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FE217BB-97D7-4DF5-B6C7-A3BE15B728AA}" xr6:coauthVersionLast="47" xr6:coauthVersionMax="47" xr10:uidLastSave="{00000000-0000-0000-0000-000000000000}"/>
  <bookViews>
    <workbookView xWindow="2340" yWindow="2340" windowWidth="19815" windowHeight="11505" firstSheet="3" activeTab="6" xr2:uid="{8305AB38-BFC4-4434-9D9F-BEEAA9BC8EF7}"/>
  </bookViews>
  <sheets>
    <sheet name="Sheet1" sheetId="1" r:id="rId1"/>
    <sheet name="Sheet1 (2)" sheetId="3" r:id="rId2"/>
    <sheet name="Sheet1 (3)" sheetId="5" r:id="rId3"/>
    <sheet name="Sheet2" sheetId="8" r:id="rId4"/>
    <sheet name="Menghitung mimpi" sheetId="6" r:id="rId5"/>
    <sheet name="Sheet7" sheetId="7" r:id="rId6"/>
    <sheet name="Sheet1 (4)" sheetId="9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9" l="1"/>
  <c r="G23" i="9"/>
  <c r="G18" i="9"/>
  <c r="F18" i="9"/>
  <c r="G17" i="9"/>
  <c r="G16" i="9"/>
  <c r="F17" i="9"/>
  <c r="J18" i="9"/>
  <c r="J17" i="9"/>
  <c r="C9" i="9"/>
  <c r="C6" i="9"/>
  <c r="J5" i="9"/>
  <c r="J6" i="9" s="1"/>
  <c r="J16" i="9" s="1"/>
  <c r="F5" i="9"/>
  <c r="F6" i="9" s="1"/>
  <c r="C5" i="9"/>
  <c r="E23" i="5"/>
  <c r="D6" i="8"/>
  <c r="D9" i="8"/>
  <c r="D8" i="8"/>
  <c r="D7" i="8"/>
  <c r="C13" i="8"/>
  <c r="C12" i="8"/>
  <c r="C11" i="8"/>
  <c r="C10" i="8"/>
  <c r="F10" i="5"/>
  <c r="V1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H18" i="6"/>
  <c r="H15" i="6"/>
  <c r="H6" i="6"/>
  <c r="L6" i="6" s="1"/>
  <c r="H20" i="6" s="1"/>
  <c r="L5" i="6"/>
  <c r="H9" i="6" s="1"/>
  <c r="H14" i="6" s="1"/>
  <c r="C12" i="9" l="1"/>
  <c r="C13" i="9" s="1"/>
  <c r="F10" i="9"/>
  <c r="F22" i="9"/>
  <c r="L22" i="9"/>
  <c r="J10" i="9"/>
  <c r="V15" i="6"/>
  <c r="V16" i="6"/>
  <c r="D4" i="7"/>
  <c r="F10" i="7" s="1"/>
  <c r="D11" i="7" s="1"/>
  <c r="E11" i="7" s="1"/>
  <c r="AD15" i="6"/>
  <c r="AD16" i="6" s="1"/>
  <c r="C24" i="6"/>
  <c r="D23" i="9" l="1"/>
  <c r="J23" i="9"/>
  <c r="K23" i="9" s="1"/>
  <c r="I23" i="9" s="1"/>
  <c r="L23" i="9" s="1"/>
  <c r="G24" i="6"/>
  <c r="M24" i="6"/>
  <c r="C25" i="6" s="1"/>
  <c r="M25" i="6" s="1"/>
  <c r="C26" i="6" s="1"/>
  <c r="M26" i="6" s="1"/>
  <c r="C27" i="6" s="1"/>
  <c r="M27" i="6" s="1"/>
  <c r="C28" i="6" s="1"/>
  <c r="M28" i="6" s="1"/>
  <c r="C29" i="6" s="1"/>
  <c r="M29" i="6" s="1"/>
  <c r="C30" i="6" s="1"/>
  <c r="M30" i="6" s="1"/>
  <c r="C31" i="6" s="1"/>
  <c r="M31" i="6" s="1"/>
  <c r="C32" i="6" s="1"/>
  <c r="M32" i="6" s="1"/>
  <c r="C33" i="6" s="1"/>
  <c r="M33" i="6" s="1"/>
  <c r="C34" i="6" s="1"/>
  <c r="M34" i="6" s="1"/>
  <c r="C35" i="6" s="1"/>
  <c r="M35" i="6" s="1"/>
  <c r="C36" i="6" s="1"/>
  <c r="M36" i="6" s="1"/>
  <c r="C37" i="6" s="1"/>
  <c r="M37" i="6" s="1"/>
  <c r="C38" i="6" s="1"/>
  <c r="M38" i="6" s="1"/>
  <c r="C39" i="6" s="1"/>
  <c r="M39" i="6" s="1"/>
  <c r="C40" i="6" s="1"/>
  <c r="M40" i="6" s="1"/>
  <c r="C41" i="6" s="1"/>
  <c r="M41" i="6" s="1"/>
  <c r="C42" i="6" s="1"/>
  <c r="M42" i="6" s="1"/>
  <c r="C43" i="6" s="1"/>
  <c r="M43" i="6" s="1"/>
  <c r="C44" i="6" s="1"/>
  <c r="M44" i="6" s="1"/>
  <c r="C45" i="6" s="1"/>
  <c r="M45" i="6" s="1"/>
  <c r="C46" i="6" s="1"/>
  <c r="M46" i="6" s="1"/>
  <c r="C47" i="6" s="1"/>
  <c r="M47" i="6" s="1"/>
  <c r="C48" i="6" s="1"/>
  <c r="M48" i="6" s="1"/>
  <c r="C49" i="6" s="1"/>
  <c r="M49" i="6" s="1"/>
  <c r="C50" i="6" s="1"/>
  <c r="M50" i="6" s="1"/>
  <c r="C51" i="6" s="1"/>
  <c r="M51" i="6" s="1"/>
  <c r="C52" i="6" s="1"/>
  <c r="M52" i="6" s="1"/>
  <c r="C53" i="6" s="1"/>
  <c r="M53" i="6" s="1"/>
  <c r="C54" i="6" s="1"/>
  <c r="M54" i="6" s="1"/>
  <c r="C55" i="6" s="1"/>
  <c r="M55" i="6" s="1"/>
  <c r="C56" i="6" s="1"/>
  <c r="M56" i="6" s="1"/>
  <c r="C57" i="6" s="1"/>
  <c r="M57" i="6" s="1"/>
  <c r="C58" i="6" s="1"/>
  <c r="M58" i="6" s="1"/>
  <c r="C59" i="6" s="1"/>
  <c r="M59" i="6" s="1"/>
  <c r="C60" i="6" s="1"/>
  <c r="M60" i="6" s="1"/>
  <c r="C61" i="6" s="1"/>
  <c r="M61" i="6" s="1"/>
  <c r="C62" i="6" s="1"/>
  <c r="M62" i="6" s="1"/>
  <c r="C63" i="6" s="1"/>
  <c r="M63" i="6" s="1"/>
  <c r="C64" i="6" s="1"/>
  <c r="M64" i="6" s="1"/>
  <c r="C65" i="6" s="1"/>
  <c r="M65" i="6" s="1"/>
  <c r="C66" i="6" s="1"/>
  <c r="M66" i="6" s="1"/>
  <c r="C67" i="6" s="1"/>
  <c r="M67" i="6" s="1"/>
  <c r="C68" i="6" s="1"/>
  <c r="M68" i="6" s="1"/>
  <c r="C69" i="6" s="1"/>
  <c r="M69" i="6" s="1"/>
  <c r="C70" i="6" s="1"/>
  <c r="M70" i="6" s="1"/>
  <c r="C71" i="6" s="1"/>
  <c r="M71" i="6" s="1"/>
  <c r="C72" i="6" s="1"/>
  <c r="M72" i="6" s="1"/>
  <c r="C73" i="6" s="1"/>
  <c r="M73" i="6" s="1"/>
  <c r="C74" i="6" s="1"/>
  <c r="M74" i="6" s="1"/>
  <c r="C75" i="6" s="1"/>
  <c r="M75" i="6" s="1"/>
  <c r="C76" i="6" s="1"/>
  <c r="M76" i="6" s="1"/>
  <c r="C77" i="6" s="1"/>
  <c r="M77" i="6" s="1"/>
  <c r="C78" i="6" s="1"/>
  <c r="M78" i="6" s="1"/>
  <c r="C79" i="6" s="1"/>
  <c r="M79" i="6" s="1"/>
  <c r="C80" i="6" s="1"/>
  <c r="M80" i="6" s="1"/>
  <c r="C81" i="6" s="1"/>
  <c r="M81" i="6" s="1"/>
  <c r="C82" i="6" s="1"/>
  <c r="M82" i="6" s="1"/>
  <c r="C83" i="6" s="1"/>
  <c r="M83" i="6" s="1"/>
  <c r="E23" i="9" l="1"/>
  <c r="F16" i="9" s="1"/>
  <c r="J24" i="9"/>
  <c r="K24" i="9" s="1"/>
  <c r="I24" i="9" s="1"/>
  <c r="L24" i="9" s="1"/>
  <c r="I24" i="6"/>
  <c r="K24" i="6" s="1"/>
  <c r="G25" i="6" s="1"/>
  <c r="C23" i="9" l="1"/>
  <c r="F23" i="9" s="1"/>
  <c r="D24" i="9" s="1"/>
  <c r="E24" i="9" s="1"/>
  <c r="C24" i="9" s="1"/>
  <c r="F24" i="9" s="1"/>
  <c r="D25" i="9" s="1"/>
  <c r="E25" i="9" s="1"/>
  <c r="C25" i="9" s="1"/>
  <c r="F25" i="9" s="1"/>
  <c r="J25" i="9"/>
  <c r="K25" i="9" s="1"/>
  <c r="I25" i="9" s="1"/>
  <c r="L25" i="9" s="1"/>
  <c r="I25" i="6"/>
  <c r="K25" i="6" s="1"/>
  <c r="G26" i="6" s="1"/>
  <c r="J26" i="9" l="1"/>
  <c r="K26" i="9" s="1"/>
  <c r="I26" i="9" s="1"/>
  <c r="L26" i="9" s="1"/>
  <c r="D26" i="9"/>
  <c r="E26" i="9" s="1"/>
  <c r="C26" i="9" s="1"/>
  <c r="F26" i="9" s="1"/>
  <c r="I26" i="6"/>
  <c r="K26" i="6" s="1"/>
  <c r="G27" i="6" s="1"/>
  <c r="D27" i="9" l="1"/>
  <c r="E27" i="9" s="1"/>
  <c r="C27" i="9" s="1"/>
  <c r="F27" i="9" s="1"/>
  <c r="J27" i="9"/>
  <c r="K27" i="9" s="1"/>
  <c r="I27" i="9" s="1"/>
  <c r="L27" i="9" s="1"/>
  <c r="I27" i="6"/>
  <c r="K27" i="6" s="1"/>
  <c r="G28" i="6" s="1"/>
  <c r="J28" i="9" l="1"/>
  <c r="K28" i="9" s="1"/>
  <c r="I28" i="9" s="1"/>
  <c r="L28" i="9" s="1"/>
  <c r="D28" i="9"/>
  <c r="E28" i="9" s="1"/>
  <c r="C28" i="9" s="1"/>
  <c r="F28" i="9" s="1"/>
  <c r="I28" i="6"/>
  <c r="K28" i="6" s="1"/>
  <c r="G29" i="6" s="1"/>
  <c r="D29" i="9" l="1"/>
  <c r="E29" i="9" s="1"/>
  <c r="C29" i="9" s="1"/>
  <c r="F29" i="9" s="1"/>
  <c r="J29" i="9"/>
  <c r="K29" i="9" s="1"/>
  <c r="I29" i="9" s="1"/>
  <c r="L29" i="9" s="1"/>
  <c r="I29" i="6"/>
  <c r="K29" i="6" s="1"/>
  <c r="G30" i="6" s="1"/>
  <c r="J30" i="9" l="1"/>
  <c r="K30" i="9" s="1"/>
  <c r="I30" i="9" s="1"/>
  <c r="L30" i="9" s="1"/>
  <c r="D30" i="9"/>
  <c r="E30" i="9" s="1"/>
  <c r="C30" i="9" s="1"/>
  <c r="F30" i="9" s="1"/>
  <c r="I30" i="6"/>
  <c r="K30" i="6" s="1"/>
  <c r="G31" i="6" s="1"/>
  <c r="D31" i="9" l="1"/>
  <c r="E31" i="9" s="1"/>
  <c r="C31" i="9" s="1"/>
  <c r="F31" i="9" s="1"/>
  <c r="J31" i="9"/>
  <c r="K31" i="9" s="1"/>
  <c r="I31" i="9" s="1"/>
  <c r="L31" i="9" s="1"/>
  <c r="I31" i="6"/>
  <c r="K31" i="6" s="1"/>
  <c r="G32" i="6" s="1"/>
  <c r="J32" i="9" l="1"/>
  <c r="K32" i="9" s="1"/>
  <c r="I32" i="9" s="1"/>
  <c r="L32" i="9" s="1"/>
  <c r="D32" i="9"/>
  <c r="E32" i="9" s="1"/>
  <c r="C32" i="9" s="1"/>
  <c r="F32" i="9" s="1"/>
  <c r="I32" i="6"/>
  <c r="K32" i="6" s="1"/>
  <c r="G33" i="6" s="1"/>
  <c r="D33" i="9" l="1"/>
  <c r="E33" i="9" s="1"/>
  <c r="C33" i="9" s="1"/>
  <c r="F33" i="9" s="1"/>
  <c r="J33" i="9"/>
  <c r="K33" i="9" s="1"/>
  <c r="I33" i="9" s="1"/>
  <c r="L33" i="9" s="1"/>
  <c r="I33" i="6"/>
  <c r="K33" i="6" s="1"/>
  <c r="G34" i="6" s="1"/>
  <c r="J34" i="9" l="1"/>
  <c r="K34" i="9" s="1"/>
  <c r="I34" i="9" s="1"/>
  <c r="L34" i="9" s="1"/>
  <c r="D34" i="9"/>
  <c r="E34" i="9" s="1"/>
  <c r="C34" i="9" s="1"/>
  <c r="F34" i="9" s="1"/>
  <c r="I34" i="6"/>
  <c r="K34" i="6" s="1"/>
  <c r="G35" i="6" s="1"/>
  <c r="D35" i="9" l="1"/>
  <c r="E35" i="9" s="1"/>
  <c r="C35" i="9" s="1"/>
  <c r="F35" i="9" s="1"/>
  <c r="J35" i="9"/>
  <c r="K35" i="9" s="1"/>
  <c r="I35" i="9" s="1"/>
  <c r="L35" i="9" s="1"/>
  <c r="I35" i="6"/>
  <c r="K35" i="6" s="1"/>
  <c r="G36" i="6" s="1"/>
  <c r="J36" i="9" l="1"/>
  <c r="K36" i="9" s="1"/>
  <c r="I36" i="9" s="1"/>
  <c r="L36" i="9" s="1"/>
  <c r="D36" i="9"/>
  <c r="E36" i="9" s="1"/>
  <c r="C36" i="9" s="1"/>
  <c r="F36" i="9" s="1"/>
  <c r="I36" i="6"/>
  <c r="K36" i="6" s="1"/>
  <c r="G37" i="6" s="1"/>
  <c r="D37" i="9" l="1"/>
  <c r="E37" i="9" s="1"/>
  <c r="C37" i="9" s="1"/>
  <c r="F37" i="9" s="1"/>
  <c r="J37" i="9"/>
  <c r="K37" i="9" s="1"/>
  <c r="I37" i="9" s="1"/>
  <c r="L37" i="9" s="1"/>
  <c r="I37" i="6"/>
  <c r="K37" i="6" s="1"/>
  <c r="G38" i="6" s="1"/>
  <c r="J38" i="9" l="1"/>
  <c r="K38" i="9" s="1"/>
  <c r="I38" i="9" s="1"/>
  <c r="L38" i="9" s="1"/>
  <c r="D38" i="9"/>
  <c r="E38" i="9" s="1"/>
  <c r="C38" i="9" s="1"/>
  <c r="F38" i="9" s="1"/>
  <c r="I38" i="6"/>
  <c r="K38" i="6" s="1"/>
  <c r="G39" i="6" s="1"/>
  <c r="D39" i="9" l="1"/>
  <c r="E39" i="9" s="1"/>
  <c r="C39" i="9" s="1"/>
  <c r="F39" i="9" s="1"/>
  <c r="J39" i="9"/>
  <c r="K39" i="9" s="1"/>
  <c r="I39" i="9" s="1"/>
  <c r="L39" i="9" s="1"/>
  <c r="I39" i="6"/>
  <c r="K39" i="6" s="1"/>
  <c r="G40" i="6" s="1"/>
  <c r="J40" i="9" l="1"/>
  <c r="K40" i="9" s="1"/>
  <c r="I40" i="9" s="1"/>
  <c r="L40" i="9" s="1"/>
  <c r="D40" i="9"/>
  <c r="E40" i="9" s="1"/>
  <c r="C40" i="9" s="1"/>
  <c r="F40" i="9" s="1"/>
  <c r="I40" i="6"/>
  <c r="K40" i="6" s="1"/>
  <c r="G41" i="6" s="1"/>
  <c r="D41" i="9" l="1"/>
  <c r="E41" i="9" s="1"/>
  <c r="C41" i="9" s="1"/>
  <c r="F41" i="9" s="1"/>
  <c r="J41" i="9"/>
  <c r="K41" i="9" s="1"/>
  <c r="I41" i="9" s="1"/>
  <c r="L41" i="9" s="1"/>
  <c r="I41" i="6"/>
  <c r="K41" i="6" s="1"/>
  <c r="G42" i="6" s="1"/>
  <c r="J42" i="9" l="1"/>
  <c r="K42" i="9" s="1"/>
  <c r="I42" i="9" s="1"/>
  <c r="L42" i="9" s="1"/>
  <c r="D42" i="9"/>
  <c r="E42" i="9" s="1"/>
  <c r="C42" i="9" s="1"/>
  <c r="F42" i="9" s="1"/>
  <c r="I42" i="6"/>
  <c r="K42" i="6" s="1"/>
  <c r="G43" i="6" s="1"/>
  <c r="D43" i="9" l="1"/>
  <c r="E43" i="9" s="1"/>
  <c r="C43" i="9" s="1"/>
  <c r="F43" i="9" s="1"/>
  <c r="J43" i="9"/>
  <c r="K43" i="9" s="1"/>
  <c r="I43" i="9" s="1"/>
  <c r="L43" i="9" s="1"/>
  <c r="I43" i="6"/>
  <c r="K43" i="6" s="1"/>
  <c r="G44" i="6" s="1"/>
  <c r="J44" i="9" l="1"/>
  <c r="K44" i="9" s="1"/>
  <c r="I44" i="9" s="1"/>
  <c r="L44" i="9" s="1"/>
  <c r="D44" i="9"/>
  <c r="E44" i="9" s="1"/>
  <c r="C44" i="9" s="1"/>
  <c r="F44" i="9" s="1"/>
  <c r="I44" i="6"/>
  <c r="K44" i="6" s="1"/>
  <c r="G45" i="6" s="1"/>
  <c r="D45" i="9" l="1"/>
  <c r="E45" i="9" s="1"/>
  <c r="C45" i="9" s="1"/>
  <c r="F45" i="9" s="1"/>
  <c r="J45" i="9"/>
  <c r="K45" i="9" s="1"/>
  <c r="I45" i="9" s="1"/>
  <c r="L45" i="9" s="1"/>
  <c r="I45" i="6"/>
  <c r="K45" i="6" s="1"/>
  <c r="G46" i="6" s="1"/>
  <c r="J46" i="9" l="1"/>
  <c r="K46" i="9" s="1"/>
  <c r="I46" i="9" s="1"/>
  <c r="L46" i="9" s="1"/>
  <c r="D46" i="9"/>
  <c r="E46" i="9" s="1"/>
  <c r="C46" i="9" s="1"/>
  <c r="F46" i="9" s="1"/>
  <c r="I46" i="6"/>
  <c r="K46" i="6" s="1"/>
  <c r="G47" i="6" s="1"/>
  <c r="D47" i="9" l="1"/>
  <c r="E47" i="9" s="1"/>
  <c r="C47" i="9" s="1"/>
  <c r="F47" i="9" s="1"/>
  <c r="J47" i="9"/>
  <c r="K47" i="9" s="1"/>
  <c r="I47" i="9" s="1"/>
  <c r="L47" i="9" s="1"/>
  <c r="I47" i="6"/>
  <c r="K47" i="6" s="1"/>
  <c r="G48" i="6" s="1"/>
  <c r="J48" i="9" l="1"/>
  <c r="K48" i="9" s="1"/>
  <c r="I48" i="9" s="1"/>
  <c r="L48" i="9" s="1"/>
  <c r="D48" i="9"/>
  <c r="E48" i="9" s="1"/>
  <c r="C48" i="9" s="1"/>
  <c r="F48" i="9" s="1"/>
  <c r="I48" i="6"/>
  <c r="K48" i="6" s="1"/>
  <c r="G49" i="6" s="1"/>
  <c r="J49" i="9" l="1"/>
  <c r="K49" i="9" s="1"/>
  <c r="I49" i="9" s="1"/>
  <c r="L49" i="9" s="1"/>
  <c r="D49" i="9"/>
  <c r="E49" i="9" s="1"/>
  <c r="C49" i="9" s="1"/>
  <c r="F49" i="9" s="1"/>
  <c r="I49" i="6"/>
  <c r="K49" i="6" s="1"/>
  <c r="G50" i="6" s="1"/>
  <c r="D50" i="9" l="1"/>
  <c r="E50" i="9" s="1"/>
  <c r="C50" i="9" s="1"/>
  <c r="F50" i="9" s="1"/>
  <c r="J50" i="9"/>
  <c r="K50" i="9" s="1"/>
  <c r="I50" i="9" s="1"/>
  <c r="L50" i="9" s="1"/>
  <c r="I50" i="6"/>
  <c r="K50" i="6" s="1"/>
  <c r="G51" i="6" s="1"/>
  <c r="J51" i="9" l="1"/>
  <c r="K51" i="9" s="1"/>
  <c r="I51" i="9" s="1"/>
  <c r="L51" i="9" s="1"/>
  <c r="D51" i="9"/>
  <c r="E51" i="9" s="1"/>
  <c r="C51" i="9" s="1"/>
  <c r="F51" i="9" s="1"/>
  <c r="I51" i="6"/>
  <c r="K51" i="6" s="1"/>
  <c r="G52" i="6" s="1"/>
  <c r="D52" i="9" l="1"/>
  <c r="E52" i="9" s="1"/>
  <c r="C52" i="9" s="1"/>
  <c r="F52" i="9" s="1"/>
  <c r="J52" i="9"/>
  <c r="K52" i="9" s="1"/>
  <c r="I52" i="9" s="1"/>
  <c r="L52" i="9" s="1"/>
  <c r="I52" i="6"/>
  <c r="K52" i="6" s="1"/>
  <c r="G53" i="6" s="1"/>
  <c r="J53" i="9" l="1"/>
  <c r="K53" i="9" s="1"/>
  <c r="I53" i="9" s="1"/>
  <c r="L53" i="9" s="1"/>
  <c r="D53" i="9"/>
  <c r="E53" i="9" s="1"/>
  <c r="C53" i="9" s="1"/>
  <c r="F53" i="9" s="1"/>
  <c r="I53" i="6"/>
  <c r="K53" i="6" s="1"/>
  <c r="G54" i="6" s="1"/>
  <c r="D54" i="9" l="1"/>
  <c r="E54" i="9" s="1"/>
  <c r="C54" i="9" s="1"/>
  <c r="F54" i="9" s="1"/>
  <c r="J54" i="9"/>
  <c r="K54" i="9" s="1"/>
  <c r="I54" i="9" s="1"/>
  <c r="L54" i="9" s="1"/>
  <c r="I54" i="6"/>
  <c r="K54" i="6" s="1"/>
  <c r="G55" i="6" s="1"/>
  <c r="J55" i="9" l="1"/>
  <c r="K55" i="9" s="1"/>
  <c r="I55" i="9" s="1"/>
  <c r="L55" i="9" s="1"/>
  <c r="D55" i="9"/>
  <c r="E55" i="9" s="1"/>
  <c r="C55" i="9" s="1"/>
  <c r="F55" i="9" s="1"/>
  <c r="I55" i="6"/>
  <c r="K55" i="6" s="1"/>
  <c r="G56" i="6" s="1"/>
  <c r="D56" i="9" l="1"/>
  <c r="E56" i="9" s="1"/>
  <c r="C56" i="9" s="1"/>
  <c r="F56" i="9" s="1"/>
  <c r="J56" i="9"/>
  <c r="K56" i="9" s="1"/>
  <c r="I56" i="9" s="1"/>
  <c r="L56" i="9" s="1"/>
  <c r="I56" i="6"/>
  <c r="K56" i="6" s="1"/>
  <c r="G57" i="6" s="1"/>
  <c r="J57" i="9" l="1"/>
  <c r="K57" i="9" s="1"/>
  <c r="I57" i="9" s="1"/>
  <c r="L57" i="9" s="1"/>
  <c r="D57" i="9"/>
  <c r="E57" i="9" s="1"/>
  <c r="C57" i="9" s="1"/>
  <c r="F57" i="9" s="1"/>
  <c r="I57" i="6"/>
  <c r="K57" i="6" s="1"/>
  <c r="G58" i="6" s="1"/>
  <c r="D58" i="9" l="1"/>
  <c r="E58" i="9" s="1"/>
  <c r="C58" i="9" s="1"/>
  <c r="F58" i="9" s="1"/>
  <c r="J58" i="9"/>
  <c r="K58" i="9" s="1"/>
  <c r="I58" i="9" s="1"/>
  <c r="L58" i="9" s="1"/>
  <c r="I58" i="6"/>
  <c r="K58" i="6" s="1"/>
  <c r="G59" i="6" s="1"/>
  <c r="J59" i="9" l="1"/>
  <c r="K59" i="9" s="1"/>
  <c r="I59" i="9" s="1"/>
  <c r="L59" i="9" s="1"/>
  <c r="D59" i="9"/>
  <c r="E59" i="9" s="1"/>
  <c r="C59" i="9" s="1"/>
  <c r="F59" i="9" s="1"/>
  <c r="I59" i="6"/>
  <c r="K59" i="6" s="1"/>
  <c r="G60" i="6" s="1"/>
  <c r="D60" i="9" l="1"/>
  <c r="E60" i="9" s="1"/>
  <c r="C60" i="9" s="1"/>
  <c r="F60" i="9" s="1"/>
  <c r="J60" i="9"/>
  <c r="K60" i="9" s="1"/>
  <c r="I60" i="9" s="1"/>
  <c r="L60" i="9" s="1"/>
  <c r="I60" i="6"/>
  <c r="K60" i="6" s="1"/>
  <c r="G61" i="6" s="1"/>
  <c r="J61" i="9" l="1"/>
  <c r="K61" i="9" s="1"/>
  <c r="I61" i="9" s="1"/>
  <c r="L61" i="9" s="1"/>
  <c r="D61" i="9"/>
  <c r="E61" i="9" s="1"/>
  <c r="C61" i="9" s="1"/>
  <c r="F61" i="9" s="1"/>
  <c r="I61" i="6"/>
  <c r="K61" i="6" s="1"/>
  <c r="G62" i="6" s="1"/>
  <c r="D62" i="9" l="1"/>
  <c r="E62" i="9" s="1"/>
  <c r="C62" i="9" s="1"/>
  <c r="F62" i="9" s="1"/>
  <c r="J62" i="9"/>
  <c r="K62" i="9" s="1"/>
  <c r="I62" i="9" s="1"/>
  <c r="L62" i="9" s="1"/>
  <c r="I62" i="6"/>
  <c r="K62" i="6" s="1"/>
  <c r="G63" i="6" s="1"/>
  <c r="J63" i="9" l="1"/>
  <c r="K63" i="9" s="1"/>
  <c r="I63" i="9" s="1"/>
  <c r="L63" i="9" s="1"/>
  <c r="D63" i="9"/>
  <c r="E63" i="9" s="1"/>
  <c r="C63" i="9" s="1"/>
  <c r="F63" i="9" s="1"/>
  <c r="I63" i="6"/>
  <c r="K63" i="6" s="1"/>
  <c r="G64" i="6" s="1"/>
  <c r="D64" i="9" l="1"/>
  <c r="E64" i="9" s="1"/>
  <c r="C64" i="9" s="1"/>
  <c r="F64" i="9" s="1"/>
  <c r="J64" i="9"/>
  <c r="K64" i="9" s="1"/>
  <c r="I64" i="9" s="1"/>
  <c r="L64" i="9" s="1"/>
  <c r="I64" i="6"/>
  <c r="K64" i="6" s="1"/>
  <c r="G65" i="6" s="1"/>
  <c r="J65" i="9" l="1"/>
  <c r="K65" i="9" s="1"/>
  <c r="I65" i="9" s="1"/>
  <c r="L65" i="9" s="1"/>
  <c r="D65" i="9"/>
  <c r="E65" i="9" s="1"/>
  <c r="C65" i="9" s="1"/>
  <c r="F65" i="9" s="1"/>
  <c r="I65" i="6"/>
  <c r="K65" i="6" s="1"/>
  <c r="G66" i="6" s="1"/>
  <c r="D66" i="9" l="1"/>
  <c r="E66" i="9" s="1"/>
  <c r="C66" i="9" s="1"/>
  <c r="F66" i="9" s="1"/>
  <c r="J66" i="9"/>
  <c r="K66" i="9" s="1"/>
  <c r="I66" i="9" s="1"/>
  <c r="L66" i="9" s="1"/>
  <c r="I66" i="6"/>
  <c r="K66" i="6" s="1"/>
  <c r="G67" i="6" s="1"/>
  <c r="J67" i="9" l="1"/>
  <c r="K67" i="9" s="1"/>
  <c r="I67" i="9" s="1"/>
  <c r="L67" i="9" s="1"/>
  <c r="D67" i="9"/>
  <c r="E67" i="9" s="1"/>
  <c r="C67" i="9" s="1"/>
  <c r="F67" i="9" s="1"/>
  <c r="I67" i="6"/>
  <c r="K67" i="6" s="1"/>
  <c r="G68" i="6" s="1"/>
  <c r="D68" i="9" l="1"/>
  <c r="E68" i="9" s="1"/>
  <c r="C68" i="9" s="1"/>
  <c r="F68" i="9" s="1"/>
  <c r="J68" i="9"/>
  <c r="K68" i="9" s="1"/>
  <c r="I68" i="9" s="1"/>
  <c r="L68" i="9" s="1"/>
  <c r="I68" i="6"/>
  <c r="K68" i="6" s="1"/>
  <c r="G69" i="6" s="1"/>
  <c r="J69" i="9" l="1"/>
  <c r="K69" i="9" s="1"/>
  <c r="I69" i="9" s="1"/>
  <c r="L69" i="9" s="1"/>
  <c r="D69" i="9"/>
  <c r="E69" i="9" s="1"/>
  <c r="C69" i="9" s="1"/>
  <c r="F69" i="9" s="1"/>
  <c r="I69" i="6"/>
  <c r="K69" i="6" s="1"/>
  <c r="G70" i="6" s="1"/>
  <c r="D70" i="9" l="1"/>
  <c r="E70" i="9" s="1"/>
  <c r="C70" i="9" s="1"/>
  <c r="F70" i="9" s="1"/>
  <c r="J70" i="9"/>
  <c r="K70" i="9" s="1"/>
  <c r="I70" i="9" s="1"/>
  <c r="L70" i="9" s="1"/>
  <c r="I70" i="6"/>
  <c r="K70" i="6" s="1"/>
  <c r="G71" i="6" s="1"/>
  <c r="J71" i="9" l="1"/>
  <c r="K71" i="9" s="1"/>
  <c r="I71" i="9" s="1"/>
  <c r="L71" i="9" s="1"/>
  <c r="D71" i="9"/>
  <c r="E71" i="9" s="1"/>
  <c r="C71" i="9" s="1"/>
  <c r="F71" i="9" s="1"/>
  <c r="I71" i="6"/>
  <c r="K71" i="6" s="1"/>
  <c r="G72" i="6" s="1"/>
  <c r="D72" i="9" l="1"/>
  <c r="E72" i="9" s="1"/>
  <c r="C72" i="9" s="1"/>
  <c r="F72" i="9" s="1"/>
  <c r="J72" i="9"/>
  <c r="K72" i="9" s="1"/>
  <c r="I72" i="9" s="1"/>
  <c r="L72" i="9" s="1"/>
  <c r="I72" i="6"/>
  <c r="K72" i="6" s="1"/>
  <c r="G73" i="6" s="1"/>
  <c r="J73" i="9" l="1"/>
  <c r="K73" i="9" s="1"/>
  <c r="I73" i="9" s="1"/>
  <c r="L73" i="9" s="1"/>
  <c r="D73" i="9"/>
  <c r="E73" i="9" s="1"/>
  <c r="C73" i="9" s="1"/>
  <c r="F73" i="9" s="1"/>
  <c r="I73" i="6"/>
  <c r="K73" i="6" s="1"/>
  <c r="G74" i="6" s="1"/>
  <c r="D74" i="9" l="1"/>
  <c r="E74" i="9" s="1"/>
  <c r="C74" i="9" s="1"/>
  <c r="F74" i="9" s="1"/>
  <c r="J74" i="9"/>
  <c r="K74" i="9" s="1"/>
  <c r="I74" i="9" s="1"/>
  <c r="L74" i="9" s="1"/>
  <c r="I74" i="6"/>
  <c r="K74" i="6" s="1"/>
  <c r="G75" i="6" s="1"/>
  <c r="J75" i="9" l="1"/>
  <c r="K75" i="9" s="1"/>
  <c r="I75" i="9" s="1"/>
  <c r="L75" i="9" s="1"/>
  <c r="D75" i="9"/>
  <c r="E75" i="9" s="1"/>
  <c r="C75" i="9" s="1"/>
  <c r="F75" i="9" s="1"/>
  <c r="I75" i="6"/>
  <c r="K75" i="6" s="1"/>
  <c r="G76" i="6" s="1"/>
  <c r="D76" i="9" l="1"/>
  <c r="E76" i="9" s="1"/>
  <c r="C76" i="9" s="1"/>
  <c r="F76" i="9" s="1"/>
  <c r="J76" i="9"/>
  <c r="K76" i="9" s="1"/>
  <c r="I76" i="9" s="1"/>
  <c r="L76" i="9" s="1"/>
  <c r="I76" i="6"/>
  <c r="K76" i="6" s="1"/>
  <c r="G77" i="6" s="1"/>
  <c r="D77" i="9" l="1"/>
  <c r="E77" i="9" s="1"/>
  <c r="C77" i="9" s="1"/>
  <c r="F77" i="9" s="1"/>
  <c r="J77" i="9"/>
  <c r="K77" i="9" s="1"/>
  <c r="I77" i="9" s="1"/>
  <c r="L77" i="9" s="1"/>
  <c r="I77" i="6"/>
  <c r="K77" i="6" s="1"/>
  <c r="G78" i="6" s="1"/>
  <c r="D78" i="9" l="1"/>
  <c r="E78" i="9" s="1"/>
  <c r="C78" i="9" s="1"/>
  <c r="F78" i="9" s="1"/>
  <c r="J78" i="9"/>
  <c r="K78" i="9" s="1"/>
  <c r="I78" i="9" s="1"/>
  <c r="L78" i="9" s="1"/>
  <c r="I78" i="6"/>
  <c r="K78" i="6" s="1"/>
  <c r="G79" i="6" s="1"/>
  <c r="J17" i="5"/>
  <c r="J18" i="5"/>
  <c r="D18" i="5"/>
  <c r="D17" i="5"/>
  <c r="C9" i="5"/>
  <c r="J5" i="5"/>
  <c r="J6" i="5" s="1"/>
  <c r="J16" i="5" s="1"/>
  <c r="J10" i="5" s="1"/>
  <c r="F5" i="5"/>
  <c r="F6" i="5" s="1"/>
  <c r="D16" i="5" s="1"/>
  <c r="C5" i="5"/>
  <c r="C6" i="5" s="1"/>
  <c r="E10" i="3"/>
  <c r="I6" i="3"/>
  <c r="J16" i="3" s="1"/>
  <c r="H10" i="3" s="1"/>
  <c r="H6" i="3"/>
  <c r="J18" i="3"/>
  <c r="D18" i="3"/>
  <c r="J17" i="3"/>
  <c r="D17" i="3"/>
  <c r="C9" i="3"/>
  <c r="C6" i="3"/>
  <c r="H5" i="3"/>
  <c r="E5" i="3"/>
  <c r="E6" i="3" s="1"/>
  <c r="D16" i="3" s="1"/>
  <c r="C5" i="3"/>
  <c r="C6" i="1"/>
  <c r="E6" i="1"/>
  <c r="D16" i="1" s="1"/>
  <c r="H6" i="1"/>
  <c r="H5" i="1"/>
  <c r="J18" i="1"/>
  <c r="J17" i="1"/>
  <c r="E5" i="1"/>
  <c r="D17" i="1"/>
  <c r="D18" i="1"/>
  <c r="J79" i="9" l="1"/>
  <c r="K79" i="9" s="1"/>
  <c r="I79" i="9" s="1"/>
  <c r="L79" i="9" s="1"/>
  <c r="D79" i="9"/>
  <c r="E79" i="9" s="1"/>
  <c r="C79" i="9" s="1"/>
  <c r="F79" i="9" s="1"/>
  <c r="C12" i="5"/>
  <c r="C13" i="5" s="1"/>
  <c r="I79" i="6"/>
  <c r="K79" i="6" s="1"/>
  <c r="G80" i="6" s="1"/>
  <c r="F22" i="5"/>
  <c r="F22" i="3"/>
  <c r="C12" i="3"/>
  <c r="C13" i="3" s="1"/>
  <c r="E10" i="1"/>
  <c r="C9" i="1"/>
  <c r="C5" i="1"/>
  <c r="C12" i="1" s="1"/>
  <c r="D80" i="9" l="1"/>
  <c r="E80" i="9" s="1"/>
  <c r="C80" i="9" s="1"/>
  <c r="F80" i="9" s="1"/>
  <c r="J80" i="9"/>
  <c r="K80" i="9" s="1"/>
  <c r="I80" i="9" s="1"/>
  <c r="L80" i="9" s="1"/>
  <c r="I80" i="6"/>
  <c r="K80" i="6" s="1"/>
  <c r="G81" i="6" s="1"/>
  <c r="D23" i="5"/>
  <c r="D23" i="3"/>
  <c r="E23" i="3" s="1"/>
  <c r="C23" i="3" s="1"/>
  <c r="F23" i="3"/>
  <c r="C13" i="1"/>
  <c r="D81" i="9" l="1"/>
  <c r="E81" i="9" s="1"/>
  <c r="C81" i="9" s="1"/>
  <c r="F81" i="9" s="1"/>
  <c r="J81" i="9"/>
  <c r="K81" i="9" s="1"/>
  <c r="I81" i="9" s="1"/>
  <c r="L81" i="9" s="1"/>
  <c r="C23" i="5"/>
  <c r="F23" i="5" s="1"/>
  <c r="D24" i="5" s="1"/>
  <c r="E24" i="5" s="1"/>
  <c r="C24" i="5" s="1"/>
  <c r="F24" i="5" s="1"/>
  <c r="I81" i="6"/>
  <c r="K81" i="6" s="1"/>
  <c r="G82" i="6" s="1"/>
  <c r="D24" i="3"/>
  <c r="E24" i="3" s="1"/>
  <c r="C24" i="3" s="1"/>
  <c r="F24" i="3" s="1"/>
  <c r="F22" i="1"/>
  <c r="D23" i="1" s="1"/>
  <c r="E23" i="1" s="1"/>
  <c r="C23" i="1" s="1"/>
  <c r="F23" i="1" s="1"/>
  <c r="J82" i="9" l="1"/>
  <c r="K82" i="9" s="1"/>
  <c r="I82" i="9" s="1"/>
  <c r="L82" i="9" s="1"/>
  <c r="D82" i="9"/>
  <c r="E82" i="9" s="1"/>
  <c r="C82" i="9" s="1"/>
  <c r="F82" i="9" s="1"/>
  <c r="I82" i="6"/>
  <c r="K82" i="6" s="1"/>
  <c r="G83" i="6" s="1"/>
  <c r="D25" i="5"/>
  <c r="E25" i="5" s="1"/>
  <c r="C25" i="5" s="1"/>
  <c r="F25" i="5" s="1"/>
  <c r="D25" i="3"/>
  <c r="E25" i="3" s="1"/>
  <c r="C25" i="3" s="1"/>
  <c r="F25" i="3" s="1"/>
  <c r="D24" i="1"/>
  <c r="D83" i="9" l="1"/>
  <c r="E83" i="9" s="1"/>
  <c r="C83" i="9" s="1"/>
  <c r="F83" i="9" s="1"/>
  <c r="J83" i="9"/>
  <c r="K83" i="9" s="1"/>
  <c r="I83" i="9" s="1"/>
  <c r="L83" i="9" s="1"/>
  <c r="I83" i="6"/>
  <c r="K83" i="6" s="1"/>
  <c r="Z13" i="6" s="1"/>
  <c r="D26" i="5"/>
  <c r="E26" i="5" s="1"/>
  <c r="C26" i="5" s="1"/>
  <c r="F26" i="5" s="1"/>
  <c r="D26" i="3"/>
  <c r="E26" i="3" s="1"/>
  <c r="C26" i="3" s="1"/>
  <c r="F26" i="3" s="1"/>
  <c r="E24" i="1"/>
  <c r="C24" i="1" s="1"/>
  <c r="F24" i="1" s="1"/>
  <c r="J84" i="9" l="1"/>
  <c r="K84" i="9" s="1"/>
  <c r="I84" i="9" s="1"/>
  <c r="L84" i="9" s="1"/>
  <c r="D84" i="9"/>
  <c r="E84" i="9" s="1"/>
  <c r="C84" i="9" s="1"/>
  <c r="F84" i="9" s="1"/>
  <c r="D27" i="5"/>
  <c r="E27" i="5" s="1"/>
  <c r="C27" i="5" s="1"/>
  <c r="F27" i="5" s="1"/>
  <c r="D27" i="3"/>
  <c r="E27" i="3" s="1"/>
  <c r="C27" i="3" s="1"/>
  <c r="F27" i="3"/>
  <c r="D25" i="1"/>
  <c r="E25" i="1" s="1"/>
  <c r="C25" i="1" s="1"/>
  <c r="D85" i="9" l="1"/>
  <c r="E85" i="9" s="1"/>
  <c r="C85" i="9" s="1"/>
  <c r="F85" i="9" s="1"/>
  <c r="J85" i="9"/>
  <c r="K85" i="9" s="1"/>
  <c r="I85" i="9" s="1"/>
  <c r="L85" i="9" s="1"/>
  <c r="D28" i="5"/>
  <c r="E28" i="5" s="1"/>
  <c r="C28" i="5" s="1"/>
  <c r="F28" i="5" s="1"/>
  <c r="D28" i="3"/>
  <c r="E28" i="3" s="1"/>
  <c r="C28" i="3" s="1"/>
  <c r="F28" i="3" s="1"/>
  <c r="F25" i="1"/>
  <c r="J86" i="9" l="1"/>
  <c r="K86" i="9" s="1"/>
  <c r="I86" i="9" s="1"/>
  <c r="L86" i="9" s="1"/>
  <c r="D86" i="9"/>
  <c r="E86" i="9" s="1"/>
  <c r="C86" i="9" s="1"/>
  <c r="F86" i="9" s="1"/>
  <c r="D29" i="5"/>
  <c r="E29" i="5" s="1"/>
  <c r="C29" i="5" s="1"/>
  <c r="F29" i="5" s="1"/>
  <c r="D29" i="3"/>
  <c r="E29" i="3" s="1"/>
  <c r="C29" i="3" s="1"/>
  <c r="F29" i="3" s="1"/>
  <c r="D26" i="1"/>
  <c r="E26" i="1" s="1"/>
  <c r="C26" i="1" s="1"/>
  <c r="D87" i="9" l="1"/>
  <c r="E87" i="9" s="1"/>
  <c r="C87" i="9" s="1"/>
  <c r="F87" i="9" s="1"/>
  <c r="J87" i="9"/>
  <c r="K87" i="9" s="1"/>
  <c r="I87" i="9" s="1"/>
  <c r="L87" i="9" s="1"/>
  <c r="D30" i="5"/>
  <c r="E30" i="5" s="1"/>
  <c r="C30" i="5" s="1"/>
  <c r="F30" i="5" s="1"/>
  <c r="D30" i="3"/>
  <c r="E30" i="3" s="1"/>
  <c r="C30" i="3" s="1"/>
  <c r="F30" i="3" s="1"/>
  <c r="F26" i="1"/>
  <c r="J88" i="9" l="1"/>
  <c r="K88" i="9" s="1"/>
  <c r="I88" i="9" s="1"/>
  <c r="L88" i="9" s="1"/>
  <c r="D88" i="9"/>
  <c r="E88" i="9" s="1"/>
  <c r="C88" i="9" s="1"/>
  <c r="F88" i="9" s="1"/>
  <c r="D31" i="5"/>
  <c r="E31" i="5" s="1"/>
  <c r="C31" i="5" s="1"/>
  <c r="F31" i="5" s="1"/>
  <c r="D31" i="3"/>
  <c r="E31" i="3" s="1"/>
  <c r="C31" i="3" s="1"/>
  <c r="F31" i="3" s="1"/>
  <c r="D27" i="1"/>
  <c r="E27" i="1" s="1"/>
  <c r="C27" i="1" s="1"/>
  <c r="D89" i="9" l="1"/>
  <c r="E89" i="9" s="1"/>
  <c r="C89" i="9" s="1"/>
  <c r="F89" i="9" s="1"/>
  <c r="J89" i="9"/>
  <c r="K89" i="9" s="1"/>
  <c r="I89" i="9" s="1"/>
  <c r="L89" i="9" s="1"/>
  <c r="D32" i="5"/>
  <c r="E32" i="5" s="1"/>
  <c r="C32" i="5" s="1"/>
  <c r="F32" i="5" s="1"/>
  <c r="D32" i="3"/>
  <c r="E32" i="3" s="1"/>
  <c r="C32" i="3" s="1"/>
  <c r="F32" i="3" s="1"/>
  <c r="F27" i="1"/>
  <c r="J90" i="9" l="1"/>
  <c r="K90" i="9" s="1"/>
  <c r="I90" i="9" s="1"/>
  <c r="L90" i="9" s="1"/>
  <c r="D90" i="9"/>
  <c r="E90" i="9" s="1"/>
  <c r="C90" i="9" s="1"/>
  <c r="F90" i="9" s="1"/>
  <c r="D33" i="5"/>
  <c r="E33" i="5" s="1"/>
  <c r="C33" i="5" s="1"/>
  <c r="F33" i="5" s="1"/>
  <c r="D33" i="3"/>
  <c r="E33" i="3" s="1"/>
  <c r="C33" i="3" s="1"/>
  <c r="F33" i="3" s="1"/>
  <c r="D28" i="1"/>
  <c r="E28" i="1" s="1"/>
  <c r="C28" i="1" s="1"/>
  <c r="D91" i="9" l="1"/>
  <c r="E91" i="9" s="1"/>
  <c r="C91" i="9" s="1"/>
  <c r="F91" i="9" s="1"/>
  <c r="J91" i="9"/>
  <c r="K91" i="9" s="1"/>
  <c r="I91" i="9" s="1"/>
  <c r="L91" i="9" s="1"/>
  <c r="D34" i="5"/>
  <c r="E34" i="5" s="1"/>
  <c r="C34" i="5" s="1"/>
  <c r="F34" i="5" s="1"/>
  <c r="D34" i="3"/>
  <c r="E34" i="3" s="1"/>
  <c r="C34" i="3" s="1"/>
  <c r="F34" i="3" s="1"/>
  <c r="F28" i="1"/>
  <c r="J92" i="9" l="1"/>
  <c r="K92" i="9" s="1"/>
  <c r="I92" i="9" s="1"/>
  <c r="L92" i="9" s="1"/>
  <c r="D92" i="9"/>
  <c r="E92" i="9" s="1"/>
  <c r="C92" i="9" s="1"/>
  <c r="F92" i="9" s="1"/>
  <c r="D35" i="5"/>
  <c r="E35" i="5" s="1"/>
  <c r="C35" i="5" s="1"/>
  <c r="F35" i="5" s="1"/>
  <c r="D35" i="3"/>
  <c r="E35" i="3" s="1"/>
  <c r="C35" i="3" s="1"/>
  <c r="F35" i="3" s="1"/>
  <c r="D29" i="1"/>
  <c r="E29" i="1" s="1"/>
  <c r="C29" i="1" s="1"/>
  <c r="D93" i="9" l="1"/>
  <c r="E93" i="9" s="1"/>
  <c r="C93" i="9" s="1"/>
  <c r="F93" i="9" s="1"/>
  <c r="J93" i="9"/>
  <c r="K93" i="9" s="1"/>
  <c r="I93" i="9" s="1"/>
  <c r="L93" i="9" s="1"/>
  <c r="D36" i="5"/>
  <c r="E36" i="5" s="1"/>
  <c r="C36" i="5" s="1"/>
  <c r="F36" i="5" s="1"/>
  <c r="D36" i="3"/>
  <c r="E36" i="3" s="1"/>
  <c r="C36" i="3" s="1"/>
  <c r="F36" i="3" s="1"/>
  <c r="F29" i="1"/>
  <c r="J94" i="9" l="1"/>
  <c r="K94" i="9" s="1"/>
  <c r="I94" i="9" s="1"/>
  <c r="L94" i="9" s="1"/>
  <c r="D94" i="9"/>
  <c r="E94" i="9" s="1"/>
  <c r="C94" i="9" s="1"/>
  <c r="F94" i="9" s="1"/>
  <c r="D37" i="5"/>
  <c r="E37" i="5" s="1"/>
  <c r="C37" i="5" s="1"/>
  <c r="F37" i="5" s="1"/>
  <c r="D37" i="3"/>
  <c r="E37" i="3" s="1"/>
  <c r="C37" i="3" s="1"/>
  <c r="F37" i="3" s="1"/>
  <c r="D30" i="1"/>
  <c r="E30" i="1" s="1"/>
  <c r="C30" i="1" s="1"/>
  <c r="D95" i="9" l="1"/>
  <c r="E95" i="9" s="1"/>
  <c r="C95" i="9" s="1"/>
  <c r="F95" i="9" s="1"/>
  <c r="J95" i="9"/>
  <c r="K95" i="9" s="1"/>
  <c r="I95" i="9" s="1"/>
  <c r="L95" i="9" s="1"/>
  <c r="D38" i="5"/>
  <c r="E38" i="5" s="1"/>
  <c r="C38" i="5" s="1"/>
  <c r="F38" i="5" s="1"/>
  <c r="D38" i="3"/>
  <c r="E38" i="3" s="1"/>
  <c r="C38" i="3" s="1"/>
  <c r="F38" i="3" s="1"/>
  <c r="F30" i="1"/>
  <c r="J96" i="9" l="1"/>
  <c r="K96" i="9" s="1"/>
  <c r="I96" i="9" s="1"/>
  <c r="L96" i="9" s="1"/>
  <c r="D96" i="9"/>
  <c r="E96" i="9" s="1"/>
  <c r="C96" i="9" s="1"/>
  <c r="F96" i="9" s="1"/>
  <c r="D39" i="5"/>
  <c r="E39" i="5" s="1"/>
  <c r="C39" i="5" s="1"/>
  <c r="F39" i="5" s="1"/>
  <c r="D39" i="3"/>
  <c r="E39" i="3" s="1"/>
  <c r="C39" i="3" s="1"/>
  <c r="F39" i="3" s="1"/>
  <c r="D31" i="1"/>
  <c r="E31" i="1" s="1"/>
  <c r="C31" i="1" s="1"/>
  <c r="J97" i="9" l="1"/>
  <c r="K97" i="9" s="1"/>
  <c r="I97" i="9" s="1"/>
  <c r="L97" i="9" s="1"/>
  <c r="D97" i="9"/>
  <c r="E97" i="9" s="1"/>
  <c r="C97" i="9" s="1"/>
  <c r="F97" i="9" s="1"/>
  <c r="D40" i="5"/>
  <c r="E40" i="5" s="1"/>
  <c r="C40" i="5" s="1"/>
  <c r="F40" i="5" s="1"/>
  <c r="D40" i="3"/>
  <c r="E40" i="3" s="1"/>
  <c r="C40" i="3" s="1"/>
  <c r="F40" i="3" s="1"/>
  <c r="F31" i="1"/>
  <c r="D98" i="9" l="1"/>
  <c r="E98" i="9" s="1"/>
  <c r="C98" i="9" s="1"/>
  <c r="F98" i="9" s="1"/>
  <c r="J98" i="9"/>
  <c r="K98" i="9" s="1"/>
  <c r="I98" i="9" s="1"/>
  <c r="L98" i="9" s="1"/>
  <c r="D41" i="5"/>
  <c r="E41" i="5" s="1"/>
  <c r="C41" i="5" s="1"/>
  <c r="F41" i="5" s="1"/>
  <c r="D41" i="3"/>
  <c r="E41" i="3" s="1"/>
  <c r="C41" i="3" s="1"/>
  <c r="F41" i="3"/>
  <c r="D32" i="1"/>
  <c r="E32" i="1" s="1"/>
  <c r="C32" i="1" s="1"/>
  <c r="J99" i="9" l="1"/>
  <c r="K99" i="9" s="1"/>
  <c r="I99" i="9" s="1"/>
  <c r="L99" i="9" s="1"/>
  <c r="D99" i="9"/>
  <c r="E99" i="9" s="1"/>
  <c r="C99" i="9" s="1"/>
  <c r="F99" i="9" s="1"/>
  <c r="D42" i="5"/>
  <c r="E42" i="5" s="1"/>
  <c r="C42" i="5" s="1"/>
  <c r="F42" i="5" s="1"/>
  <c r="D42" i="3"/>
  <c r="E42" i="3" s="1"/>
  <c r="C42" i="3" s="1"/>
  <c r="F42" i="3" s="1"/>
  <c r="F32" i="1"/>
  <c r="D100" i="9" l="1"/>
  <c r="E100" i="9" s="1"/>
  <c r="C100" i="9" s="1"/>
  <c r="F100" i="9" s="1"/>
  <c r="J100" i="9"/>
  <c r="K100" i="9" s="1"/>
  <c r="I100" i="9" s="1"/>
  <c r="L100" i="9" s="1"/>
  <c r="D43" i="5"/>
  <c r="E43" i="5" s="1"/>
  <c r="C43" i="5" s="1"/>
  <c r="F43" i="5" s="1"/>
  <c r="D43" i="3"/>
  <c r="E43" i="3" s="1"/>
  <c r="C43" i="3" s="1"/>
  <c r="F43" i="3" s="1"/>
  <c r="D33" i="1"/>
  <c r="E33" i="1" s="1"/>
  <c r="C33" i="1" s="1"/>
  <c r="J101" i="9" l="1"/>
  <c r="K101" i="9" s="1"/>
  <c r="I101" i="9" s="1"/>
  <c r="L101" i="9" s="1"/>
  <c r="D101" i="9"/>
  <c r="E101" i="9" s="1"/>
  <c r="C101" i="9" s="1"/>
  <c r="F101" i="9" s="1"/>
  <c r="D44" i="5"/>
  <c r="E44" i="5" s="1"/>
  <c r="C44" i="5" s="1"/>
  <c r="F44" i="5" s="1"/>
  <c r="D44" i="3"/>
  <c r="E44" i="3" s="1"/>
  <c r="C44" i="3" s="1"/>
  <c r="F44" i="3"/>
  <c r="F33" i="1"/>
  <c r="D102" i="9" l="1"/>
  <c r="E102" i="9" s="1"/>
  <c r="C102" i="9" s="1"/>
  <c r="F102" i="9" s="1"/>
  <c r="J102" i="9"/>
  <c r="K102" i="9" s="1"/>
  <c r="I102" i="9" s="1"/>
  <c r="L102" i="9" s="1"/>
  <c r="D45" i="5"/>
  <c r="E45" i="5" s="1"/>
  <c r="C45" i="5" s="1"/>
  <c r="F45" i="5" s="1"/>
  <c r="D45" i="3"/>
  <c r="E45" i="3" s="1"/>
  <c r="C45" i="3" s="1"/>
  <c r="F45" i="3"/>
  <c r="D34" i="1"/>
  <c r="E34" i="1" s="1"/>
  <c r="C34" i="1" s="1"/>
  <c r="D103" i="9" l="1"/>
  <c r="E103" i="9" s="1"/>
  <c r="C103" i="9" s="1"/>
  <c r="F103" i="9" s="1"/>
  <c r="J103" i="9"/>
  <c r="K103" i="9" s="1"/>
  <c r="I103" i="9" s="1"/>
  <c r="L103" i="9" s="1"/>
  <c r="D46" i="5"/>
  <c r="E46" i="5" s="1"/>
  <c r="C46" i="5" s="1"/>
  <c r="F46" i="5" s="1"/>
  <c r="D46" i="3"/>
  <c r="E46" i="3" s="1"/>
  <c r="C46" i="3" s="1"/>
  <c r="F46" i="3" s="1"/>
  <c r="F34" i="1"/>
  <c r="D104" i="9" l="1"/>
  <c r="E104" i="9" s="1"/>
  <c r="C104" i="9" s="1"/>
  <c r="F104" i="9" s="1"/>
  <c r="J104" i="9"/>
  <c r="K104" i="9" s="1"/>
  <c r="I104" i="9" s="1"/>
  <c r="L104" i="9" s="1"/>
  <c r="D47" i="5"/>
  <c r="E47" i="5" s="1"/>
  <c r="C47" i="5" s="1"/>
  <c r="F47" i="5" s="1"/>
  <c r="D47" i="3"/>
  <c r="E47" i="3" s="1"/>
  <c r="C47" i="3" s="1"/>
  <c r="F47" i="3"/>
  <c r="D35" i="1"/>
  <c r="E35" i="1" s="1"/>
  <c r="C35" i="1" s="1"/>
  <c r="J105" i="9" l="1"/>
  <c r="K105" i="9" s="1"/>
  <c r="I105" i="9" s="1"/>
  <c r="L105" i="9"/>
  <c r="D105" i="9"/>
  <c r="E105" i="9" s="1"/>
  <c r="C105" i="9" s="1"/>
  <c r="F105" i="9" s="1"/>
  <c r="D48" i="5"/>
  <c r="E48" i="5" s="1"/>
  <c r="C48" i="5" s="1"/>
  <c r="F48" i="5" s="1"/>
  <c r="L22" i="3"/>
  <c r="D48" i="3"/>
  <c r="E48" i="3" s="1"/>
  <c r="C48" i="3" s="1"/>
  <c r="F48" i="3" s="1"/>
  <c r="F35" i="1"/>
  <c r="D106" i="9" l="1"/>
  <c r="E106" i="9" s="1"/>
  <c r="C106" i="9" s="1"/>
  <c r="F106" i="9" s="1"/>
  <c r="J106" i="9"/>
  <c r="K106" i="9" s="1"/>
  <c r="I106" i="9" s="1"/>
  <c r="L106" i="9" s="1"/>
  <c r="D49" i="5"/>
  <c r="E49" i="5" s="1"/>
  <c r="C49" i="5" s="1"/>
  <c r="F49" i="5" s="1"/>
  <c r="D49" i="3"/>
  <c r="E49" i="3" s="1"/>
  <c r="C49" i="3" s="1"/>
  <c r="F49" i="3" s="1"/>
  <c r="J23" i="3"/>
  <c r="K23" i="3" s="1"/>
  <c r="I23" i="3" s="1"/>
  <c r="L23" i="3" s="1"/>
  <c r="D36" i="1"/>
  <c r="E36" i="1" s="1"/>
  <c r="C36" i="1" s="1"/>
  <c r="J107" i="9" l="1"/>
  <c r="K107" i="9" s="1"/>
  <c r="I107" i="9" s="1"/>
  <c r="L107" i="9" s="1"/>
  <c r="D107" i="9"/>
  <c r="E107" i="9" s="1"/>
  <c r="C107" i="9" s="1"/>
  <c r="F107" i="9" s="1"/>
  <c r="D50" i="5"/>
  <c r="E50" i="5" s="1"/>
  <c r="C50" i="5" s="1"/>
  <c r="F50" i="5" s="1"/>
  <c r="J24" i="3"/>
  <c r="K24" i="3" s="1"/>
  <c r="I24" i="3" s="1"/>
  <c r="L24" i="3" s="1"/>
  <c r="D50" i="3"/>
  <c r="E50" i="3" s="1"/>
  <c r="C50" i="3" s="1"/>
  <c r="F50" i="3" s="1"/>
  <c r="F36" i="1"/>
  <c r="D108" i="9" l="1"/>
  <c r="E108" i="9" s="1"/>
  <c r="C108" i="9" s="1"/>
  <c r="F108" i="9" s="1"/>
  <c r="J108" i="9"/>
  <c r="K108" i="9" s="1"/>
  <c r="I108" i="9" s="1"/>
  <c r="L108" i="9" s="1"/>
  <c r="D51" i="5"/>
  <c r="E51" i="5" s="1"/>
  <c r="C51" i="5" s="1"/>
  <c r="F51" i="5" s="1"/>
  <c r="D51" i="3"/>
  <c r="E51" i="3" s="1"/>
  <c r="C51" i="3" s="1"/>
  <c r="F51" i="3" s="1"/>
  <c r="J25" i="3"/>
  <c r="K25" i="3" s="1"/>
  <c r="I25" i="3" s="1"/>
  <c r="L25" i="3" s="1"/>
  <c r="D37" i="1"/>
  <c r="E37" i="1" s="1"/>
  <c r="C37" i="1" s="1"/>
  <c r="J109" i="9" l="1"/>
  <c r="K109" i="9" s="1"/>
  <c r="I109" i="9" s="1"/>
  <c r="L109" i="9" s="1"/>
  <c r="D109" i="9"/>
  <c r="E109" i="9" s="1"/>
  <c r="C109" i="9" s="1"/>
  <c r="F109" i="9" s="1"/>
  <c r="D52" i="5"/>
  <c r="E52" i="5" s="1"/>
  <c r="C52" i="5" s="1"/>
  <c r="F52" i="5" s="1"/>
  <c r="J26" i="3"/>
  <c r="K26" i="3" s="1"/>
  <c r="I26" i="3" s="1"/>
  <c r="L26" i="3" s="1"/>
  <c r="D52" i="3"/>
  <c r="E52" i="3" s="1"/>
  <c r="C52" i="3" s="1"/>
  <c r="F52" i="3" s="1"/>
  <c r="F37" i="1"/>
  <c r="D110" i="9" l="1"/>
  <c r="E110" i="9" s="1"/>
  <c r="C110" i="9" s="1"/>
  <c r="F110" i="9" s="1"/>
  <c r="J110" i="9"/>
  <c r="K110" i="9" s="1"/>
  <c r="I110" i="9" s="1"/>
  <c r="L110" i="9" s="1"/>
  <c r="D53" i="5"/>
  <c r="E53" i="5" s="1"/>
  <c r="C53" i="5" s="1"/>
  <c r="F53" i="5" s="1"/>
  <c r="D53" i="3"/>
  <c r="E53" i="3" s="1"/>
  <c r="C53" i="3" s="1"/>
  <c r="F53" i="3" s="1"/>
  <c r="J27" i="3"/>
  <c r="K27" i="3" s="1"/>
  <c r="I27" i="3" s="1"/>
  <c r="L27" i="3" s="1"/>
  <c r="D38" i="1"/>
  <c r="E38" i="1" s="1"/>
  <c r="C38" i="1" s="1"/>
  <c r="J111" i="9" l="1"/>
  <c r="K111" i="9" s="1"/>
  <c r="I111" i="9" s="1"/>
  <c r="L111" i="9" s="1"/>
  <c r="D111" i="9"/>
  <c r="E111" i="9" s="1"/>
  <c r="C111" i="9" s="1"/>
  <c r="F111" i="9" s="1"/>
  <c r="D54" i="5"/>
  <c r="E54" i="5" s="1"/>
  <c r="C54" i="5" s="1"/>
  <c r="F54" i="5" s="1"/>
  <c r="J28" i="3"/>
  <c r="K28" i="3" s="1"/>
  <c r="I28" i="3" s="1"/>
  <c r="L28" i="3" s="1"/>
  <c r="D54" i="3"/>
  <c r="E54" i="3" s="1"/>
  <c r="C54" i="3" s="1"/>
  <c r="F54" i="3" s="1"/>
  <c r="F38" i="1"/>
  <c r="D112" i="9" l="1"/>
  <c r="E112" i="9" s="1"/>
  <c r="C112" i="9" s="1"/>
  <c r="F112" i="9" s="1"/>
  <c r="J112" i="9"/>
  <c r="K112" i="9" s="1"/>
  <c r="I112" i="9" s="1"/>
  <c r="L112" i="9" s="1"/>
  <c r="D55" i="5"/>
  <c r="E55" i="5" s="1"/>
  <c r="C55" i="5" s="1"/>
  <c r="F55" i="5" s="1"/>
  <c r="D55" i="3"/>
  <c r="E55" i="3" s="1"/>
  <c r="C55" i="3" s="1"/>
  <c r="F55" i="3" s="1"/>
  <c r="J29" i="3"/>
  <c r="K29" i="3" s="1"/>
  <c r="I29" i="3" s="1"/>
  <c r="L29" i="3" s="1"/>
  <c r="D39" i="1"/>
  <c r="E39" i="1" s="1"/>
  <c r="C39" i="1" s="1"/>
  <c r="J113" i="9" l="1"/>
  <c r="K113" i="9" s="1"/>
  <c r="I113" i="9" s="1"/>
  <c r="L113" i="9" s="1"/>
  <c r="D113" i="9"/>
  <c r="E113" i="9" s="1"/>
  <c r="C113" i="9" s="1"/>
  <c r="F113" i="9" s="1"/>
  <c r="D56" i="5"/>
  <c r="E56" i="5" s="1"/>
  <c r="C56" i="5" s="1"/>
  <c r="F56" i="5" s="1"/>
  <c r="J30" i="3"/>
  <c r="K30" i="3" s="1"/>
  <c r="I30" i="3" s="1"/>
  <c r="L30" i="3" s="1"/>
  <c r="D56" i="3"/>
  <c r="E56" i="3" s="1"/>
  <c r="C56" i="3" s="1"/>
  <c r="F56" i="3" s="1"/>
  <c r="F39" i="1"/>
  <c r="J114" i="9" l="1"/>
  <c r="K114" i="9" s="1"/>
  <c r="I114" i="9" s="1"/>
  <c r="L114" i="9" s="1"/>
  <c r="D114" i="9"/>
  <c r="E114" i="9" s="1"/>
  <c r="C114" i="9" s="1"/>
  <c r="F114" i="9" s="1"/>
  <c r="D57" i="5"/>
  <c r="E57" i="5" s="1"/>
  <c r="C57" i="5" s="1"/>
  <c r="F57" i="5" s="1"/>
  <c r="D57" i="3"/>
  <c r="E57" i="3" s="1"/>
  <c r="C57" i="3" s="1"/>
  <c r="F57" i="3" s="1"/>
  <c r="J31" i="3"/>
  <c r="K31" i="3" s="1"/>
  <c r="I31" i="3" s="1"/>
  <c r="L31" i="3" s="1"/>
  <c r="D40" i="1"/>
  <c r="E40" i="1" s="1"/>
  <c r="C40" i="1" s="1"/>
  <c r="D115" i="9" l="1"/>
  <c r="E115" i="9" s="1"/>
  <c r="C115" i="9" s="1"/>
  <c r="F115" i="9" s="1"/>
  <c r="J115" i="9"/>
  <c r="K115" i="9" s="1"/>
  <c r="I115" i="9" s="1"/>
  <c r="L115" i="9" s="1"/>
  <c r="D58" i="5"/>
  <c r="E58" i="5" s="1"/>
  <c r="C58" i="5" s="1"/>
  <c r="F58" i="5" s="1"/>
  <c r="D58" i="3"/>
  <c r="E58" i="3" s="1"/>
  <c r="C58" i="3" s="1"/>
  <c r="F58" i="3" s="1"/>
  <c r="J32" i="3"/>
  <c r="K32" i="3" s="1"/>
  <c r="I32" i="3" s="1"/>
  <c r="L32" i="3" s="1"/>
  <c r="F40" i="1"/>
  <c r="J116" i="9" l="1"/>
  <c r="K116" i="9" s="1"/>
  <c r="I116" i="9" s="1"/>
  <c r="L116" i="9" s="1"/>
  <c r="D116" i="9"/>
  <c r="E116" i="9" s="1"/>
  <c r="C116" i="9" s="1"/>
  <c r="F116" i="9" s="1"/>
  <c r="D59" i="5"/>
  <c r="E59" i="5" s="1"/>
  <c r="C59" i="5" s="1"/>
  <c r="F59" i="5" s="1"/>
  <c r="J33" i="3"/>
  <c r="K33" i="3" s="1"/>
  <c r="I33" i="3" s="1"/>
  <c r="L33" i="3" s="1"/>
  <c r="D59" i="3"/>
  <c r="E59" i="3" s="1"/>
  <c r="C59" i="3" s="1"/>
  <c r="F59" i="3" s="1"/>
  <c r="D41" i="1"/>
  <c r="E41" i="1" s="1"/>
  <c r="C41" i="1" s="1"/>
  <c r="D117" i="9" l="1"/>
  <c r="E117" i="9" s="1"/>
  <c r="C117" i="9" s="1"/>
  <c r="F117" i="9" s="1"/>
  <c r="J117" i="9"/>
  <c r="K117" i="9" s="1"/>
  <c r="I117" i="9" s="1"/>
  <c r="L117" i="9" s="1"/>
  <c r="D60" i="5"/>
  <c r="E60" i="5" s="1"/>
  <c r="C60" i="5" s="1"/>
  <c r="F60" i="5" s="1"/>
  <c r="D60" i="3"/>
  <c r="E60" i="3" s="1"/>
  <c r="C60" i="3" s="1"/>
  <c r="F60" i="3" s="1"/>
  <c r="J34" i="3"/>
  <c r="K34" i="3" s="1"/>
  <c r="I34" i="3" s="1"/>
  <c r="L34" i="3" s="1"/>
  <c r="F41" i="1"/>
  <c r="J118" i="9" l="1"/>
  <c r="K118" i="9" s="1"/>
  <c r="I118" i="9" s="1"/>
  <c r="L118" i="9" s="1"/>
  <c r="D118" i="9"/>
  <c r="E118" i="9" s="1"/>
  <c r="C118" i="9" s="1"/>
  <c r="F118" i="9" s="1"/>
  <c r="D61" i="5"/>
  <c r="E61" i="5" s="1"/>
  <c r="C61" i="5" s="1"/>
  <c r="F61" i="5" s="1"/>
  <c r="J35" i="3"/>
  <c r="K35" i="3" s="1"/>
  <c r="I35" i="3" s="1"/>
  <c r="L35" i="3" s="1"/>
  <c r="D61" i="3"/>
  <c r="E61" i="3" s="1"/>
  <c r="C61" i="3" s="1"/>
  <c r="F61" i="3" s="1"/>
  <c r="D42" i="1"/>
  <c r="E42" i="1" s="1"/>
  <c r="C42" i="1" s="1"/>
  <c r="D119" i="9" l="1"/>
  <c r="E119" i="9" s="1"/>
  <c r="C119" i="9" s="1"/>
  <c r="F119" i="9" s="1"/>
  <c r="J119" i="9"/>
  <c r="K119" i="9" s="1"/>
  <c r="I119" i="9" s="1"/>
  <c r="L119" i="9" s="1"/>
  <c r="D62" i="5"/>
  <c r="E62" i="5" s="1"/>
  <c r="C62" i="5" s="1"/>
  <c r="F62" i="5" s="1"/>
  <c r="D62" i="3"/>
  <c r="E62" i="3" s="1"/>
  <c r="C62" i="3" s="1"/>
  <c r="F62" i="3"/>
  <c r="J36" i="3"/>
  <c r="K36" i="3" s="1"/>
  <c r="I36" i="3" s="1"/>
  <c r="L36" i="3" s="1"/>
  <c r="F42" i="1"/>
  <c r="J120" i="9" l="1"/>
  <c r="K120" i="9" s="1"/>
  <c r="I120" i="9" s="1"/>
  <c r="L120" i="9" s="1"/>
  <c r="D120" i="9"/>
  <c r="E120" i="9" s="1"/>
  <c r="C120" i="9" s="1"/>
  <c r="F120" i="9" s="1"/>
  <c r="D63" i="5"/>
  <c r="E63" i="5" s="1"/>
  <c r="C63" i="5" s="1"/>
  <c r="F63" i="5" s="1"/>
  <c r="J37" i="3"/>
  <c r="K37" i="3" s="1"/>
  <c r="I37" i="3" s="1"/>
  <c r="L37" i="3" s="1"/>
  <c r="D63" i="3"/>
  <c r="E63" i="3" s="1"/>
  <c r="C63" i="3" s="1"/>
  <c r="F63" i="3" s="1"/>
  <c r="D43" i="1"/>
  <c r="E43" i="1" s="1"/>
  <c r="C43" i="1" s="1"/>
  <c r="D121" i="9" l="1"/>
  <c r="E121" i="9" s="1"/>
  <c r="C121" i="9" s="1"/>
  <c r="F121" i="9" s="1"/>
  <c r="J121" i="9"/>
  <c r="K121" i="9" s="1"/>
  <c r="I121" i="9" s="1"/>
  <c r="L121" i="9" s="1"/>
  <c r="D64" i="5"/>
  <c r="E64" i="5" s="1"/>
  <c r="C64" i="5" s="1"/>
  <c r="F64" i="5" s="1"/>
  <c r="D64" i="3"/>
  <c r="E64" i="3" s="1"/>
  <c r="C64" i="3" s="1"/>
  <c r="F64" i="3" s="1"/>
  <c r="J38" i="3"/>
  <c r="K38" i="3" s="1"/>
  <c r="I38" i="3" s="1"/>
  <c r="L38" i="3" s="1"/>
  <c r="F43" i="1"/>
  <c r="J122" i="9" l="1"/>
  <c r="K122" i="9" s="1"/>
  <c r="I122" i="9" s="1"/>
  <c r="L122" i="9" s="1"/>
  <c r="D122" i="9"/>
  <c r="E122" i="9" s="1"/>
  <c r="C122" i="9" s="1"/>
  <c r="F122" i="9" s="1"/>
  <c r="D65" i="5"/>
  <c r="E65" i="5" s="1"/>
  <c r="C65" i="5" s="1"/>
  <c r="F65" i="5" s="1"/>
  <c r="J39" i="3"/>
  <c r="K39" i="3" s="1"/>
  <c r="I39" i="3" s="1"/>
  <c r="L39" i="3" s="1"/>
  <c r="D65" i="3"/>
  <c r="E65" i="3" s="1"/>
  <c r="C65" i="3" s="1"/>
  <c r="F65" i="3" s="1"/>
  <c r="D44" i="1"/>
  <c r="E44" i="1" s="1"/>
  <c r="C44" i="1" s="1"/>
  <c r="D123" i="9" l="1"/>
  <c r="E123" i="9" s="1"/>
  <c r="C123" i="9" s="1"/>
  <c r="F123" i="9" s="1"/>
  <c r="J123" i="9"/>
  <c r="K123" i="9" s="1"/>
  <c r="I123" i="9" s="1"/>
  <c r="L123" i="9" s="1"/>
  <c r="D66" i="5"/>
  <c r="E66" i="5" s="1"/>
  <c r="C66" i="5" s="1"/>
  <c r="F66" i="5" s="1"/>
  <c r="D66" i="3"/>
  <c r="E66" i="3" s="1"/>
  <c r="C66" i="3" s="1"/>
  <c r="F66" i="3" s="1"/>
  <c r="J40" i="3"/>
  <c r="K40" i="3" s="1"/>
  <c r="I40" i="3" s="1"/>
  <c r="L40" i="3" s="1"/>
  <c r="F44" i="1"/>
  <c r="J124" i="9" l="1"/>
  <c r="K124" i="9" s="1"/>
  <c r="I124" i="9" s="1"/>
  <c r="L124" i="9" s="1"/>
  <c r="D124" i="9"/>
  <c r="E124" i="9" s="1"/>
  <c r="C124" i="9" s="1"/>
  <c r="F124" i="9" s="1"/>
  <c r="D67" i="5"/>
  <c r="E67" i="5" s="1"/>
  <c r="C67" i="5" s="1"/>
  <c r="F67" i="5" s="1"/>
  <c r="J41" i="3"/>
  <c r="K41" i="3" s="1"/>
  <c r="I41" i="3" s="1"/>
  <c r="L41" i="3" s="1"/>
  <c r="D67" i="3"/>
  <c r="E67" i="3" s="1"/>
  <c r="C67" i="3" s="1"/>
  <c r="F67" i="3" s="1"/>
  <c r="D45" i="1"/>
  <c r="E45" i="1" s="1"/>
  <c r="C45" i="1" s="1"/>
  <c r="D125" i="9" l="1"/>
  <c r="E125" i="9" s="1"/>
  <c r="C125" i="9" s="1"/>
  <c r="F125" i="9" s="1"/>
  <c r="J125" i="9"/>
  <c r="K125" i="9" s="1"/>
  <c r="I125" i="9" s="1"/>
  <c r="L125" i="9" s="1"/>
  <c r="D68" i="5"/>
  <c r="E68" i="5" s="1"/>
  <c r="C68" i="5" s="1"/>
  <c r="F68" i="5" s="1"/>
  <c r="D68" i="3"/>
  <c r="E68" i="3" s="1"/>
  <c r="C68" i="3" s="1"/>
  <c r="F68" i="3" s="1"/>
  <c r="J42" i="3"/>
  <c r="K42" i="3" s="1"/>
  <c r="I42" i="3" s="1"/>
  <c r="L42" i="3" s="1"/>
  <c r="F45" i="1"/>
  <c r="J126" i="9" l="1"/>
  <c r="K126" i="9" s="1"/>
  <c r="I126" i="9" s="1"/>
  <c r="L126" i="9" s="1"/>
  <c r="D126" i="9"/>
  <c r="E126" i="9" s="1"/>
  <c r="C126" i="9" s="1"/>
  <c r="F126" i="9" s="1"/>
  <c r="D69" i="5"/>
  <c r="E69" i="5" s="1"/>
  <c r="C69" i="5" s="1"/>
  <c r="F69" i="5" s="1"/>
  <c r="J43" i="3"/>
  <c r="K43" i="3" s="1"/>
  <c r="I43" i="3" s="1"/>
  <c r="L43" i="3" s="1"/>
  <c r="D69" i="3"/>
  <c r="E69" i="3" s="1"/>
  <c r="C69" i="3" s="1"/>
  <c r="F69" i="3" s="1"/>
  <c r="D46" i="1"/>
  <c r="E46" i="1" s="1"/>
  <c r="C46" i="1" s="1"/>
  <c r="D127" i="9" l="1"/>
  <c r="E127" i="9" s="1"/>
  <c r="C127" i="9" s="1"/>
  <c r="F127" i="9" s="1"/>
  <c r="J127" i="9"/>
  <c r="K127" i="9" s="1"/>
  <c r="I127" i="9" s="1"/>
  <c r="L127" i="9" s="1"/>
  <c r="D70" i="5"/>
  <c r="E70" i="5" s="1"/>
  <c r="C70" i="5" s="1"/>
  <c r="F70" i="5" s="1"/>
  <c r="D70" i="3"/>
  <c r="E70" i="3" s="1"/>
  <c r="C70" i="3" s="1"/>
  <c r="F70" i="3" s="1"/>
  <c r="J44" i="3"/>
  <c r="K44" i="3" s="1"/>
  <c r="I44" i="3" s="1"/>
  <c r="L44" i="3" s="1"/>
  <c r="F46" i="1"/>
  <c r="J128" i="9" l="1"/>
  <c r="K128" i="9" s="1"/>
  <c r="I128" i="9" s="1"/>
  <c r="L128" i="9" s="1"/>
  <c r="D128" i="9"/>
  <c r="E128" i="9" s="1"/>
  <c r="C128" i="9" s="1"/>
  <c r="F128" i="9" s="1"/>
  <c r="D71" i="5"/>
  <c r="E71" i="5" s="1"/>
  <c r="C71" i="5" s="1"/>
  <c r="F71" i="5" s="1"/>
  <c r="J45" i="3"/>
  <c r="K45" i="3" s="1"/>
  <c r="I45" i="3" s="1"/>
  <c r="L45" i="3" s="1"/>
  <c r="D71" i="3"/>
  <c r="E71" i="3" s="1"/>
  <c r="C71" i="3" s="1"/>
  <c r="F71" i="3" s="1"/>
  <c r="D47" i="1"/>
  <c r="E47" i="1" s="1"/>
  <c r="C47" i="1" s="1"/>
  <c r="D129" i="9" l="1"/>
  <c r="E129" i="9" s="1"/>
  <c r="C129" i="9" s="1"/>
  <c r="F129" i="9" s="1"/>
  <c r="J129" i="9"/>
  <c r="K129" i="9" s="1"/>
  <c r="I129" i="9" s="1"/>
  <c r="L129" i="9" s="1"/>
  <c r="D72" i="5"/>
  <c r="E72" i="5" s="1"/>
  <c r="C72" i="5" s="1"/>
  <c r="F72" i="5" s="1"/>
  <c r="D72" i="3"/>
  <c r="E72" i="3" s="1"/>
  <c r="C72" i="3" s="1"/>
  <c r="F72" i="3" s="1"/>
  <c r="J46" i="3"/>
  <c r="K46" i="3" s="1"/>
  <c r="I46" i="3" s="1"/>
  <c r="L46" i="3" s="1"/>
  <c r="F47" i="1"/>
  <c r="J130" i="9" l="1"/>
  <c r="K130" i="9" s="1"/>
  <c r="I130" i="9" s="1"/>
  <c r="L130" i="9" s="1"/>
  <c r="D130" i="9"/>
  <c r="E130" i="9" s="1"/>
  <c r="C130" i="9" s="1"/>
  <c r="F130" i="9" s="1"/>
  <c r="D73" i="5"/>
  <c r="E73" i="5" s="1"/>
  <c r="C73" i="5" s="1"/>
  <c r="F73" i="5" s="1"/>
  <c r="J47" i="3"/>
  <c r="K47" i="3" s="1"/>
  <c r="I47" i="3" s="1"/>
  <c r="L47" i="3" s="1"/>
  <c r="D73" i="3"/>
  <c r="E73" i="3" s="1"/>
  <c r="C73" i="3" s="1"/>
  <c r="F73" i="3" s="1"/>
  <c r="D48" i="1"/>
  <c r="E48" i="1" s="1"/>
  <c r="C48" i="1" s="1"/>
  <c r="D131" i="9" l="1"/>
  <c r="E131" i="9" s="1"/>
  <c r="C131" i="9" s="1"/>
  <c r="F131" i="9" s="1"/>
  <c r="J131" i="9"/>
  <c r="K131" i="9" s="1"/>
  <c r="I131" i="9" s="1"/>
  <c r="L131" i="9" s="1"/>
  <c r="D74" i="5"/>
  <c r="E74" i="5" s="1"/>
  <c r="C74" i="5" s="1"/>
  <c r="F74" i="5" s="1"/>
  <c r="D74" i="3"/>
  <c r="E74" i="3" s="1"/>
  <c r="C74" i="3" s="1"/>
  <c r="F74" i="3" s="1"/>
  <c r="J48" i="3"/>
  <c r="K48" i="3" s="1"/>
  <c r="I48" i="3" s="1"/>
  <c r="L48" i="3" s="1"/>
  <c r="F48" i="1"/>
  <c r="J132" i="9" l="1"/>
  <c r="K132" i="9" s="1"/>
  <c r="I132" i="9" s="1"/>
  <c r="L132" i="9" s="1"/>
  <c r="D132" i="9"/>
  <c r="E132" i="9" s="1"/>
  <c r="C132" i="9" s="1"/>
  <c r="F132" i="9" s="1"/>
  <c r="D75" i="5"/>
  <c r="E75" i="5" s="1"/>
  <c r="C75" i="5" s="1"/>
  <c r="F75" i="5" s="1"/>
  <c r="J49" i="3"/>
  <c r="K49" i="3" s="1"/>
  <c r="I49" i="3" s="1"/>
  <c r="L49" i="3" s="1"/>
  <c r="D75" i="3"/>
  <c r="E75" i="3" s="1"/>
  <c r="C75" i="3" s="1"/>
  <c r="F75" i="3" s="1"/>
  <c r="D49" i="1"/>
  <c r="E49" i="1" s="1"/>
  <c r="C49" i="1" s="1"/>
  <c r="D133" i="9" l="1"/>
  <c r="E133" i="9" s="1"/>
  <c r="C133" i="9" s="1"/>
  <c r="F133" i="9" s="1"/>
  <c r="J133" i="9"/>
  <c r="K133" i="9" s="1"/>
  <c r="I133" i="9" s="1"/>
  <c r="L133" i="9" s="1"/>
  <c r="D76" i="5"/>
  <c r="E76" i="5" s="1"/>
  <c r="C76" i="5" s="1"/>
  <c r="F76" i="5" s="1"/>
  <c r="D76" i="3"/>
  <c r="E76" i="3" s="1"/>
  <c r="C76" i="3" s="1"/>
  <c r="F76" i="3" s="1"/>
  <c r="J50" i="3"/>
  <c r="K50" i="3" s="1"/>
  <c r="I50" i="3" s="1"/>
  <c r="L50" i="3" s="1"/>
  <c r="F49" i="1"/>
  <c r="J134" i="9" l="1"/>
  <c r="K134" i="9" s="1"/>
  <c r="I134" i="9" s="1"/>
  <c r="L134" i="9" s="1"/>
  <c r="D134" i="9"/>
  <c r="E134" i="9" s="1"/>
  <c r="C134" i="9" s="1"/>
  <c r="F134" i="9" s="1"/>
  <c r="D77" i="5"/>
  <c r="E77" i="5" s="1"/>
  <c r="C77" i="5" s="1"/>
  <c r="F77" i="5" s="1"/>
  <c r="J51" i="3"/>
  <c r="K51" i="3" s="1"/>
  <c r="I51" i="3" s="1"/>
  <c r="L51" i="3" s="1"/>
  <c r="D77" i="3"/>
  <c r="E77" i="3" s="1"/>
  <c r="C77" i="3" s="1"/>
  <c r="F77" i="3" s="1"/>
  <c r="D50" i="1"/>
  <c r="E50" i="1" s="1"/>
  <c r="C50" i="1" s="1"/>
  <c r="F50" i="1" s="1"/>
  <c r="D135" i="9" l="1"/>
  <c r="E135" i="9" s="1"/>
  <c r="C135" i="9" s="1"/>
  <c r="F135" i="9" s="1"/>
  <c r="J135" i="9"/>
  <c r="K135" i="9" s="1"/>
  <c r="I135" i="9" s="1"/>
  <c r="L135" i="9" s="1"/>
  <c r="D78" i="5"/>
  <c r="E78" i="5" s="1"/>
  <c r="C78" i="5" s="1"/>
  <c r="F78" i="5" s="1"/>
  <c r="D78" i="3"/>
  <c r="E78" i="3" s="1"/>
  <c r="C78" i="3" s="1"/>
  <c r="F78" i="3" s="1"/>
  <c r="J52" i="3"/>
  <c r="K52" i="3" s="1"/>
  <c r="I52" i="3" s="1"/>
  <c r="L52" i="3" s="1"/>
  <c r="D51" i="1"/>
  <c r="E51" i="1" s="1"/>
  <c r="C51" i="1" s="1"/>
  <c r="J136" i="9" l="1"/>
  <c r="K136" i="9" s="1"/>
  <c r="I136" i="9" s="1"/>
  <c r="L136" i="9" s="1"/>
  <c r="D136" i="9"/>
  <c r="E136" i="9" s="1"/>
  <c r="C136" i="9" s="1"/>
  <c r="F136" i="9" s="1"/>
  <c r="D79" i="5"/>
  <c r="E79" i="5" s="1"/>
  <c r="C79" i="5" s="1"/>
  <c r="F79" i="5" s="1"/>
  <c r="J53" i="3"/>
  <c r="K53" i="3" s="1"/>
  <c r="I53" i="3" s="1"/>
  <c r="L53" i="3" s="1"/>
  <c r="D79" i="3"/>
  <c r="E79" i="3" s="1"/>
  <c r="C79" i="3" s="1"/>
  <c r="F79" i="3" s="1"/>
  <c r="F51" i="1"/>
  <c r="D137" i="9" l="1"/>
  <c r="E137" i="9" s="1"/>
  <c r="C137" i="9" s="1"/>
  <c r="F137" i="9" s="1"/>
  <c r="J137" i="9"/>
  <c r="K137" i="9" s="1"/>
  <c r="I137" i="9" s="1"/>
  <c r="L137" i="9" s="1"/>
  <c r="D80" i="5"/>
  <c r="E80" i="5" s="1"/>
  <c r="C80" i="5" s="1"/>
  <c r="F80" i="5" s="1"/>
  <c r="D80" i="3"/>
  <c r="E80" i="3" s="1"/>
  <c r="C80" i="3" s="1"/>
  <c r="F80" i="3" s="1"/>
  <c r="J54" i="3"/>
  <c r="K54" i="3" s="1"/>
  <c r="I54" i="3" s="1"/>
  <c r="L54" i="3" s="1"/>
  <c r="D52" i="1"/>
  <c r="E52" i="1" s="1"/>
  <c r="C52" i="1" s="1"/>
  <c r="J138" i="9" l="1"/>
  <c r="K138" i="9" s="1"/>
  <c r="I138" i="9" s="1"/>
  <c r="L138" i="9" s="1"/>
  <c r="D138" i="9"/>
  <c r="E138" i="9" s="1"/>
  <c r="C138" i="9" s="1"/>
  <c r="F138" i="9" s="1"/>
  <c r="D81" i="5"/>
  <c r="E81" i="5" s="1"/>
  <c r="C81" i="5" s="1"/>
  <c r="F81" i="5" s="1"/>
  <c r="J55" i="3"/>
  <c r="K55" i="3" s="1"/>
  <c r="I55" i="3" s="1"/>
  <c r="L55" i="3" s="1"/>
  <c r="D81" i="3"/>
  <c r="E81" i="3" s="1"/>
  <c r="C81" i="3" s="1"/>
  <c r="F81" i="3" s="1"/>
  <c r="F52" i="1"/>
  <c r="J139" i="9" l="1"/>
  <c r="K139" i="9" s="1"/>
  <c r="I139" i="9" s="1"/>
  <c r="L139" i="9" s="1"/>
  <c r="D139" i="9"/>
  <c r="E139" i="9" s="1"/>
  <c r="C139" i="9" s="1"/>
  <c r="F139" i="9" s="1"/>
  <c r="D82" i="5"/>
  <c r="E82" i="5" s="1"/>
  <c r="C82" i="5" s="1"/>
  <c r="F82" i="5" s="1"/>
  <c r="D82" i="3"/>
  <c r="E82" i="3" s="1"/>
  <c r="C82" i="3" s="1"/>
  <c r="F82" i="3" s="1"/>
  <c r="J56" i="3"/>
  <c r="K56" i="3" s="1"/>
  <c r="I56" i="3" s="1"/>
  <c r="L56" i="3" s="1"/>
  <c r="D53" i="1"/>
  <c r="E53" i="1" s="1"/>
  <c r="C53" i="1" s="1"/>
  <c r="D140" i="9" l="1"/>
  <c r="E140" i="9" s="1"/>
  <c r="C140" i="9" s="1"/>
  <c r="F140" i="9" s="1"/>
  <c r="J140" i="9"/>
  <c r="K140" i="9" s="1"/>
  <c r="I140" i="9" s="1"/>
  <c r="L140" i="9" s="1"/>
  <c r="D83" i="5"/>
  <c r="E83" i="5" s="1"/>
  <c r="C83" i="5" s="1"/>
  <c r="F83" i="5" s="1"/>
  <c r="J57" i="3"/>
  <c r="K57" i="3" s="1"/>
  <c r="I57" i="3" s="1"/>
  <c r="L57" i="3" s="1"/>
  <c r="D83" i="3"/>
  <c r="E83" i="3" s="1"/>
  <c r="C83" i="3" s="1"/>
  <c r="F83" i="3" s="1"/>
  <c r="F53" i="1"/>
  <c r="J141" i="9" l="1"/>
  <c r="K141" i="9" s="1"/>
  <c r="I141" i="9" s="1"/>
  <c r="L141" i="9" s="1"/>
  <c r="D141" i="9"/>
  <c r="E141" i="9" s="1"/>
  <c r="C141" i="9" s="1"/>
  <c r="F141" i="9" s="1"/>
  <c r="D84" i="5"/>
  <c r="E84" i="5" s="1"/>
  <c r="C84" i="5" s="1"/>
  <c r="F84" i="5" s="1"/>
  <c r="L22" i="5"/>
  <c r="D84" i="3"/>
  <c r="E84" i="3" s="1"/>
  <c r="C84" i="3" s="1"/>
  <c r="F84" i="3" s="1"/>
  <c r="J58" i="3"/>
  <c r="K58" i="3" s="1"/>
  <c r="I58" i="3" s="1"/>
  <c r="L58" i="3" s="1"/>
  <c r="D54" i="1"/>
  <c r="E54" i="1" s="1"/>
  <c r="C54" i="1" s="1"/>
  <c r="D142" i="9" l="1"/>
  <c r="E142" i="9" s="1"/>
  <c r="C142" i="9" s="1"/>
  <c r="F142" i="9" s="1"/>
  <c r="J142" i="9"/>
  <c r="K142" i="9" s="1"/>
  <c r="I142" i="9" s="1"/>
  <c r="L142" i="9" s="1"/>
  <c r="D85" i="5"/>
  <c r="E85" i="5" s="1"/>
  <c r="C85" i="5" s="1"/>
  <c r="F85" i="5" s="1"/>
  <c r="J23" i="5"/>
  <c r="K23" i="5" s="1"/>
  <c r="I23" i="5" s="1"/>
  <c r="L23" i="5" s="1"/>
  <c r="J59" i="3"/>
  <c r="K59" i="3" s="1"/>
  <c r="I59" i="3" s="1"/>
  <c r="L59" i="3" s="1"/>
  <c r="D85" i="3"/>
  <c r="E85" i="3" s="1"/>
  <c r="C85" i="3" s="1"/>
  <c r="F85" i="3" s="1"/>
  <c r="F54" i="1"/>
  <c r="J143" i="9" l="1"/>
  <c r="K143" i="9" s="1"/>
  <c r="I143" i="9" s="1"/>
  <c r="L143" i="9" s="1"/>
  <c r="D143" i="9"/>
  <c r="E143" i="9" s="1"/>
  <c r="C143" i="9" s="1"/>
  <c r="F143" i="9" s="1"/>
  <c r="J24" i="5"/>
  <c r="K24" i="5" s="1"/>
  <c r="I24" i="5" s="1"/>
  <c r="L24" i="5" s="1"/>
  <c r="D86" i="5"/>
  <c r="E86" i="5" s="1"/>
  <c r="C86" i="5" s="1"/>
  <c r="F86" i="5" s="1"/>
  <c r="D86" i="3"/>
  <c r="E86" i="3" s="1"/>
  <c r="C86" i="3" s="1"/>
  <c r="F86" i="3" s="1"/>
  <c r="J60" i="3"/>
  <c r="K60" i="3" s="1"/>
  <c r="I60" i="3" s="1"/>
  <c r="L60" i="3" s="1"/>
  <c r="D55" i="1"/>
  <c r="E55" i="1" s="1"/>
  <c r="C55" i="1" s="1"/>
  <c r="D144" i="9" l="1"/>
  <c r="E144" i="9" s="1"/>
  <c r="C144" i="9" s="1"/>
  <c r="F144" i="9" s="1"/>
  <c r="J144" i="9"/>
  <c r="K144" i="9" s="1"/>
  <c r="I144" i="9" s="1"/>
  <c r="L144" i="9" s="1"/>
  <c r="D87" i="5"/>
  <c r="E87" i="5" s="1"/>
  <c r="C87" i="5" s="1"/>
  <c r="F87" i="5" s="1"/>
  <c r="J25" i="5"/>
  <c r="K25" i="5" s="1"/>
  <c r="I25" i="5" s="1"/>
  <c r="L25" i="5" s="1"/>
  <c r="J61" i="3"/>
  <c r="K61" i="3" s="1"/>
  <c r="I61" i="3" s="1"/>
  <c r="L61" i="3" s="1"/>
  <c r="D87" i="3"/>
  <c r="E87" i="3" s="1"/>
  <c r="C87" i="3" s="1"/>
  <c r="F87" i="3" s="1"/>
  <c r="F55" i="1"/>
  <c r="J145" i="9" l="1"/>
  <c r="K145" i="9" s="1"/>
  <c r="I145" i="9" s="1"/>
  <c r="L145" i="9" s="1"/>
  <c r="D145" i="9"/>
  <c r="E145" i="9" s="1"/>
  <c r="C145" i="9" s="1"/>
  <c r="F145" i="9" s="1"/>
  <c r="J26" i="5"/>
  <c r="K26" i="5" s="1"/>
  <c r="I26" i="5" s="1"/>
  <c r="L26" i="5" s="1"/>
  <c r="D88" i="5"/>
  <c r="E88" i="5" s="1"/>
  <c r="C88" i="5" s="1"/>
  <c r="F88" i="5" s="1"/>
  <c r="D88" i="3"/>
  <c r="E88" i="3" s="1"/>
  <c r="C88" i="3" s="1"/>
  <c r="F88" i="3" s="1"/>
  <c r="J62" i="3"/>
  <c r="K62" i="3" s="1"/>
  <c r="I62" i="3" s="1"/>
  <c r="L62" i="3" s="1"/>
  <c r="D56" i="1"/>
  <c r="E56" i="1" s="1"/>
  <c r="C56" i="1" s="1"/>
  <c r="D146" i="9" l="1"/>
  <c r="E146" i="9" s="1"/>
  <c r="C146" i="9" s="1"/>
  <c r="F146" i="9" s="1"/>
  <c r="J146" i="9"/>
  <c r="K146" i="9" s="1"/>
  <c r="I146" i="9" s="1"/>
  <c r="L146" i="9" s="1"/>
  <c r="D89" i="5"/>
  <c r="E89" i="5" s="1"/>
  <c r="C89" i="5" s="1"/>
  <c r="F89" i="5" s="1"/>
  <c r="J27" i="5"/>
  <c r="K27" i="5" s="1"/>
  <c r="I27" i="5" s="1"/>
  <c r="L27" i="5" s="1"/>
  <c r="J63" i="3"/>
  <c r="K63" i="3" s="1"/>
  <c r="I63" i="3" s="1"/>
  <c r="L63" i="3" s="1"/>
  <c r="D89" i="3"/>
  <c r="E89" i="3" s="1"/>
  <c r="C89" i="3" s="1"/>
  <c r="F89" i="3" s="1"/>
  <c r="F56" i="1"/>
  <c r="J147" i="9" l="1"/>
  <c r="K147" i="9" s="1"/>
  <c r="I147" i="9" s="1"/>
  <c r="L147" i="9" s="1"/>
  <c r="D147" i="9"/>
  <c r="E147" i="9" s="1"/>
  <c r="C147" i="9" s="1"/>
  <c r="F147" i="9" s="1"/>
  <c r="J28" i="5"/>
  <c r="K28" i="5" s="1"/>
  <c r="I28" i="5" s="1"/>
  <c r="L28" i="5" s="1"/>
  <c r="D90" i="5"/>
  <c r="E90" i="5" s="1"/>
  <c r="C90" i="5" s="1"/>
  <c r="F90" i="5" s="1"/>
  <c r="D90" i="3"/>
  <c r="E90" i="3" s="1"/>
  <c r="C90" i="3" s="1"/>
  <c r="F90" i="3" s="1"/>
  <c r="J64" i="3"/>
  <c r="K64" i="3" s="1"/>
  <c r="I64" i="3" s="1"/>
  <c r="L64" i="3" s="1"/>
  <c r="D57" i="1"/>
  <c r="E57" i="1" s="1"/>
  <c r="C57" i="1" s="1"/>
  <c r="F57" i="1" s="1"/>
  <c r="D148" i="9" l="1"/>
  <c r="E148" i="9" s="1"/>
  <c r="C148" i="9" s="1"/>
  <c r="F148" i="9" s="1"/>
  <c r="J148" i="9"/>
  <c r="K148" i="9" s="1"/>
  <c r="I148" i="9" s="1"/>
  <c r="L148" i="9" s="1"/>
  <c r="D91" i="5"/>
  <c r="E91" i="5" s="1"/>
  <c r="C91" i="5" s="1"/>
  <c r="F91" i="5" s="1"/>
  <c r="J29" i="5"/>
  <c r="K29" i="5" s="1"/>
  <c r="I29" i="5" s="1"/>
  <c r="L29" i="5" s="1"/>
  <c r="J65" i="3"/>
  <c r="K65" i="3" s="1"/>
  <c r="I65" i="3" s="1"/>
  <c r="L65" i="3" s="1"/>
  <c r="D91" i="3"/>
  <c r="E91" i="3" s="1"/>
  <c r="C91" i="3" s="1"/>
  <c r="F91" i="3" s="1"/>
  <c r="D58" i="1"/>
  <c r="E58" i="1" s="1"/>
  <c r="C58" i="1" s="1"/>
  <c r="J149" i="9" l="1"/>
  <c r="K149" i="9" s="1"/>
  <c r="I149" i="9" s="1"/>
  <c r="L149" i="9"/>
  <c r="D149" i="9"/>
  <c r="E149" i="9" s="1"/>
  <c r="C149" i="9" s="1"/>
  <c r="F149" i="9" s="1"/>
  <c r="J30" i="5"/>
  <c r="K30" i="5" s="1"/>
  <c r="I30" i="5" s="1"/>
  <c r="L30" i="5" s="1"/>
  <c r="D92" i="5"/>
  <c r="E92" i="5" s="1"/>
  <c r="C92" i="5" s="1"/>
  <c r="F92" i="5" s="1"/>
  <c r="D92" i="3"/>
  <c r="E92" i="3" s="1"/>
  <c r="C92" i="3" s="1"/>
  <c r="F92" i="3" s="1"/>
  <c r="J66" i="3"/>
  <c r="K66" i="3" s="1"/>
  <c r="I66" i="3" s="1"/>
  <c r="L66" i="3" s="1"/>
  <c r="F58" i="1"/>
  <c r="D150" i="9" l="1"/>
  <c r="E150" i="9" s="1"/>
  <c r="C150" i="9" s="1"/>
  <c r="F150" i="9" s="1"/>
  <c r="J150" i="9"/>
  <c r="K150" i="9" s="1"/>
  <c r="I150" i="9" s="1"/>
  <c r="L150" i="9" s="1"/>
  <c r="D93" i="5"/>
  <c r="E93" i="5" s="1"/>
  <c r="C93" i="5" s="1"/>
  <c r="F93" i="5" s="1"/>
  <c r="J31" i="5"/>
  <c r="K31" i="5" s="1"/>
  <c r="I31" i="5" s="1"/>
  <c r="L31" i="5" s="1"/>
  <c r="J67" i="3"/>
  <c r="K67" i="3" s="1"/>
  <c r="I67" i="3" s="1"/>
  <c r="L67" i="3" s="1"/>
  <c r="D93" i="3"/>
  <c r="E93" i="3" s="1"/>
  <c r="C93" i="3" s="1"/>
  <c r="F93" i="3" s="1"/>
  <c r="D59" i="1"/>
  <c r="E59" i="1" s="1"/>
  <c r="C59" i="1" s="1"/>
  <c r="J151" i="9" l="1"/>
  <c r="K151" i="9" s="1"/>
  <c r="I151" i="9" s="1"/>
  <c r="L151" i="9" s="1"/>
  <c r="D151" i="9"/>
  <c r="E151" i="9" s="1"/>
  <c r="C151" i="9" s="1"/>
  <c r="F151" i="9" s="1"/>
  <c r="J32" i="5"/>
  <c r="K32" i="5" s="1"/>
  <c r="I32" i="5" s="1"/>
  <c r="L32" i="5" s="1"/>
  <c r="D94" i="5"/>
  <c r="E94" i="5" s="1"/>
  <c r="C94" i="5" s="1"/>
  <c r="F94" i="5" s="1"/>
  <c r="D94" i="3"/>
  <c r="E94" i="3" s="1"/>
  <c r="C94" i="3" s="1"/>
  <c r="F94" i="3" s="1"/>
  <c r="J68" i="3"/>
  <c r="K68" i="3" s="1"/>
  <c r="I68" i="3" s="1"/>
  <c r="L68" i="3" s="1"/>
  <c r="F59" i="1"/>
  <c r="D152" i="9" l="1"/>
  <c r="E152" i="9" s="1"/>
  <c r="C152" i="9" s="1"/>
  <c r="F152" i="9" s="1"/>
  <c r="J152" i="9"/>
  <c r="K152" i="9" s="1"/>
  <c r="I152" i="9" s="1"/>
  <c r="L152" i="9" s="1"/>
  <c r="D95" i="5"/>
  <c r="E95" i="5" s="1"/>
  <c r="C95" i="5" s="1"/>
  <c r="F95" i="5" s="1"/>
  <c r="J33" i="5"/>
  <c r="K33" i="5" s="1"/>
  <c r="I33" i="5" s="1"/>
  <c r="L33" i="5" s="1"/>
  <c r="J69" i="3"/>
  <c r="K69" i="3" s="1"/>
  <c r="I69" i="3" s="1"/>
  <c r="L69" i="3" s="1"/>
  <c r="D95" i="3"/>
  <c r="E95" i="3" s="1"/>
  <c r="C95" i="3" s="1"/>
  <c r="F95" i="3" s="1"/>
  <c r="D60" i="1"/>
  <c r="E60" i="1" s="1"/>
  <c r="C60" i="1" s="1"/>
  <c r="J153" i="9" l="1"/>
  <c r="K153" i="9" s="1"/>
  <c r="I153" i="9" s="1"/>
  <c r="L153" i="9" s="1"/>
  <c r="D153" i="9"/>
  <c r="E153" i="9" s="1"/>
  <c r="C153" i="9" s="1"/>
  <c r="F153" i="9" s="1"/>
  <c r="J34" i="5"/>
  <c r="K34" i="5" s="1"/>
  <c r="I34" i="5" s="1"/>
  <c r="L34" i="5" s="1"/>
  <c r="D96" i="5"/>
  <c r="E96" i="5" s="1"/>
  <c r="C96" i="5" s="1"/>
  <c r="F96" i="5" s="1"/>
  <c r="D96" i="3"/>
  <c r="E96" i="3" s="1"/>
  <c r="C96" i="3" s="1"/>
  <c r="F96" i="3" s="1"/>
  <c r="J70" i="3"/>
  <c r="K70" i="3" s="1"/>
  <c r="I70" i="3" s="1"/>
  <c r="L70" i="3" s="1"/>
  <c r="F60" i="1"/>
  <c r="D154" i="9" l="1"/>
  <c r="E154" i="9" s="1"/>
  <c r="C154" i="9" s="1"/>
  <c r="F154" i="9" s="1"/>
  <c r="J154" i="9"/>
  <c r="K154" i="9" s="1"/>
  <c r="I154" i="9" s="1"/>
  <c r="L154" i="9" s="1"/>
  <c r="D97" i="5"/>
  <c r="E97" i="5" s="1"/>
  <c r="C97" i="5" s="1"/>
  <c r="F97" i="5" s="1"/>
  <c r="J35" i="5"/>
  <c r="K35" i="5" s="1"/>
  <c r="I35" i="5" s="1"/>
  <c r="L35" i="5" s="1"/>
  <c r="J71" i="3"/>
  <c r="K71" i="3" s="1"/>
  <c r="I71" i="3" s="1"/>
  <c r="L71" i="3" s="1"/>
  <c r="D97" i="3"/>
  <c r="E97" i="3" s="1"/>
  <c r="C97" i="3" s="1"/>
  <c r="F97" i="3" s="1"/>
  <c r="D61" i="1"/>
  <c r="E61" i="1" s="1"/>
  <c r="C61" i="1" s="1"/>
  <c r="D155" i="9" l="1"/>
  <c r="E155" i="9" s="1"/>
  <c r="C155" i="9" s="1"/>
  <c r="F155" i="9" s="1"/>
  <c r="J155" i="9"/>
  <c r="K155" i="9" s="1"/>
  <c r="I155" i="9" s="1"/>
  <c r="L155" i="9" s="1"/>
  <c r="J36" i="5"/>
  <c r="K36" i="5" s="1"/>
  <c r="I36" i="5" s="1"/>
  <c r="L36" i="5" s="1"/>
  <c r="D98" i="5"/>
  <c r="E98" i="5" s="1"/>
  <c r="C98" i="5" s="1"/>
  <c r="F98" i="5" s="1"/>
  <c r="D98" i="3"/>
  <c r="E98" i="3" s="1"/>
  <c r="C98" i="3" s="1"/>
  <c r="F98" i="3" s="1"/>
  <c r="J72" i="3"/>
  <c r="K72" i="3" s="1"/>
  <c r="I72" i="3" s="1"/>
  <c r="L72" i="3" s="1"/>
  <c r="F61" i="1"/>
  <c r="J156" i="9" l="1"/>
  <c r="K156" i="9" s="1"/>
  <c r="I156" i="9" s="1"/>
  <c r="L156" i="9" s="1"/>
  <c r="D156" i="9"/>
  <c r="E156" i="9" s="1"/>
  <c r="C156" i="9" s="1"/>
  <c r="F156" i="9" s="1"/>
  <c r="D99" i="5"/>
  <c r="E99" i="5" s="1"/>
  <c r="C99" i="5" s="1"/>
  <c r="F99" i="5" s="1"/>
  <c r="J37" i="5"/>
  <c r="K37" i="5" s="1"/>
  <c r="I37" i="5" s="1"/>
  <c r="L37" i="5" s="1"/>
  <c r="J73" i="3"/>
  <c r="K73" i="3" s="1"/>
  <c r="I73" i="3" s="1"/>
  <c r="L73" i="3" s="1"/>
  <c r="D99" i="3"/>
  <c r="E99" i="3" s="1"/>
  <c r="C99" i="3" s="1"/>
  <c r="F99" i="3" s="1"/>
  <c r="D62" i="1"/>
  <c r="E62" i="1" s="1"/>
  <c r="C62" i="1" s="1"/>
  <c r="J157" i="9" l="1"/>
  <c r="K157" i="9" s="1"/>
  <c r="I157" i="9" s="1"/>
  <c r="L157" i="9" s="1"/>
  <c r="D157" i="9"/>
  <c r="E157" i="9" s="1"/>
  <c r="C157" i="9" s="1"/>
  <c r="F157" i="9" s="1"/>
  <c r="J38" i="5"/>
  <c r="K38" i="5" s="1"/>
  <c r="I38" i="5" s="1"/>
  <c r="L38" i="5" s="1"/>
  <c r="D100" i="5"/>
  <c r="E100" i="5" s="1"/>
  <c r="C100" i="5" s="1"/>
  <c r="F100" i="5" s="1"/>
  <c r="D100" i="3"/>
  <c r="E100" i="3" s="1"/>
  <c r="C100" i="3" s="1"/>
  <c r="F100" i="3" s="1"/>
  <c r="J74" i="3"/>
  <c r="K74" i="3" s="1"/>
  <c r="I74" i="3" s="1"/>
  <c r="L74" i="3" s="1"/>
  <c r="F62" i="1"/>
  <c r="D158" i="9" l="1"/>
  <c r="E158" i="9" s="1"/>
  <c r="C158" i="9" s="1"/>
  <c r="F158" i="9" s="1"/>
  <c r="J158" i="9"/>
  <c r="K158" i="9" s="1"/>
  <c r="I158" i="9" s="1"/>
  <c r="L158" i="9" s="1"/>
  <c r="D101" i="5"/>
  <c r="E101" i="5" s="1"/>
  <c r="C101" i="5" s="1"/>
  <c r="F101" i="5" s="1"/>
  <c r="J39" i="5"/>
  <c r="K39" i="5" s="1"/>
  <c r="I39" i="5" s="1"/>
  <c r="L39" i="5" s="1"/>
  <c r="J75" i="3"/>
  <c r="K75" i="3" s="1"/>
  <c r="I75" i="3" s="1"/>
  <c r="L75" i="3" s="1"/>
  <c r="D101" i="3"/>
  <c r="E101" i="3" s="1"/>
  <c r="C101" i="3" s="1"/>
  <c r="F101" i="3" s="1"/>
  <c r="D63" i="1"/>
  <c r="E63" i="1" s="1"/>
  <c r="C63" i="1" s="1"/>
  <c r="J159" i="9" l="1"/>
  <c r="K159" i="9" s="1"/>
  <c r="I159" i="9" s="1"/>
  <c r="L159" i="9" s="1"/>
  <c r="D159" i="9"/>
  <c r="E159" i="9" s="1"/>
  <c r="C159" i="9" s="1"/>
  <c r="F159" i="9" s="1"/>
  <c r="J40" i="5"/>
  <c r="K40" i="5" s="1"/>
  <c r="I40" i="5" s="1"/>
  <c r="L40" i="5" s="1"/>
  <c r="D102" i="5"/>
  <c r="E102" i="5" s="1"/>
  <c r="C102" i="5" s="1"/>
  <c r="F102" i="5" s="1"/>
  <c r="D102" i="3"/>
  <c r="E102" i="3" s="1"/>
  <c r="C102" i="3" s="1"/>
  <c r="F102" i="3" s="1"/>
  <c r="J76" i="3"/>
  <c r="K76" i="3" s="1"/>
  <c r="I76" i="3" s="1"/>
  <c r="L76" i="3" s="1"/>
  <c r="F63" i="1"/>
  <c r="J160" i="9" l="1"/>
  <c r="K160" i="9" s="1"/>
  <c r="I160" i="9" s="1"/>
  <c r="L160" i="9" s="1"/>
  <c r="D160" i="9"/>
  <c r="E160" i="9" s="1"/>
  <c r="C160" i="9" s="1"/>
  <c r="F160" i="9" s="1"/>
  <c r="J41" i="5"/>
  <c r="K41" i="5" s="1"/>
  <c r="I41" i="5" s="1"/>
  <c r="L41" i="5" s="1"/>
  <c r="D103" i="5"/>
  <c r="E103" i="5" s="1"/>
  <c r="C103" i="5" s="1"/>
  <c r="F103" i="5" s="1"/>
  <c r="J77" i="3"/>
  <c r="K77" i="3" s="1"/>
  <c r="I77" i="3" s="1"/>
  <c r="L77" i="3" s="1"/>
  <c r="D103" i="3"/>
  <c r="E103" i="3" s="1"/>
  <c r="C103" i="3" s="1"/>
  <c r="F103" i="3" s="1"/>
  <c r="D64" i="1"/>
  <c r="E64" i="1" s="1"/>
  <c r="C64" i="1" s="1"/>
  <c r="D161" i="9" l="1"/>
  <c r="E161" i="9" s="1"/>
  <c r="C161" i="9" s="1"/>
  <c r="F161" i="9" s="1"/>
  <c r="J161" i="9"/>
  <c r="K161" i="9" s="1"/>
  <c r="I161" i="9" s="1"/>
  <c r="L161" i="9" s="1"/>
  <c r="D104" i="5"/>
  <c r="E104" i="5" s="1"/>
  <c r="C104" i="5" s="1"/>
  <c r="F104" i="5" s="1"/>
  <c r="J42" i="5"/>
  <c r="K42" i="5" s="1"/>
  <c r="I42" i="5" s="1"/>
  <c r="L42" i="5" s="1"/>
  <c r="D104" i="3"/>
  <c r="E104" i="3" s="1"/>
  <c r="C104" i="3" s="1"/>
  <c r="F104" i="3" s="1"/>
  <c r="J78" i="3"/>
  <c r="K78" i="3" s="1"/>
  <c r="I78" i="3" s="1"/>
  <c r="L78" i="3" s="1"/>
  <c r="F64" i="1"/>
  <c r="J162" i="9" l="1"/>
  <c r="K162" i="9" s="1"/>
  <c r="I162" i="9" s="1"/>
  <c r="L162" i="9" s="1"/>
  <c r="D162" i="9"/>
  <c r="E162" i="9" s="1"/>
  <c r="C162" i="9" s="1"/>
  <c r="F162" i="9" s="1"/>
  <c r="J43" i="5"/>
  <c r="K43" i="5" s="1"/>
  <c r="I43" i="5" s="1"/>
  <c r="L43" i="5" s="1"/>
  <c r="D105" i="5"/>
  <c r="E105" i="5" s="1"/>
  <c r="C105" i="5" s="1"/>
  <c r="F105" i="5" s="1"/>
  <c r="J79" i="3"/>
  <c r="K79" i="3" s="1"/>
  <c r="I79" i="3" s="1"/>
  <c r="L79" i="3" s="1"/>
  <c r="D105" i="3"/>
  <c r="E105" i="3" s="1"/>
  <c r="C105" i="3" s="1"/>
  <c r="F105" i="3" s="1"/>
  <c r="D65" i="1"/>
  <c r="E65" i="1" s="1"/>
  <c r="C65" i="1" s="1"/>
  <c r="J163" i="9" l="1"/>
  <c r="K163" i="9" s="1"/>
  <c r="I163" i="9" s="1"/>
  <c r="L163" i="9" s="1"/>
  <c r="D163" i="9"/>
  <c r="E163" i="9" s="1"/>
  <c r="C163" i="9" s="1"/>
  <c r="F163" i="9" s="1"/>
  <c r="D106" i="5"/>
  <c r="E106" i="5" s="1"/>
  <c r="C106" i="5" s="1"/>
  <c r="F106" i="5" s="1"/>
  <c r="J44" i="5"/>
  <c r="K44" i="5" s="1"/>
  <c r="I44" i="5" s="1"/>
  <c r="L44" i="5" s="1"/>
  <c r="D106" i="3"/>
  <c r="E106" i="3" s="1"/>
  <c r="C106" i="3" s="1"/>
  <c r="F106" i="3" s="1"/>
  <c r="J80" i="3"/>
  <c r="K80" i="3" s="1"/>
  <c r="I80" i="3" s="1"/>
  <c r="L80" i="3" s="1"/>
  <c r="F65" i="1"/>
  <c r="D164" i="9" l="1"/>
  <c r="E164" i="9" s="1"/>
  <c r="C164" i="9" s="1"/>
  <c r="F164" i="9" s="1"/>
  <c r="J164" i="9"/>
  <c r="K164" i="9" s="1"/>
  <c r="I164" i="9" s="1"/>
  <c r="L164" i="9" s="1"/>
  <c r="J45" i="5"/>
  <c r="K45" i="5" s="1"/>
  <c r="I45" i="5" s="1"/>
  <c r="L45" i="5" s="1"/>
  <c r="D107" i="5"/>
  <c r="E107" i="5" s="1"/>
  <c r="C107" i="5" s="1"/>
  <c r="F107" i="5" s="1"/>
  <c r="J81" i="3"/>
  <c r="K81" i="3" s="1"/>
  <c r="I81" i="3" s="1"/>
  <c r="L81" i="3" s="1"/>
  <c r="D107" i="3"/>
  <c r="E107" i="3" s="1"/>
  <c r="C107" i="3" s="1"/>
  <c r="F107" i="3" s="1"/>
  <c r="D66" i="1"/>
  <c r="E66" i="1" s="1"/>
  <c r="C66" i="1" s="1"/>
  <c r="D165" i="9" l="1"/>
  <c r="E165" i="9" s="1"/>
  <c r="C165" i="9" s="1"/>
  <c r="F165" i="9" s="1"/>
  <c r="J165" i="9"/>
  <c r="K165" i="9" s="1"/>
  <c r="I165" i="9" s="1"/>
  <c r="L165" i="9" s="1"/>
  <c r="D108" i="5"/>
  <c r="E108" i="5" s="1"/>
  <c r="C108" i="5" s="1"/>
  <c r="F108" i="5" s="1"/>
  <c r="J46" i="5"/>
  <c r="K46" i="5" s="1"/>
  <c r="I46" i="5" s="1"/>
  <c r="L46" i="5" s="1"/>
  <c r="D108" i="3"/>
  <c r="E108" i="3" s="1"/>
  <c r="C108" i="3" s="1"/>
  <c r="F108" i="3" s="1"/>
  <c r="J82" i="3"/>
  <c r="K82" i="3" s="1"/>
  <c r="I82" i="3" s="1"/>
  <c r="L82" i="3" s="1"/>
  <c r="F66" i="1"/>
  <c r="J166" i="9" l="1"/>
  <c r="K166" i="9" s="1"/>
  <c r="I166" i="9" s="1"/>
  <c r="L166" i="9" s="1"/>
  <c r="D166" i="9"/>
  <c r="E166" i="9" s="1"/>
  <c r="C166" i="9" s="1"/>
  <c r="F166" i="9" s="1"/>
  <c r="J47" i="5"/>
  <c r="K47" i="5" s="1"/>
  <c r="I47" i="5" s="1"/>
  <c r="L47" i="5" s="1"/>
  <c r="D109" i="5"/>
  <c r="E109" i="5" s="1"/>
  <c r="C109" i="5" s="1"/>
  <c r="F109" i="5" s="1"/>
  <c r="J83" i="3"/>
  <c r="K83" i="3" s="1"/>
  <c r="I83" i="3" s="1"/>
  <c r="L83" i="3" s="1"/>
  <c r="D109" i="3"/>
  <c r="E109" i="3" s="1"/>
  <c r="C109" i="3" s="1"/>
  <c r="F109" i="3" s="1"/>
  <c r="D67" i="1"/>
  <c r="E67" i="1" s="1"/>
  <c r="C67" i="1" s="1"/>
  <c r="J167" i="9" l="1"/>
  <c r="K167" i="9" s="1"/>
  <c r="I167" i="9" s="1"/>
  <c r="L167" i="9" s="1"/>
  <c r="D167" i="9"/>
  <c r="E167" i="9" s="1"/>
  <c r="C167" i="9" s="1"/>
  <c r="F167" i="9" s="1"/>
  <c r="D110" i="5"/>
  <c r="E110" i="5" s="1"/>
  <c r="C110" i="5" s="1"/>
  <c r="F110" i="5" s="1"/>
  <c r="J48" i="5"/>
  <c r="K48" i="5" s="1"/>
  <c r="I48" i="5" s="1"/>
  <c r="L48" i="5" s="1"/>
  <c r="D110" i="3"/>
  <c r="E110" i="3" s="1"/>
  <c r="C110" i="3" s="1"/>
  <c r="F110" i="3" s="1"/>
  <c r="J84" i="3"/>
  <c r="K84" i="3" s="1"/>
  <c r="I84" i="3" s="1"/>
  <c r="L84" i="3" s="1"/>
  <c r="F67" i="1"/>
  <c r="D168" i="9" l="1"/>
  <c r="E168" i="9" s="1"/>
  <c r="C168" i="9" s="1"/>
  <c r="F168" i="9" s="1"/>
  <c r="J168" i="9"/>
  <c r="K168" i="9" s="1"/>
  <c r="I168" i="9" s="1"/>
  <c r="L168" i="9" s="1"/>
  <c r="J49" i="5"/>
  <c r="K49" i="5" s="1"/>
  <c r="I49" i="5" s="1"/>
  <c r="L49" i="5" s="1"/>
  <c r="D111" i="5"/>
  <c r="E111" i="5" s="1"/>
  <c r="C111" i="5" s="1"/>
  <c r="F111" i="5" s="1"/>
  <c r="J85" i="3"/>
  <c r="K85" i="3" s="1"/>
  <c r="I85" i="3" s="1"/>
  <c r="L85" i="3" s="1"/>
  <c r="D111" i="3"/>
  <c r="E111" i="3" s="1"/>
  <c r="C111" i="3" s="1"/>
  <c r="F111" i="3" s="1"/>
  <c r="D68" i="1"/>
  <c r="E68" i="1" s="1"/>
  <c r="C68" i="1" s="1"/>
  <c r="J169" i="9" l="1"/>
  <c r="K169" i="9" s="1"/>
  <c r="I169" i="9" s="1"/>
  <c r="L169" i="9" s="1"/>
  <c r="D169" i="9"/>
  <c r="E169" i="9" s="1"/>
  <c r="C169" i="9" s="1"/>
  <c r="F169" i="9" s="1"/>
  <c r="D112" i="5"/>
  <c r="E112" i="5" s="1"/>
  <c r="C112" i="5" s="1"/>
  <c r="F112" i="5" s="1"/>
  <c r="J50" i="5"/>
  <c r="K50" i="5" s="1"/>
  <c r="I50" i="5" s="1"/>
  <c r="L50" i="5" s="1"/>
  <c r="D112" i="3"/>
  <c r="E112" i="3" s="1"/>
  <c r="C112" i="3" s="1"/>
  <c r="F112" i="3" s="1"/>
  <c r="J86" i="3"/>
  <c r="K86" i="3" s="1"/>
  <c r="I86" i="3" s="1"/>
  <c r="L86" i="3" s="1"/>
  <c r="F68" i="1"/>
  <c r="J170" i="9" l="1"/>
  <c r="K170" i="9" s="1"/>
  <c r="I170" i="9" s="1"/>
  <c r="L170" i="9" s="1"/>
  <c r="D170" i="9"/>
  <c r="E170" i="9" s="1"/>
  <c r="C170" i="9" s="1"/>
  <c r="F170" i="9" s="1"/>
  <c r="J51" i="5"/>
  <c r="K51" i="5" s="1"/>
  <c r="I51" i="5" s="1"/>
  <c r="L51" i="5" s="1"/>
  <c r="D113" i="5"/>
  <c r="E113" i="5" s="1"/>
  <c r="C113" i="5" s="1"/>
  <c r="F113" i="5" s="1"/>
  <c r="J87" i="3"/>
  <c r="K87" i="3" s="1"/>
  <c r="I87" i="3" s="1"/>
  <c r="L87" i="3" s="1"/>
  <c r="D113" i="3"/>
  <c r="E113" i="3" s="1"/>
  <c r="C113" i="3" s="1"/>
  <c r="F113" i="3" s="1"/>
  <c r="D69" i="1"/>
  <c r="E69" i="1" s="1"/>
  <c r="C69" i="1" s="1"/>
  <c r="D171" i="9" l="1"/>
  <c r="E171" i="9" s="1"/>
  <c r="C171" i="9" s="1"/>
  <c r="F171" i="9" s="1"/>
  <c r="J171" i="9"/>
  <c r="K171" i="9" s="1"/>
  <c r="I171" i="9" s="1"/>
  <c r="L171" i="9" s="1"/>
  <c r="D114" i="5"/>
  <c r="E114" i="5" s="1"/>
  <c r="C114" i="5" s="1"/>
  <c r="F114" i="5" s="1"/>
  <c r="J52" i="5"/>
  <c r="K52" i="5" s="1"/>
  <c r="I52" i="5" s="1"/>
  <c r="L52" i="5" s="1"/>
  <c r="D114" i="3"/>
  <c r="E114" i="3" s="1"/>
  <c r="C114" i="3" s="1"/>
  <c r="F114" i="3" s="1"/>
  <c r="J88" i="3"/>
  <c r="K88" i="3" s="1"/>
  <c r="I88" i="3" s="1"/>
  <c r="L88" i="3" s="1"/>
  <c r="F69" i="1"/>
  <c r="J172" i="9" l="1"/>
  <c r="K172" i="9" s="1"/>
  <c r="I172" i="9" s="1"/>
  <c r="L172" i="9" s="1"/>
  <c r="D172" i="9"/>
  <c r="E172" i="9" s="1"/>
  <c r="C172" i="9" s="1"/>
  <c r="F172" i="9" s="1"/>
  <c r="J53" i="5"/>
  <c r="K53" i="5" s="1"/>
  <c r="I53" i="5" s="1"/>
  <c r="L53" i="5" s="1"/>
  <c r="D115" i="5"/>
  <c r="E115" i="5" s="1"/>
  <c r="C115" i="5" s="1"/>
  <c r="F115" i="5" s="1"/>
  <c r="J89" i="3"/>
  <c r="K89" i="3" s="1"/>
  <c r="I89" i="3" s="1"/>
  <c r="L89" i="3" s="1"/>
  <c r="D115" i="3"/>
  <c r="E115" i="3" s="1"/>
  <c r="C115" i="3" s="1"/>
  <c r="F115" i="3" s="1"/>
  <c r="D70" i="1"/>
  <c r="E70" i="1" s="1"/>
  <c r="C70" i="1" s="1"/>
  <c r="F70" i="1" s="1"/>
  <c r="J173" i="9" l="1"/>
  <c r="K173" i="9" s="1"/>
  <c r="I173" i="9" s="1"/>
  <c r="L173" i="9" s="1"/>
  <c r="D173" i="9"/>
  <c r="E173" i="9" s="1"/>
  <c r="C173" i="9" s="1"/>
  <c r="F173" i="9" s="1"/>
  <c r="D116" i="5"/>
  <c r="E116" i="5" s="1"/>
  <c r="C116" i="5" s="1"/>
  <c r="F116" i="5" s="1"/>
  <c r="J54" i="5"/>
  <c r="K54" i="5" s="1"/>
  <c r="I54" i="5" s="1"/>
  <c r="L54" i="5" s="1"/>
  <c r="D116" i="3"/>
  <c r="E116" i="3" s="1"/>
  <c r="C116" i="3" s="1"/>
  <c r="F116" i="3" s="1"/>
  <c r="J90" i="3"/>
  <c r="K90" i="3" s="1"/>
  <c r="I90" i="3" s="1"/>
  <c r="L90" i="3" s="1"/>
  <c r="D71" i="1"/>
  <c r="E71" i="1" s="1"/>
  <c r="C71" i="1" s="1"/>
  <c r="F71" i="1" s="1"/>
  <c r="D174" i="9" l="1"/>
  <c r="E174" i="9" s="1"/>
  <c r="C174" i="9" s="1"/>
  <c r="F174" i="9" s="1"/>
  <c r="J174" i="9"/>
  <c r="K174" i="9" s="1"/>
  <c r="I174" i="9" s="1"/>
  <c r="L174" i="9" s="1"/>
  <c r="J55" i="5"/>
  <c r="K55" i="5" s="1"/>
  <c r="I55" i="5" s="1"/>
  <c r="L55" i="5" s="1"/>
  <c r="D117" i="5"/>
  <c r="E117" i="5" s="1"/>
  <c r="C117" i="5" s="1"/>
  <c r="F117" i="5" s="1"/>
  <c r="J91" i="3"/>
  <c r="K91" i="3" s="1"/>
  <c r="I91" i="3" s="1"/>
  <c r="L91" i="3" s="1"/>
  <c r="D117" i="3"/>
  <c r="E117" i="3" s="1"/>
  <c r="C117" i="3" s="1"/>
  <c r="F117" i="3" s="1"/>
  <c r="D72" i="1"/>
  <c r="E72" i="1" s="1"/>
  <c r="C72" i="1" s="1"/>
  <c r="J175" i="9" l="1"/>
  <c r="K175" i="9" s="1"/>
  <c r="I175" i="9" s="1"/>
  <c r="L175" i="9" s="1"/>
  <c r="D175" i="9"/>
  <c r="E175" i="9" s="1"/>
  <c r="C175" i="9" s="1"/>
  <c r="F175" i="9" s="1"/>
  <c r="D118" i="5"/>
  <c r="E118" i="5" s="1"/>
  <c r="C118" i="5" s="1"/>
  <c r="F118" i="5" s="1"/>
  <c r="J56" i="5"/>
  <c r="K56" i="5" s="1"/>
  <c r="I56" i="5" s="1"/>
  <c r="L56" i="5" s="1"/>
  <c r="D118" i="3"/>
  <c r="E118" i="3" s="1"/>
  <c r="C118" i="3" s="1"/>
  <c r="F118" i="3" s="1"/>
  <c r="J92" i="3"/>
  <c r="K92" i="3" s="1"/>
  <c r="I92" i="3" s="1"/>
  <c r="L92" i="3" s="1"/>
  <c r="F72" i="1"/>
  <c r="D176" i="9" l="1"/>
  <c r="E176" i="9" s="1"/>
  <c r="C176" i="9" s="1"/>
  <c r="F176" i="9" s="1"/>
  <c r="J176" i="9"/>
  <c r="K176" i="9" s="1"/>
  <c r="I176" i="9" s="1"/>
  <c r="L176" i="9"/>
  <c r="J57" i="5"/>
  <c r="K57" i="5" s="1"/>
  <c r="I57" i="5" s="1"/>
  <c r="L57" i="5" s="1"/>
  <c r="D119" i="5"/>
  <c r="E119" i="5" s="1"/>
  <c r="C119" i="5" s="1"/>
  <c r="F119" i="5" s="1"/>
  <c r="J93" i="3"/>
  <c r="K93" i="3" s="1"/>
  <c r="I93" i="3" s="1"/>
  <c r="L93" i="3" s="1"/>
  <c r="D119" i="3"/>
  <c r="E119" i="3" s="1"/>
  <c r="C119" i="3" s="1"/>
  <c r="F119" i="3" s="1"/>
  <c r="D73" i="1"/>
  <c r="E73" i="1" s="1"/>
  <c r="C73" i="1" s="1"/>
  <c r="D177" i="9" l="1"/>
  <c r="E177" i="9" s="1"/>
  <c r="C177" i="9" s="1"/>
  <c r="F177" i="9" s="1"/>
  <c r="J177" i="9"/>
  <c r="K177" i="9" s="1"/>
  <c r="I177" i="9" s="1"/>
  <c r="L177" i="9" s="1"/>
  <c r="D120" i="5"/>
  <c r="E120" i="5" s="1"/>
  <c r="C120" i="5" s="1"/>
  <c r="F120" i="5" s="1"/>
  <c r="J58" i="5"/>
  <c r="K58" i="5" s="1"/>
  <c r="I58" i="5" s="1"/>
  <c r="L58" i="5" s="1"/>
  <c r="D120" i="3"/>
  <c r="E120" i="3" s="1"/>
  <c r="C120" i="3" s="1"/>
  <c r="F120" i="3" s="1"/>
  <c r="J94" i="3"/>
  <c r="K94" i="3" s="1"/>
  <c r="I94" i="3" s="1"/>
  <c r="L94" i="3" s="1"/>
  <c r="F73" i="1"/>
  <c r="J178" i="9" l="1"/>
  <c r="K178" i="9" s="1"/>
  <c r="I178" i="9" s="1"/>
  <c r="L178" i="9" s="1"/>
  <c r="D178" i="9"/>
  <c r="E178" i="9" s="1"/>
  <c r="C178" i="9" s="1"/>
  <c r="F178" i="9" s="1"/>
  <c r="J59" i="5"/>
  <c r="K59" i="5" s="1"/>
  <c r="I59" i="5" s="1"/>
  <c r="L59" i="5" s="1"/>
  <c r="D121" i="5"/>
  <c r="E121" i="5" s="1"/>
  <c r="C121" i="5" s="1"/>
  <c r="F121" i="5" s="1"/>
  <c r="J95" i="3"/>
  <c r="K95" i="3" s="1"/>
  <c r="I95" i="3" s="1"/>
  <c r="L95" i="3" s="1"/>
  <c r="D121" i="3"/>
  <c r="E121" i="3" s="1"/>
  <c r="C121" i="3" s="1"/>
  <c r="F121" i="3" s="1"/>
  <c r="D74" i="1"/>
  <c r="E74" i="1" s="1"/>
  <c r="C74" i="1" s="1"/>
  <c r="F74" i="1" s="1"/>
  <c r="J179" i="9" l="1"/>
  <c r="K179" i="9" s="1"/>
  <c r="I179" i="9" s="1"/>
  <c r="L179" i="9" s="1"/>
  <c r="D179" i="9"/>
  <c r="E179" i="9" s="1"/>
  <c r="C179" i="9" s="1"/>
  <c r="F179" i="9" s="1"/>
  <c r="D122" i="5"/>
  <c r="E122" i="5" s="1"/>
  <c r="C122" i="5" s="1"/>
  <c r="F122" i="5" s="1"/>
  <c r="J60" i="5"/>
  <c r="K60" i="5" s="1"/>
  <c r="I60" i="5" s="1"/>
  <c r="L60" i="5" s="1"/>
  <c r="D122" i="3"/>
  <c r="E122" i="3" s="1"/>
  <c r="C122" i="3" s="1"/>
  <c r="F122" i="3" s="1"/>
  <c r="J96" i="3"/>
  <c r="K96" i="3" s="1"/>
  <c r="I96" i="3" s="1"/>
  <c r="L96" i="3" s="1"/>
  <c r="D75" i="1"/>
  <c r="E75" i="1" s="1"/>
  <c r="C75" i="1" s="1"/>
  <c r="D180" i="9" l="1"/>
  <c r="E180" i="9" s="1"/>
  <c r="C180" i="9" s="1"/>
  <c r="F180" i="9" s="1"/>
  <c r="J180" i="9"/>
  <c r="K180" i="9" s="1"/>
  <c r="I180" i="9" s="1"/>
  <c r="L180" i="9" s="1"/>
  <c r="J61" i="5"/>
  <c r="K61" i="5" s="1"/>
  <c r="I61" i="5" s="1"/>
  <c r="L61" i="5" s="1"/>
  <c r="D123" i="5"/>
  <c r="E123" i="5" s="1"/>
  <c r="C123" i="5" s="1"/>
  <c r="F123" i="5" s="1"/>
  <c r="J97" i="3"/>
  <c r="K97" i="3" s="1"/>
  <c r="I97" i="3" s="1"/>
  <c r="L97" i="3" s="1"/>
  <c r="D123" i="3"/>
  <c r="E123" i="3" s="1"/>
  <c r="C123" i="3" s="1"/>
  <c r="F123" i="3" s="1"/>
  <c r="F75" i="1"/>
  <c r="J181" i="9" l="1"/>
  <c r="K181" i="9" s="1"/>
  <c r="I181" i="9" s="1"/>
  <c r="L181" i="9" s="1"/>
  <c r="D181" i="9"/>
  <c r="E181" i="9" s="1"/>
  <c r="C181" i="9" s="1"/>
  <c r="F181" i="9" s="1"/>
  <c r="D124" i="5"/>
  <c r="E124" i="5" s="1"/>
  <c r="C124" i="5" s="1"/>
  <c r="F124" i="5" s="1"/>
  <c r="J62" i="5"/>
  <c r="K62" i="5" s="1"/>
  <c r="I62" i="5" s="1"/>
  <c r="L62" i="5" s="1"/>
  <c r="D124" i="3"/>
  <c r="E124" i="3" s="1"/>
  <c r="C124" i="3" s="1"/>
  <c r="F124" i="3" s="1"/>
  <c r="J98" i="3"/>
  <c r="K98" i="3" s="1"/>
  <c r="I98" i="3" s="1"/>
  <c r="L98" i="3" s="1"/>
  <c r="D76" i="1"/>
  <c r="E76" i="1" s="1"/>
  <c r="C76" i="1" s="1"/>
  <c r="J182" i="9" l="1"/>
  <c r="K182" i="9" s="1"/>
  <c r="I182" i="9" s="1"/>
  <c r="L182" i="9" s="1"/>
  <c r="D182" i="9"/>
  <c r="E182" i="9" s="1"/>
  <c r="C182" i="9" s="1"/>
  <c r="F182" i="9" s="1"/>
  <c r="J63" i="5"/>
  <c r="K63" i="5" s="1"/>
  <c r="I63" i="5" s="1"/>
  <c r="L63" i="5" s="1"/>
  <c r="D125" i="5"/>
  <c r="E125" i="5" s="1"/>
  <c r="C125" i="5" s="1"/>
  <c r="F125" i="5" s="1"/>
  <c r="J99" i="3"/>
  <c r="K99" i="3" s="1"/>
  <c r="I99" i="3" s="1"/>
  <c r="L99" i="3" s="1"/>
  <c r="D125" i="3"/>
  <c r="E125" i="3" s="1"/>
  <c r="C125" i="3" s="1"/>
  <c r="F125" i="3" s="1"/>
  <c r="F76" i="1"/>
  <c r="D183" i="9" l="1"/>
  <c r="E183" i="9" s="1"/>
  <c r="C183" i="9" s="1"/>
  <c r="F183" i="9" s="1"/>
  <c r="J183" i="9"/>
  <c r="K183" i="9" s="1"/>
  <c r="I183" i="9" s="1"/>
  <c r="L183" i="9" s="1"/>
  <c r="D126" i="5"/>
  <c r="E126" i="5" s="1"/>
  <c r="C126" i="5" s="1"/>
  <c r="F126" i="5" s="1"/>
  <c r="J64" i="5"/>
  <c r="K64" i="5" s="1"/>
  <c r="I64" i="5" s="1"/>
  <c r="L64" i="5" s="1"/>
  <c r="D126" i="3"/>
  <c r="E126" i="3" s="1"/>
  <c r="C126" i="3" s="1"/>
  <c r="F126" i="3" s="1"/>
  <c r="J100" i="3"/>
  <c r="K100" i="3" s="1"/>
  <c r="I100" i="3" s="1"/>
  <c r="L100" i="3" s="1"/>
  <c r="D77" i="1"/>
  <c r="E77" i="1" s="1"/>
  <c r="C77" i="1" s="1"/>
  <c r="J184" i="9" l="1"/>
  <c r="K184" i="9" s="1"/>
  <c r="I184" i="9" s="1"/>
  <c r="L184" i="9" s="1"/>
  <c r="D184" i="9"/>
  <c r="E184" i="9" s="1"/>
  <c r="C184" i="9" s="1"/>
  <c r="F184" i="9" s="1"/>
  <c r="J65" i="5"/>
  <c r="K65" i="5" s="1"/>
  <c r="I65" i="5" s="1"/>
  <c r="L65" i="5" s="1"/>
  <c r="D127" i="5"/>
  <c r="E127" i="5" s="1"/>
  <c r="C127" i="5" s="1"/>
  <c r="F127" i="5" s="1"/>
  <c r="J101" i="3"/>
  <c r="K101" i="3" s="1"/>
  <c r="I101" i="3" s="1"/>
  <c r="L101" i="3" s="1"/>
  <c r="D127" i="3"/>
  <c r="E127" i="3" s="1"/>
  <c r="C127" i="3" s="1"/>
  <c r="F127" i="3" s="1"/>
  <c r="F77" i="1"/>
  <c r="J185" i="9" l="1"/>
  <c r="K185" i="9" s="1"/>
  <c r="I185" i="9" s="1"/>
  <c r="L185" i="9" s="1"/>
  <c r="D185" i="9"/>
  <c r="E185" i="9" s="1"/>
  <c r="C185" i="9" s="1"/>
  <c r="F185" i="9" s="1"/>
  <c r="D128" i="5"/>
  <c r="E128" i="5" s="1"/>
  <c r="C128" i="5" s="1"/>
  <c r="F128" i="5" s="1"/>
  <c r="J66" i="5"/>
  <c r="K66" i="5" s="1"/>
  <c r="I66" i="5" s="1"/>
  <c r="L66" i="5" s="1"/>
  <c r="D128" i="3"/>
  <c r="E128" i="3" s="1"/>
  <c r="C128" i="3" s="1"/>
  <c r="F128" i="3" s="1"/>
  <c r="J102" i="3"/>
  <c r="K102" i="3" s="1"/>
  <c r="I102" i="3" s="1"/>
  <c r="L102" i="3" s="1"/>
  <c r="D78" i="1"/>
  <c r="E78" i="1" s="1"/>
  <c r="C78" i="1" s="1"/>
  <c r="D186" i="9" l="1"/>
  <c r="E186" i="9" s="1"/>
  <c r="C186" i="9" s="1"/>
  <c r="F186" i="9" s="1"/>
  <c r="J186" i="9"/>
  <c r="K186" i="9" s="1"/>
  <c r="I186" i="9" s="1"/>
  <c r="L186" i="9" s="1"/>
  <c r="J67" i="5"/>
  <c r="K67" i="5" s="1"/>
  <c r="I67" i="5" s="1"/>
  <c r="L67" i="5" s="1"/>
  <c r="D129" i="5"/>
  <c r="E129" i="5" s="1"/>
  <c r="C129" i="5" s="1"/>
  <c r="F129" i="5" s="1"/>
  <c r="J103" i="3"/>
  <c r="K103" i="3" s="1"/>
  <c r="I103" i="3" s="1"/>
  <c r="L103" i="3" s="1"/>
  <c r="D129" i="3"/>
  <c r="E129" i="3" s="1"/>
  <c r="C129" i="3" s="1"/>
  <c r="F129" i="3" s="1"/>
  <c r="F78" i="1"/>
  <c r="J187" i="9" l="1"/>
  <c r="K187" i="9" s="1"/>
  <c r="I187" i="9" s="1"/>
  <c r="L187" i="9" s="1"/>
  <c r="D187" i="9"/>
  <c r="E187" i="9" s="1"/>
  <c r="C187" i="9" s="1"/>
  <c r="F187" i="9" s="1"/>
  <c r="D130" i="5"/>
  <c r="E130" i="5" s="1"/>
  <c r="C130" i="5" s="1"/>
  <c r="F130" i="5" s="1"/>
  <c r="J68" i="5"/>
  <c r="K68" i="5" s="1"/>
  <c r="I68" i="5" s="1"/>
  <c r="L68" i="5" s="1"/>
  <c r="D130" i="3"/>
  <c r="E130" i="3" s="1"/>
  <c r="C130" i="3" s="1"/>
  <c r="F130" i="3" s="1"/>
  <c r="J104" i="3"/>
  <c r="K104" i="3" s="1"/>
  <c r="I104" i="3" s="1"/>
  <c r="L104" i="3" s="1"/>
  <c r="D79" i="1"/>
  <c r="E79" i="1" s="1"/>
  <c r="C79" i="1" s="1"/>
  <c r="J188" i="9" l="1"/>
  <c r="K188" i="9" s="1"/>
  <c r="I188" i="9" s="1"/>
  <c r="L188" i="9" s="1"/>
  <c r="D188" i="9"/>
  <c r="E188" i="9" s="1"/>
  <c r="C188" i="9" s="1"/>
  <c r="F188" i="9" s="1"/>
  <c r="J69" i="5"/>
  <c r="K69" i="5" s="1"/>
  <c r="I69" i="5" s="1"/>
  <c r="L69" i="5" s="1"/>
  <c r="D131" i="5"/>
  <c r="E131" i="5" s="1"/>
  <c r="C131" i="5" s="1"/>
  <c r="F131" i="5" s="1"/>
  <c r="J105" i="3"/>
  <c r="K105" i="3" s="1"/>
  <c r="I105" i="3" s="1"/>
  <c r="L105" i="3" s="1"/>
  <c r="D131" i="3"/>
  <c r="E131" i="3" s="1"/>
  <c r="C131" i="3" s="1"/>
  <c r="F131" i="3" s="1"/>
  <c r="F79" i="1"/>
  <c r="D80" i="1" s="1"/>
  <c r="E80" i="1" s="1"/>
  <c r="C80" i="1" s="1"/>
  <c r="D189" i="9" l="1"/>
  <c r="E189" i="9" s="1"/>
  <c r="C189" i="9" s="1"/>
  <c r="F189" i="9" s="1"/>
  <c r="J189" i="9"/>
  <c r="K189" i="9" s="1"/>
  <c r="I189" i="9" s="1"/>
  <c r="L189" i="9" s="1"/>
  <c r="D132" i="5"/>
  <c r="E132" i="5" s="1"/>
  <c r="C132" i="5" s="1"/>
  <c r="F132" i="5" s="1"/>
  <c r="J70" i="5"/>
  <c r="K70" i="5" s="1"/>
  <c r="I70" i="5" s="1"/>
  <c r="L70" i="5" s="1"/>
  <c r="D132" i="3"/>
  <c r="E132" i="3" s="1"/>
  <c r="C132" i="3" s="1"/>
  <c r="F132" i="3" s="1"/>
  <c r="J106" i="3"/>
  <c r="K106" i="3" s="1"/>
  <c r="I106" i="3" s="1"/>
  <c r="L106" i="3" s="1"/>
  <c r="F80" i="1"/>
  <c r="J190" i="9" l="1"/>
  <c r="K190" i="9" s="1"/>
  <c r="I190" i="9" s="1"/>
  <c r="L190" i="9" s="1"/>
  <c r="D190" i="9"/>
  <c r="E190" i="9" s="1"/>
  <c r="C190" i="9" s="1"/>
  <c r="F190" i="9" s="1"/>
  <c r="J71" i="5"/>
  <c r="K71" i="5" s="1"/>
  <c r="I71" i="5" s="1"/>
  <c r="L71" i="5" s="1"/>
  <c r="D133" i="5"/>
  <c r="E133" i="5" s="1"/>
  <c r="C133" i="5" s="1"/>
  <c r="F133" i="5" s="1"/>
  <c r="J107" i="3"/>
  <c r="K107" i="3" s="1"/>
  <c r="I107" i="3" s="1"/>
  <c r="L107" i="3" s="1"/>
  <c r="D133" i="3"/>
  <c r="E133" i="3" s="1"/>
  <c r="C133" i="3" s="1"/>
  <c r="F133" i="3" s="1"/>
  <c r="D81" i="1"/>
  <c r="E81" i="1" s="1"/>
  <c r="C81" i="1" s="1"/>
  <c r="J191" i="9" l="1"/>
  <c r="K191" i="9" s="1"/>
  <c r="I191" i="9" s="1"/>
  <c r="L191" i="9" s="1"/>
  <c r="D191" i="9"/>
  <c r="E191" i="9" s="1"/>
  <c r="C191" i="9" s="1"/>
  <c r="F191" i="9" s="1"/>
  <c r="D134" i="5"/>
  <c r="E134" i="5" s="1"/>
  <c r="C134" i="5" s="1"/>
  <c r="F134" i="5" s="1"/>
  <c r="J72" i="5"/>
  <c r="K72" i="5" s="1"/>
  <c r="I72" i="5" s="1"/>
  <c r="L72" i="5" s="1"/>
  <c r="D134" i="3"/>
  <c r="E134" i="3" s="1"/>
  <c r="C134" i="3" s="1"/>
  <c r="F134" i="3" s="1"/>
  <c r="J108" i="3"/>
  <c r="K108" i="3" s="1"/>
  <c r="I108" i="3" s="1"/>
  <c r="L108" i="3" s="1"/>
  <c r="F81" i="1"/>
  <c r="D192" i="9" l="1"/>
  <c r="E192" i="9" s="1"/>
  <c r="C192" i="9" s="1"/>
  <c r="F192" i="9" s="1"/>
  <c r="J192" i="9"/>
  <c r="K192" i="9" s="1"/>
  <c r="I192" i="9" s="1"/>
  <c r="L192" i="9" s="1"/>
  <c r="D135" i="5"/>
  <c r="E135" i="5" s="1"/>
  <c r="C135" i="5" s="1"/>
  <c r="F135" i="5" s="1"/>
  <c r="J73" i="5"/>
  <c r="K73" i="5" s="1"/>
  <c r="I73" i="5" s="1"/>
  <c r="L73" i="5" s="1"/>
  <c r="J109" i="3"/>
  <c r="K109" i="3" s="1"/>
  <c r="I109" i="3" s="1"/>
  <c r="L109" i="3" s="1"/>
  <c r="D135" i="3"/>
  <c r="E135" i="3" s="1"/>
  <c r="C135" i="3" s="1"/>
  <c r="F135" i="3" s="1"/>
  <c r="D82" i="1"/>
  <c r="E82" i="1" s="1"/>
  <c r="C82" i="1" s="1"/>
  <c r="F82" i="1" s="1"/>
  <c r="I6" i="1" s="1"/>
  <c r="J16" i="1" s="1"/>
  <c r="J193" i="9" l="1"/>
  <c r="K193" i="9" s="1"/>
  <c r="I193" i="9" s="1"/>
  <c r="L193" i="9" s="1"/>
  <c r="D193" i="9"/>
  <c r="E193" i="9" s="1"/>
  <c r="C193" i="9" s="1"/>
  <c r="F193" i="9" s="1"/>
  <c r="J74" i="5"/>
  <c r="K74" i="5" s="1"/>
  <c r="I74" i="5" s="1"/>
  <c r="L74" i="5" s="1"/>
  <c r="D136" i="5"/>
  <c r="E136" i="5" s="1"/>
  <c r="C136" i="5" s="1"/>
  <c r="F136" i="5" s="1"/>
  <c r="D136" i="3"/>
  <c r="E136" i="3" s="1"/>
  <c r="C136" i="3" s="1"/>
  <c r="F136" i="3" s="1"/>
  <c r="J110" i="3"/>
  <c r="K110" i="3" s="1"/>
  <c r="I110" i="3" s="1"/>
  <c r="L110" i="3" s="1"/>
  <c r="H10" i="1"/>
  <c r="L22" i="1"/>
  <c r="J23" i="1" s="1"/>
  <c r="K23" i="1" s="1"/>
  <c r="I23" i="1" s="1"/>
  <c r="L23" i="1" s="1"/>
  <c r="J24" i="1" s="1"/>
  <c r="K24" i="1" s="1"/>
  <c r="I24" i="1" s="1"/>
  <c r="L24" i="1" s="1"/>
  <c r="D83" i="1"/>
  <c r="E83" i="1" s="1"/>
  <c r="C83" i="1" s="1"/>
  <c r="D194" i="9" l="1"/>
  <c r="E194" i="9" s="1"/>
  <c r="C194" i="9" s="1"/>
  <c r="F194" i="9" s="1"/>
  <c r="J194" i="9"/>
  <c r="K194" i="9" s="1"/>
  <c r="I194" i="9" s="1"/>
  <c r="L194" i="9" s="1"/>
  <c r="D137" i="5"/>
  <c r="E137" i="5" s="1"/>
  <c r="C137" i="5" s="1"/>
  <c r="F137" i="5" s="1"/>
  <c r="J75" i="5"/>
  <c r="K75" i="5" s="1"/>
  <c r="I75" i="5" s="1"/>
  <c r="L75" i="5" s="1"/>
  <c r="J111" i="3"/>
  <c r="K111" i="3" s="1"/>
  <c r="I111" i="3" s="1"/>
  <c r="L111" i="3" s="1"/>
  <c r="D137" i="3"/>
  <c r="E137" i="3" s="1"/>
  <c r="C137" i="3" s="1"/>
  <c r="F137" i="3" s="1"/>
  <c r="J25" i="1"/>
  <c r="K25" i="1" s="1"/>
  <c r="I25" i="1" s="1"/>
  <c r="L25" i="1" s="1"/>
  <c r="J26" i="1" s="1"/>
  <c r="K26" i="1" s="1"/>
  <c r="I26" i="1" s="1"/>
  <c r="L26" i="1" s="1"/>
  <c r="J27" i="1" s="1"/>
  <c r="K27" i="1" s="1"/>
  <c r="I27" i="1" s="1"/>
  <c r="L27" i="1" s="1"/>
  <c r="J28" i="1" s="1"/>
  <c r="K28" i="1" s="1"/>
  <c r="I28" i="1" s="1"/>
  <c r="L28" i="1" s="1"/>
  <c r="J29" i="1" s="1"/>
  <c r="K29" i="1" s="1"/>
  <c r="I29" i="1" s="1"/>
  <c r="L29" i="1" s="1"/>
  <c r="J30" i="1" s="1"/>
  <c r="K30" i="1" s="1"/>
  <c r="I30" i="1" s="1"/>
  <c r="L30" i="1" s="1"/>
  <c r="J31" i="1" s="1"/>
  <c r="K31" i="1" s="1"/>
  <c r="I31" i="1" s="1"/>
  <c r="L31" i="1" s="1"/>
  <c r="J32" i="1" s="1"/>
  <c r="K32" i="1" s="1"/>
  <c r="I32" i="1" s="1"/>
  <c r="L32" i="1" s="1"/>
  <c r="J33" i="1" s="1"/>
  <c r="K33" i="1" s="1"/>
  <c r="I33" i="1" s="1"/>
  <c r="L33" i="1" s="1"/>
  <c r="J34" i="1" s="1"/>
  <c r="K34" i="1" s="1"/>
  <c r="I34" i="1" s="1"/>
  <c r="L34" i="1" s="1"/>
  <c r="J35" i="1" s="1"/>
  <c r="K35" i="1" s="1"/>
  <c r="I35" i="1" s="1"/>
  <c r="L35" i="1" s="1"/>
  <c r="J36" i="1" s="1"/>
  <c r="K36" i="1" s="1"/>
  <c r="I36" i="1" s="1"/>
  <c r="L36" i="1" s="1"/>
  <c r="J37" i="1" s="1"/>
  <c r="K37" i="1" s="1"/>
  <c r="I37" i="1" s="1"/>
  <c r="L37" i="1" s="1"/>
  <c r="J38" i="1" s="1"/>
  <c r="K38" i="1" s="1"/>
  <c r="I38" i="1" s="1"/>
  <c r="L38" i="1" s="1"/>
  <c r="J39" i="1" s="1"/>
  <c r="K39" i="1" s="1"/>
  <c r="I39" i="1" s="1"/>
  <c r="L39" i="1" s="1"/>
  <c r="J40" i="1" s="1"/>
  <c r="K40" i="1" s="1"/>
  <c r="I40" i="1" s="1"/>
  <c r="L40" i="1" s="1"/>
  <c r="J41" i="1" s="1"/>
  <c r="K41" i="1" s="1"/>
  <c r="I41" i="1" s="1"/>
  <c r="L41" i="1" s="1"/>
  <c r="J42" i="1" s="1"/>
  <c r="K42" i="1" s="1"/>
  <c r="I42" i="1" s="1"/>
  <c r="L42" i="1" s="1"/>
  <c r="J43" i="1" s="1"/>
  <c r="K43" i="1" s="1"/>
  <c r="I43" i="1" s="1"/>
  <c r="L43" i="1" s="1"/>
  <c r="J44" i="1" s="1"/>
  <c r="K44" i="1" s="1"/>
  <c r="I44" i="1" s="1"/>
  <c r="L44" i="1" s="1"/>
  <c r="J45" i="1" s="1"/>
  <c r="K45" i="1" s="1"/>
  <c r="I45" i="1" s="1"/>
  <c r="L45" i="1" s="1"/>
  <c r="J46" i="1" s="1"/>
  <c r="K46" i="1" s="1"/>
  <c r="I46" i="1" s="1"/>
  <c r="L46" i="1" s="1"/>
  <c r="J47" i="1" s="1"/>
  <c r="K47" i="1" s="1"/>
  <c r="I47" i="1" s="1"/>
  <c r="L47" i="1" s="1"/>
  <c r="J48" i="1" s="1"/>
  <c r="K48" i="1" s="1"/>
  <c r="I48" i="1" s="1"/>
  <c r="L48" i="1" s="1"/>
  <c r="J49" i="1" s="1"/>
  <c r="K49" i="1" s="1"/>
  <c r="I49" i="1" s="1"/>
  <c r="L49" i="1" s="1"/>
  <c r="J50" i="1" s="1"/>
  <c r="K50" i="1" s="1"/>
  <c r="I50" i="1" s="1"/>
  <c r="L50" i="1" s="1"/>
  <c r="J51" i="1" s="1"/>
  <c r="K51" i="1" s="1"/>
  <c r="I51" i="1" s="1"/>
  <c r="L51" i="1" s="1"/>
  <c r="J52" i="1" s="1"/>
  <c r="K52" i="1" s="1"/>
  <c r="I52" i="1" s="1"/>
  <c r="L52" i="1" s="1"/>
  <c r="J53" i="1" s="1"/>
  <c r="K53" i="1" s="1"/>
  <c r="I53" i="1" s="1"/>
  <c r="L53" i="1" s="1"/>
  <c r="J54" i="1" s="1"/>
  <c r="K54" i="1" s="1"/>
  <c r="I54" i="1" s="1"/>
  <c r="L54" i="1" s="1"/>
  <c r="J55" i="1" s="1"/>
  <c r="K55" i="1" s="1"/>
  <c r="I55" i="1" s="1"/>
  <c r="L55" i="1" s="1"/>
  <c r="J56" i="1" s="1"/>
  <c r="K56" i="1" s="1"/>
  <c r="I56" i="1" s="1"/>
  <c r="L56" i="1" s="1"/>
  <c r="J57" i="1" s="1"/>
  <c r="K57" i="1" s="1"/>
  <c r="I57" i="1" s="1"/>
  <c r="L57" i="1" s="1"/>
  <c r="J58" i="1" s="1"/>
  <c r="K58" i="1" s="1"/>
  <c r="I58" i="1" s="1"/>
  <c r="L58" i="1" s="1"/>
  <c r="J59" i="1" s="1"/>
  <c r="K59" i="1" s="1"/>
  <c r="I59" i="1" s="1"/>
  <c r="L59" i="1" s="1"/>
  <c r="J60" i="1" s="1"/>
  <c r="K60" i="1" s="1"/>
  <c r="I60" i="1" s="1"/>
  <c r="L60" i="1" s="1"/>
  <c r="J61" i="1" s="1"/>
  <c r="K61" i="1" s="1"/>
  <c r="I61" i="1" s="1"/>
  <c r="L61" i="1" s="1"/>
  <c r="J62" i="1" s="1"/>
  <c r="K62" i="1" s="1"/>
  <c r="I62" i="1" s="1"/>
  <c r="L62" i="1" s="1"/>
  <c r="J63" i="1" s="1"/>
  <c r="K63" i="1" s="1"/>
  <c r="I63" i="1" s="1"/>
  <c r="L63" i="1" s="1"/>
  <c r="J64" i="1" s="1"/>
  <c r="K64" i="1" s="1"/>
  <c r="I64" i="1" s="1"/>
  <c r="L64" i="1" s="1"/>
  <c r="J65" i="1" s="1"/>
  <c r="K65" i="1" s="1"/>
  <c r="I65" i="1" s="1"/>
  <c r="L65" i="1" s="1"/>
  <c r="J66" i="1" s="1"/>
  <c r="K66" i="1" s="1"/>
  <c r="I66" i="1" s="1"/>
  <c r="L66" i="1" s="1"/>
  <c r="J67" i="1" s="1"/>
  <c r="K67" i="1" s="1"/>
  <c r="I67" i="1" s="1"/>
  <c r="L67" i="1" s="1"/>
  <c r="J68" i="1" s="1"/>
  <c r="K68" i="1" s="1"/>
  <c r="I68" i="1" s="1"/>
  <c r="L68" i="1" s="1"/>
  <c r="J69" i="1" s="1"/>
  <c r="K69" i="1" s="1"/>
  <c r="I69" i="1" s="1"/>
  <c r="L69" i="1" s="1"/>
  <c r="J70" i="1" s="1"/>
  <c r="K70" i="1" s="1"/>
  <c r="I70" i="1" s="1"/>
  <c r="L70" i="1" s="1"/>
  <c r="J71" i="1" s="1"/>
  <c r="K71" i="1" s="1"/>
  <c r="I71" i="1" s="1"/>
  <c r="L71" i="1" s="1"/>
  <c r="J72" i="1" s="1"/>
  <c r="K72" i="1" s="1"/>
  <c r="I72" i="1" s="1"/>
  <c r="L72" i="1" s="1"/>
  <c r="J73" i="1" s="1"/>
  <c r="K73" i="1" s="1"/>
  <c r="I73" i="1" s="1"/>
  <c r="L73" i="1" s="1"/>
  <c r="J74" i="1" s="1"/>
  <c r="K74" i="1" s="1"/>
  <c r="I74" i="1" s="1"/>
  <c r="L74" i="1" s="1"/>
  <c r="J75" i="1" s="1"/>
  <c r="K75" i="1" s="1"/>
  <c r="I75" i="1" s="1"/>
  <c r="L75" i="1" s="1"/>
  <c r="J76" i="1" s="1"/>
  <c r="K76" i="1" s="1"/>
  <c r="I76" i="1" s="1"/>
  <c r="L76" i="1" s="1"/>
  <c r="J77" i="1" s="1"/>
  <c r="K77" i="1" s="1"/>
  <c r="I77" i="1" s="1"/>
  <c r="L77" i="1" s="1"/>
  <c r="J78" i="1" s="1"/>
  <c r="K78" i="1" s="1"/>
  <c r="I78" i="1" s="1"/>
  <c r="L78" i="1" s="1"/>
  <c r="J79" i="1" s="1"/>
  <c r="K79" i="1" s="1"/>
  <c r="I79" i="1" s="1"/>
  <c r="L79" i="1" s="1"/>
  <c r="J80" i="1" s="1"/>
  <c r="K80" i="1" s="1"/>
  <c r="I80" i="1" s="1"/>
  <c r="L80" i="1" s="1"/>
  <c r="J81" i="1" s="1"/>
  <c r="K81" i="1" s="1"/>
  <c r="I81" i="1" s="1"/>
  <c r="L81" i="1" s="1"/>
  <c r="J82" i="1" s="1"/>
  <c r="K82" i="1" s="1"/>
  <c r="I82" i="1" s="1"/>
  <c r="L82" i="1" s="1"/>
  <c r="J83" i="1" s="1"/>
  <c r="K83" i="1" s="1"/>
  <c r="I83" i="1" s="1"/>
  <c r="L83" i="1" s="1"/>
  <c r="J84" i="1" s="1"/>
  <c r="K84" i="1" s="1"/>
  <c r="I84" i="1" s="1"/>
  <c r="L84" i="1" s="1"/>
  <c r="J85" i="1" s="1"/>
  <c r="K85" i="1" s="1"/>
  <c r="I85" i="1" s="1"/>
  <c r="L85" i="1" s="1"/>
  <c r="J86" i="1" s="1"/>
  <c r="K86" i="1" s="1"/>
  <c r="I86" i="1" s="1"/>
  <c r="L86" i="1" s="1"/>
  <c r="J87" i="1" s="1"/>
  <c r="K87" i="1" s="1"/>
  <c r="I87" i="1" s="1"/>
  <c r="L87" i="1" s="1"/>
  <c r="J88" i="1" s="1"/>
  <c r="K88" i="1" s="1"/>
  <c r="I88" i="1" s="1"/>
  <c r="L88" i="1" s="1"/>
  <c r="J89" i="1" s="1"/>
  <c r="K89" i="1" s="1"/>
  <c r="I89" i="1" s="1"/>
  <c r="L89" i="1" s="1"/>
  <c r="J90" i="1" s="1"/>
  <c r="K90" i="1" s="1"/>
  <c r="I90" i="1" s="1"/>
  <c r="L90" i="1" s="1"/>
  <c r="J91" i="1" s="1"/>
  <c r="K91" i="1" s="1"/>
  <c r="I91" i="1" s="1"/>
  <c r="L91" i="1" s="1"/>
  <c r="J92" i="1" s="1"/>
  <c r="K92" i="1" s="1"/>
  <c r="I92" i="1" s="1"/>
  <c r="L92" i="1" s="1"/>
  <c r="J93" i="1" s="1"/>
  <c r="K93" i="1" s="1"/>
  <c r="I93" i="1" s="1"/>
  <c r="L93" i="1" s="1"/>
  <c r="J94" i="1" s="1"/>
  <c r="K94" i="1" s="1"/>
  <c r="I94" i="1" s="1"/>
  <c r="L94" i="1" s="1"/>
  <c r="J95" i="1" s="1"/>
  <c r="K95" i="1" s="1"/>
  <c r="I95" i="1" s="1"/>
  <c r="L95" i="1" s="1"/>
  <c r="J96" i="1" s="1"/>
  <c r="K96" i="1" s="1"/>
  <c r="I96" i="1" s="1"/>
  <c r="L96" i="1" s="1"/>
  <c r="J97" i="1" s="1"/>
  <c r="K97" i="1" s="1"/>
  <c r="I97" i="1" s="1"/>
  <c r="L97" i="1" s="1"/>
  <c r="J98" i="1" s="1"/>
  <c r="K98" i="1" s="1"/>
  <c r="I98" i="1" s="1"/>
  <c r="L98" i="1" s="1"/>
  <c r="J99" i="1" s="1"/>
  <c r="K99" i="1" s="1"/>
  <c r="I99" i="1" s="1"/>
  <c r="L99" i="1" s="1"/>
  <c r="J100" i="1" s="1"/>
  <c r="K100" i="1" s="1"/>
  <c r="I100" i="1" s="1"/>
  <c r="L100" i="1" s="1"/>
  <c r="J101" i="1" s="1"/>
  <c r="K101" i="1" s="1"/>
  <c r="I101" i="1" s="1"/>
  <c r="L101" i="1" s="1"/>
  <c r="J102" i="1" s="1"/>
  <c r="K102" i="1" s="1"/>
  <c r="I102" i="1" s="1"/>
  <c r="L102" i="1" s="1"/>
  <c r="J103" i="1" s="1"/>
  <c r="K103" i="1" s="1"/>
  <c r="I103" i="1" s="1"/>
  <c r="L103" i="1" s="1"/>
  <c r="J104" i="1" s="1"/>
  <c r="K104" i="1" s="1"/>
  <c r="I104" i="1" s="1"/>
  <c r="L104" i="1" s="1"/>
  <c r="J105" i="1" s="1"/>
  <c r="K105" i="1" s="1"/>
  <c r="I105" i="1" s="1"/>
  <c r="L105" i="1" s="1"/>
  <c r="J106" i="1" s="1"/>
  <c r="K106" i="1" s="1"/>
  <c r="I106" i="1" s="1"/>
  <c r="L106" i="1" s="1"/>
  <c r="J107" i="1" s="1"/>
  <c r="K107" i="1" s="1"/>
  <c r="I107" i="1" s="1"/>
  <c r="L107" i="1" s="1"/>
  <c r="J108" i="1" s="1"/>
  <c r="K108" i="1" s="1"/>
  <c r="I108" i="1" s="1"/>
  <c r="L108" i="1" s="1"/>
  <c r="J109" i="1" s="1"/>
  <c r="K109" i="1" s="1"/>
  <c r="I109" i="1" s="1"/>
  <c r="L109" i="1" s="1"/>
  <c r="J110" i="1" s="1"/>
  <c r="K110" i="1" s="1"/>
  <c r="I110" i="1" s="1"/>
  <c r="L110" i="1" s="1"/>
  <c r="J111" i="1" s="1"/>
  <c r="K111" i="1" s="1"/>
  <c r="I111" i="1" s="1"/>
  <c r="L111" i="1" s="1"/>
  <c r="J112" i="1" s="1"/>
  <c r="K112" i="1" s="1"/>
  <c r="I112" i="1" s="1"/>
  <c r="L112" i="1" s="1"/>
  <c r="J113" i="1" s="1"/>
  <c r="K113" i="1" s="1"/>
  <c r="I113" i="1" s="1"/>
  <c r="L113" i="1" s="1"/>
  <c r="J114" i="1" s="1"/>
  <c r="K114" i="1" s="1"/>
  <c r="I114" i="1" s="1"/>
  <c r="L114" i="1" s="1"/>
  <c r="J115" i="1" s="1"/>
  <c r="K115" i="1" s="1"/>
  <c r="I115" i="1" s="1"/>
  <c r="L115" i="1" s="1"/>
  <c r="J116" i="1" s="1"/>
  <c r="K116" i="1" s="1"/>
  <c r="I116" i="1" s="1"/>
  <c r="L116" i="1" s="1"/>
  <c r="J117" i="1" s="1"/>
  <c r="K117" i="1" s="1"/>
  <c r="I117" i="1" s="1"/>
  <c r="L117" i="1" s="1"/>
  <c r="J118" i="1" s="1"/>
  <c r="K118" i="1" s="1"/>
  <c r="I118" i="1" s="1"/>
  <c r="L118" i="1" s="1"/>
  <c r="J119" i="1" s="1"/>
  <c r="K119" i="1" s="1"/>
  <c r="I119" i="1" s="1"/>
  <c r="L119" i="1" s="1"/>
  <c r="J120" i="1" s="1"/>
  <c r="K120" i="1" s="1"/>
  <c r="I120" i="1" s="1"/>
  <c r="L120" i="1" s="1"/>
  <c r="J121" i="1" s="1"/>
  <c r="K121" i="1" s="1"/>
  <c r="I121" i="1" s="1"/>
  <c r="L121" i="1" s="1"/>
  <c r="J122" i="1" s="1"/>
  <c r="K122" i="1" s="1"/>
  <c r="I122" i="1" s="1"/>
  <c r="L122" i="1" s="1"/>
  <c r="J123" i="1" s="1"/>
  <c r="K123" i="1" s="1"/>
  <c r="I123" i="1" s="1"/>
  <c r="L123" i="1" s="1"/>
  <c r="J124" i="1" s="1"/>
  <c r="K124" i="1" s="1"/>
  <c r="I124" i="1" s="1"/>
  <c r="L124" i="1" s="1"/>
  <c r="J125" i="1" s="1"/>
  <c r="K125" i="1" s="1"/>
  <c r="I125" i="1" s="1"/>
  <c r="L125" i="1" s="1"/>
  <c r="J126" i="1" s="1"/>
  <c r="K126" i="1" s="1"/>
  <c r="I126" i="1" s="1"/>
  <c r="L126" i="1" s="1"/>
  <c r="J127" i="1" s="1"/>
  <c r="K127" i="1" s="1"/>
  <c r="I127" i="1" s="1"/>
  <c r="L127" i="1" s="1"/>
  <c r="J128" i="1" s="1"/>
  <c r="K128" i="1" s="1"/>
  <c r="I128" i="1" s="1"/>
  <c r="L128" i="1" s="1"/>
  <c r="J129" i="1" s="1"/>
  <c r="K129" i="1" s="1"/>
  <c r="I129" i="1" s="1"/>
  <c r="L129" i="1" s="1"/>
  <c r="J130" i="1" s="1"/>
  <c r="K130" i="1" s="1"/>
  <c r="I130" i="1" s="1"/>
  <c r="L130" i="1" s="1"/>
  <c r="J131" i="1" s="1"/>
  <c r="K131" i="1" s="1"/>
  <c r="I131" i="1" s="1"/>
  <c r="L131" i="1" s="1"/>
  <c r="J132" i="1" s="1"/>
  <c r="K132" i="1" s="1"/>
  <c r="I132" i="1" s="1"/>
  <c r="L132" i="1" s="1"/>
  <c r="J133" i="1" s="1"/>
  <c r="K133" i="1" s="1"/>
  <c r="I133" i="1" s="1"/>
  <c r="L133" i="1" s="1"/>
  <c r="J134" i="1" s="1"/>
  <c r="K134" i="1" s="1"/>
  <c r="I134" i="1" s="1"/>
  <c r="L134" i="1" s="1"/>
  <c r="J135" i="1" s="1"/>
  <c r="K135" i="1" s="1"/>
  <c r="I135" i="1" s="1"/>
  <c r="L135" i="1" s="1"/>
  <c r="J136" i="1" s="1"/>
  <c r="K136" i="1" s="1"/>
  <c r="I136" i="1" s="1"/>
  <c r="L136" i="1" s="1"/>
  <c r="J137" i="1" s="1"/>
  <c r="K137" i="1" s="1"/>
  <c r="I137" i="1" s="1"/>
  <c r="L137" i="1" s="1"/>
  <c r="J138" i="1" s="1"/>
  <c r="K138" i="1" s="1"/>
  <c r="I138" i="1" s="1"/>
  <c r="L138" i="1" s="1"/>
  <c r="J139" i="1" s="1"/>
  <c r="K139" i="1" s="1"/>
  <c r="I139" i="1" s="1"/>
  <c r="L139" i="1" s="1"/>
  <c r="J140" i="1" s="1"/>
  <c r="K140" i="1" s="1"/>
  <c r="I140" i="1" s="1"/>
  <c r="L140" i="1" s="1"/>
  <c r="J141" i="1" s="1"/>
  <c r="K141" i="1" s="1"/>
  <c r="I141" i="1" s="1"/>
  <c r="L141" i="1" s="1"/>
  <c r="J142" i="1" s="1"/>
  <c r="K142" i="1" s="1"/>
  <c r="I142" i="1" s="1"/>
  <c r="L142" i="1" s="1"/>
  <c r="F83" i="1"/>
  <c r="D195" i="9" l="1"/>
  <c r="E195" i="9" s="1"/>
  <c r="C195" i="9" s="1"/>
  <c r="F195" i="9" s="1"/>
  <c r="J195" i="9"/>
  <c r="K195" i="9" s="1"/>
  <c r="I195" i="9" s="1"/>
  <c r="L195" i="9" s="1"/>
  <c r="J76" i="5"/>
  <c r="K76" i="5" s="1"/>
  <c r="I76" i="5" s="1"/>
  <c r="L76" i="5" s="1"/>
  <c r="D138" i="5"/>
  <c r="E138" i="5" s="1"/>
  <c r="C138" i="5" s="1"/>
  <c r="F138" i="5" s="1"/>
  <c r="D138" i="3"/>
  <c r="E138" i="3" s="1"/>
  <c r="C138" i="3" s="1"/>
  <c r="F138" i="3" s="1"/>
  <c r="J112" i="3"/>
  <c r="K112" i="3" s="1"/>
  <c r="I112" i="3" s="1"/>
  <c r="L112" i="3" s="1"/>
  <c r="J143" i="1"/>
  <c r="K143" i="1" s="1"/>
  <c r="I143" i="1" s="1"/>
  <c r="L143" i="1" s="1"/>
  <c r="D84" i="1"/>
  <c r="E84" i="1" s="1"/>
  <c r="C84" i="1" s="1"/>
  <c r="J196" i="9" l="1"/>
  <c r="K196" i="9" s="1"/>
  <c r="I196" i="9" s="1"/>
  <c r="L196" i="9" s="1"/>
  <c r="D196" i="9"/>
  <c r="E196" i="9" s="1"/>
  <c r="C196" i="9" s="1"/>
  <c r="F196" i="9" s="1"/>
  <c r="D139" i="5"/>
  <c r="E139" i="5" s="1"/>
  <c r="C139" i="5" s="1"/>
  <c r="F139" i="5" s="1"/>
  <c r="J77" i="5"/>
  <c r="K77" i="5" s="1"/>
  <c r="I77" i="5" s="1"/>
  <c r="L77" i="5" s="1"/>
  <c r="J113" i="3"/>
  <c r="K113" i="3" s="1"/>
  <c r="I113" i="3" s="1"/>
  <c r="L113" i="3" s="1"/>
  <c r="D139" i="3"/>
  <c r="E139" i="3" s="1"/>
  <c r="C139" i="3" s="1"/>
  <c r="F139" i="3"/>
  <c r="J144" i="1"/>
  <c r="K144" i="1" s="1"/>
  <c r="I144" i="1" s="1"/>
  <c r="L144" i="1" s="1"/>
  <c r="F84" i="1"/>
  <c r="D197" i="9" l="1"/>
  <c r="E197" i="9" s="1"/>
  <c r="C197" i="9" s="1"/>
  <c r="F197" i="9" s="1"/>
  <c r="J197" i="9"/>
  <c r="K197" i="9" s="1"/>
  <c r="I197" i="9" s="1"/>
  <c r="L197" i="9" s="1"/>
  <c r="J78" i="5"/>
  <c r="K78" i="5" s="1"/>
  <c r="I78" i="5" s="1"/>
  <c r="L78" i="5" s="1"/>
  <c r="D140" i="5"/>
  <c r="E140" i="5" s="1"/>
  <c r="C140" i="5" s="1"/>
  <c r="F140" i="5" s="1"/>
  <c r="J114" i="3"/>
  <c r="K114" i="3" s="1"/>
  <c r="I114" i="3" s="1"/>
  <c r="L114" i="3" s="1"/>
  <c r="D140" i="3"/>
  <c r="E140" i="3" s="1"/>
  <c r="C140" i="3" s="1"/>
  <c r="F140" i="3" s="1"/>
  <c r="J145" i="1"/>
  <c r="K145" i="1" s="1"/>
  <c r="I145" i="1" s="1"/>
  <c r="L145" i="1" s="1"/>
  <c r="D85" i="1"/>
  <c r="E85" i="1" s="1"/>
  <c r="C85" i="1" s="1"/>
  <c r="J198" i="9" l="1"/>
  <c r="K198" i="9" s="1"/>
  <c r="I198" i="9" s="1"/>
  <c r="L198" i="9" s="1"/>
  <c r="D198" i="9"/>
  <c r="E198" i="9" s="1"/>
  <c r="C198" i="9" s="1"/>
  <c r="F198" i="9" s="1"/>
  <c r="D141" i="5"/>
  <c r="E141" i="5" s="1"/>
  <c r="C141" i="5" s="1"/>
  <c r="F141" i="5" s="1"/>
  <c r="J79" i="5"/>
  <c r="K79" i="5" s="1"/>
  <c r="I79" i="5" s="1"/>
  <c r="L79" i="5" s="1"/>
  <c r="D141" i="3"/>
  <c r="E141" i="3" s="1"/>
  <c r="C141" i="3" s="1"/>
  <c r="F141" i="3" s="1"/>
  <c r="J115" i="3"/>
  <c r="K115" i="3" s="1"/>
  <c r="I115" i="3" s="1"/>
  <c r="L115" i="3" s="1"/>
  <c r="J146" i="1"/>
  <c r="K146" i="1" s="1"/>
  <c r="I146" i="1" s="1"/>
  <c r="L146" i="1" s="1"/>
  <c r="F85" i="1"/>
  <c r="D199" i="9" l="1"/>
  <c r="E199" i="9" s="1"/>
  <c r="C199" i="9" s="1"/>
  <c r="F199" i="9" s="1"/>
  <c r="J199" i="9"/>
  <c r="K199" i="9" s="1"/>
  <c r="I199" i="9" s="1"/>
  <c r="L199" i="9" s="1"/>
  <c r="J80" i="5"/>
  <c r="K80" i="5" s="1"/>
  <c r="I80" i="5" s="1"/>
  <c r="L80" i="5" s="1"/>
  <c r="D142" i="5"/>
  <c r="E142" i="5" s="1"/>
  <c r="C142" i="5" s="1"/>
  <c r="F142" i="5" s="1"/>
  <c r="J116" i="3"/>
  <c r="K116" i="3" s="1"/>
  <c r="I116" i="3" s="1"/>
  <c r="L116" i="3" s="1"/>
  <c r="D142" i="3"/>
  <c r="E142" i="3" s="1"/>
  <c r="C142" i="3" s="1"/>
  <c r="F142" i="3" s="1"/>
  <c r="J147" i="1"/>
  <c r="K147" i="1" s="1"/>
  <c r="I147" i="1" s="1"/>
  <c r="L147" i="1" s="1"/>
  <c r="D86" i="1"/>
  <c r="E86" i="1" s="1"/>
  <c r="C86" i="1" s="1"/>
  <c r="J200" i="9" l="1"/>
  <c r="K200" i="9" s="1"/>
  <c r="I200" i="9" s="1"/>
  <c r="L200" i="9" s="1"/>
  <c r="D200" i="9"/>
  <c r="E200" i="9" s="1"/>
  <c r="C200" i="9" s="1"/>
  <c r="F200" i="9" s="1"/>
  <c r="D143" i="5"/>
  <c r="E143" i="5" s="1"/>
  <c r="C143" i="5" s="1"/>
  <c r="F143" i="5" s="1"/>
  <c r="J81" i="5"/>
  <c r="K81" i="5" s="1"/>
  <c r="I81" i="5" s="1"/>
  <c r="L81" i="5" s="1"/>
  <c r="D143" i="3"/>
  <c r="E143" i="3" s="1"/>
  <c r="C143" i="3" s="1"/>
  <c r="F143" i="3" s="1"/>
  <c r="J117" i="3"/>
  <c r="K117" i="3" s="1"/>
  <c r="I117" i="3" s="1"/>
  <c r="L117" i="3" s="1"/>
  <c r="J148" i="1"/>
  <c r="K148" i="1" s="1"/>
  <c r="I148" i="1" s="1"/>
  <c r="L148" i="1" s="1"/>
  <c r="F86" i="1"/>
  <c r="D201" i="9" l="1"/>
  <c r="E201" i="9" s="1"/>
  <c r="C201" i="9" s="1"/>
  <c r="F201" i="9" s="1"/>
  <c r="J201" i="9"/>
  <c r="K201" i="9" s="1"/>
  <c r="I201" i="9" s="1"/>
  <c r="L201" i="9" s="1"/>
  <c r="J82" i="5"/>
  <c r="K82" i="5" s="1"/>
  <c r="I82" i="5" s="1"/>
  <c r="L82" i="5" s="1"/>
  <c r="D144" i="5"/>
  <c r="E144" i="5" s="1"/>
  <c r="C144" i="5" s="1"/>
  <c r="F144" i="5" s="1"/>
  <c r="J118" i="3"/>
  <c r="K118" i="3" s="1"/>
  <c r="I118" i="3" s="1"/>
  <c r="L118" i="3" s="1"/>
  <c r="D144" i="3"/>
  <c r="E144" i="3" s="1"/>
  <c r="C144" i="3" s="1"/>
  <c r="F144" i="3" s="1"/>
  <c r="J149" i="1"/>
  <c r="K149" i="1" s="1"/>
  <c r="I149" i="1" s="1"/>
  <c r="L149" i="1" s="1"/>
  <c r="D87" i="1"/>
  <c r="E87" i="1" s="1"/>
  <c r="C87" i="1" s="1"/>
  <c r="J202" i="9" l="1"/>
  <c r="K202" i="9" s="1"/>
  <c r="I202" i="9" s="1"/>
  <c r="L202" i="9" s="1"/>
  <c r="D202" i="9"/>
  <c r="E202" i="9" s="1"/>
  <c r="C202" i="9" s="1"/>
  <c r="F202" i="9" s="1"/>
  <c r="D145" i="5"/>
  <c r="E145" i="5" s="1"/>
  <c r="C145" i="5" s="1"/>
  <c r="F145" i="5" s="1"/>
  <c r="J83" i="5"/>
  <c r="K83" i="5" s="1"/>
  <c r="I83" i="5" s="1"/>
  <c r="L83" i="5" s="1"/>
  <c r="D145" i="3"/>
  <c r="E145" i="3" s="1"/>
  <c r="C145" i="3" s="1"/>
  <c r="F145" i="3" s="1"/>
  <c r="J119" i="3"/>
  <c r="K119" i="3" s="1"/>
  <c r="I119" i="3" s="1"/>
  <c r="L119" i="3" s="1"/>
  <c r="J150" i="1"/>
  <c r="K150" i="1" s="1"/>
  <c r="I150" i="1" s="1"/>
  <c r="L150" i="1" s="1"/>
  <c r="F87" i="1"/>
  <c r="J84" i="5" l="1"/>
  <c r="K84" i="5" s="1"/>
  <c r="I84" i="5" s="1"/>
  <c r="L84" i="5" s="1"/>
  <c r="D146" i="5"/>
  <c r="E146" i="5" s="1"/>
  <c r="C146" i="5" s="1"/>
  <c r="F146" i="5" s="1"/>
  <c r="J120" i="3"/>
  <c r="K120" i="3" s="1"/>
  <c r="I120" i="3" s="1"/>
  <c r="L120" i="3" s="1"/>
  <c r="D146" i="3"/>
  <c r="E146" i="3" s="1"/>
  <c r="C146" i="3" s="1"/>
  <c r="F146" i="3" s="1"/>
  <c r="J151" i="1"/>
  <c r="K151" i="1" s="1"/>
  <c r="I151" i="1" s="1"/>
  <c r="L151" i="1" s="1"/>
  <c r="D88" i="1"/>
  <c r="E88" i="1" s="1"/>
  <c r="C88" i="1" s="1"/>
  <c r="J85" i="5" l="1"/>
  <c r="K85" i="5" s="1"/>
  <c r="I85" i="5" s="1"/>
  <c r="L85" i="5" s="1"/>
  <c r="D147" i="5"/>
  <c r="E147" i="5" s="1"/>
  <c r="C147" i="5" s="1"/>
  <c r="F147" i="5" s="1"/>
  <c r="D147" i="3"/>
  <c r="E147" i="3" s="1"/>
  <c r="C147" i="3" s="1"/>
  <c r="F147" i="3" s="1"/>
  <c r="J121" i="3"/>
  <c r="K121" i="3" s="1"/>
  <c r="I121" i="3" s="1"/>
  <c r="L121" i="3" s="1"/>
  <c r="J152" i="1"/>
  <c r="K152" i="1" s="1"/>
  <c r="I152" i="1" s="1"/>
  <c r="L152" i="1" s="1"/>
  <c r="F88" i="1"/>
  <c r="D148" i="5" l="1"/>
  <c r="E148" i="5" s="1"/>
  <c r="C148" i="5" s="1"/>
  <c r="F148" i="5" s="1"/>
  <c r="J86" i="5"/>
  <c r="K86" i="5" s="1"/>
  <c r="I86" i="5" s="1"/>
  <c r="L86" i="5" s="1"/>
  <c r="D148" i="3"/>
  <c r="E148" i="3" s="1"/>
  <c r="C148" i="3" s="1"/>
  <c r="F148" i="3" s="1"/>
  <c r="J122" i="3"/>
  <c r="K122" i="3" s="1"/>
  <c r="I122" i="3" s="1"/>
  <c r="L122" i="3" s="1"/>
  <c r="J153" i="1"/>
  <c r="K153" i="1" s="1"/>
  <c r="I153" i="1" s="1"/>
  <c r="L153" i="1" s="1"/>
  <c r="D89" i="1"/>
  <c r="E89" i="1" s="1"/>
  <c r="C89" i="1" s="1"/>
  <c r="J87" i="5" l="1"/>
  <c r="K87" i="5" s="1"/>
  <c r="I87" i="5" s="1"/>
  <c r="L87" i="5" s="1"/>
  <c r="D149" i="5"/>
  <c r="E149" i="5" s="1"/>
  <c r="C149" i="5" s="1"/>
  <c r="F149" i="5" s="1"/>
  <c r="J123" i="3"/>
  <c r="K123" i="3" s="1"/>
  <c r="I123" i="3" s="1"/>
  <c r="L123" i="3" s="1"/>
  <c r="D149" i="3"/>
  <c r="E149" i="3" s="1"/>
  <c r="C149" i="3" s="1"/>
  <c r="F149" i="3" s="1"/>
  <c r="J154" i="1"/>
  <c r="K154" i="1" s="1"/>
  <c r="I154" i="1" s="1"/>
  <c r="L154" i="1" s="1"/>
  <c r="F89" i="1"/>
  <c r="D150" i="5" l="1"/>
  <c r="E150" i="5" s="1"/>
  <c r="C150" i="5" s="1"/>
  <c r="F150" i="5" s="1"/>
  <c r="J88" i="5"/>
  <c r="K88" i="5" s="1"/>
  <c r="I88" i="5" s="1"/>
  <c r="L88" i="5" s="1"/>
  <c r="D150" i="3"/>
  <c r="E150" i="3" s="1"/>
  <c r="C150" i="3" s="1"/>
  <c r="F150" i="3" s="1"/>
  <c r="J124" i="3"/>
  <c r="K124" i="3" s="1"/>
  <c r="I124" i="3" s="1"/>
  <c r="L124" i="3" s="1"/>
  <c r="J155" i="1"/>
  <c r="K155" i="1" s="1"/>
  <c r="I155" i="1" s="1"/>
  <c r="L155" i="1" s="1"/>
  <c r="D90" i="1"/>
  <c r="E90" i="1" s="1"/>
  <c r="C90" i="1" s="1"/>
  <c r="J89" i="5" l="1"/>
  <c r="K89" i="5" s="1"/>
  <c r="I89" i="5" s="1"/>
  <c r="L89" i="5" s="1"/>
  <c r="D151" i="5"/>
  <c r="E151" i="5" s="1"/>
  <c r="C151" i="5" s="1"/>
  <c r="F151" i="5" s="1"/>
  <c r="J125" i="3"/>
  <c r="K125" i="3" s="1"/>
  <c r="I125" i="3" s="1"/>
  <c r="L125" i="3" s="1"/>
  <c r="D151" i="3"/>
  <c r="E151" i="3" s="1"/>
  <c r="C151" i="3" s="1"/>
  <c r="F151" i="3" s="1"/>
  <c r="J156" i="1"/>
  <c r="K156" i="1" s="1"/>
  <c r="I156" i="1" s="1"/>
  <c r="L156" i="1" s="1"/>
  <c r="F90" i="1"/>
  <c r="D152" i="5" l="1"/>
  <c r="E152" i="5" s="1"/>
  <c r="C152" i="5" s="1"/>
  <c r="F152" i="5" s="1"/>
  <c r="J90" i="5"/>
  <c r="K90" i="5" s="1"/>
  <c r="I90" i="5" s="1"/>
  <c r="L90" i="5" s="1"/>
  <c r="D152" i="3"/>
  <c r="E152" i="3" s="1"/>
  <c r="C152" i="3" s="1"/>
  <c r="F152" i="3" s="1"/>
  <c r="J126" i="3"/>
  <c r="K126" i="3" s="1"/>
  <c r="I126" i="3" s="1"/>
  <c r="L126" i="3" s="1"/>
  <c r="J157" i="1"/>
  <c r="K157" i="1" s="1"/>
  <c r="I157" i="1" s="1"/>
  <c r="L157" i="1" s="1"/>
  <c r="D91" i="1"/>
  <c r="E91" i="1" s="1"/>
  <c r="C91" i="1" s="1"/>
  <c r="J91" i="5" l="1"/>
  <c r="K91" i="5" s="1"/>
  <c r="I91" i="5" s="1"/>
  <c r="L91" i="5" s="1"/>
  <c r="D153" i="5"/>
  <c r="E153" i="5" s="1"/>
  <c r="C153" i="5" s="1"/>
  <c r="F153" i="5" s="1"/>
  <c r="J127" i="3"/>
  <c r="K127" i="3" s="1"/>
  <c r="I127" i="3" s="1"/>
  <c r="L127" i="3" s="1"/>
  <c r="D153" i="3"/>
  <c r="E153" i="3" s="1"/>
  <c r="C153" i="3" s="1"/>
  <c r="F153" i="3" s="1"/>
  <c r="J158" i="1"/>
  <c r="K158" i="1" s="1"/>
  <c r="I158" i="1" s="1"/>
  <c r="L158" i="1" s="1"/>
  <c r="F91" i="1"/>
  <c r="D154" i="5" l="1"/>
  <c r="E154" i="5" s="1"/>
  <c r="C154" i="5" s="1"/>
  <c r="F154" i="5" s="1"/>
  <c r="J92" i="5"/>
  <c r="K92" i="5" s="1"/>
  <c r="I92" i="5" s="1"/>
  <c r="L92" i="5" s="1"/>
  <c r="D154" i="3"/>
  <c r="E154" i="3" s="1"/>
  <c r="C154" i="3" s="1"/>
  <c r="F154" i="3" s="1"/>
  <c r="J128" i="3"/>
  <c r="K128" i="3" s="1"/>
  <c r="I128" i="3" s="1"/>
  <c r="L128" i="3" s="1"/>
  <c r="J159" i="1"/>
  <c r="K159" i="1" s="1"/>
  <c r="I159" i="1" s="1"/>
  <c r="L159" i="1" s="1"/>
  <c r="D92" i="1"/>
  <c r="E92" i="1" s="1"/>
  <c r="C92" i="1" s="1"/>
  <c r="J93" i="5" l="1"/>
  <c r="K93" i="5" s="1"/>
  <c r="I93" i="5" s="1"/>
  <c r="L93" i="5" s="1"/>
  <c r="D155" i="5"/>
  <c r="E155" i="5" s="1"/>
  <c r="C155" i="5" s="1"/>
  <c r="F155" i="5" s="1"/>
  <c r="D155" i="3"/>
  <c r="E155" i="3" s="1"/>
  <c r="C155" i="3" s="1"/>
  <c r="F155" i="3" s="1"/>
  <c r="J129" i="3"/>
  <c r="K129" i="3" s="1"/>
  <c r="I129" i="3" s="1"/>
  <c r="L129" i="3" s="1"/>
  <c r="J160" i="1"/>
  <c r="K160" i="1" s="1"/>
  <c r="I160" i="1" s="1"/>
  <c r="L160" i="1" s="1"/>
  <c r="F92" i="1"/>
  <c r="D156" i="5" l="1"/>
  <c r="E156" i="5" s="1"/>
  <c r="C156" i="5" s="1"/>
  <c r="F156" i="5" s="1"/>
  <c r="J94" i="5"/>
  <c r="K94" i="5" s="1"/>
  <c r="I94" i="5" s="1"/>
  <c r="L94" i="5" s="1"/>
  <c r="J130" i="3"/>
  <c r="K130" i="3" s="1"/>
  <c r="I130" i="3" s="1"/>
  <c r="L130" i="3" s="1"/>
  <c r="D156" i="3"/>
  <c r="E156" i="3" s="1"/>
  <c r="C156" i="3" s="1"/>
  <c r="F156" i="3" s="1"/>
  <c r="J161" i="1"/>
  <c r="K161" i="1" s="1"/>
  <c r="I161" i="1" s="1"/>
  <c r="L161" i="1" s="1"/>
  <c r="D93" i="1"/>
  <c r="E93" i="1" s="1"/>
  <c r="C93" i="1" s="1"/>
  <c r="J95" i="5" l="1"/>
  <c r="K95" i="5" s="1"/>
  <c r="I95" i="5" s="1"/>
  <c r="L95" i="5" s="1"/>
  <c r="D157" i="5"/>
  <c r="E157" i="5" s="1"/>
  <c r="C157" i="5" s="1"/>
  <c r="F157" i="5" s="1"/>
  <c r="D157" i="3"/>
  <c r="E157" i="3" s="1"/>
  <c r="C157" i="3" s="1"/>
  <c r="F157" i="3" s="1"/>
  <c r="J131" i="3"/>
  <c r="K131" i="3" s="1"/>
  <c r="I131" i="3" s="1"/>
  <c r="L131" i="3" s="1"/>
  <c r="J162" i="1"/>
  <c r="K162" i="1" s="1"/>
  <c r="I162" i="1" s="1"/>
  <c r="L162" i="1" s="1"/>
  <c r="F93" i="1"/>
  <c r="D158" i="5" l="1"/>
  <c r="E158" i="5" s="1"/>
  <c r="C158" i="5" s="1"/>
  <c r="F158" i="5" s="1"/>
  <c r="J96" i="5"/>
  <c r="K96" i="5" s="1"/>
  <c r="I96" i="5" s="1"/>
  <c r="L96" i="5" s="1"/>
  <c r="J132" i="3"/>
  <c r="K132" i="3" s="1"/>
  <c r="I132" i="3" s="1"/>
  <c r="L132" i="3" s="1"/>
  <c r="D158" i="3"/>
  <c r="E158" i="3" s="1"/>
  <c r="C158" i="3" s="1"/>
  <c r="F158" i="3" s="1"/>
  <c r="J163" i="1"/>
  <c r="K163" i="1" s="1"/>
  <c r="I163" i="1" s="1"/>
  <c r="L163" i="1" s="1"/>
  <c r="D94" i="1"/>
  <c r="E94" i="1" s="1"/>
  <c r="C94" i="1" s="1"/>
  <c r="J97" i="5" l="1"/>
  <c r="K97" i="5" s="1"/>
  <c r="I97" i="5" s="1"/>
  <c r="L97" i="5" s="1"/>
  <c r="D159" i="5"/>
  <c r="E159" i="5" s="1"/>
  <c r="C159" i="5" s="1"/>
  <c r="F159" i="5" s="1"/>
  <c r="D159" i="3"/>
  <c r="E159" i="3" s="1"/>
  <c r="C159" i="3" s="1"/>
  <c r="F159" i="3" s="1"/>
  <c r="J133" i="3"/>
  <c r="K133" i="3" s="1"/>
  <c r="I133" i="3" s="1"/>
  <c r="L133" i="3" s="1"/>
  <c r="J164" i="1"/>
  <c r="K164" i="1" s="1"/>
  <c r="I164" i="1" s="1"/>
  <c r="L164" i="1" s="1"/>
  <c r="F94" i="1"/>
  <c r="D160" i="5" l="1"/>
  <c r="E160" i="5" s="1"/>
  <c r="C160" i="5" s="1"/>
  <c r="F160" i="5" s="1"/>
  <c r="J98" i="5"/>
  <c r="K98" i="5" s="1"/>
  <c r="I98" i="5" s="1"/>
  <c r="L98" i="5" s="1"/>
  <c r="J134" i="3"/>
  <c r="K134" i="3" s="1"/>
  <c r="I134" i="3" s="1"/>
  <c r="L134" i="3" s="1"/>
  <c r="D160" i="3"/>
  <c r="E160" i="3" s="1"/>
  <c r="C160" i="3" s="1"/>
  <c r="F160" i="3" s="1"/>
  <c r="J165" i="1"/>
  <c r="K165" i="1" s="1"/>
  <c r="I165" i="1" s="1"/>
  <c r="L165" i="1" s="1"/>
  <c r="D95" i="1"/>
  <c r="E95" i="1" s="1"/>
  <c r="C95" i="1" s="1"/>
  <c r="J99" i="5" l="1"/>
  <c r="K99" i="5" s="1"/>
  <c r="I99" i="5" s="1"/>
  <c r="L99" i="5" s="1"/>
  <c r="D161" i="5"/>
  <c r="E161" i="5" s="1"/>
  <c r="C161" i="5" s="1"/>
  <c r="F161" i="5" s="1"/>
  <c r="D161" i="3"/>
  <c r="E161" i="3" s="1"/>
  <c r="C161" i="3" s="1"/>
  <c r="F161" i="3" s="1"/>
  <c r="J135" i="3"/>
  <c r="K135" i="3" s="1"/>
  <c r="I135" i="3" s="1"/>
  <c r="L135" i="3" s="1"/>
  <c r="J166" i="1"/>
  <c r="K166" i="1" s="1"/>
  <c r="I166" i="1" s="1"/>
  <c r="L166" i="1" s="1"/>
  <c r="F95" i="1"/>
  <c r="D162" i="5" l="1"/>
  <c r="E162" i="5" s="1"/>
  <c r="C162" i="5" s="1"/>
  <c r="F162" i="5" s="1"/>
  <c r="J100" i="5"/>
  <c r="K100" i="5" s="1"/>
  <c r="I100" i="5" s="1"/>
  <c r="L100" i="5" s="1"/>
  <c r="J136" i="3"/>
  <c r="K136" i="3" s="1"/>
  <c r="I136" i="3" s="1"/>
  <c r="L136" i="3" s="1"/>
  <c r="D162" i="3"/>
  <c r="E162" i="3" s="1"/>
  <c r="C162" i="3" s="1"/>
  <c r="F162" i="3" s="1"/>
  <c r="J167" i="1"/>
  <c r="K167" i="1" s="1"/>
  <c r="I167" i="1" s="1"/>
  <c r="L167" i="1" s="1"/>
  <c r="D96" i="1"/>
  <c r="E96" i="1" s="1"/>
  <c r="C96" i="1" s="1"/>
  <c r="J101" i="5" l="1"/>
  <c r="K101" i="5" s="1"/>
  <c r="I101" i="5" s="1"/>
  <c r="L101" i="5" s="1"/>
  <c r="D163" i="5"/>
  <c r="E163" i="5" s="1"/>
  <c r="C163" i="5" s="1"/>
  <c r="F163" i="5" s="1"/>
  <c r="D163" i="3"/>
  <c r="E163" i="3" s="1"/>
  <c r="C163" i="3" s="1"/>
  <c r="F163" i="3"/>
  <c r="J137" i="3"/>
  <c r="K137" i="3" s="1"/>
  <c r="I137" i="3" s="1"/>
  <c r="L137" i="3" s="1"/>
  <c r="J168" i="1"/>
  <c r="K168" i="1" s="1"/>
  <c r="I168" i="1" s="1"/>
  <c r="L168" i="1" s="1"/>
  <c r="F96" i="1"/>
  <c r="D164" i="5" l="1"/>
  <c r="E164" i="5" s="1"/>
  <c r="C164" i="5" s="1"/>
  <c r="F164" i="5" s="1"/>
  <c r="J102" i="5"/>
  <c r="K102" i="5" s="1"/>
  <c r="I102" i="5" s="1"/>
  <c r="L102" i="5" s="1"/>
  <c r="J138" i="3"/>
  <c r="K138" i="3" s="1"/>
  <c r="I138" i="3" s="1"/>
  <c r="L138" i="3" s="1"/>
  <c r="D164" i="3"/>
  <c r="E164" i="3" s="1"/>
  <c r="C164" i="3" s="1"/>
  <c r="F164" i="3" s="1"/>
  <c r="J169" i="1"/>
  <c r="K169" i="1" s="1"/>
  <c r="I169" i="1" s="1"/>
  <c r="L169" i="1" s="1"/>
  <c r="D97" i="1"/>
  <c r="E97" i="1" s="1"/>
  <c r="C97" i="1" s="1"/>
  <c r="J103" i="5" l="1"/>
  <c r="K103" i="5" s="1"/>
  <c r="I103" i="5" s="1"/>
  <c r="L103" i="5" s="1"/>
  <c r="D165" i="5"/>
  <c r="E165" i="5" s="1"/>
  <c r="C165" i="5" s="1"/>
  <c r="F165" i="5" s="1"/>
  <c r="D165" i="3"/>
  <c r="E165" i="3" s="1"/>
  <c r="C165" i="3" s="1"/>
  <c r="F165" i="3" s="1"/>
  <c r="J139" i="3"/>
  <c r="K139" i="3" s="1"/>
  <c r="I139" i="3" s="1"/>
  <c r="L139" i="3" s="1"/>
  <c r="J170" i="1"/>
  <c r="K170" i="1" s="1"/>
  <c r="I170" i="1" s="1"/>
  <c r="L170" i="1" s="1"/>
  <c r="F97" i="1"/>
  <c r="D166" i="5" l="1"/>
  <c r="E166" i="5" s="1"/>
  <c r="C166" i="5" s="1"/>
  <c r="F166" i="5" s="1"/>
  <c r="J104" i="5"/>
  <c r="K104" i="5" s="1"/>
  <c r="I104" i="5" s="1"/>
  <c r="L104" i="5" s="1"/>
  <c r="J140" i="3"/>
  <c r="K140" i="3" s="1"/>
  <c r="I140" i="3" s="1"/>
  <c r="L140" i="3" s="1"/>
  <c r="D166" i="3"/>
  <c r="E166" i="3" s="1"/>
  <c r="C166" i="3" s="1"/>
  <c r="F166" i="3"/>
  <c r="J171" i="1"/>
  <c r="K171" i="1" s="1"/>
  <c r="I171" i="1" s="1"/>
  <c r="L171" i="1" s="1"/>
  <c r="D98" i="1"/>
  <c r="E98" i="1" s="1"/>
  <c r="C98" i="1" s="1"/>
  <c r="J105" i="5" l="1"/>
  <c r="K105" i="5" s="1"/>
  <c r="I105" i="5" s="1"/>
  <c r="L105" i="5" s="1"/>
  <c r="D167" i="5"/>
  <c r="E167" i="5" s="1"/>
  <c r="C167" i="5" s="1"/>
  <c r="F167" i="5" s="1"/>
  <c r="J141" i="3"/>
  <c r="K141" i="3" s="1"/>
  <c r="I141" i="3" s="1"/>
  <c r="L141" i="3" s="1"/>
  <c r="D167" i="3"/>
  <c r="E167" i="3" s="1"/>
  <c r="C167" i="3" s="1"/>
  <c r="F167" i="3" s="1"/>
  <c r="J172" i="1"/>
  <c r="K172" i="1" s="1"/>
  <c r="I172" i="1" s="1"/>
  <c r="L172" i="1" s="1"/>
  <c r="F98" i="1"/>
  <c r="D99" i="1" s="1"/>
  <c r="E99" i="1" s="1"/>
  <c r="C99" i="1" s="1"/>
  <c r="D168" i="5" l="1"/>
  <c r="E168" i="5" s="1"/>
  <c r="C168" i="5" s="1"/>
  <c r="F168" i="5" s="1"/>
  <c r="J106" i="5"/>
  <c r="K106" i="5" s="1"/>
  <c r="I106" i="5" s="1"/>
  <c r="L106" i="5" s="1"/>
  <c r="D168" i="3"/>
  <c r="E168" i="3" s="1"/>
  <c r="C168" i="3" s="1"/>
  <c r="F168" i="3" s="1"/>
  <c r="J142" i="3"/>
  <c r="K142" i="3" s="1"/>
  <c r="I142" i="3" s="1"/>
  <c r="L142" i="3" s="1"/>
  <c r="J173" i="1"/>
  <c r="K173" i="1" s="1"/>
  <c r="I173" i="1" s="1"/>
  <c r="L173" i="1" s="1"/>
  <c r="F99" i="1"/>
  <c r="J107" i="5" l="1"/>
  <c r="K107" i="5" s="1"/>
  <c r="I107" i="5" s="1"/>
  <c r="L107" i="5" s="1"/>
  <c r="D169" i="5"/>
  <c r="E169" i="5" s="1"/>
  <c r="C169" i="5" s="1"/>
  <c r="F169" i="5" s="1"/>
  <c r="J143" i="3"/>
  <c r="K143" i="3" s="1"/>
  <c r="I143" i="3" s="1"/>
  <c r="L143" i="3" s="1"/>
  <c r="D169" i="3"/>
  <c r="E169" i="3" s="1"/>
  <c r="C169" i="3" s="1"/>
  <c r="F169" i="3" s="1"/>
  <c r="J174" i="1"/>
  <c r="K174" i="1" s="1"/>
  <c r="I174" i="1" s="1"/>
  <c r="L174" i="1" s="1"/>
  <c r="D100" i="1"/>
  <c r="E100" i="1" s="1"/>
  <c r="C100" i="1" s="1"/>
  <c r="D170" i="5" l="1"/>
  <c r="E170" i="5" s="1"/>
  <c r="C170" i="5" s="1"/>
  <c r="F170" i="5" s="1"/>
  <c r="J108" i="5"/>
  <c r="K108" i="5" s="1"/>
  <c r="I108" i="5" s="1"/>
  <c r="L108" i="5" s="1"/>
  <c r="D170" i="3"/>
  <c r="E170" i="3" s="1"/>
  <c r="C170" i="3" s="1"/>
  <c r="F170" i="3"/>
  <c r="J144" i="3"/>
  <c r="K144" i="3" s="1"/>
  <c r="I144" i="3" s="1"/>
  <c r="L144" i="3" s="1"/>
  <c r="J175" i="1"/>
  <c r="K175" i="1" s="1"/>
  <c r="I175" i="1" s="1"/>
  <c r="L175" i="1" s="1"/>
  <c r="F100" i="1"/>
  <c r="J109" i="5" l="1"/>
  <c r="K109" i="5" s="1"/>
  <c r="I109" i="5" s="1"/>
  <c r="L109" i="5" s="1"/>
  <c r="D171" i="5"/>
  <c r="E171" i="5" s="1"/>
  <c r="C171" i="5" s="1"/>
  <c r="F171" i="5" s="1"/>
  <c r="J145" i="3"/>
  <c r="K145" i="3" s="1"/>
  <c r="I145" i="3" s="1"/>
  <c r="L145" i="3" s="1"/>
  <c r="D171" i="3"/>
  <c r="E171" i="3" s="1"/>
  <c r="C171" i="3" s="1"/>
  <c r="F171" i="3" s="1"/>
  <c r="J176" i="1"/>
  <c r="K176" i="1" s="1"/>
  <c r="I176" i="1" s="1"/>
  <c r="L176" i="1" s="1"/>
  <c r="D101" i="1"/>
  <c r="E101" i="1" s="1"/>
  <c r="C101" i="1" s="1"/>
  <c r="D172" i="5" l="1"/>
  <c r="E172" i="5" s="1"/>
  <c r="C172" i="5" s="1"/>
  <c r="F172" i="5" s="1"/>
  <c r="J110" i="5"/>
  <c r="K110" i="5" s="1"/>
  <c r="I110" i="5" s="1"/>
  <c r="L110" i="5" s="1"/>
  <c r="D172" i="3"/>
  <c r="E172" i="3" s="1"/>
  <c r="C172" i="3" s="1"/>
  <c r="F172" i="3" s="1"/>
  <c r="J146" i="3"/>
  <c r="K146" i="3" s="1"/>
  <c r="I146" i="3" s="1"/>
  <c r="L146" i="3" s="1"/>
  <c r="J177" i="1"/>
  <c r="K177" i="1" s="1"/>
  <c r="I177" i="1" s="1"/>
  <c r="L177" i="1" s="1"/>
  <c r="F101" i="1"/>
  <c r="J111" i="5" l="1"/>
  <c r="K111" i="5" s="1"/>
  <c r="I111" i="5" s="1"/>
  <c r="L111" i="5" s="1"/>
  <c r="D173" i="5"/>
  <c r="E173" i="5" s="1"/>
  <c r="C173" i="5" s="1"/>
  <c r="F173" i="5" s="1"/>
  <c r="D173" i="3"/>
  <c r="E173" i="3" s="1"/>
  <c r="C173" i="3" s="1"/>
  <c r="F173" i="3" s="1"/>
  <c r="J147" i="3"/>
  <c r="K147" i="3" s="1"/>
  <c r="I147" i="3" s="1"/>
  <c r="L147" i="3" s="1"/>
  <c r="J178" i="1"/>
  <c r="K178" i="1" s="1"/>
  <c r="I178" i="1" s="1"/>
  <c r="L178" i="1" s="1"/>
  <c r="D102" i="1"/>
  <c r="E102" i="1" s="1"/>
  <c r="C102" i="1" s="1"/>
  <c r="D174" i="5" l="1"/>
  <c r="E174" i="5" s="1"/>
  <c r="C174" i="5" s="1"/>
  <c r="F174" i="5" s="1"/>
  <c r="J112" i="5"/>
  <c r="K112" i="5" s="1"/>
  <c r="I112" i="5" s="1"/>
  <c r="L112" i="5" s="1"/>
  <c r="J148" i="3"/>
  <c r="K148" i="3" s="1"/>
  <c r="I148" i="3" s="1"/>
  <c r="L148" i="3" s="1"/>
  <c r="D174" i="3"/>
  <c r="E174" i="3" s="1"/>
  <c r="C174" i="3" s="1"/>
  <c r="F174" i="3" s="1"/>
  <c r="J179" i="1"/>
  <c r="K179" i="1" s="1"/>
  <c r="I179" i="1" s="1"/>
  <c r="L179" i="1" s="1"/>
  <c r="F102" i="1"/>
  <c r="J113" i="5" l="1"/>
  <c r="K113" i="5" s="1"/>
  <c r="I113" i="5" s="1"/>
  <c r="L113" i="5" s="1"/>
  <c r="D175" i="5"/>
  <c r="E175" i="5" s="1"/>
  <c r="C175" i="5" s="1"/>
  <c r="F175" i="5" s="1"/>
  <c r="D175" i="3"/>
  <c r="E175" i="3" s="1"/>
  <c r="C175" i="3" s="1"/>
  <c r="F175" i="3" s="1"/>
  <c r="J149" i="3"/>
  <c r="K149" i="3" s="1"/>
  <c r="I149" i="3" s="1"/>
  <c r="L149" i="3" s="1"/>
  <c r="J180" i="1"/>
  <c r="K180" i="1" s="1"/>
  <c r="I180" i="1" s="1"/>
  <c r="L180" i="1" s="1"/>
  <c r="D103" i="1"/>
  <c r="E103" i="1" s="1"/>
  <c r="C103" i="1" s="1"/>
  <c r="D176" i="5" l="1"/>
  <c r="E176" i="5" s="1"/>
  <c r="C176" i="5" s="1"/>
  <c r="F176" i="5" s="1"/>
  <c r="J114" i="5"/>
  <c r="K114" i="5" s="1"/>
  <c r="I114" i="5" s="1"/>
  <c r="L114" i="5" s="1"/>
  <c r="J150" i="3"/>
  <c r="K150" i="3" s="1"/>
  <c r="I150" i="3" s="1"/>
  <c r="L150" i="3" s="1"/>
  <c r="D176" i="3"/>
  <c r="E176" i="3" s="1"/>
  <c r="C176" i="3" s="1"/>
  <c r="F176" i="3" s="1"/>
  <c r="J181" i="1"/>
  <c r="K181" i="1" s="1"/>
  <c r="I181" i="1" s="1"/>
  <c r="L181" i="1" s="1"/>
  <c r="F103" i="1"/>
  <c r="J115" i="5" l="1"/>
  <c r="K115" i="5" s="1"/>
  <c r="I115" i="5" s="1"/>
  <c r="L115" i="5" s="1"/>
  <c r="D177" i="5"/>
  <c r="E177" i="5" s="1"/>
  <c r="C177" i="5" s="1"/>
  <c r="F177" i="5" s="1"/>
  <c r="D177" i="3"/>
  <c r="E177" i="3" s="1"/>
  <c r="C177" i="3" s="1"/>
  <c r="F177" i="3" s="1"/>
  <c r="J151" i="3"/>
  <c r="K151" i="3" s="1"/>
  <c r="I151" i="3" s="1"/>
  <c r="L151" i="3" s="1"/>
  <c r="J182" i="1"/>
  <c r="K182" i="1" s="1"/>
  <c r="I182" i="1" s="1"/>
  <c r="L182" i="1" s="1"/>
  <c r="D104" i="1"/>
  <c r="E104" i="1" s="1"/>
  <c r="C104" i="1" s="1"/>
  <c r="D178" i="5" l="1"/>
  <c r="E178" i="5" s="1"/>
  <c r="C178" i="5" s="1"/>
  <c r="F178" i="5" s="1"/>
  <c r="J116" i="5"/>
  <c r="K116" i="5" s="1"/>
  <c r="I116" i="5" s="1"/>
  <c r="L116" i="5" s="1"/>
  <c r="J152" i="3"/>
  <c r="K152" i="3" s="1"/>
  <c r="I152" i="3" s="1"/>
  <c r="L152" i="3" s="1"/>
  <c r="D178" i="3"/>
  <c r="E178" i="3" s="1"/>
  <c r="C178" i="3" s="1"/>
  <c r="F178" i="3" s="1"/>
  <c r="J183" i="1"/>
  <c r="K183" i="1" s="1"/>
  <c r="I183" i="1" s="1"/>
  <c r="L183" i="1" s="1"/>
  <c r="F104" i="1"/>
  <c r="J117" i="5" l="1"/>
  <c r="K117" i="5" s="1"/>
  <c r="I117" i="5" s="1"/>
  <c r="L117" i="5" s="1"/>
  <c r="D179" i="5"/>
  <c r="E179" i="5" s="1"/>
  <c r="C179" i="5" s="1"/>
  <c r="F179" i="5" s="1"/>
  <c r="D179" i="3"/>
  <c r="E179" i="3" s="1"/>
  <c r="C179" i="3" s="1"/>
  <c r="F179" i="3" s="1"/>
  <c r="J153" i="3"/>
  <c r="K153" i="3" s="1"/>
  <c r="I153" i="3" s="1"/>
  <c r="L153" i="3" s="1"/>
  <c r="J184" i="1"/>
  <c r="K184" i="1" s="1"/>
  <c r="I184" i="1" s="1"/>
  <c r="L184" i="1" s="1"/>
  <c r="D105" i="1"/>
  <c r="E105" i="1" s="1"/>
  <c r="C105" i="1" s="1"/>
  <c r="D180" i="5" l="1"/>
  <c r="E180" i="5" s="1"/>
  <c r="C180" i="5" s="1"/>
  <c r="F180" i="5" s="1"/>
  <c r="J118" i="5"/>
  <c r="K118" i="5" s="1"/>
  <c r="I118" i="5" s="1"/>
  <c r="L118" i="5" s="1"/>
  <c r="J154" i="3"/>
  <c r="K154" i="3" s="1"/>
  <c r="I154" i="3" s="1"/>
  <c r="L154" i="3" s="1"/>
  <c r="D180" i="3"/>
  <c r="E180" i="3" s="1"/>
  <c r="C180" i="3" s="1"/>
  <c r="F180" i="3" s="1"/>
  <c r="J185" i="1"/>
  <c r="K185" i="1" s="1"/>
  <c r="I185" i="1" s="1"/>
  <c r="L185" i="1" s="1"/>
  <c r="F105" i="1"/>
  <c r="J119" i="5" l="1"/>
  <c r="K119" i="5" s="1"/>
  <c r="I119" i="5" s="1"/>
  <c r="L119" i="5" s="1"/>
  <c r="D181" i="5"/>
  <c r="E181" i="5" s="1"/>
  <c r="C181" i="5" s="1"/>
  <c r="F181" i="5" s="1"/>
  <c r="D181" i="3"/>
  <c r="E181" i="3" s="1"/>
  <c r="C181" i="3" s="1"/>
  <c r="F181" i="3" s="1"/>
  <c r="J155" i="3"/>
  <c r="K155" i="3" s="1"/>
  <c r="I155" i="3" s="1"/>
  <c r="L155" i="3" s="1"/>
  <c r="J186" i="1"/>
  <c r="K186" i="1" s="1"/>
  <c r="I186" i="1" s="1"/>
  <c r="L186" i="1" s="1"/>
  <c r="D106" i="1"/>
  <c r="E106" i="1" s="1"/>
  <c r="C106" i="1" s="1"/>
  <c r="D182" i="5" l="1"/>
  <c r="E182" i="5" s="1"/>
  <c r="C182" i="5" s="1"/>
  <c r="F182" i="5" s="1"/>
  <c r="J120" i="5"/>
  <c r="K120" i="5" s="1"/>
  <c r="I120" i="5" s="1"/>
  <c r="L120" i="5" s="1"/>
  <c r="J156" i="3"/>
  <c r="K156" i="3" s="1"/>
  <c r="I156" i="3" s="1"/>
  <c r="L156" i="3" s="1"/>
  <c r="D182" i="3"/>
  <c r="E182" i="3" s="1"/>
  <c r="C182" i="3" s="1"/>
  <c r="F182" i="3" s="1"/>
  <c r="J187" i="1"/>
  <c r="K187" i="1" s="1"/>
  <c r="I187" i="1" s="1"/>
  <c r="L187" i="1" s="1"/>
  <c r="F106" i="1"/>
  <c r="J121" i="5" l="1"/>
  <c r="K121" i="5" s="1"/>
  <c r="I121" i="5" s="1"/>
  <c r="L121" i="5" s="1"/>
  <c r="D183" i="5"/>
  <c r="E183" i="5" s="1"/>
  <c r="C183" i="5" s="1"/>
  <c r="F183" i="5" s="1"/>
  <c r="D183" i="3"/>
  <c r="E183" i="3" s="1"/>
  <c r="C183" i="3" s="1"/>
  <c r="F183" i="3" s="1"/>
  <c r="J157" i="3"/>
  <c r="K157" i="3" s="1"/>
  <c r="I157" i="3" s="1"/>
  <c r="L157" i="3" s="1"/>
  <c r="J188" i="1"/>
  <c r="K188" i="1" s="1"/>
  <c r="I188" i="1" s="1"/>
  <c r="L188" i="1" s="1"/>
  <c r="D107" i="1"/>
  <c r="E107" i="1" s="1"/>
  <c r="C107" i="1" s="1"/>
  <c r="D184" i="5" l="1"/>
  <c r="E184" i="5" s="1"/>
  <c r="C184" i="5" s="1"/>
  <c r="F184" i="5" s="1"/>
  <c r="J122" i="5"/>
  <c r="K122" i="5" s="1"/>
  <c r="I122" i="5" s="1"/>
  <c r="L122" i="5" s="1"/>
  <c r="J158" i="3"/>
  <c r="K158" i="3" s="1"/>
  <c r="I158" i="3" s="1"/>
  <c r="L158" i="3" s="1"/>
  <c r="D184" i="3"/>
  <c r="E184" i="3" s="1"/>
  <c r="C184" i="3" s="1"/>
  <c r="F184" i="3" s="1"/>
  <c r="J189" i="1"/>
  <c r="K189" i="1" s="1"/>
  <c r="I189" i="1" s="1"/>
  <c r="L189" i="1" s="1"/>
  <c r="F107" i="1"/>
  <c r="J123" i="5" l="1"/>
  <c r="K123" i="5" s="1"/>
  <c r="I123" i="5" s="1"/>
  <c r="L123" i="5" s="1"/>
  <c r="D185" i="5"/>
  <c r="E185" i="5" s="1"/>
  <c r="C185" i="5" s="1"/>
  <c r="F185" i="5" s="1"/>
  <c r="D185" i="3"/>
  <c r="E185" i="3" s="1"/>
  <c r="C185" i="3" s="1"/>
  <c r="F185" i="3" s="1"/>
  <c r="J159" i="3"/>
  <c r="K159" i="3" s="1"/>
  <c r="I159" i="3" s="1"/>
  <c r="L159" i="3" s="1"/>
  <c r="J190" i="1"/>
  <c r="K190" i="1" s="1"/>
  <c r="I190" i="1" s="1"/>
  <c r="L190" i="1" s="1"/>
  <c r="D108" i="1"/>
  <c r="E108" i="1" s="1"/>
  <c r="C108" i="1" s="1"/>
  <c r="D186" i="5" l="1"/>
  <c r="E186" i="5" s="1"/>
  <c r="C186" i="5" s="1"/>
  <c r="F186" i="5" s="1"/>
  <c r="J124" i="5"/>
  <c r="K124" i="5" s="1"/>
  <c r="I124" i="5" s="1"/>
  <c r="L124" i="5" s="1"/>
  <c r="J160" i="3"/>
  <c r="K160" i="3" s="1"/>
  <c r="I160" i="3" s="1"/>
  <c r="L160" i="3" s="1"/>
  <c r="D186" i="3"/>
  <c r="E186" i="3" s="1"/>
  <c r="C186" i="3" s="1"/>
  <c r="F186" i="3" s="1"/>
  <c r="J191" i="1"/>
  <c r="K191" i="1" s="1"/>
  <c r="I191" i="1" s="1"/>
  <c r="L191" i="1" s="1"/>
  <c r="F108" i="1"/>
  <c r="J125" i="5" l="1"/>
  <c r="K125" i="5" s="1"/>
  <c r="I125" i="5" s="1"/>
  <c r="L125" i="5" s="1"/>
  <c r="D187" i="5"/>
  <c r="E187" i="5" s="1"/>
  <c r="C187" i="5" s="1"/>
  <c r="F187" i="5" s="1"/>
  <c r="D187" i="3"/>
  <c r="E187" i="3" s="1"/>
  <c r="C187" i="3" s="1"/>
  <c r="F187" i="3" s="1"/>
  <c r="J161" i="3"/>
  <c r="K161" i="3" s="1"/>
  <c r="I161" i="3" s="1"/>
  <c r="L161" i="3" s="1"/>
  <c r="J192" i="1"/>
  <c r="K192" i="1" s="1"/>
  <c r="I192" i="1" s="1"/>
  <c r="L192" i="1" s="1"/>
  <c r="D109" i="1"/>
  <c r="E109" i="1" s="1"/>
  <c r="C109" i="1" s="1"/>
  <c r="D188" i="5" l="1"/>
  <c r="E188" i="5" s="1"/>
  <c r="C188" i="5" s="1"/>
  <c r="F188" i="5" s="1"/>
  <c r="J126" i="5"/>
  <c r="K126" i="5" s="1"/>
  <c r="I126" i="5" s="1"/>
  <c r="L126" i="5" s="1"/>
  <c r="J162" i="3"/>
  <c r="K162" i="3" s="1"/>
  <c r="I162" i="3" s="1"/>
  <c r="L162" i="3" s="1"/>
  <c r="D188" i="3"/>
  <c r="E188" i="3" s="1"/>
  <c r="C188" i="3" s="1"/>
  <c r="F188" i="3" s="1"/>
  <c r="J193" i="1"/>
  <c r="K193" i="1" s="1"/>
  <c r="I193" i="1" s="1"/>
  <c r="L193" i="1" s="1"/>
  <c r="F109" i="1"/>
  <c r="J127" i="5" l="1"/>
  <c r="K127" i="5" s="1"/>
  <c r="I127" i="5" s="1"/>
  <c r="L127" i="5" s="1"/>
  <c r="D189" i="5"/>
  <c r="E189" i="5" s="1"/>
  <c r="C189" i="5" s="1"/>
  <c r="F189" i="5" s="1"/>
  <c r="D189" i="3"/>
  <c r="E189" i="3" s="1"/>
  <c r="C189" i="3" s="1"/>
  <c r="F189" i="3" s="1"/>
  <c r="J163" i="3"/>
  <c r="K163" i="3" s="1"/>
  <c r="I163" i="3" s="1"/>
  <c r="L163" i="3" s="1"/>
  <c r="J194" i="1"/>
  <c r="K194" i="1" s="1"/>
  <c r="I194" i="1" s="1"/>
  <c r="L194" i="1" s="1"/>
  <c r="D110" i="1"/>
  <c r="E110" i="1" s="1"/>
  <c r="C110" i="1" s="1"/>
  <c r="D190" i="5" l="1"/>
  <c r="E190" i="5" s="1"/>
  <c r="C190" i="5" s="1"/>
  <c r="F190" i="5" s="1"/>
  <c r="J128" i="5"/>
  <c r="K128" i="5" s="1"/>
  <c r="I128" i="5" s="1"/>
  <c r="L128" i="5" s="1"/>
  <c r="J164" i="3"/>
  <c r="K164" i="3" s="1"/>
  <c r="I164" i="3" s="1"/>
  <c r="L164" i="3" s="1"/>
  <c r="D190" i="3"/>
  <c r="E190" i="3" s="1"/>
  <c r="C190" i="3" s="1"/>
  <c r="F190" i="3" s="1"/>
  <c r="J195" i="1"/>
  <c r="K195" i="1" s="1"/>
  <c r="I195" i="1" s="1"/>
  <c r="L195" i="1" s="1"/>
  <c r="F110" i="1"/>
  <c r="J129" i="5" l="1"/>
  <c r="K129" i="5" s="1"/>
  <c r="I129" i="5" s="1"/>
  <c r="L129" i="5" s="1"/>
  <c r="D191" i="5"/>
  <c r="E191" i="5" s="1"/>
  <c r="C191" i="5" s="1"/>
  <c r="F191" i="5" s="1"/>
  <c r="D191" i="3"/>
  <c r="E191" i="3" s="1"/>
  <c r="C191" i="3" s="1"/>
  <c r="F191" i="3" s="1"/>
  <c r="J165" i="3"/>
  <c r="K165" i="3" s="1"/>
  <c r="I165" i="3" s="1"/>
  <c r="L165" i="3" s="1"/>
  <c r="J196" i="1"/>
  <c r="K196" i="1" s="1"/>
  <c r="I196" i="1" s="1"/>
  <c r="L196" i="1" s="1"/>
  <c r="D111" i="1"/>
  <c r="E111" i="1" s="1"/>
  <c r="C111" i="1" s="1"/>
  <c r="F111" i="1" s="1"/>
  <c r="D192" i="5" l="1"/>
  <c r="E192" i="5" s="1"/>
  <c r="C192" i="5" s="1"/>
  <c r="F192" i="5" s="1"/>
  <c r="J130" i="5"/>
  <c r="K130" i="5" s="1"/>
  <c r="I130" i="5" s="1"/>
  <c r="L130" i="5" s="1"/>
  <c r="J166" i="3"/>
  <c r="K166" i="3" s="1"/>
  <c r="I166" i="3" s="1"/>
  <c r="L166" i="3" s="1"/>
  <c r="D192" i="3"/>
  <c r="E192" i="3" s="1"/>
  <c r="C192" i="3" s="1"/>
  <c r="F192" i="3" s="1"/>
  <c r="J197" i="1"/>
  <c r="K197" i="1" s="1"/>
  <c r="I197" i="1" s="1"/>
  <c r="L197" i="1" s="1"/>
  <c r="D112" i="1"/>
  <c r="E112" i="1" s="1"/>
  <c r="C112" i="1" s="1"/>
  <c r="J131" i="5" l="1"/>
  <c r="K131" i="5" s="1"/>
  <c r="I131" i="5" s="1"/>
  <c r="L131" i="5" s="1"/>
  <c r="D193" i="5"/>
  <c r="E193" i="5" s="1"/>
  <c r="C193" i="5" s="1"/>
  <c r="F193" i="5" s="1"/>
  <c r="D193" i="3"/>
  <c r="E193" i="3" s="1"/>
  <c r="C193" i="3" s="1"/>
  <c r="F193" i="3" s="1"/>
  <c r="J167" i="3"/>
  <c r="K167" i="3" s="1"/>
  <c r="I167" i="3" s="1"/>
  <c r="L167" i="3" s="1"/>
  <c r="J198" i="1"/>
  <c r="K198" i="1" s="1"/>
  <c r="I198" i="1" s="1"/>
  <c r="L198" i="1" s="1"/>
  <c r="F112" i="1"/>
  <c r="D194" i="5" l="1"/>
  <c r="E194" i="5" s="1"/>
  <c r="C194" i="5" s="1"/>
  <c r="F194" i="5" s="1"/>
  <c r="J132" i="5"/>
  <c r="K132" i="5" s="1"/>
  <c r="I132" i="5" s="1"/>
  <c r="L132" i="5" s="1"/>
  <c r="J168" i="3"/>
  <c r="K168" i="3" s="1"/>
  <c r="I168" i="3" s="1"/>
  <c r="L168" i="3" s="1"/>
  <c r="D194" i="3"/>
  <c r="E194" i="3" s="1"/>
  <c r="C194" i="3" s="1"/>
  <c r="F194" i="3" s="1"/>
  <c r="J199" i="1"/>
  <c r="K199" i="1" s="1"/>
  <c r="I199" i="1" s="1"/>
  <c r="L199" i="1" s="1"/>
  <c r="D113" i="1"/>
  <c r="E113" i="1" s="1"/>
  <c r="C113" i="1" s="1"/>
  <c r="J133" i="5" l="1"/>
  <c r="K133" i="5" s="1"/>
  <c r="I133" i="5" s="1"/>
  <c r="L133" i="5" s="1"/>
  <c r="D195" i="5"/>
  <c r="E195" i="5" s="1"/>
  <c r="C195" i="5" s="1"/>
  <c r="F195" i="5" s="1"/>
  <c r="D195" i="3"/>
  <c r="E195" i="3" s="1"/>
  <c r="C195" i="3" s="1"/>
  <c r="F195" i="3" s="1"/>
  <c r="J169" i="3"/>
  <c r="K169" i="3" s="1"/>
  <c r="I169" i="3" s="1"/>
  <c r="L169" i="3" s="1"/>
  <c r="J200" i="1"/>
  <c r="K200" i="1" s="1"/>
  <c r="I200" i="1" s="1"/>
  <c r="L200" i="1" s="1"/>
  <c r="F113" i="1"/>
  <c r="D196" i="5" l="1"/>
  <c r="E196" i="5" s="1"/>
  <c r="C196" i="5" s="1"/>
  <c r="F196" i="5" s="1"/>
  <c r="J134" i="5"/>
  <c r="K134" i="5" s="1"/>
  <c r="I134" i="5" s="1"/>
  <c r="L134" i="5" s="1"/>
  <c r="J170" i="3"/>
  <c r="K170" i="3" s="1"/>
  <c r="I170" i="3" s="1"/>
  <c r="L170" i="3" s="1"/>
  <c r="D196" i="3"/>
  <c r="E196" i="3" s="1"/>
  <c r="C196" i="3" s="1"/>
  <c r="F196" i="3" s="1"/>
  <c r="J201" i="1"/>
  <c r="K201" i="1" s="1"/>
  <c r="I201" i="1" s="1"/>
  <c r="L201" i="1" s="1"/>
  <c r="D114" i="1"/>
  <c r="E114" i="1" s="1"/>
  <c r="C114" i="1" s="1"/>
  <c r="J135" i="5" l="1"/>
  <c r="K135" i="5" s="1"/>
  <c r="I135" i="5" s="1"/>
  <c r="L135" i="5" s="1"/>
  <c r="D197" i="5"/>
  <c r="E197" i="5" s="1"/>
  <c r="C197" i="5" s="1"/>
  <c r="F197" i="5" s="1"/>
  <c r="D197" i="3"/>
  <c r="E197" i="3" s="1"/>
  <c r="C197" i="3" s="1"/>
  <c r="F197" i="3"/>
  <c r="J171" i="3"/>
  <c r="K171" i="3" s="1"/>
  <c r="I171" i="3" s="1"/>
  <c r="L171" i="3" s="1"/>
  <c r="J202" i="1"/>
  <c r="K202" i="1" s="1"/>
  <c r="I202" i="1" s="1"/>
  <c r="L202" i="1" s="1"/>
  <c r="F114" i="1"/>
  <c r="D198" i="5" l="1"/>
  <c r="E198" i="5" s="1"/>
  <c r="C198" i="5" s="1"/>
  <c r="F198" i="5" s="1"/>
  <c r="J136" i="5"/>
  <c r="K136" i="5" s="1"/>
  <c r="I136" i="5" s="1"/>
  <c r="L136" i="5" s="1"/>
  <c r="J172" i="3"/>
  <c r="K172" i="3" s="1"/>
  <c r="I172" i="3" s="1"/>
  <c r="L172" i="3" s="1"/>
  <c r="D198" i="3"/>
  <c r="E198" i="3" s="1"/>
  <c r="C198" i="3" s="1"/>
  <c r="F198" i="3" s="1"/>
  <c r="D115" i="1"/>
  <c r="E115" i="1" s="1"/>
  <c r="C115" i="1" s="1"/>
  <c r="J137" i="5" l="1"/>
  <c r="K137" i="5" s="1"/>
  <c r="I137" i="5" s="1"/>
  <c r="L137" i="5" s="1"/>
  <c r="D199" i="5"/>
  <c r="E199" i="5" s="1"/>
  <c r="C199" i="5" s="1"/>
  <c r="F199" i="5" s="1"/>
  <c r="D199" i="3"/>
  <c r="E199" i="3" s="1"/>
  <c r="C199" i="3" s="1"/>
  <c r="F199" i="3"/>
  <c r="J173" i="3"/>
  <c r="K173" i="3" s="1"/>
  <c r="I173" i="3" s="1"/>
  <c r="L173" i="3" s="1"/>
  <c r="F115" i="1"/>
  <c r="J138" i="5" l="1"/>
  <c r="K138" i="5" s="1"/>
  <c r="I138" i="5" s="1"/>
  <c r="L138" i="5" s="1"/>
  <c r="D200" i="5"/>
  <c r="E200" i="5" s="1"/>
  <c r="C200" i="5" s="1"/>
  <c r="F200" i="5" s="1"/>
  <c r="J174" i="3"/>
  <c r="K174" i="3" s="1"/>
  <c r="I174" i="3" s="1"/>
  <c r="L174" i="3"/>
  <c r="D200" i="3"/>
  <c r="E200" i="3" s="1"/>
  <c r="C200" i="3" s="1"/>
  <c r="F200" i="3"/>
  <c r="D116" i="1"/>
  <c r="E116" i="1" s="1"/>
  <c r="C116" i="1" s="1"/>
  <c r="D201" i="5" l="1"/>
  <c r="E201" i="5" s="1"/>
  <c r="C201" i="5" s="1"/>
  <c r="F201" i="5" s="1"/>
  <c r="J139" i="5"/>
  <c r="K139" i="5" s="1"/>
  <c r="I139" i="5" s="1"/>
  <c r="L139" i="5" s="1"/>
  <c r="D201" i="3"/>
  <c r="E201" i="3" s="1"/>
  <c r="C201" i="3" s="1"/>
  <c r="F201" i="3" s="1"/>
  <c r="J175" i="3"/>
  <c r="K175" i="3" s="1"/>
  <c r="I175" i="3" s="1"/>
  <c r="L175" i="3" s="1"/>
  <c r="F116" i="1"/>
  <c r="J140" i="5" l="1"/>
  <c r="K140" i="5" s="1"/>
  <c r="I140" i="5" s="1"/>
  <c r="L140" i="5" s="1"/>
  <c r="D202" i="5"/>
  <c r="E202" i="5" s="1"/>
  <c r="C202" i="5" s="1"/>
  <c r="F202" i="5" s="1"/>
  <c r="J176" i="3"/>
  <c r="K176" i="3" s="1"/>
  <c r="I176" i="3" s="1"/>
  <c r="L176" i="3"/>
  <c r="D202" i="3"/>
  <c r="E202" i="3" s="1"/>
  <c r="C202" i="3" s="1"/>
  <c r="F202" i="3" s="1"/>
  <c r="D117" i="1"/>
  <c r="E117" i="1" s="1"/>
  <c r="C117" i="1" s="1"/>
  <c r="J141" i="5" l="1"/>
  <c r="K141" i="5" s="1"/>
  <c r="I141" i="5" s="1"/>
  <c r="L141" i="5" s="1"/>
  <c r="J177" i="3"/>
  <c r="K177" i="3" s="1"/>
  <c r="I177" i="3" s="1"/>
  <c r="L177" i="3" s="1"/>
  <c r="F117" i="1"/>
  <c r="J142" i="5" l="1"/>
  <c r="K142" i="5" s="1"/>
  <c r="I142" i="5" s="1"/>
  <c r="L142" i="5" s="1"/>
  <c r="J178" i="3"/>
  <c r="K178" i="3" s="1"/>
  <c r="I178" i="3" s="1"/>
  <c r="L178" i="3" s="1"/>
  <c r="D118" i="1"/>
  <c r="E118" i="1" s="1"/>
  <c r="C118" i="1" s="1"/>
  <c r="F118" i="1" s="1"/>
  <c r="J143" i="5" l="1"/>
  <c r="K143" i="5" s="1"/>
  <c r="I143" i="5" s="1"/>
  <c r="L143" i="5" s="1"/>
  <c r="J179" i="3"/>
  <c r="K179" i="3" s="1"/>
  <c r="I179" i="3" s="1"/>
  <c r="L179" i="3" s="1"/>
  <c r="D119" i="1"/>
  <c r="E119" i="1" s="1"/>
  <c r="C119" i="1" s="1"/>
  <c r="F119" i="1" s="1"/>
  <c r="J144" i="5" l="1"/>
  <c r="K144" i="5" s="1"/>
  <c r="I144" i="5" s="1"/>
  <c r="L144" i="5" s="1"/>
  <c r="J180" i="3"/>
  <c r="K180" i="3" s="1"/>
  <c r="I180" i="3" s="1"/>
  <c r="L180" i="3" s="1"/>
  <c r="D120" i="1"/>
  <c r="E120" i="1" s="1"/>
  <c r="C120" i="1" s="1"/>
  <c r="J145" i="5" l="1"/>
  <c r="K145" i="5" s="1"/>
  <c r="I145" i="5" s="1"/>
  <c r="L145" i="5" s="1"/>
  <c r="J181" i="3"/>
  <c r="K181" i="3" s="1"/>
  <c r="I181" i="3" s="1"/>
  <c r="L181" i="3" s="1"/>
  <c r="F120" i="1"/>
  <c r="J146" i="5" l="1"/>
  <c r="K146" i="5" s="1"/>
  <c r="I146" i="5" s="1"/>
  <c r="L146" i="5" s="1"/>
  <c r="J182" i="3"/>
  <c r="K182" i="3" s="1"/>
  <c r="I182" i="3" s="1"/>
  <c r="L182" i="3" s="1"/>
  <c r="D121" i="1"/>
  <c r="E121" i="1" s="1"/>
  <c r="C121" i="1" s="1"/>
  <c r="J147" i="5" l="1"/>
  <c r="K147" i="5" s="1"/>
  <c r="I147" i="5" s="1"/>
  <c r="L147" i="5" s="1"/>
  <c r="J183" i="3"/>
  <c r="K183" i="3" s="1"/>
  <c r="I183" i="3" s="1"/>
  <c r="L183" i="3" s="1"/>
  <c r="F121" i="1"/>
  <c r="J148" i="5" l="1"/>
  <c r="K148" i="5" s="1"/>
  <c r="I148" i="5" s="1"/>
  <c r="L148" i="5" s="1"/>
  <c r="J184" i="3"/>
  <c r="K184" i="3" s="1"/>
  <c r="I184" i="3" s="1"/>
  <c r="L184" i="3" s="1"/>
  <c r="D122" i="1"/>
  <c r="E122" i="1" s="1"/>
  <c r="C122" i="1" s="1"/>
  <c r="J149" i="5" l="1"/>
  <c r="K149" i="5" s="1"/>
  <c r="I149" i="5" s="1"/>
  <c r="L149" i="5" s="1"/>
  <c r="J185" i="3"/>
  <c r="K185" i="3" s="1"/>
  <c r="I185" i="3" s="1"/>
  <c r="L185" i="3" s="1"/>
  <c r="F122" i="1"/>
  <c r="J150" i="5" l="1"/>
  <c r="K150" i="5" s="1"/>
  <c r="I150" i="5" s="1"/>
  <c r="L150" i="5" s="1"/>
  <c r="J186" i="3"/>
  <c r="K186" i="3" s="1"/>
  <c r="I186" i="3" s="1"/>
  <c r="L186" i="3" s="1"/>
  <c r="D123" i="1"/>
  <c r="E123" i="1" s="1"/>
  <c r="C123" i="1" s="1"/>
  <c r="J151" i="5" l="1"/>
  <c r="K151" i="5" s="1"/>
  <c r="I151" i="5" s="1"/>
  <c r="L151" i="5" s="1"/>
  <c r="J187" i="3"/>
  <c r="K187" i="3" s="1"/>
  <c r="I187" i="3" s="1"/>
  <c r="L187" i="3" s="1"/>
  <c r="F123" i="1"/>
  <c r="J152" i="5" l="1"/>
  <c r="K152" i="5" s="1"/>
  <c r="I152" i="5" s="1"/>
  <c r="L152" i="5" s="1"/>
  <c r="J188" i="3"/>
  <c r="K188" i="3" s="1"/>
  <c r="I188" i="3" s="1"/>
  <c r="L188" i="3" s="1"/>
  <c r="D124" i="1"/>
  <c r="E124" i="1" s="1"/>
  <c r="C124" i="1" s="1"/>
  <c r="J153" i="5" l="1"/>
  <c r="K153" i="5" s="1"/>
  <c r="I153" i="5" s="1"/>
  <c r="L153" i="5" s="1"/>
  <c r="J189" i="3"/>
  <c r="K189" i="3" s="1"/>
  <c r="I189" i="3" s="1"/>
  <c r="L189" i="3" s="1"/>
  <c r="F124" i="1"/>
  <c r="J154" i="5" l="1"/>
  <c r="K154" i="5" s="1"/>
  <c r="I154" i="5" s="1"/>
  <c r="L154" i="5" s="1"/>
  <c r="J190" i="3"/>
  <c r="K190" i="3" s="1"/>
  <c r="I190" i="3" s="1"/>
  <c r="L190" i="3" s="1"/>
  <c r="D125" i="1"/>
  <c r="E125" i="1" s="1"/>
  <c r="C125" i="1" s="1"/>
  <c r="J155" i="5" l="1"/>
  <c r="K155" i="5" s="1"/>
  <c r="I155" i="5" s="1"/>
  <c r="L155" i="5" s="1"/>
  <c r="J191" i="3"/>
  <c r="K191" i="3" s="1"/>
  <c r="I191" i="3" s="1"/>
  <c r="L191" i="3" s="1"/>
  <c r="F125" i="1"/>
  <c r="J156" i="5" l="1"/>
  <c r="K156" i="5" s="1"/>
  <c r="I156" i="5" s="1"/>
  <c r="L156" i="5" s="1"/>
  <c r="J192" i="3"/>
  <c r="K192" i="3" s="1"/>
  <c r="I192" i="3" s="1"/>
  <c r="L192" i="3" s="1"/>
  <c r="D126" i="1"/>
  <c r="E126" i="1" s="1"/>
  <c r="C126" i="1" s="1"/>
  <c r="J157" i="5" l="1"/>
  <c r="K157" i="5" s="1"/>
  <c r="I157" i="5" s="1"/>
  <c r="L157" i="5" s="1"/>
  <c r="J193" i="3"/>
  <c r="K193" i="3" s="1"/>
  <c r="I193" i="3" s="1"/>
  <c r="L193" i="3" s="1"/>
  <c r="F126" i="1"/>
  <c r="D127" i="1" s="1"/>
  <c r="E127" i="1" s="1"/>
  <c r="C127" i="1" s="1"/>
  <c r="J158" i="5" l="1"/>
  <c r="K158" i="5" s="1"/>
  <c r="I158" i="5" s="1"/>
  <c r="L158" i="5" s="1"/>
  <c r="J194" i="3"/>
  <c r="K194" i="3" s="1"/>
  <c r="I194" i="3" s="1"/>
  <c r="L194" i="3" s="1"/>
  <c r="F127" i="1"/>
  <c r="J159" i="5" l="1"/>
  <c r="K159" i="5" s="1"/>
  <c r="I159" i="5" s="1"/>
  <c r="L159" i="5" s="1"/>
  <c r="J195" i="3"/>
  <c r="K195" i="3" s="1"/>
  <c r="I195" i="3" s="1"/>
  <c r="L195" i="3" s="1"/>
  <c r="D128" i="1"/>
  <c r="E128" i="1" s="1"/>
  <c r="C128" i="1" s="1"/>
  <c r="J160" i="5" l="1"/>
  <c r="K160" i="5" s="1"/>
  <c r="I160" i="5" s="1"/>
  <c r="L160" i="5" s="1"/>
  <c r="J196" i="3"/>
  <c r="K196" i="3" s="1"/>
  <c r="I196" i="3" s="1"/>
  <c r="L196" i="3" s="1"/>
  <c r="F128" i="1"/>
  <c r="J161" i="5" l="1"/>
  <c r="K161" i="5" s="1"/>
  <c r="I161" i="5" s="1"/>
  <c r="L161" i="5" s="1"/>
  <c r="J197" i="3"/>
  <c r="K197" i="3" s="1"/>
  <c r="I197" i="3" s="1"/>
  <c r="L197" i="3" s="1"/>
  <c r="D129" i="1"/>
  <c r="E129" i="1" s="1"/>
  <c r="C129" i="1" s="1"/>
  <c r="J162" i="5" l="1"/>
  <c r="K162" i="5" s="1"/>
  <c r="I162" i="5" s="1"/>
  <c r="L162" i="5" s="1"/>
  <c r="J198" i="3"/>
  <c r="K198" i="3" s="1"/>
  <c r="I198" i="3" s="1"/>
  <c r="L198" i="3" s="1"/>
  <c r="F129" i="1"/>
  <c r="J163" i="5" l="1"/>
  <c r="K163" i="5" s="1"/>
  <c r="I163" i="5" s="1"/>
  <c r="L163" i="5" s="1"/>
  <c r="J199" i="3"/>
  <c r="K199" i="3" s="1"/>
  <c r="I199" i="3" s="1"/>
  <c r="L199" i="3" s="1"/>
  <c r="D130" i="1"/>
  <c r="E130" i="1" s="1"/>
  <c r="C130" i="1" s="1"/>
  <c r="J164" i="5" l="1"/>
  <c r="K164" i="5" s="1"/>
  <c r="I164" i="5" s="1"/>
  <c r="L164" i="5" s="1"/>
  <c r="J200" i="3"/>
  <c r="K200" i="3" s="1"/>
  <c r="I200" i="3" s="1"/>
  <c r="L200" i="3" s="1"/>
  <c r="F130" i="1"/>
  <c r="J165" i="5" l="1"/>
  <c r="K165" i="5" s="1"/>
  <c r="I165" i="5" s="1"/>
  <c r="L165" i="5" s="1"/>
  <c r="J201" i="3"/>
  <c r="K201" i="3" s="1"/>
  <c r="I201" i="3" s="1"/>
  <c r="L201" i="3" s="1"/>
  <c r="D131" i="1"/>
  <c r="E131" i="1" s="1"/>
  <c r="C131" i="1" s="1"/>
  <c r="J166" i="5" l="1"/>
  <c r="K166" i="5" s="1"/>
  <c r="I166" i="5" s="1"/>
  <c r="L166" i="5" s="1"/>
  <c r="J202" i="3"/>
  <c r="K202" i="3" s="1"/>
  <c r="I202" i="3" s="1"/>
  <c r="L202" i="3" s="1"/>
  <c r="F131" i="1"/>
  <c r="J167" i="5" l="1"/>
  <c r="K167" i="5" s="1"/>
  <c r="I167" i="5" s="1"/>
  <c r="L167" i="5" s="1"/>
  <c r="D132" i="1"/>
  <c r="E132" i="1" s="1"/>
  <c r="C132" i="1" s="1"/>
  <c r="J168" i="5" l="1"/>
  <c r="K168" i="5" s="1"/>
  <c r="I168" i="5" s="1"/>
  <c r="L168" i="5" s="1"/>
  <c r="F132" i="1"/>
  <c r="J169" i="5" l="1"/>
  <c r="K169" i="5" s="1"/>
  <c r="I169" i="5" s="1"/>
  <c r="L169" i="5" s="1"/>
  <c r="D133" i="1"/>
  <c r="E133" i="1" s="1"/>
  <c r="C133" i="1" s="1"/>
  <c r="J170" i="5" l="1"/>
  <c r="K170" i="5" s="1"/>
  <c r="I170" i="5" s="1"/>
  <c r="L170" i="5" s="1"/>
  <c r="F133" i="1"/>
  <c r="J171" i="5" l="1"/>
  <c r="K171" i="5" s="1"/>
  <c r="I171" i="5" s="1"/>
  <c r="L171" i="5" s="1"/>
  <c r="D134" i="1"/>
  <c r="E134" i="1" s="1"/>
  <c r="C134" i="1" s="1"/>
  <c r="J172" i="5" l="1"/>
  <c r="K172" i="5" s="1"/>
  <c r="I172" i="5" s="1"/>
  <c r="L172" i="5" s="1"/>
  <c r="F134" i="1"/>
  <c r="J173" i="5" l="1"/>
  <c r="K173" i="5" s="1"/>
  <c r="I173" i="5" s="1"/>
  <c r="L173" i="5" s="1"/>
  <c r="D135" i="1"/>
  <c r="E135" i="1" s="1"/>
  <c r="C135" i="1" s="1"/>
  <c r="J174" i="5" l="1"/>
  <c r="K174" i="5" s="1"/>
  <c r="I174" i="5" s="1"/>
  <c r="L174" i="5" s="1"/>
  <c r="F135" i="1"/>
  <c r="J175" i="5" l="1"/>
  <c r="K175" i="5" s="1"/>
  <c r="I175" i="5" s="1"/>
  <c r="L175" i="5" s="1"/>
  <c r="D136" i="1"/>
  <c r="E136" i="1" s="1"/>
  <c r="C136" i="1" s="1"/>
  <c r="F136" i="1" s="1"/>
  <c r="J176" i="5" l="1"/>
  <c r="K176" i="5" s="1"/>
  <c r="I176" i="5" s="1"/>
  <c r="L176" i="5" s="1"/>
  <c r="D137" i="1"/>
  <c r="E137" i="1" s="1"/>
  <c r="C137" i="1" s="1"/>
  <c r="J177" i="5" l="1"/>
  <c r="K177" i="5" s="1"/>
  <c r="I177" i="5" s="1"/>
  <c r="L177" i="5" s="1"/>
  <c r="F137" i="1"/>
  <c r="J178" i="5" l="1"/>
  <c r="K178" i="5" s="1"/>
  <c r="I178" i="5" s="1"/>
  <c r="L178" i="5" s="1"/>
  <c r="D138" i="1"/>
  <c r="E138" i="1" s="1"/>
  <c r="C138" i="1" s="1"/>
  <c r="J179" i="5" l="1"/>
  <c r="K179" i="5" s="1"/>
  <c r="I179" i="5" s="1"/>
  <c r="L179" i="5" s="1"/>
  <c r="F138" i="1"/>
  <c r="J180" i="5" l="1"/>
  <c r="K180" i="5" s="1"/>
  <c r="I180" i="5" s="1"/>
  <c r="L180" i="5" s="1"/>
  <c r="D139" i="1"/>
  <c r="E139" i="1" s="1"/>
  <c r="C139" i="1" s="1"/>
  <c r="J181" i="5" l="1"/>
  <c r="K181" i="5" s="1"/>
  <c r="I181" i="5" s="1"/>
  <c r="L181" i="5" s="1"/>
  <c r="F139" i="1"/>
  <c r="J182" i="5" l="1"/>
  <c r="K182" i="5" s="1"/>
  <c r="I182" i="5" s="1"/>
  <c r="L182" i="5" s="1"/>
  <c r="D140" i="1"/>
  <c r="E140" i="1" s="1"/>
  <c r="C140" i="1" s="1"/>
  <c r="J183" i="5" l="1"/>
  <c r="K183" i="5" s="1"/>
  <c r="I183" i="5" s="1"/>
  <c r="L183" i="5" s="1"/>
  <c r="F140" i="1"/>
  <c r="J184" i="5" l="1"/>
  <c r="K184" i="5" s="1"/>
  <c r="I184" i="5" s="1"/>
  <c r="L184" i="5" s="1"/>
  <c r="D141" i="1"/>
  <c r="E141" i="1" s="1"/>
  <c r="C141" i="1" s="1"/>
  <c r="F141" i="1" s="1"/>
  <c r="J185" i="5" l="1"/>
  <c r="K185" i="5" s="1"/>
  <c r="I185" i="5" s="1"/>
  <c r="L185" i="5" s="1"/>
  <c r="D142" i="1"/>
  <c r="E142" i="1" s="1"/>
  <c r="C142" i="1" s="1"/>
  <c r="J186" i="5" l="1"/>
  <c r="K186" i="5" s="1"/>
  <c r="I186" i="5" s="1"/>
  <c r="L186" i="5" s="1"/>
  <c r="F142" i="1"/>
  <c r="J187" i="5" l="1"/>
  <c r="K187" i="5" s="1"/>
  <c r="I187" i="5" s="1"/>
  <c r="L187" i="5" s="1"/>
  <c r="D143" i="1"/>
  <c r="E143" i="1" s="1"/>
  <c r="C143" i="1" s="1"/>
  <c r="J188" i="5" l="1"/>
  <c r="K188" i="5" s="1"/>
  <c r="I188" i="5" s="1"/>
  <c r="L188" i="5" s="1"/>
  <c r="F143" i="1"/>
  <c r="J189" i="5" l="1"/>
  <c r="K189" i="5" s="1"/>
  <c r="I189" i="5" s="1"/>
  <c r="L189" i="5" s="1"/>
  <c r="D144" i="1"/>
  <c r="E144" i="1" s="1"/>
  <c r="C144" i="1" s="1"/>
  <c r="F144" i="1" s="1"/>
  <c r="J190" i="5" l="1"/>
  <c r="K190" i="5" s="1"/>
  <c r="I190" i="5" s="1"/>
  <c r="L190" i="5" s="1"/>
  <c r="D145" i="1"/>
  <c r="E145" i="1" s="1"/>
  <c r="C145" i="1" s="1"/>
  <c r="F145" i="1" s="1"/>
  <c r="J191" i="5" l="1"/>
  <c r="K191" i="5" s="1"/>
  <c r="I191" i="5" s="1"/>
  <c r="L191" i="5" s="1"/>
  <c r="D146" i="1"/>
  <c r="E146" i="1" s="1"/>
  <c r="C146" i="1" s="1"/>
  <c r="F146" i="1" s="1"/>
  <c r="J192" i="5" l="1"/>
  <c r="K192" i="5" s="1"/>
  <c r="I192" i="5" s="1"/>
  <c r="L192" i="5" s="1"/>
  <c r="D147" i="1"/>
  <c r="E147" i="1" s="1"/>
  <c r="C147" i="1" s="1"/>
  <c r="F147" i="1" s="1"/>
  <c r="J193" i="5" l="1"/>
  <c r="K193" i="5" s="1"/>
  <c r="I193" i="5" s="1"/>
  <c r="L193" i="5" s="1"/>
  <c r="D148" i="1"/>
  <c r="E148" i="1" s="1"/>
  <c r="C148" i="1" s="1"/>
  <c r="F148" i="1" s="1"/>
  <c r="J194" i="5" l="1"/>
  <c r="K194" i="5" s="1"/>
  <c r="I194" i="5" s="1"/>
  <c r="L194" i="5" s="1"/>
  <c r="D149" i="1"/>
  <c r="E149" i="1" s="1"/>
  <c r="C149" i="1" s="1"/>
  <c r="F149" i="1" s="1"/>
  <c r="J195" i="5" l="1"/>
  <c r="K195" i="5" s="1"/>
  <c r="I195" i="5" s="1"/>
  <c r="L195" i="5" s="1"/>
  <c r="D150" i="1"/>
  <c r="E150" i="1" s="1"/>
  <c r="C150" i="1" s="1"/>
  <c r="F150" i="1" s="1"/>
  <c r="J196" i="5" l="1"/>
  <c r="K196" i="5" s="1"/>
  <c r="I196" i="5" s="1"/>
  <c r="L196" i="5" s="1"/>
  <c r="D151" i="1"/>
  <c r="E151" i="1" s="1"/>
  <c r="C151" i="1" s="1"/>
  <c r="F151" i="1" s="1"/>
  <c r="J197" i="5" l="1"/>
  <c r="K197" i="5" s="1"/>
  <c r="I197" i="5" s="1"/>
  <c r="L197" i="5" s="1"/>
  <c r="D152" i="1"/>
  <c r="E152" i="1" s="1"/>
  <c r="C152" i="1" s="1"/>
  <c r="F152" i="1" s="1"/>
  <c r="J198" i="5" l="1"/>
  <c r="K198" i="5" s="1"/>
  <c r="I198" i="5" s="1"/>
  <c r="L198" i="5" s="1"/>
  <c r="D153" i="1"/>
  <c r="E153" i="1" s="1"/>
  <c r="C153" i="1" s="1"/>
  <c r="F153" i="1" s="1"/>
  <c r="J199" i="5" l="1"/>
  <c r="K199" i="5" s="1"/>
  <c r="I199" i="5" s="1"/>
  <c r="L199" i="5" s="1"/>
  <c r="D154" i="1"/>
  <c r="E154" i="1" s="1"/>
  <c r="C154" i="1" s="1"/>
  <c r="F154" i="1" s="1"/>
  <c r="J200" i="5" l="1"/>
  <c r="K200" i="5" s="1"/>
  <c r="I200" i="5" s="1"/>
  <c r="L200" i="5" s="1"/>
  <c r="D155" i="1"/>
  <c r="E155" i="1" s="1"/>
  <c r="C155" i="1" s="1"/>
  <c r="F155" i="1" s="1"/>
  <c r="J201" i="5" l="1"/>
  <c r="K201" i="5" s="1"/>
  <c r="I201" i="5" s="1"/>
  <c r="L201" i="5" s="1"/>
  <c r="D156" i="1"/>
  <c r="E156" i="1" s="1"/>
  <c r="C156" i="1" s="1"/>
  <c r="F156" i="1" s="1"/>
  <c r="J202" i="5" l="1"/>
  <c r="K202" i="5" s="1"/>
  <c r="I202" i="5" s="1"/>
  <c r="L202" i="5" s="1"/>
  <c r="D157" i="1"/>
  <c r="E157" i="1" s="1"/>
  <c r="C157" i="1" s="1"/>
  <c r="F157" i="1" s="1"/>
  <c r="D158" i="1" l="1"/>
  <c r="E158" i="1" s="1"/>
  <c r="C158" i="1" s="1"/>
  <c r="F158" i="1" s="1"/>
  <c r="D159" i="1" l="1"/>
  <c r="E159" i="1" s="1"/>
  <c r="C159" i="1" s="1"/>
  <c r="F159" i="1" s="1"/>
  <c r="D160" i="1" l="1"/>
  <c r="E160" i="1" s="1"/>
  <c r="C160" i="1" s="1"/>
  <c r="F160" i="1" s="1"/>
  <c r="D161" i="1" l="1"/>
  <c r="E161" i="1" s="1"/>
  <c r="C161" i="1" s="1"/>
  <c r="F161" i="1" s="1"/>
  <c r="D162" i="1" l="1"/>
  <c r="E162" i="1" s="1"/>
  <c r="C162" i="1" s="1"/>
  <c r="F162" i="1" s="1"/>
  <c r="D163" i="1" l="1"/>
  <c r="E163" i="1" s="1"/>
  <c r="C163" i="1" s="1"/>
  <c r="F163" i="1" s="1"/>
  <c r="D164" i="1" l="1"/>
  <c r="E164" i="1" s="1"/>
  <c r="C164" i="1" s="1"/>
  <c r="F164" i="1" s="1"/>
  <c r="D165" i="1" l="1"/>
  <c r="E165" i="1" s="1"/>
  <c r="C165" i="1" s="1"/>
  <c r="F165" i="1" s="1"/>
  <c r="D166" i="1" l="1"/>
  <c r="E166" i="1" s="1"/>
  <c r="C166" i="1" s="1"/>
  <c r="F166" i="1" s="1"/>
  <c r="D167" i="1" l="1"/>
  <c r="E167" i="1" s="1"/>
  <c r="C167" i="1" s="1"/>
  <c r="F167" i="1" s="1"/>
  <c r="D168" i="1" l="1"/>
  <c r="E168" i="1" s="1"/>
  <c r="C168" i="1" s="1"/>
  <c r="F168" i="1" s="1"/>
  <c r="D169" i="1" l="1"/>
  <c r="E169" i="1" s="1"/>
  <c r="C169" i="1" s="1"/>
  <c r="F169" i="1" s="1"/>
  <c r="D170" i="1" l="1"/>
  <c r="E170" i="1" s="1"/>
  <c r="C170" i="1" s="1"/>
  <c r="F170" i="1" s="1"/>
  <c r="D171" i="1" l="1"/>
  <c r="E171" i="1" s="1"/>
  <c r="C171" i="1" s="1"/>
  <c r="F171" i="1" s="1"/>
  <c r="D172" i="1" l="1"/>
  <c r="E172" i="1" s="1"/>
  <c r="C172" i="1" s="1"/>
  <c r="F172" i="1" s="1"/>
  <c r="D173" i="1" l="1"/>
  <c r="E173" i="1" s="1"/>
  <c r="C173" i="1" s="1"/>
  <c r="F173" i="1" s="1"/>
  <c r="D174" i="1" l="1"/>
  <c r="E174" i="1" s="1"/>
  <c r="C174" i="1" s="1"/>
  <c r="F174" i="1" s="1"/>
  <c r="D175" i="1" l="1"/>
  <c r="E175" i="1" s="1"/>
  <c r="C175" i="1" s="1"/>
  <c r="F175" i="1" s="1"/>
  <c r="D176" i="1" l="1"/>
  <c r="E176" i="1" s="1"/>
  <c r="C176" i="1" s="1"/>
  <c r="F176" i="1" s="1"/>
  <c r="D177" i="1" l="1"/>
  <c r="E177" i="1" s="1"/>
  <c r="C177" i="1" s="1"/>
  <c r="F177" i="1" s="1"/>
  <c r="D178" i="1" l="1"/>
  <c r="E178" i="1" s="1"/>
  <c r="C178" i="1" s="1"/>
  <c r="F178" i="1" s="1"/>
  <c r="D179" i="1" l="1"/>
  <c r="E179" i="1" s="1"/>
  <c r="C179" i="1" s="1"/>
  <c r="F179" i="1" s="1"/>
  <c r="D180" i="1" l="1"/>
  <c r="E180" i="1" s="1"/>
  <c r="C180" i="1" s="1"/>
  <c r="F180" i="1" s="1"/>
  <c r="D181" i="1" s="1"/>
  <c r="E181" i="1" s="1"/>
  <c r="C181" i="1" s="1"/>
  <c r="F181" i="1" s="1"/>
  <c r="D182" i="1" l="1"/>
  <c r="E182" i="1" s="1"/>
  <c r="C182" i="1" s="1"/>
  <c r="F182" i="1" s="1"/>
  <c r="D183" i="1" l="1"/>
  <c r="E183" i="1" s="1"/>
  <c r="C183" i="1" s="1"/>
  <c r="F183" i="1" s="1"/>
  <c r="D184" i="1" l="1"/>
  <c r="E184" i="1" s="1"/>
  <c r="C184" i="1" s="1"/>
  <c r="F184" i="1" s="1"/>
  <c r="D185" i="1" l="1"/>
  <c r="E185" i="1" s="1"/>
  <c r="C185" i="1" s="1"/>
  <c r="F185" i="1" s="1"/>
  <c r="D186" i="1" l="1"/>
  <c r="E186" i="1" s="1"/>
  <c r="C186" i="1" s="1"/>
  <c r="F186" i="1" s="1"/>
  <c r="D187" i="1" l="1"/>
  <c r="E187" i="1" s="1"/>
  <c r="C187" i="1" s="1"/>
  <c r="F187" i="1" s="1"/>
  <c r="D188" i="1" l="1"/>
  <c r="E188" i="1" s="1"/>
  <c r="C188" i="1" s="1"/>
  <c r="F188" i="1" s="1"/>
  <c r="D189" i="1" l="1"/>
  <c r="E189" i="1" s="1"/>
  <c r="C189" i="1" s="1"/>
  <c r="F189" i="1" s="1"/>
  <c r="D190" i="1" l="1"/>
  <c r="E190" i="1" s="1"/>
  <c r="C190" i="1" s="1"/>
  <c r="F190" i="1" s="1"/>
  <c r="D191" i="1" l="1"/>
  <c r="E191" i="1" s="1"/>
  <c r="C191" i="1" s="1"/>
  <c r="F191" i="1" s="1"/>
  <c r="D192" i="1" l="1"/>
  <c r="E192" i="1" s="1"/>
  <c r="C192" i="1" s="1"/>
  <c r="F192" i="1" s="1"/>
  <c r="D193" i="1" l="1"/>
  <c r="E193" i="1" s="1"/>
  <c r="C193" i="1" s="1"/>
  <c r="F193" i="1" s="1"/>
  <c r="D194" i="1" l="1"/>
  <c r="E194" i="1" s="1"/>
  <c r="C194" i="1" s="1"/>
  <c r="F194" i="1" s="1"/>
  <c r="D195" i="1" l="1"/>
  <c r="E195" i="1" s="1"/>
  <c r="C195" i="1" s="1"/>
  <c r="F195" i="1" s="1"/>
  <c r="D196" i="1" l="1"/>
  <c r="E196" i="1" s="1"/>
  <c r="C196" i="1" s="1"/>
  <c r="F196" i="1" s="1"/>
  <c r="D197" i="1" l="1"/>
  <c r="E197" i="1" s="1"/>
  <c r="C197" i="1" s="1"/>
  <c r="F197" i="1" s="1"/>
  <c r="D198" i="1" l="1"/>
  <c r="E198" i="1" s="1"/>
  <c r="C198" i="1" s="1"/>
  <c r="F198" i="1" s="1"/>
  <c r="D199" i="1" l="1"/>
  <c r="E199" i="1" s="1"/>
  <c r="C199" i="1" s="1"/>
  <c r="F199" i="1" s="1"/>
  <c r="D200" i="1" l="1"/>
  <c r="E200" i="1" s="1"/>
  <c r="C200" i="1" s="1"/>
  <c r="F200" i="1" s="1"/>
  <c r="D201" i="1" l="1"/>
  <c r="E201" i="1" s="1"/>
  <c r="C201" i="1" s="1"/>
  <c r="F201" i="1" s="1"/>
  <c r="D202" i="1" s="1"/>
  <c r="E202" i="1" s="1"/>
  <c r="C202" i="1" s="1"/>
  <c r="F202" i="1" s="1"/>
  <c r="C11" i="7" l="1"/>
  <c r="F11" i="7" s="1"/>
  <c r="D12" i="7" s="1"/>
  <c r="E12" i="7" l="1"/>
  <c r="C12" i="7" s="1"/>
  <c r="F12" i="7" s="1"/>
  <c r="D13" i="7" s="1"/>
  <c r="E13" i="7" s="1"/>
  <c r="C13" i="7" s="1"/>
  <c r="F13" i="7" s="1"/>
  <c r="D14" i="7" s="1"/>
  <c r="E14" i="7" s="1"/>
  <c r="C14" i="7" s="1"/>
  <c r="F14" i="7" s="1"/>
  <c r="D15" i="7" s="1"/>
  <c r="E15" i="7" s="1"/>
  <c r="C15" i="7" s="1"/>
  <c r="F15" i="7" s="1"/>
  <c r="D16" i="7" l="1"/>
  <c r="E16" i="7" s="1"/>
  <c r="C16" i="7" s="1"/>
  <c r="F16" i="7" s="1"/>
  <c r="D17" i="7" l="1"/>
  <c r="E17" i="7" s="1"/>
  <c r="C17" i="7" s="1"/>
  <c r="F17" i="7" s="1"/>
  <c r="D18" i="7" s="1"/>
  <c r="E18" i="7" s="1"/>
  <c r="C18" i="7" s="1"/>
  <c r="F18" i="7" s="1"/>
  <c r="D19" i="7" s="1"/>
  <c r="E19" i="7" s="1"/>
  <c r="C19" i="7" s="1"/>
  <c r="F19" i="7" s="1"/>
  <c r="D20" i="7" l="1"/>
  <c r="E20" i="7" s="1"/>
  <c r="C20" i="7" s="1"/>
  <c r="F20" i="7" s="1"/>
  <c r="D21" i="7" s="1"/>
  <c r="E21" i="7" s="1"/>
  <c r="C21" i="7" s="1"/>
  <c r="F21" i="7" s="1"/>
  <c r="D22" i="7" s="1"/>
  <c r="E22" i="7" s="1"/>
  <c r="C22" i="7" s="1"/>
  <c r="F22" i="7" s="1"/>
  <c r="D23" i="7" l="1"/>
  <c r="E23" i="7" s="1"/>
  <c r="C23" i="7" s="1"/>
  <c r="F23" i="7" s="1"/>
  <c r="D24" i="7" s="1"/>
  <c r="E24" i="7" s="1"/>
  <c r="C24" i="7" s="1"/>
  <c r="F24" i="7" s="1"/>
  <c r="D25" i="7" s="1"/>
  <c r="E25" i="7" s="1"/>
  <c r="C25" i="7" s="1"/>
  <c r="F25" i="7" s="1"/>
  <c r="D26" i="7" l="1"/>
  <c r="E26" i="7" s="1"/>
  <c r="C26" i="7" s="1"/>
  <c r="F26" i="7" s="1"/>
  <c r="D27" i="7" s="1"/>
  <c r="E27" i="7" s="1"/>
  <c r="C27" i="7" s="1"/>
  <c r="F27" i="7" s="1"/>
  <c r="D28" i="7" l="1"/>
  <c r="E28" i="7" s="1"/>
  <c r="C28" i="7" s="1"/>
  <c r="F28" i="7" s="1"/>
  <c r="D29" i="7" l="1"/>
  <c r="E29" i="7" s="1"/>
  <c r="C29" i="7" s="1"/>
  <c r="F29" i="7" s="1"/>
  <c r="D30" i="7" s="1"/>
  <c r="E30" i="7" s="1"/>
  <c r="C30" i="7" s="1"/>
  <c r="F30" i="7" s="1"/>
  <c r="D31" i="7" s="1"/>
  <c r="E31" i="7" s="1"/>
  <c r="C31" i="7" s="1"/>
  <c r="F31" i="7" s="1"/>
  <c r="D32" i="7" l="1"/>
  <c r="E32" i="7" s="1"/>
  <c r="C32" i="7" s="1"/>
  <c r="F32" i="7" s="1"/>
  <c r="D33" i="7" s="1"/>
  <c r="E33" i="7" s="1"/>
  <c r="C33" i="7" s="1"/>
  <c r="F33" i="7" s="1"/>
  <c r="D34" i="7" s="1"/>
  <c r="E34" i="7" s="1"/>
  <c r="C34" i="7" s="1"/>
  <c r="F34" i="7" s="1"/>
  <c r="D35" i="7" s="1"/>
  <c r="E35" i="7" s="1"/>
  <c r="C35" i="7" s="1"/>
  <c r="F35" i="7" s="1"/>
  <c r="D36" i="7" s="1"/>
  <c r="E36" i="7" s="1"/>
  <c r="C36" i="7" s="1"/>
  <c r="F36" i="7" s="1"/>
  <c r="D37" i="7" l="1"/>
  <c r="E37" i="7" s="1"/>
  <c r="C37" i="7" s="1"/>
  <c r="F37" i="7" s="1"/>
  <c r="D38" i="7" l="1"/>
  <c r="E38" i="7" s="1"/>
  <c r="C38" i="7" s="1"/>
  <c r="F38" i="7" s="1"/>
  <c r="D39" i="7" s="1"/>
  <c r="E39" i="7" s="1"/>
  <c r="C39" i="7" s="1"/>
  <c r="F39" i="7" s="1"/>
  <c r="D40" i="7" s="1"/>
  <c r="E40" i="7" s="1"/>
  <c r="C40" i="7" s="1"/>
  <c r="F40" i="7" s="1"/>
  <c r="D41" i="7" l="1"/>
  <c r="E41" i="7" s="1"/>
  <c r="C41" i="7" s="1"/>
  <c r="F41" i="7" s="1"/>
  <c r="D42" i="7" s="1"/>
  <c r="E42" i="7" s="1"/>
  <c r="C42" i="7" s="1"/>
  <c r="F42" i="7" s="1"/>
  <c r="D43" i="7" l="1"/>
  <c r="E43" i="7" s="1"/>
  <c r="C43" i="7" s="1"/>
  <c r="F43" i="7" s="1"/>
  <c r="D44" i="7" s="1"/>
  <c r="E44" i="7" s="1"/>
  <c r="C44" i="7" s="1"/>
  <c r="F44" i="7" s="1"/>
  <c r="D45" i="7" s="1"/>
  <c r="E45" i="7" s="1"/>
  <c r="C45" i="7" s="1"/>
  <c r="F45" i="7" s="1"/>
  <c r="D46" i="7" s="1"/>
  <c r="E46" i="7" s="1"/>
  <c r="C46" i="7" s="1"/>
  <c r="F46" i="7" s="1"/>
  <c r="D47" i="7" l="1"/>
  <c r="E47" i="7" s="1"/>
  <c r="C47" i="7" s="1"/>
  <c r="F47" i="7" s="1"/>
  <c r="D48" i="7" s="1"/>
  <c r="E48" i="7" s="1"/>
  <c r="C48" i="7" s="1"/>
  <c r="F48" i="7" s="1"/>
  <c r="D49" i="7" s="1"/>
  <c r="E49" i="7" s="1"/>
  <c r="C49" i="7" s="1"/>
  <c r="F49" i="7" s="1"/>
  <c r="D50" i="7" l="1"/>
  <c r="E50" i="7" s="1"/>
  <c r="C50" i="7" s="1"/>
  <c r="F50" i="7" s="1"/>
  <c r="D51" i="7" s="1"/>
  <c r="E51" i="7" s="1"/>
  <c r="C51" i="7" s="1"/>
  <c r="F51" i="7" s="1"/>
  <c r="D52" i="7" s="1"/>
  <c r="E52" i="7" s="1"/>
  <c r="C52" i="7" s="1"/>
  <c r="F52" i="7" s="1"/>
  <c r="D53" i="7" l="1"/>
  <c r="E53" i="7" s="1"/>
  <c r="C53" i="7" s="1"/>
  <c r="F53" i="7" s="1"/>
  <c r="D54" i="7" s="1"/>
  <c r="E54" i="7" s="1"/>
  <c r="C54" i="7" s="1"/>
  <c r="F54" i="7" s="1"/>
  <c r="D55" i="7" l="1"/>
  <c r="E55" i="7" s="1"/>
  <c r="C55" i="7" s="1"/>
  <c r="F55" i="7" s="1"/>
  <c r="D56" i="7" s="1"/>
  <c r="E56" i="7" s="1"/>
  <c r="C56" i="7" s="1"/>
  <c r="F56" i="7" s="1"/>
  <c r="D57" i="7" s="1"/>
  <c r="E57" i="7" s="1"/>
  <c r="C57" i="7" s="1"/>
  <c r="F57" i="7" s="1"/>
  <c r="D58" i="7" s="1"/>
  <c r="E58" i="7" s="1"/>
  <c r="C58" i="7" s="1"/>
  <c r="F58" i="7" s="1"/>
  <c r="D59" i="7" s="1"/>
  <c r="E59" i="7" s="1"/>
  <c r="C59" i="7" s="1"/>
  <c r="F59" i="7" s="1"/>
  <c r="D60" i="7" s="1"/>
  <c r="E60" i="7" s="1"/>
  <c r="C60" i="7" s="1"/>
  <c r="F60" i="7" s="1"/>
  <c r="D61" i="7" s="1"/>
  <c r="E61" i="7" s="1"/>
  <c r="C61" i="7" s="1"/>
  <c r="F61" i="7" s="1"/>
  <c r="D62" i="7" s="1"/>
  <c r="E62" i="7" s="1"/>
  <c r="C62" i="7" s="1"/>
  <c r="F62" i="7" s="1"/>
  <c r="D63" i="7" s="1"/>
  <c r="E63" i="7" s="1"/>
  <c r="C63" i="7" s="1"/>
  <c r="F63" i="7" s="1"/>
  <c r="D64" i="7" s="1"/>
  <c r="E64" i="7" s="1"/>
  <c r="C64" i="7" s="1"/>
  <c r="F64" i="7" s="1"/>
  <c r="D65" i="7" s="1"/>
  <c r="E65" i="7" s="1"/>
  <c r="C65" i="7" s="1"/>
  <c r="F65" i="7" s="1"/>
  <c r="D66" i="7" s="1"/>
  <c r="E66" i="7" s="1"/>
  <c r="C66" i="7" s="1"/>
  <c r="F66" i="7" s="1"/>
  <c r="D67" i="7" s="1"/>
  <c r="E67" i="7" s="1"/>
  <c r="C67" i="7" s="1"/>
  <c r="F67" i="7" s="1"/>
  <c r="D68" i="7" l="1"/>
  <c r="E68" i="7" s="1"/>
  <c r="C68" i="7" s="1"/>
  <c r="F68" i="7" s="1"/>
  <c r="D69" i="7" s="1"/>
  <c r="E69" i="7" s="1"/>
  <c r="C69" i="7" s="1"/>
  <c r="F69" i="7" s="1"/>
  <c r="D70" i="7" l="1"/>
  <c r="E70" i="7" s="1"/>
  <c r="C70" i="7" s="1"/>
  <c r="F70" i="7" s="1"/>
  <c r="D71" i="7" l="1"/>
  <c r="E71" i="7" s="1"/>
  <c r="C71" i="7" s="1"/>
  <c r="F71" i="7" s="1"/>
  <c r="D72" i="7" s="1"/>
  <c r="E72" i="7" s="1"/>
  <c r="C72" i="7" s="1"/>
  <c r="F72" i="7" s="1"/>
  <c r="D73" i="7" s="1"/>
  <c r="E73" i="7" s="1"/>
  <c r="C73" i="7" s="1"/>
  <c r="F73" i="7" s="1"/>
  <c r="D74" i="7" l="1"/>
  <c r="E74" i="7" s="1"/>
  <c r="C74" i="7" s="1"/>
  <c r="F74" i="7" s="1"/>
  <c r="D75" i="7" s="1"/>
  <c r="E75" i="7" s="1"/>
  <c r="C75" i="7" s="1"/>
  <c r="F75" i="7" s="1"/>
  <c r="D76" i="7" s="1"/>
  <c r="E76" i="7" s="1"/>
  <c r="C76" i="7" s="1"/>
  <c r="F76" i="7" s="1"/>
  <c r="D77" i="7" s="1"/>
  <c r="E77" i="7" s="1"/>
  <c r="C77" i="7" s="1"/>
  <c r="F77" i="7" s="1"/>
  <c r="D78" i="7" s="1"/>
  <c r="E78" i="7" s="1"/>
  <c r="C78" i="7" s="1"/>
  <c r="F78" i="7" s="1"/>
  <c r="D79" i="7" s="1"/>
  <c r="E79" i="7" s="1"/>
  <c r="C79" i="7" s="1"/>
  <c r="F79" i="7" s="1"/>
  <c r="D80" i="7" s="1"/>
  <c r="E80" i="7" s="1"/>
  <c r="C80" i="7" s="1"/>
  <c r="F80" i="7" s="1"/>
  <c r="D81" i="7" s="1"/>
  <c r="E81" i="7" s="1"/>
  <c r="C81" i="7" s="1"/>
  <c r="F81" i="7" s="1"/>
  <c r="D82" i="7" s="1"/>
  <c r="E82" i="7" s="1"/>
  <c r="C82" i="7" s="1"/>
  <c r="F82" i="7" s="1"/>
  <c r="D83" i="7" s="1"/>
  <c r="E83" i="7" s="1"/>
  <c r="C83" i="7" s="1"/>
  <c r="F83" i="7" s="1"/>
  <c r="D84" i="7" s="1"/>
  <c r="E84" i="7" s="1"/>
  <c r="C84" i="7" s="1"/>
  <c r="F84" i="7" s="1"/>
  <c r="D85" i="7" s="1"/>
  <c r="E85" i="7" s="1"/>
  <c r="C85" i="7" s="1"/>
  <c r="F85" i="7" s="1"/>
  <c r="D86" i="7" s="1"/>
  <c r="E86" i="7" s="1"/>
  <c r="C86" i="7" s="1"/>
  <c r="F86" i="7" s="1"/>
  <c r="D87" i="7" s="1"/>
  <c r="E87" i="7" s="1"/>
  <c r="C87" i="7" s="1"/>
  <c r="F87" i="7" s="1"/>
  <c r="D88" i="7" s="1"/>
  <c r="E88" i="7" s="1"/>
  <c r="C88" i="7" s="1"/>
  <c r="F88" i="7" s="1"/>
  <c r="D89" i="7" l="1"/>
  <c r="E89" i="7" s="1"/>
  <c r="C89" i="7" s="1"/>
  <c r="F89" i="7" s="1"/>
  <c r="D90" i="7" s="1"/>
  <c r="E90" i="7" s="1"/>
  <c r="C90" i="7" s="1"/>
  <c r="F90" i="7" s="1"/>
  <c r="D91" i="7" s="1"/>
  <c r="E91" i="7" s="1"/>
  <c r="C91" i="7" s="1"/>
  <c r="F91" i="7" s="1"/>
  <c r="D92" i="7" s="1"/>
  <c r="E92" i="7" s="1"/>
  <c r="C92" i="7" s="1"/>
  <c r="F92" i="7" s="1"/>
  <c r="D93" i="7" s="1"/>
  <c r="E93" i="7" s="1"/>
  <c r="C93" i="7" s="1"/>
  <c r="F93" i="7" s="1"/>
  <c r="D94" i="7" s="1"/>
  <c r="E94" i="7" s="1"/>
  <c r="C94" i="7" s="1"/>
  <c r="F94" i="7" s="1"/>
  <c r="D95" i="7" s="1"/>
  <c r="E95" i="7" s="1"/>
  <c r="C95" i="7" s="1"/>
  <c r="F95" i="7" s="1"/>
  <c r="D96" i="7" s="1"/>
  <c r="E96" i="7" s="1"/>
  <c r="C96" i="7" s="1"/>
  <c r="F96" i="7" s="1"/>
  <c r="D97" i="7" s="1"/>
  <c r="E97" i="7" s="1"/>
  <c r="C97" i="7" s="1"/>
  <c r="F97" i="7" s="1"/>
  <c r="D98" i="7" l="1"/>
  <c r="E98" i="7" s="1"/>
  <c r="C98" i="7" s="1"/>
  <c r="F98" i="7" s="1"/>
  <c r="D99" i="7" s="1"/>
  <c r="E99" i="7" s="1"/>
  <c r="C99" i="7" s="1"/>
  <c r="F99" i="7" s="1"/>
  <c r="D100" i="7" s="1"/>
  <c r="E100" i="7" s="1"/>
  <c r="C100" i="7" s="1"/>
  <c r="F100" i="7" s="1"/>
  <c r="D101" i="7" s="1"/>
  <c r="E101" i="7" s="1"/>
  <c r="C101" i="7" s="1"/>
  <c r="F101" i="7" s="1"/>
  <c r="D102" i="7" s="1"/>
  <c r="E102" i="7" s="1"/>
  <c r="C102" i="7" s="1"/>
  <c r="F102" i="7" s="1"/>
  <c r="D103" i="7" s="1"/>
  <c r="E103" i="7" s="1"/>
  <c r="C103" i="7" s="1"/>
  <c r="F103" i="7" s="1"/>
  <c r="D104" i="7" s="1"/>
  <c r="E104" i="7" s="1"/>
  <c r="C104" i="7" s="1"/>
  <c r="F104" i="7" s="1"/>
  <c r="D105" i="7" s="1"/>
  <c r="E105" i="7" s="1"/>
  <c r="C105" i="7" s="1"/>
  <c r="F105" i="7" s="1"/>
  <c r="D106" i="7" s="1"/>
  <c r="E106" i="7" s="1"/>
  <c r="C106" i="7" s="1"/>
  <c r="F106" i="7" s="1"/>
  <c r="D107" i="7" s="1"/>
  <c r="E107" i="7" s="1"/>
  <c r="C107" i="7" s="1"/>
  <c r="F107" i="7" s="1"/>
  <c r="D108" i="7" s="1"/>
  <c r="E108" i="7" s="1"/>
  <c r="C108" i="7" s="1"/>
  <c r="F108" i="7" s="1"/>
  <c r="D109" i="7" s="1"/>
  <c r="E109" i="7" s="1"/>
  <c r="C109" i="7" s="1"/>
  <c r="F109" i="7" s="1"/>
  <c r="D110" i="7" s="1"/>
  <c r="E110" i="7" s="1"/>
  <c r="C110" i="7" s="1"/>
  <c r="F110" i="7" s="1"/>
  <c r="D111" i="7" s="1"/>
  <c r="E111" i="7" s="1"/>
  <c r="C111" i="7" s="1"/>
  <c r="F111" i="7" s="1"/>
  <c r="D112" i="7" l="1"/>
  <c r="E112" i="7" s="1"/>
  <c r="C112" i="7" s="1"/>
  <c r="F112" i="7" s="1"/>
  <c r="D113" i="7" l="1"/>
  <c r="E113" i="7" s="1"/>
  <c r="C113" i="7" s="1"/>
  <c r="F113" i="7" s="1"/>
  <c r="D114" i="7" s="1"/>
  <c r="E114" i="7" s="1"/>
  <c r="C114" i="7" s="1"/>
  <c r="F114" i="7" s="1"/>
  <c r="D115" i="7" s="1"/>
  <c r="E115" i="7" s="1"/>
  <c r="C115" i="7" s="1"/>
  <c r="F115" i="7" s="1"/>
  <c r="D116" i="7" l="1"/>
  <c r="E116" i="7" s="1"/>
  <c r="C116" i="7" s="1"/>
  <c r="F116" i="7" s="1"/>
  <c r="D117" i="7" s="1"/>
  <c r="E117" i="7" s="1"/>
  <c r="C117" i="7" s="1"/>
  <c r="F117" i="7" s="1"/>
  <c r="D118" i="7" s="1"/>
  <c r="E118" i="7" s="1"/>
  <c r="C118" i="7" s="1"/>
  <c r="F118" i="7" s="1"/>
  <c r="D119" i="7" s="1"/>
  <c r="E119" i="7" s="1"/>
  <c r="C119" i="7" s="1"/>
  <c r="F119" i="7" s="1"/>
  <c r="D120" i="7" s="1"/>
  <c r="E120" i="7" s="1"/>
  <c r="C120" i="7" s="1"/>
  <c r="F120" i="7" s="1"/>
  <c r="D121" i="7" s="1"/>
  <c r="E121" i="7" s="1"/>
  <c r="C121" i="7" s="1"/>
  <c r="F121" i="7" s="1"/>
  <c r="D122" i="7" s="1"/>
  <c r="E122" i="7" s="1"/>
  <c r="C122" i="7" s="1"/>
  <c r="F122" i="7" s="1"/>
  <c r="D123" i="7" s="1"/>
  <c r="E123" i="7" s="1"/>
  <c r="C123" i="7" s="1"/>
  <c r="F123" i="7" s="1"/>
  <c r="D124" i="7" s="1"/>
  <c r="E124" i="7" s="1"/>
  <c r="C124" i="7" s="1"/>
  <c r="F124" i="7" s="1"/>
  <c r="D125" i="7" s="1"/>
  <c r="E125" i="7" s="1"/>
  <c r="C125" i="7" s="1"/>
  <c r="F125" i="7" s="1"/>
  <c r="D126" i="7" s="1"/>
  <c r="E126" i="7" s="1"/>
  <c r="C126" i="7" s="1"/>
  <c r="F126" i="7" s="1"/>
  <c r="D127" i="7" s="1"/>
  <c r="E127" i="7" s="1"/>
  <c r="C127" i="7" s="1"/>
  <c r="F127" i="7" s="1"/>
  <c r="D128" i="7" l="1"/>
  <c r="E128" i="7" s="1"/>
  <c r="C128" i="7" s="1"/>
  <c r="F128" i="7" s="1"/>
  <c r="D129" i="7" s="1"/>
  <c r="E129" i="7" s="1"/>
  <c r="C129" i="7" s="1"/>
  <c r="F129" i="7" s="1"/>
  <c r="D130" i="7" s="1"/>
  <c r="E130" i="7" s="1"/>
  <c r="C130" i="7" s="1"/>
  <c r="F130" i="7" s="1"/>
  <c r="D131" i="7" l="1"/>
  <c r="E131" i="7" s="1"/>
  <c r="C131" i="7" s="1"/>
  <c r="F131" i="7" s="1"/>
  <c r="D132" i="7" s="1"/>
  <c r="E132" i="7" s="1"/>
  <c r="C132" i="7" s="1"/>
  <c r="F132" i="7" s="1"/>
  <c r="D133" i="7" l="1"/>
  <c r="E133" i="7" s="1"/>
  <c r="C133" i="7" s="1"/>
  <c r="F133" i="7" s="1"/>
  <c r="D134" i="7" l="1"/>
  <c r="E134" i="7" s="1"/>
  <c r="C134" i="7" s="1"/>
  <c r="F134" i="7" s="1"/>
  <c r="D135" i="7" s="1"/>
  <c r="E135" i="7" s="1"/>
  <c r="C135" i="7" s="1"/>
  <c r="F135" i="7" s="1"/>
  <c r="D136" i="7" s="1"/>
  <c r="E136" i="7" s="1"/>
  <c r="C136" i="7" s="1"/>
  <c r="F136" i="7" s="1"/>
  <c r="D137" i="7" l="1"/>
  <c r="E137" i="7" s="1"/>
  <c r="C137" i="7" s="1"/>
  <c r="F137" i="7" s="1"/>
  <c r="D138" i="7" s="1"/>
  <c r="E138" i="7" s="1"/>
  <c r="C138" i="7" s="1"/>
  <c r="F138" i="7" s="1"/>
  <c r="D139" i="7" s="1"/>
  <c r="E139" i="7" s="1"/>
  <c r="C139" i="7" s="1"/>
  <c r="F139" i="7" s="1"/>
  <c r="D140" i="7" l="1"/>
  <c r="E140" i="7" s="1"/>
  <c r="C140" i="7" s="1"/>
  <c r="F140" i="7" s="1"/>
  <c r="D141" i="7" s="1"/>
  <c r="E141" i="7" s="1"/>
  <c r="C141" i="7" s="1"/>
  <c r="F141" i="7" s="1"/>
  <c r="D142" i="7" l="1"/>
  <c r="E142" i="7" s="1"/>
  <c r="C142" i="7" s="1"/>
  <c r="F142" i="7" s="1"/>
  <c r="D143" i="7" l="1"/>
  <c r="E143" i="7" s="1"/>
  <c r="C143" i="7" s="1"/>
  <c r="F143" i="7" s="1"/>
  <c r="D144" i="7" l="1"/>
  <c r="E144" i="7" s="1"/>
  <c r="C144" i="7" s="1"/>
  <c r="F144" i="7" s="1"/>
  <c r="D145" i="7" s="1"/>
  <c r="E145" i="7" s="1"/>
  <c r="C145" i="7" s="1"/>
  <c r="F145" i="7" s="1"/>
  <c r="D146" i="7" s="1"/>
  <c r="E146" i="7" s="1"/>
  <c r="C146" i="7" s="1"/>
  <c r="F146" i="7" s="1"/>
  <c r="D147" i="7" s="1"/>
  <c r="E147" i="7" s="1"/>
  <c r="C147" i="7" s="1"/>
  <c r="F147" i="7" s="1"/>
  <c r="D148" i="7" s="1"/>
  <c r="E148" i="7" s="1"/>
  <c r="C148" i="7" s="1"/>
  <c r="F148" i="7" s="1"/>
  <c r="D149" i="7" l="1"/>
  <c r="E149" i="7" s="1"/>
  <c r="C149" i="7" s="1"/>
  <c r="F149" i="7" s="1"/>
  <c r="D150" i="7" s="1"/>
  <c r="E150" i="7" s="1"/>
  <c r="C150" i="7" s="1"/>
  <c r="F150" i="7" s="1"/>
  <c r="D151" i="7" l="1"/>
  <c r="E151" i="7" s="1"/>
  <c r="C151" i="7" s="1"/>
  <c r="F151" i="7" s="1"/>
  <c r="D152" i="7" s="1"/>
  <c r="E152" i="7" s="1"/>
  <c r="C152" i="7" s="1"/>
  <c r="F152" i="7" s="1"/>
  <c r="D153" i="7" l="1"/>
  <c r="E153" i="7" s="1"/>
  <c r="C153" i="7" s="1"/>
  <c r="F153" i="7" s="1"/>
  <c r="D154" i="7" s="1"/>
  <c r="E154" i="7" s="1"/>
  <c r="C154" i="7" s="1"/>
  <c r="F154" i="7" s="1"/>
  <c r="D155" i="7" s="1"/>
  <c r="E155" i="7" s="1"/>
  <c r="C155" i="7" s="1"/>
  <c r="F155" i="7" s="1"/>
  <c r="D156" i="7" s="1"/>
  <c r="E156" i="7" s="1"/>
  <c r="C156" i="7" s="1"/>
  <c r="F156" i="7" s="1"/>
  <c r="D157" i="7" l="1"/>
  <c r="E157" i="7" s="1"/>
  <c r="C157" i="7" s="1"/>
  <c r="F157" i="7" s="1"/>
  <c r="D158" i="7" l="1"/>
  <c r="E158" i="7" s="1"/>
  <c r="C158" i="7" s="1"/>
  <c r="F158" i="7" s="1"/>
  <c r="D159" i="7" l="1"/>
  <c r="E159" i="7" s="1"/>
  <c r="C159" i="7" s="1"/>
  <c r="F159" i="7" s="1"/>
  <c r="D160" i="7" l="1"/>
  <c r="E160" i="7" s="1"/>
  <c r="C160" i="7" s="1"/>
  <c r="F160" i="7" s="1"/>
  <c r="D161" i="7" s="1"/>
  <c r="E161" i="7" s="1"/>
  <c r="C161" i="7" s="1"/>
  <c r="F161" i="7" s="1"/>
  <c r="D162" i="7" l="1"/>
  <c r="E162" i="7" s="1"/>
  <c r="C162" i="7" s="1"/>
  <c r="F162" i="7" s="1"/>
  <c r="D163" i="7" l="1"/>
  <c r="E163" i="7" s="1"/>
  <c r="C163" i="7" s="1"/>
  <c r="F163" i="7" s="1"/>
  <c r="D164" i="7" l="1"/>
  <c r="E164" i="7" s="1"/>
  <c r="C164" i="7" s="1"/>
  <c r="F164" i="7" s="1"/>
  <c r="D165" i="7" l="1"/>
  <c r="E165" i="7" s="1"/>
  <c r="C165" i="7" s="1"/>
  <c r="F165" i="7" s="1"/>
  <c r="D166" i="7" s="1"/>
  <c r="E166" i="7" s="1"/>
  <c r="C166" i="7" s="1"/>
  <c r="F166" i="7" s="1"/>
  <c r="D167" i="7" s="1"/>
  <c r="E167" i="7" s="1"/>
  <c r="C167" i="7" s="1"/>
  <c r="F167" i="7" s="1"/>
  <c r="D168" i="7" s="1"/>
  <c r="E168" i="7" s="1"/>
  <c r="C168" i="7" s="1"/>
  <c r="F168" i="7" s="1"/>
  <c r="D169" i="7" l="1"/>
  <c r="E169" i="7" s="1"/>
  <c r="C169" i="7" s="1"/>
  <c r="F169" i="7" s="1"/>
  <c r="D170" i="7" s="1"/>
  <c r="E170" i="7" s="1"/>
  <c r="C170" i="7" s="1"/>
  <c r="F170" i="7" s="1"/>
  <c r="D171" i="7" l="1"/>
  <c r="E171" i="7" s="1"/>
  <c r="C171" i="7" s="1"/>
  <c r="F171" i="7" s="1"/>
  <c r="D172" i="7" l="1"/>
  <c r="E172" i="7" s="1"/>
  <c r="C172" i="7" s="1"/>
  <c r="F172" i="7" s="1"/>
  <c r="D173" i="7" l="1"/>
  <c r="E173" i="7" s="1"/>
  <c r="C173" i="7" s="1"/>
  <c r="F173" i="7" s="1"/>
  <c r="D174" i="7" l="1"/>
  <c r="E174" i="7" s="1"/>
  <c r="C174" i="7" s="1"/>
  <c r="F174" i="7" s="1"/>
  <c r="D175" i="7" l="1"/>
  <c r="E175" i="7" s="1"/>
  <c r="C175" i="7" s="1"/>
  <c r="F175" i="7" s="1"/>
  <c r="D176" i="7" l="1"/>
  <c r="E176" i="7" s="1"/>
  <c r="C176" i="7" s="1"/>
  <c r="F176" i="7" s="1"/>
  <c r="D177" i="7" s="1"/>
  <c r="E177" i="7" s="1"/>
  <c r="C177" i="7" s="1"/>
  <c r="F177" i="7" s="1"/>
  <c r="D178" i="7" s="1"/>
  <c r="E178" i="7" s="1"/>
  <c r="C178" i="7" s="1"/>
  <c r="F178" i="7" s="1"/>
  <c r="D179" i="7" s="1"/>
  <c r="E179" i="7" s="1"/>
  <c r="C179" i="7" s="1"/>
  <c r="F179" i="7" s="1"/>
  <c r="D180" i="7" l="1"/>
  <c r="E180" i="7" s="1"/>
  <c r="C180" i="7" s="1"/>
  <c r="F180" i="7" s="1"/>
  <c r="D181" i="7" l="1"/>
  <c r="E181" i="7" s="1"/>
  <c r="C181" i="7" s="1"/>
  <c r="F181" i="7" s="1"/>
  <c r="D182" i="7" l="1"/>
  <c r="E182" i="7" s="1"/>
  <c r="C182" i="7" s="1"/>
  <c r="F182" i="7" s="1"/>
  <c r="D183" i="7" l="1"/>
  <c r="E183" i="7" s="1"/>
  <c r="C183" i="7" s="1"/>
  <c r="F183" i="7" s="1"/>
  <c r="D184" i="7" l="1"/>
  <c r="E184" i="7" s="1"/>
  <c r="C184" i="7" s="1"/>
  <c r="F184" i="7" s="1"/>
  <c r="D185" i="7" s="1"/>
  <c r="E185" i="7" s="1"/>
  <c r="C185" i="7" s="1"/>
  <c r="F185" i="7" s="1"/>
  <c r="D186" i="7" s="1"/>
  <c r="E186" i="7" s="1"/>
  <c r="C186" i="7" s="1"/>
  <c r="F186" i="7" s="1"/>
  <c r="D187" i="7" l="1"/>
  <c r="E187" i="7" s="1"/>
  <c r="C187" i="7" s="1"/>
  <c r="F187" i="7" s="1"/>
  <c r="D188" i="7" s="1"/>
  <c r="E188" i="7" s="1"/>
  <c r="C188" i="7" s="1"/>
  <c r="F188" i="7" s="1"/>
  <c r="D189" i="7" l="1"/>
  <c r="E189" i="7" s="1"/>
  <c r="C189" i="7" s="1"/>
  <c r="F189" i="7" s="1"/>
  <c r="D190" i="7" l="1"/>
  <c r="E190" i="7" s="1"/>
  <c r="C190" i="7" s="1"/>
  <c r="F190" i="7" s="1"/>
  <c r="D191" i="7" s="1"/>
  <c r="E191" i="7" s="1"/>
  <c r="C191" i="7" s="1"/>
  <c r="F191" i="7" s="1"/>
  <c r="D192" i="7" l="1"/>
  <c r="E192" i="7" s="1"/>
  <c r="C192" i="7" s="1"/>
  <c r="F192" i="7" s="1"/>
  <c r="D193" i="7" s="1"/>
  <c r="E193" i="7" s="1"/>
  <c r="C193" i="7" s="1"/>
  <c r="F193" i="7" s="1"/>
  <c r="D194" i="7" l="1"/>
  <c r="E194" i="7" s="1"/>
  <c r="C194" i="7" s="1"/>
  <c r="F194" i="7" s="1"/>
  <c r="D195" i="7" s="1"/>
  <c r="E195" i="7" s="1"/>
  <c r="C195" i="7" s="1"/>
  <c r="F195" i="7" s="1"/>
  <c r="D196" i="7" s="1"/>
  <c r="E196" i="7" s="1"/>
  <c r="C196" i="7" s="1"/>
  <c r="F196" i="7" s="1"/>
  <c r="D197" i="7" l="1"/>
  <c r="E197" i="7" s="1"/>
  <c r="C197" i="7" s="1"/>
  <c r="F197" i="7" s="1"/>
  <c r="D198" i="7" s="1"/>
  <c r="E198" i="7" s="1"/>
  <c r="C198" i="7" s="1"/>
  <c r="F198" i="7" s="1"/>
  <c r="D199" i="7" l="1"/>
  <c r="E199" i="7" s="1"/>
  <c r="C199" i="7" s="1"/>
  <c r="F199" i="7" s="1"/>
  <c r="D200" i="7" l="1"/>
  <c r="E200" i="7" s="1"/>
  <c r="C200" i="7" s="1"/>
  <c r="F200" i="7" s="1"/>
  <c r="D201" i="7" s="1"/>
  <c r="E201" i="7" s="1"/>
  <c r="C201" i="7" s="1"/>
  <c r="F201" i="7" s="1"/>
  <c r="D202" i="7" s="1"/>
  <c r="E202" i="7" s="1"/>
  <c r="C202" i="7" s="1"/>
  <c r="F202" i="7" s="1"/>
  <c r="D203" i="7" l="1"/>
  <c r="E203" i="7" s="1"/>
  <c r="C203" i="7" s="1"/>
  <c r="F203" i="7" s="1"/>
  <c r="D204" i="7" s="1"/>
  <c r="E204" i="7" s="1"/>
  <c r="C204" i="7" s="1"/>
  <c r="F204" i="7" s="1"/>
  <c r="D205" i="7" s="1"/>
  <c r="E205" i="7" s="1"/>
  <c r="C205" i="7" s="1"/>
  <c r="F205" i="7" s="1"/>
  <c r="D206" i="7" l="1"/>
  <c r="E206" i="7" s="1"/>
  <c r="C206" i="7" s="1"/>
  <c r="F206" i="7" s="1"/>
  <c r="D207" i="7" s="1"/>
  <c r="E207" i="7" s="1"/>
  <c r="C207" i="7" s="1"/>
  <c r="F207" i="7" s="1"/>
  <c r="D208" i="7" s="1"/>
  <c r="E208" i="7" s="1"/>
  <c r="C208" i="7" s="1"/>
  <c r="F208" i="7" s="1"/>
  <c r="D209" i="7" l="1"/>
  <c r="E209" i="7" s="1"/>
  <c r="C209" i="7" s="1"/>
  <c r="F209" i="7" s="1"/>
  <c r="D210" i="7" s="1"/>
  <c r="E210" i="7" s="1"/>
  <c r="C210" i="7" s="1"/>
  <c r="F210" i="7" s="1"/>
  <c r="D211" i="7" s="1"/>
  <c r="E211" i="7" s="1"/>
  <c r="C211" i="7" s="1"/>
  <c r="F211" i="7" s="1"/>
  <c r="D212" i="7" l="1"/>
  <c r="E212" i="7" s="1"/>
  <c r="C212" i="7" s="1"/>
  <c r="F212" i="7" s="1"/>
  <c r="D213" i="7" s="1"/>
  <c r="E213" i="7" s="1"/>
  <c r="C213" i="7" s="1"/>
  <c r="F213" i="7" s="1"/>
  <c r="D214" i="7" l="1"/>
  <c r="E214" i="7" s="1"/>
  <c r="C214" i="7" s="1"/>
  <c r="F214" i="7" s="1"/>
  <c r="D215" i="7" s="1"/>
  <c r="E215" i="7" s="1"/>
  <c r="C215" i="7" s="1"/>
  <c r="F215" i="7" s="1"/>
  <c r="D216" i="7" s="1"/>
  <c r="E216" i="7" s="1"/>
  <c r="C216" i="7" s="1"/>
  <c r="F216" i="7" s="1"/>
  <c r="D217" i="7" s="1"/>
  <c r="E217" i="7" s="1"/>
  <c r="C217" i="7" s="1"/>
  <c r="F217" i="7" s="1"/>
  <c r="D218" i="7" l="1"/>
  <c r="E218" i="7" s="1"/>
  <c r="C218" i="7" s="1"/>
  <c r="F218" i="7" s="1"/>
  <c r="D219" i="7" s="1"/>
  <c r="E219" i="7" s="1"/>
  <c r="C219" i="7" s="1"/>
  <c r="F219" i="7" s="1"/>
  <c r="D220" i="7" s="1"/>
  <c r="E220" i="7" s="1"/>
  <c r="C220" i="7" s="1"/>
  <c r="F220" i="7" s="1"/>
  <c r="D221" i="7" l="1"/>
  <c r="E221" i="7" s="1"/>
  <c r="C221" i="7" s="1"/>
  <c r="F221" i="7" s="1"/>
  <c r="D222" i="7" s="1"/>
  <c r="E222" i="7" s="1"/>
  <c r="C222" i="7" s="1"/>
  <c r="F222" i="7" s="1"/>
  <c r="D223" i="7" s="1"/>
  <c r="E223" i="7" s="1"/>
  <c r="C223" i="7" s="1"/>
  <c r="F223" i="7" s="1"/>
  <c r="D224" i="7" l="1"/>
  <c r="E224" i="7" s="1"/>
  <c r="C224" i="7" s="1"/>
  <c r="F224" i="7" s="1"/>
  <c r="D225" i="7" s="1"/>
  <c r="E225" i="7" s="1"/>
  <c r="C225" i="7" s="1"/>
  <c r="F225" i="7" s="1"/>
  <c r="D226" i="7" l="1"/>
  <c r="E226" i="7" s="1"/>
  <c r="C226" i="7" s="1"/>
  <c r="F226" i="7" s="1"/>
  <c r="D227" i="7" l="1"/>
  <c r="E227" i="7" s="1"/>
  <c r="C227" i="7" s="1"/>
  <c r="F227" i="7" s="1"/>
  <c r="D228" i="7" s="1"/>
  <c r="E228" i="7" s="1"/>
  <c r="C228" i="7" s="1"/>
  <c r="F228" i="7" s="1"/>
  <c r="D229" i="7" s="1"/>
  <c r="E229" i="7" s="1"/>
  <c r="C229" i="7" s="1"/>
  <c r="F229" i="7" s="1"/>
  <c r="D230" i="7" l="1"/>
  <c r="E230" i="7" s="1"/>
  <c r="C230" i="7" s="1"/>
  <c r="F230" i="7" s="1"/>
  <c r="D231" i="7" s="1"/>
  <c r="E231" i="7" s="1"/>
  <c r="C231" i="7" s="1"/>
  <c r="F231" i="7" s="1"/>
  <c r="D232" i="7" s="1"/>
  <c r="E232" i="7" s="1"/>
  <c r="C232" i="7" s="1"/>
  <c r="F232" i="7" s="1"/>
  <c r="D233" i="7" l="1"/>
  <c r="E233" i="7" s="1"/>
  <c r="C233" i="7" s="1"/>
  <c r="F233" i="7" s="1"/>
  <c r="D234" i="7" s="1"/>
  <c r="E234" i="7" s="1"/>
  <c r="C234" i="7" s="1"/>
  <c r="F234" i="7" s="1"/>
  <c r="D235" i="7" l="1"/>
  <c r="E235" i="7" s="1"/>
  <c r="C235" i="7" s="1"/>
  <c r="F235" i="7" s="1"/>
  <c r="D236" i="7" l="1"/>
  <c r="E236" i="7" s="1"/>
  <c r="C236" i="7" s="1"/>
  <c r="F236" i="7" s="1"/>
  <c r="D237" i="7" s="1"/>
  <c r="E237" i="7" s="1"/>
  <c r="C237" i="7" s="1"/>
  <c r="F237" i="7" s="1"/>
  <c r="D238" i="7" s="1"/>
  <c r="E238" i="7" s="1"/>
  <c r="C238" i="7" s="1"/>
  <c r="F238" i="7" s="1"/>
  <c r="D239" i="7" l="1"/>
  <c r="E239" i="7" s="1"/>
  <c r="C239" i="7" s="1"/>
  <c r="F239" i="7" s="1"/>
  <c r="D240" i="7" s="1"/>
  <c r="E240" i="7" s="1"/>
  <c r="C240" i="7" s="1"/>
  <c r="F240" i="7" s="1"/>
  <c r="D241" i="7" s="1"/>
  <c r="E241" i="7" s="1"/>
  <c r="C241" i="7" s="1"/>
  <c r="F241" i="7" s="1"/>
  <c r="D242" i="7" l="1"/>
  <c r="E242" i="7" s="1"/>
  <c r="C242" i="7" s="1"/>
  <c r="F242" i="7" s="1"/>
  <c r="D243" i="7" s="1"/>
  <c r="E243" i="7" s="1"/>
  <c r="C243" i="7" s="1"/>
  <c r="F243" i="7" s="1"/>
  <c r="D244" i="7" s="1"/>
  <c r="E244" i="7" s="1"/>
  <c r="C244" i="7" s="1"/>
  <c r="F244" i="7" s="1"/>
  <c r="D245" i="7" l="1"/>
  <c r="E245" i="7" s="1"/>
  <c r="C245" i="7" s="1"/>
  <c r="F245" i="7" s="1"/>
  <c r="D246" i="7" s="1"/>
  <c r="E246" i="7" s="1"/>
  <c r="C246" i="7" s="1"/>
  <c r="F246" i="7" s="1"/>
  <c r="D247" i="7" s="1"/>
  <c r="E247" i="7" s="1"/>
  <c r="C247" i="7" s="1"/>
  <c r="F247" i="7" s="1"/>
  <c r="D248" i="7" l="1"/>
  <c r="E248" i="7" s="1"/>
  <c r="C248" i="7" s="1"/>
  <c r="F248" i="7" s="1"/>
  <c r="D249" i="7" s="1"/>
  <c r="E249" i="7" s="1"/>
  <c r="C249" i="7" s="1"/>
  <c r="F249" i="7" s="1"/>
  <c r="D250" i="7" s="1"/>
  <c r="E250" i="7" s="1"/>
  <c r="C250" i="7" s="1"/>
  <c r="F250" i="7" s="1"/>
  <c r="D251" i="7" l="1"/>
  <c r="E251" i="7" s="1"/>
  <c r="C251" i="7" s="1"/>
  <c r="F251" i="7" s="1"/>
  <c r="D252" i="7" s="1"/>
  <c r="E252" i="7" s="1"/>
  <c r="C252" i="7" s="1"/>
  <c r="F252" i="7" s="1"/>
  <c r="D253" i="7" s="1"/>
  <c r="E253" i="7" s="1"/>
  <c r="C253" i="7" s="1"/>
  <c r="F253" i="7" s="1"/>
  <c r="D254" i="7" l="1"/>
  <c r="E254" i="7" s="1"/>
  <c r="C254" i="7" s="1"/>
  <c r="F254" i="7" s="1"/>
  <c r="D255" i="7" s="1"/>
  <c r="E255" i="7" s="1"/>
  <c r="C255" i="7" s="1"/>
  <c r="F255" i="7" s="1"/>
  <c r="D256" i="7" l="1"/>
  <c r="E256" i="7" s="1"/>
  <c r="C256" i="7" s="1"/>
  <c r="F256" i="7" s="1"/>
  <c r="D257" i="7" l="1"/>
  <c r="E257" i="7" s="1"/>
  <c r="C257" i="7" s="1"/>
  <c r="F257" i="7" s="1"/>
  <c r="D258" i="7" s="1"/>
  <c r="E258" i="7" s="1"/>
  <c r="C258" i="7" s="1"/>
  <c r="F258" i="7" s="1"/>
  <c r="D259" i="7" s="1"/>
  <c r="E259" i="7" s="1"/>
  <c r="C259" i="7" s="1"/>
  <c r="F259" i="7" s="1"/>
  <c r="D260" i="7" l="1"/>
  <c r="E260" i="7" s="1"/>
  <c r="C260" i="7" s="1"/>
  <c r="F260" i="7" s="1"/>
  <c r="D261" i="7" s="1"/>
  <c r="E261" i="7" s="1"/>
  <c r="C261" i="7" s="1"/>
  <c r="F261" i="7" s="1"/>
  <c r="D262" i="7" s="1"/>
  <c r="E262" i="7" s="1"/>
  <c r="C262" i="7" s="1"/>
  <c r="F262" i="7" s="1"/>
  <c r="D263" i="7" l="1"/>
  <c r="E263" i="7" s="1"/>
  <c r="C263" i="7" s="1"/>
  <c r="F263" i="7" s="1"/>
  <c r="D264" i="7" s="1"/>
  <c r="E264" i="7" s="1"/>
  <c r="C264" i="7" s="1"/>
  <c r="F264" i="7" s="1"/>
  <c r="D265" i="7" s="1"/>
  <c r="E265" i="7" s="1"/>
  <c r="C265" i="7" s="1"/>
  <c r="F265" i="7" s="1"/>
  <c r="D266" i="7" l="1"/>
  <c r="E266" i="7" s="1"/>
  <c r="C266" i="7" s="1"/>
  <c r="F266" i="7" s="1"/>
  <c r="D267" i="7" s="1"/>
  <c r="E267" i="7" s="1"/>
  <c r="C267" i="7" s="1"/>
  <c r="F267" i="7" s="1"/>
  <c r="D268" i="7" l="1"/>
  <c r="E268" i="7" s="1"/>
  <c r="C268" i="7" s="1"/>
  <c r="F268" i="7" s="1"/>
  <c r="D269" i="7" l="1"/>
  <c r="E269" i="7" s="1"/>
  <c r="C269" i="7" s="1"/>
  <c r="F269" i="7" s="1"/>
  <c r="D270" i="7" s="1"/>
  <c r="E270" i="7" s="1"/>
  <c r="C270" i="7" s="1"/>
  <c r="F270" i="7" s="1"/>
  <c r="D271" i="7" s="1"/>
  <c r="E271" i="7" s="1"/>
  <c r="C271" i="7" s="1"/>
  <c r="F271" i="7" s="1"/>
  <c r="D272" i="7" l="1"/>
  <c r="E272" i="7" s="1"/>
  <c r="C272" i="7" s="1"/>
  <c r="F272" i="7" s="1"/>
  <c r="D273" i="7" s="1"/>
  <c r="E273" i="7" s="1"/>
  <c r="C273" i="7" s="1"/>
  <c r="F273" i="7" s="1"/>
  <c r="D274" i="7" s="1"/>
  <c r="E274" i="7" s="1"/>
  <c r="C274" i="7" s="1"/>
  <c r="F274" i="7" s="1"/>
  <c r="D275" i="7" l="1"/>
  <c r="E275" i="7" s="1"/>
  <c r="C275" i="7" s="1"/>
  <c r="F275" i="7" s="1"/>
  <c r="D276" i="7" s="1"/>
  <c r="E276" i="7" s="1"/>
  <c r="C276" i="7" s="1"/>
  <c r="F276" i="7" s="1"/>
  <c r="D277" i="7" s="1"/>
  <c r="E277" i="7" s="1"/>
  <c r="C277" i="7" s="1"/>
  <c r="F277" i="7" s="1"/>
  <c r="D278" i="7" l="1"/>
  <c r="E278" i="7" s="1"/>
  <c r="C278" i="7" s="1"/>
  <c r="F278" i="7" s="1"/>
  <c r="D279" i="7" s="1"/>
  <c r="E279" i="7" s="1"/>
  <c r="C279" i="7" s="1"/>
  <c r="F279" i="7" s="1"/>
  <c r="D280" i="7" l="1"/>
  <c r="E280" i="7" s="1"/>
  <c r="C280" i="7" s="1"/>
  <c r="F280" i="7" s="1"/>
  <c r="D281" i="7" l="1"/>
  <c r="E281" i="7" s="1"/>
  <c r="C281" i="7" s="1"/>
  <c r="F281" i="7" s="1"/>
  <c r="D282" i="7" s="1"/>
  <c r="E282" i="7" s="1"/>
  <c r="C282" i="7" s="1"/>
  <c r="F282" i="7" s="1"/>
  <c r="D283" i="7" s="1"/>
  <c r="E283" i="7" s="1"/>
  <c r="C283" i="7" s="1"/>
  <c r="F283" i="7" s="1"/>
  <c r="D284" i="7" l="1"/>
  <c r="E284" i="7" s="1"/>
  <c r="C284" i="7" s="1"/>
  <c r="F284" i="7" s="1"/>
  <c r="D285" i="7" s="1"/>
  <c r="E285" i="7" s="1"/>
  <c r="C285" i="7" s="1"/>
  <c r="F285" i="7" s="1"/>
  <c r="D286" i="7" s="1"/>
  <c r="E286" i="7" s="1"/>
  <c r="C286" i="7" s="1"/>
  <c r="F286" i="7" s="1"/>
  <c r="D287" i="7" l="1"/>
  <c r="E287" i="7" s="1"/>
  <c r="C287" i="7" s="1"/>
  <c r="F287" i="7" s="1"/>
  <c r="D288" i="7" s="1"/>
  <c r="E288" i="7" s="1"/>
  <c r="C288" i="7" s="1"/>
  <c r="F288" i="7" s="1"/>
  <c r="D289" i="7" s="1"/>
  <c r="E289" i="7" s="1"/>
  <c r="C289" i="7" s="1"/>
  <c r="F289" i="7" s="1"/>
  <c r="D290" i="7" l="1"/>
  <c r="E290" i="7" s="1"/>
  <c r="C290" i="7" s="1"/>
  <c r="F290" i="7" s="1"/>
  <c r="D291" i="7" s="1"/>
  <c r="E291" i="7" s="1"/>
  <c r="C291" i="7" s="1"/>
  <c r="F291" i="7" s="1"/>
  <c r="D292" i="7" l="1"/>
  <c r="E292" i="7" s="1"/>
  <c r="C292" i="7" s="1"/>
  <c r="F292" i="7" s="1"/>
  <c r="D293" i="7" l="1"/>
  <c r="E293" i="7" s="1"/>
  <c r="C293" i="7" s="1"/>
  <c r="F293" i="7" s="1"/>
  <c r="D294" i="7" s="1"/>
  <c r="E294" i="7" s="1"/>
  <c r="C294" i="7" s="1"/>
  <c r="F294" i="7" s="1"/>
  <c r="D295" i="7" l="1"/>
  <c r="E295" i="7" s="1"/>
  <c r="C295" i="7" s="1"/>
  <c r="F295" i="7" s="1"/>
  <c r="D296" i="7" l="1"/>
  <c r="E296" i="7" s="1"/>
  <c r="C296" i="7" s="1"/>
  <c r="F296" i="7" s="1"/>
  <c r="D297" i="7" s="1"/>
  <c r="E297" i="7" s="1"/>
  <c r="C297" i="7" s="1"/>
  <c r="F297" i="7" s="1"/>
  <c r="D298" i="7" l="1"/>
  <c r="E298" i="7" s="1"/>
  <c r="C298" i="7" s="1"/>
  <c r="F298" i="7" s="1"/>
  <c r="D299" i="7" l="1"/>
  <c r="E299" i="7" s="1"/>
  <c r="C299" i="7" s="1"/>
  <c r="F299" i="7" s="1"/>
  <c r="D300" i="7" s="1"/>
  <c r="E300" i="7" s="1"/>
  <c r="C300" i="7" s="1"/>
  <c r="F300" i="7" s="1"/>
  <c r="D301" i="7" l="1"/>
  <c r="E301" i="7" s="1"/>
  <c r="C301" i="7" s="1"/>
  <c r="F301" i="7" s="1"/>
  <c r="D302" i="7" l="1"/>
  <c r="E302" i="7" s="1"/>
  <c r="C302" i="7" s="1"/>
  <c r="F302" i="7" s="1"/>
  <c r="D303" i="7" l="1"/>
  <c r="E303" i="7" s="1"/>
  <c r="C303" i="7" s="1"/>
  <c r="F303" i="7" s="1"/>
  <c r="D304" i="7" s="1"/>
  <c r="E304" i="7" s="1"/>
  <c r="C304" i="7" s="1"/>
  <c r="F304" i="7" s="1"/>
  <c r="D305" i="7" l="1"/>
  <c r="E305" i="7" s="1"/>
  <c r="C305" i="7" s="1"/>
  <c r="F305" i="7" s="1"/>
  <c r="D306" i="7" s="1"/>
  <c r="E306" i="7" s="1"/>
  <c r="C306" i="7" s="1"/>
  <c r="F306" i="7" s="1"/>
  <c r="D307" i="7" s="1"/>
  <c r="E307" i="7" s="1"/>
  <c r="C307" i="7" s="1"/>
  <c r="F307" i="7" s="1"/>
  <c r="D308" i="7" l="1"/>
  <c r="E308" i="7" s="1"/>
  <c r="C308" i="7" s="1"/>
  <c r="F308" i="7" s="1"/>
  <c r="D309" i="7" s="1"/>
  <c r="E309" i="7" s="1"/>
  <c r="C309" i="7" s="1"/>
  <c r="F309" i="7" s="1"/>
  <c r="D310" i="7" l="1"/>
  <c r="E310" i="7" s="1"/>
  <c r="C310" i="7" s="1"/>
  <c r="F310" i="7" s="1"/>
</calcChain>
</file>

<file path=xl/sharedStrings.xml><?xml version="1.0" encoding="utf-8"?>
<sst xmlns="http://schemas.openxmlformats.org/spreadsheetml/2006/main" count="292" uniqueCount="60">
  <si>
    <t>Land Area</t>
  </si>
  <si>
    <t>Land Price</t>
  </si>
  <si>
    <t>Annual Growth</t>
  </si>
  <si>
    <t>Monthly Growth</t>
  </si>
  <si>
    <t>Payment Period</t>
  </si>
  <si>
    <t>Monthly Payment</t>
  </si>
  <si>
    <t>Future Value</t>
  </si>
  <si>
    <t>Previous Value</t>
  </si>
  <si>
    <t>Building Area</t>
  </si>
  <si>
    <t>Price/M2</t>
  </si>
  <si>
    <t>Building Price</t>
  </si>
  <si>
    <t>Inflation</t>
  </si>
  <si>
    <t>Mortgage</t>
  </si>
  <si>
    <t>Installment</t>
  </si>
  <si>
    <t>Times</t>
  </si>
  <si>
    <t>Principal</t>
  </si>
  <si>
    <t>Interest</t>
  </si>
  <si>
    <t>Interest Rate</t>
  </si>
  <si>
    <t>Total</t>
  </si>
  <si>
    <t>Remainder</t>
  </si>
  <si>
    <t>Principal Loan</t>
  </si>
  <si>
    <t>Month</t>
  </si>
  <si>
    <t>Rupiah</t>
  </si>
  <si>
    <t>Annually</t>
  </si>
  <si>
    <t>Installment Period</t>
  </si>
  <si>
    <t>After</t>
  </si>
  <si>
    <t>Years</t>
  </si>
  <si>
    <t>Menghitung mimpi</t>
  </si>
  <si>
    <t>Kapan mau beli</t>
  </si>
  <si>
    <t>:</t>
  </si>
  <si>
    <t>tahun lagi</t>
  </si>
  <si>
    <t>&lt;--------------------</t>
  </si>
  <si>
    <t>yang perlu diisi</t>
  </si>
  <si>
    <t>Harga properti saat ini</t>
  </si>
  <si>
    <t>Down payment (%)</t>
  </si>
  <si>
    <t>atau  sama dengan</t>
  </si>
  <si>
    <t>KPR / cicilan (%)</t>
  </si>
  <si>
    <t>Uang yang dimiliki sekarang</t>
  </si>
  <si>
    <t>Asumsi inflasi properti per tahun</t>
  </si>
  <si>
    <t>Uang yang diperlukan</t>
  </si>
  <si>
    <t>Strategi investasi</t>
  </si>
  <si>
    <t xml:space="preserve"> </t>
  </si>
  <si>
    <t>Hasil investasi</t>
  </si>
  <si>
    <t>Investasi pokok</t>
  </si>
  <si>
    <t>atau sama dengan</t>
  </si>
  <si>
    <t>Investasi tiap bulan</t>
  </si>
  <si>
    <t>Bunga investasi</t>
  </si>
  <si>
    <t>Estimasi return investasi per tahun</t>
  </si>
  <si>
    <t>Jangka waktu investasi</t>
  </si>
  <si>
    <t>tahun</t>
  </si>
  <si>
    <t>Monthly schedule</t>
  </si>
  <si>
    <t>Tahun</t>
  </si>
  <si>
    <t>Bulan</t>
  </si>
  <si>
    <t>Start principal</t>
  </si>
  <si>
    <t>Additional principal</t>
  </si>
  <si>
    <t>Start balance</t>
  </si>
  <si>
    <t>End balance</t>
  </si>
  <si>
    <t>End principal</t>
  </si>
  <si>
    <t>Angsuran KPR per bulan</t>
  </si>
  <si>
    <t>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</si>
</sst>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Rp&quot;#,##0.00;[Red]\-&quot;Rp&quot;#,##0.00"/>
    <numFmt numFmtId="41" formatCode="_-* #,##0_-;\-* #,##0_-;_-* &quot;-&quot;_-;_-@_-"/>
    <numFmt numFmtId="43" formatCode="_-* #,##0.00_-;\-* #,##0.00_-;_-* &quot;-&quot;??_-;_-@_-"/>
    <numFmt numFmtId="164" formatCode="0.0000000%"/>
    <numFmt numFmtId="165" formatCode="_-* #,##0.00_-;\-* #,##0.00_-;_-* &quot;-&quot;_-;_-@_-"/>
    <numFmt numFmtId="166" formatCode="0.0"/>
    <numFmt numFmtId="167" formatCode="_(* #,##0_);_(* \(#,##0\);_(* &quot;-&quot;_);_(@_)"/>
    <numFmt numFmtId="168" formatCode="&quot;IDR&quot;#,##0.00_);[Red]\(&quot;IDR&quot;#,##0.00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u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2">
    <xf numFmtId="0" fontId="0" fillId="0" borderId="0" xfId="0"/>
    <xf numFmtId="9" fontId="0" fillId="0" borderId="0" xfId="0" applyNumberFormat="1"/>
    <xf numFmtId="164" fontId="0" fillId="0" borderId="0" xfId="2" applyNumberFormat="1" applyFont="1"/>
    <xf numFmtId="41" fontId="0" fillId="0" borderId="0" xfId="1" applyFont="1"/>
    <xf numFmtId="41" fontId="0" fillId="0" borderId="0" xfId="0" applyNumberFormat="1"/>
    <xf numFmtId="8" fontId="0" fillId="0" borderId="0" xfId="1" applyNumberFormat="1" applyFont="1"/>
    <xf numFmtId="10" fontId="0" fillId="0" borderId="0" xfId="0" applyNumberFormat="1"/>
    <xf numFmtId="43" fontId="0" fillId="0" borderId="0" xfId="0" applyNumberFormat="1"/>
    <xf numFmtId="165" fontId="0" fillId="0" borderId="0" xfId="1" applyNumberFormat="1" applyFont="1"/>
    <xf numFmtId="0" fontId="3" fillId="2" borderId="0" xfId="3" applyFont="1" applyFill="1"/>
    <xf numFmtId="0" fontId="4" fillId="2" borderId="0" xfId="3" applyFont="1" applyFill="1"/>
    <xf numFmtId="0" fontId="4" fillId="0" borderId="0" xfId="3" applyFont="1"/>
    <xf numFmtId="166" fontId="4" fillId="3" borderId="1" xfId="3" applyNumberFormat="1" applyFont="1" applyFill="1" applyBorder="1" applyAlignment="1">
      <alignment horizontal="center"/>
    </xf>
    <xf numFmtId="0" fontId="5" fillId="0" borderId="0" xfId="3" applyFont="1"/>
    <xf numFmtId="9" fontId="4" fillId="3" borderId="2" xfId="5" applyFont="1" applyFill="1" applyBorder="1" applyAlignment="1">
      <alignment horizontal="center"/>
    </xf>
    <xf numFmtId="9" fontId="4" fillId="0" borderId="2" xfId="5" applyFont="1" applyBorder="1" applyAlignment="1">
      <alignment horizontal="center"/>
    </xf>
    <xf numFmtId="0" fontId="7" fillId="0" borderId="0" xfId="3" applyFont="1"/>
    <xf numFmtId="168" fontId="4" fillId="0" borderId="0" xfId="3" applyNumberFormat="1" applyFont="1"/>
    <xf numFmtId="167" fontId="4" fillId="0" borderId="0" xfId="3" applyNumberFormat="1" applyFont="1"/>
    <xf numFmtId="9" fontId="4" fillId="0" borderId="1" xfId="5" applyFont="1" applyBorder="1"/>
    <xf numFmtId="9" fontId="4" fillId="0" borderId="2" xfId="5" applyFont="1" applyBorder="1"/>
    <xf numFmtId="0" fontId="4" fillId="0" borderId="2" xfId="3" applyFont="1" applyBorder="1" applyAlignment="1">
      <alignment horizontal="center"/>
    </xf>
    <xf numFmtId="0" fontId="9" fillId="0" borderId="0" xfId="3" applyFont="1"/>
    <xf numFmtId="0" fontId="6" fillId="0" borderId="0" xfId="3" applyFont="1"/>
    <xf numFmtId="0" fontId="6" fillId="0" borderId="3" xfId="3" applyFont="1" applyBorder="1" applyAlignment="1">
      <alignment horizontal="center"/>
    </xf>
    <xf numFmtId="0" fontId="4" fillId="0" borderId="3" xfId="3" applyFont="1" applyBorder="1"/>
    <xf numFmtId="43" fontId="4" fillId="0" borderId="0" xfId="3" applyNumberFormat="1" applyFont="1"/>
    <xf numFmtId="0" fontId="0" fillId="0" borderId="0" xfId="0" applyAlignment="1">
      <alignment horizontal="center"/>
    </xf>
    <xf numFmtId="167" fontId="4" fillId="0" borderId="3" xfId="3" applyNumberFormat="1" applyFont="1" applyBorder="1" applyAlignment="1">
      <alignment horizontal="center"/>
    </xf>
    <xf numFmtId="0" fontId="4" fillId="0" borderId="3" xfId="3" applyFont="1" applyBorder="1" applyAlignment="1">
      <alignment horizontal="center" vertical="center"/>
    </xf>
    <xf numFmtId="167" fontId="4" fillId="3" borderId="1" xfId="4" applyFont="1" applyFill="1" applyBorder="1" applyAlignment="1">
      <alignment horizontal="center"/>
    </xf>
    <xf numFmtId="167" fontId="6" fillId="2" borderId="1" xfId="4" applyFont="1" applyFill="1" applyBorder="1" applyAlignment="1">
      <alignment horizontal="center"/>
    </xf>
    <xf numFmtId="0" fontId="6" fillId="0" borderId="3" xfId="3" applyFont="1" applyBorder="1" applyAlignment="1">
      <alignment horizontal="center"/>
    </xf>
    <xf numFmtId="41" fontId="4" fillId="3" borderId="1" xfId="1" applyFont="1" applyFill="1" applyBorder="1" applyAlignment="1"/>
    <xf numFmtId="167" fontId="4" fillId="0" borderId="1" xfId="3" applyNumberFormat="1" applyFont="1" applyBorder="1" applyAlignment="1">
      <alignment horizontal="center"/>
    </xf>
    <xf numFmtId="0" fontId="4" fillId="0" borderId="1" xfId="3" applyFont="1" applyBorder="1" applyAlignment="1">
      <alignment horizontal="center"/>
    </xf>
    <xf numFmtId="167" fontId="6" fillId="2" borderId="1" xfId="3" applyNumberFormat="1" applyFont="1" applyFill="1" applyBorder="1" applyAlignment="1">
      <alignment horizontal="center"/>
    </xf>
    <xf numFmtId="0" fontId="6" fillId="2" borderId="1" xfId="3" applyFont="1" applyFill="1" applyBorder="1" applyAlignment="1">
      <alignment horizontal="center"/>
    </xf>
    <xf numFmtId="167" fontId="8" fillId="2" borderId="1" xfId="3" applyNumberFormat="1" applyFont="1" applyFill="1" applyBorder="1" applyAlignment="1">
      <alignment horizontal="center"/>
    </xf>
    <xf numFmtId="0" fontId="8" fillId="2" borderId="1" xfId="3" applyFont="1" applyFill="1" applyBorder="1" applyAlignment="1">
      <alignment horizontal="center"/>
    </xf>
    <xf numFmtId="167" fontId="8" fillId="2" borderId="1" xfId="4" applyFont="1" applyFill="1" applyBorder="1" applyAlignment="1">
      <alignment horizontal="center"/>
    </xf>
    <xf numFmtId="167" fontId="6" fillId="2" borderId="2" xfId="3" applyNumberFormat="1" applyFont="1" applyFill="1" applyBorder="1" applyAlignment="1">
      <alignment horizontal="center"/>
    </xf>
  </cellXfs>
  <cellStyles count="6">
    <cellStyle name="Comma [0]" xfId="1" builtinId="6"/>
    <cellStyle name="Comma [0] 2" xfId="4" xr:uid="{D91D0D5A-FC00-43D7-A050-C76CD18156AD}"/>
    <cellStyle name="Normal" xfId="0" builtinId="0"/>
    <cellStyle name="Normal 2" xfId="3" xr:uid="{2B7DF276-77D2-4E4E-89F2-390BE28892AD}"/>
    <cellStyle name="Percent" xfId="2" builtinId="5"/>
    <cellStyle name="Percent 2" xfId="5" xr:uid="{9ACEC540-755A-4DD6-8129-8B5F21DD79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517C6-BEFA-466A-93F3-8E6EEC196C4D}">
  <dimension ref="B2:L204"/>
  <sheetViews>
    <sheetView workbookViewId="0">
      <selection activeCell="G19" sqref="G19"/>
    </sheetView>
  </sheetViews>
  <sheetFormatPr defaultRowHeight="15" x14ac:dyDescent="0.25"/>
  <cols>
    <col min="1" max="26" width="18.28515625" customWidth="1"/>
  </cols>
  <sheetData>
    <row r="2" spans="2:11" x14ac:dyDescent="0.25">
      <c r="B2" t="s">
        <v>11</v>
      </c>
      <c r="C2" s="6">
        <v>0.03</v>
      </c>
    </row>
    <row r="3" spans="2:11" x14ac:dyDescent="0.25">
      <c r="B3" s="1" t="s">
        <v>0</v>
      </c>
      <c r="C3" s="3">
        <v>280</v>
      </c>
      <c r="D3" t="s">
        <v>8</v>
      </c>
      <c r="E3" s="3">
        <v>90</v>
      </c>
      <c r="G3" t="s">
        <v>8</v>
      </c>
      <c r="H3" s="3">
        <v>270</v>
      </c>
    </row>
    <row r="4" spans="2:11" x14ac:dyDescent="0.25">
      <c r="B4" s="2" t="s">
        <v>9</v>
      </c>
      <c r="C4" s="8">
        <v>750000</v>
      </c>
      <c r="D4" t="s">
        <v>9</v>
      </c>
      <c r="E4" s="8">
        <v>3500000</v>
      </c>
      <c r="G4" t="s">
        <v>9</v>
      </c>
      <c r="H4" s="8">
        <v>3500000</v>
      </c>
    </row>
    <row r="5" spans="2:11" x14ac:dyDescent="0.25">
      <c r="B5" t="s">
        <v>1</v>
      </c>
      <c r="C5" s="8">
        <f>C4*C3</f>
        <v>210000000</v>
      </c>
      <c r="D5" t="s">
        <v>10</v>
      </c>
      <c r="E5" s="8">
        <f>E4*E3</f>
        <v>315000000</v>
      </c>
      <c r="G5" t="s">
        <v>10</v>
      </c>
      <c r="H5" s="8">
        <f>H4*H3</f>
        <v>945000000</v>
      </c>
      <c r="I5" s="8"/>
    </row>
    <row r="6" spans="2:11" x14ac:dyDescent="0.25">
      <c r="C6" s="8">
        <f>C5*(1+C2)^(C10)</f>
        <v>282222439.6622656</v>
      </c>
      <c r="E6" s="8">
        <f>E5*(1+C2)^(C10)</f>
        <v>423333659.49339837</v>
      </c>
      <c r="H6" s="8">
        <f>H5*(1+C2)^(C10+(E9-H9))</f>
        <v>1347344038.0696387</v>
      </c>
      <c r="I6" s="7">
        <f>VLOOKUP((E9-H9)*12,B23:F202,5)</f>
        <v>217579199.50448436</v>
      </c>
    </row>
    <row r="8" spans="2:11" x14ac:dyDescent="0.25">
      <c r="B8" t="s">
        <v>2</v>
      </c>
      <c r="C8" s="6">
        <v>0.08</v>
      </c>
      <c r="D8" t="s">
        <v>17</v>
      </c>
      <c r="E8" s="6">
        <v>7.7499999999999999E-2</v>
      </c>
      <c r="G8" t="s">
        <v>17</v>
      </c>
      <c r="H8" s="6">
        <v>7.7499999999999999E-2</v>
      </c>
    </row>
    <row r="9" spans="2:11" x14ac:dyDescent="0.25">
      <c r="B9" t="s">
        <v>3</v>
      </c>
      <c r="C9" s="2">
        <f>(1+C8)^(1/12)-1</f>
        <v>6.4340301100034303E-3</v>
      </c>
      <c r="D9" t="s">
        <v>24</v>
      </c>
      <c r="E9">
        <v>10</v>
      </c>
      <c r="G9" t="s">
        <v>24</v>
      </c>
      <c r="H9">
        <v>8</v>
      </c>
    </row>
    <row r="10" spans="2:11" x14ac:dyDescent="0.25">
      <c r="B10" t="s">
        <v>4</v>
      </c>
      <c r="C10">
        <v>10</v>
      </c>
      <c r="D10" t="s">
        <v>13</v>
      </c>
      <c r="E10" s="8">
        <f>($D$16*($E$8/12))/(1-1/(1+$E$8/12)^($E$9*12))</f>
        <v>3048272.3797549903</v>
      </c>
      <c r="F10" s="7"/>
      <c r="G10" t="s">
        <v>13</v>
      </c>
      <c r="H10" s="8">
        <f>($J$16*($H$8/12))/(1-1/(1+$H$8/12)^($H$9*12))</f>
        <v>21924486.772622913</v>
      </c>
    </row>
    <row r="11" spans="2:11" x14ac:dyDescent="0.25">
      <c r="B11" t="s">
        <v>7</v>
      </c>
      <c r="C11">
        <v>0</v>
      </c>
      <c r="E11" s="5"/>
    </row>
    <row r="12" spans="2:11" x14ac:dyDescent="0.25">
      <c r="B12" t="s">
        <v>6</v>
      </c>
      <c r="C12" s="8">
        <f>C6+(E6*0.4)</f>
        <v>451555903.45962495</v>
      </c>
      <c r="E12" s="3"/>
      <c r="H12" s="8"/>
    </row>
    <row r="13" spans="2:11" x14ac:dyDescent="0.25">
      <c r="B13" t="s">
        <v>5</v>
      </c>
      <c r="C13" s="8">
        <f>-PMT(C9,C10*12,C11,C12,1)</f>
        <v>2490886.6787706777</v>
      </c>
      <c r="E13" s="4"/>
      <c r="H13" s="8"/>
    </row>
    <row r="14" spans="2:11" x14ac:dyDescent="0.25">
      <c r="C14" s="8"/>
    </row>
    <row r="16" spans="2:11" x14ac:dyDescent="0.25">
      <c r="C16" t="s">
        <v>12</v>
      </c>
      <c r="D16" s="8">
        <f>E6*0.6</f>
        <v>254000195.69603902</v>
      </c>
      <c r="E16" t="s">
        <v>22</v>
      </c>
      <c r="I16" t="s">
        <v>12</v>
      </c>
      <c r="J16" s="8">
        <f>H6+I6</f>
        <v>1564923237.5741231</v>
      </c>
      <c r="K16" t="s">
        <v>22</v>
      </c>
    </row>
    <row r="17" spans="2:12" x14ac:dyDescent="0.25">
      <c r="C17" t="s">
        <v>4</v>
      </c>
      <c r="D17">
        <f>E9*12</f>
        <v>120</v>
      </c>
      <c r="E17" t="s">
        <v>21</v>
      </c>
      <c r="I17" t="s">
        <v>4</v>
      </c>
      <c r="J17">
        <f>H9*12</f>
        <v>96</v>
      </c>
      <c r="K17" t="s">
        <v>21</v>
      </c>
    </row>
    <row r="18" spans="2:12" x14ac:dyDescent="0.25">
      <c r="C18" t="s">
        <v>17</v>
      </c>
      <c r="D18" s="6">
        <f>E8</f>
        <v>7.7499999999999999E-2</v>
      </c>
      <c r="E18" t="s">
        <v>23</v>
      </c>
      <c r="I18" t="s">
        <v>17</v>
      </c>
      <c r="J18" s="6">
        <f>H8</f>
        <v>7.7499999999999999E-2</v>
      </c>
      <c r="K18" t="s">
        <v>23</v>
      </c>
    </row>
    <row r="20" spans="2:12" x14ac:dyDescent="0.25">
      <c r="B20" s="27" t="s">
        <v>13</v>
      </c>
      <c r="C20" s="27"/>
      <c r="D20" s="27"/>
      <c r="E20" t="s">
        <v>18</v>
      </c>
      <c r="F20" t="s">
        <v>19</v>
      </c>
      <c r="H20" s="27" t="s">
        <v>13</v>
      </c>
      <c r="I20" s="27"/>
      <c r="J20" s="27"/>
      <c r="K20" t="s">
        <v>18</v>
      </c>
      <c r="L20" t="s">
        <v>19</v>
      </c>
    </row>
    <row r="21" spans="2:12" x14ac:dyDescent="0.25">
      <c r="B21" t="s">
        <v>14</v>
      </c>
      <c r="C21" t="s">
        <v>15</v>
      </c>
      <c r="D21" t="s">
        <v>16</v>
      </c>
      <c r="E21" t="s">
        <v>13</v>
      </c>
      <c r="F21" t="s">
        <v>20</v>
      </c>
      <c r="H21" t="s">
        <v>14</v>
      </c>
      <c r="I21" t="s">
        <v>15</v>
      </c>
      <c r="J21" t="s">
        <v>16</v>
      </c>
      <c r="K21" t="s">
        <v>13</v>
      </c>
      <c r="L21" t="s">
        <v>20</v>
      </c>
    </row>
    <row r="22" spans="2:12" x14ac:dyDescent="0.25">
      <c r="C22" s="7"/>
      <c r="D22" s="7"/>
      <c r="E22" s="7"/>
      <c r="F22" s="8">
        <f>D16</f>
        <v>254000195.69603902</v>
      </c>
      <c r="I22" s="7"/>
      <c r="J22" s="7"/>
      <c r="K22" s="7"/>
      <c r="L22" s="8">
        <f>J16</f>
        <v>1564923237.5741231</v>
      </c>
    </row>
    <row r="23" spans="2:12" x14ac:dyDescent="0.25">
      <c r="B23">
        <v>1</v>
      </c>
      <c r="C23" s="7">
        <f>IF(E23-D23&lt;0,0,E23-D23)</f>
        <v>1407854.4492180718</v>
      </c>
      <c r="D23" s="7">
        <f>IF(F22*$D$18/12&lt;0,0,F22*$D$18/12)</f>
        <v>1640417.9305369186</v>
      </c>
      <c r="E23" s="7">
        <f>IF(D23=0,0,($D$16*($D$18/12))/(1-1/(1+$D$18/12)^$D$17))</f>
        <v>3048272.3797549903</v>
      </c>
      <c r="F23" s="7">
        <f t="shared" ref="F23:F86" si="0">IF(F22-C23&lt;0,0,F22-C23)</f>
        <v>252592341.24682096</v>
      </c>
      <c r="H23">
        <v>1</v>
      </c>
      <c r="I23" s="7">
        <f>IF(K23-J23&lt;0,0,K23-J23)</f>
        <v>11817690.863290034</v>
      </c>
      <c r="J23" s="7">
        <f>IF(L22*$D$18/12&lt;0,0,L22*$D$18/12)</f>
        <v>10106795.909332879</v>
      </c>
      <c r="K23" s="7">
        <f>IF(J23=0,0,($J$16*($J$18/12))/(1-1/(1+$J$18/12)^$J$17))</f>
        <v>21924486.772622913</v>
      </c>
      <c r="L23" s="7">
        <f>IF(L22-I23&lt;0,0,L22-I23)</f>
        <v>1553105546.7108331</v>
      </c>
    </row>
    <row r="24" spans="2:12" x14ac:dyDescent="0.25">
      <c r="B24">
        <v>2</v>
      </c>
      <c r="C24" s="7">
        <f t="shared" ref="C24:C87" si="1">IF(E24-D24&lt;0,0,E24-D24)</f>
        <v>1416946.8425359384</v>
      </c>
      <c r="D24" s="7">
        <f t="shared" ref="D24:D87" si="2">IF(F23*$D$18/12&lt;0,0,F23*$D$18/12)</f>
        <v>1631325.537219052</v>
      </c>
      <c r="E24" s="7">
        <f t="shared" ref="E24:E87" si="3">IF(D24=0,0,($D$16*($D$18/12))/(1-1/(1+$D$18/12)^$D$17))</f>
        <v>3048272.3797549903</v>
      </c>
      <c r="F24" s="7">
        <f t="shared" si="0"/>
        <v>251175394.40428501</v>
      </c>
      <c r="H24">
        <v>2</v>
      </c>
      <c r="I24" s="7">
        <f t="shared" ref="I24:I87" si="4">IF(K24-J24&lt;0,0,K24-J24)</f>
        <v>11894013.45011545</v>
      </c>
      <c r="J24" s="7">
        <f t="shared" ref="J24:J87" si="5">IF(L23*$D$18/12&lt;0,0,L23*$D$18/12)</f>
        <v>10030473.322507463</v>
      </c>
      <c r="K24" s="7">
        <f t="shared" ref="K24:K87" si="6">IF(J24=0,0,($J$16*($J$18/12))/(1-1/(1+$J$18/12)^$J$17))</f>
        <v>21924486.772622913</v>
      </c>
      <c r="L24" s="7">
        <f t="shared" ref="L24:L87" si="7">IF(L23-I24&lt;0,0,L23-I24)</f>
        <v>1541211533.2607176</v>
      </c>
    </row>
    <row r="25" spans="2:12" x14ac:dyDescent="0.25">
      <c r="B25">
        <v>3</v>
      </c>
      <c r="C25" s="7">
        <f t="shared" si="1"/>
        <v>1426097.9575606498</v>
      </c>
      <c r="D25" s="7">
        <f t="shared" si="2"/>
        <v>1622174.4221943405</v>
      </c>
      <c r="E25" s="7">
        <f t="shared" si="3"/>
        <v>3048272.3797549903</v>
      </c>
      <c r="F25" s="7">
        <f t="shared" si="0"/>
        <v>249749296.44672436</v>
      </c>
      <c r="H25">
        <v>3</v>
      </c>
      <c r="I25" s="7">
        <f t="shared" si="4"/>
        <v>11970828.953647444</v>
      </c>
      <c r="J25" s="7">
        <f t="shared" si="5"/>
        <v>9953657.8189754691</v>
      </c>
      <c r="K25" s="7">
        <f t="shared" si="6"/>
        <v>21924486.772622913</v>
      </c>
      <c r="L25" s="7">
        <f t="shared" si="7"/>
        <v>1529240704.3070703</v>
      </c>
    </row>
    <row r="26" spans="2:12" x14ac:dyDescent="0.25">
      <c r="B26">
        <v>4</v>
      </c>
      <c r="C26" s="7">
        <f t="shared" si="1"/>
        <v>1435308.1735365624</v>
      </c>
      <c r="D26" s="7">
        <f t="shared" si="2"/>
        <v>1612964.206218428</v>
      </c>
      <c r="E26" s="7">
        <f t="shared" si="3"/>
        <v>3048272.3797549903</v>
      </c>
      <c r="F26" s="7">
        <f t="shared" si="0"/>
        <v>248313988.27318779</v>
      </c>
      <c r="H26">
        <v>4</v>
      </c>
      <c r="I26" s="7">
        <f t="shared" si="4"/>
        <v>12048140.557306418</v>
      </c>
      <c r="J26" s="7">
        <f t="shared" si="5"/>
        <v>9876346.2153164949</v>
      </c>
      <c r="K26" s="7">
        <f t="shared" si="6"/>
        <v>21924486.772622913</v>
      </c>
      <c r="L26" s="7">
        <f t="shared" si="7"/>
        <v>1517192563.7497637</v>
      </c>
    </row>
    <row r="27" spans="2:12" x14ac:dyDescent="0.25">
      <c r="B27">
        <v>5</v>
      </c>
      <c r="C27" s="7">
        <f t="shared" si="1"/>
        <v>1444577.8721573192</v>
      </c>
      <c r="D27" s="7">
        <f t="shared" si="2"/>
        <v>1603694.5075976711</v>
      </c>
      <c r="E27" s="7">
        <f t="shared" si="3"/>
        <v>3048272.3797549903</v>
      </c>
      <c r="F27" s="7">
        <f t="shared" si="0"/>
        <v>246869410.40103048</v>
      </c>
      <c r="H27">
        <v>5</v>
      </c>
      <c r="I27" s="7">
        <f t="shared" si="4"/>
        <v>12125951.465072356</v>
      </c>
      <c r="J27" s="7">
        <f t="shared" si="5"/>
        <v>9798535.307550557</v>
      </c>
      <c r="K27" s="7">
        <f t="shared" si="6"/>
        <v>21924486.772622913</v>
      </c>
      <c r="L27" s="7">
        <f t="shared" si="7"/>
        <v>1505066612.2846913</v>
      </c>
    </row>
    <row r="28" spans="2:12" x14ac:dyDescent="0.25">
      <c r="B28">
        <v>6</v>
      </c>
      <c r="C28" s="7">
        <f t="shared" si="1"/>
        <v>1453907.4375816686</v>
      </c>
      <c r="D28" s="7">
        <f t="shared" si="2"/>
        <v>1594364.9421733217</v>
      </c>
      <c r="E28" s="7">
        <f t="shared" si="3"/>
        <v>3048272.3797549903</v>
      </c>
      <c r="F28" s="7">
        <f t="shared" si="0"/>
        <v>245415502.96344882</v>
      </c>
      <c r="H28">
        <v>6</v>
      </c>
      <c r="I28" s="7">
        <f t="shared" si="4"/>
        <v>12204264.901617615</v>
      </c>
      <c r="J28" s="7">
        <f t="shared" si="5"/>
        <v>9720221.8710052986</v>
      </c>
      <c r="K28" s="7">
        <f t="shared" si="6"/>
        <v>21924486.772622913</v>
      </c>
      <c r="L28" s="7">
        <f t="shared" si="7"/>
        <v>1492862347.3830738</v>
      </c>
    </row>
    <row r="29" spans="2:12" x14ac:dyDescent="0.25">
      <c r="B29">
        <v>7</v>
      </c>
      <c r="C29" s="7">
        <f t="shared" si="1"/>
        <v>1463297.2564493835</v>
      </c>
      <c r="D29" s="7">
        <f t="shared" si="2"/>
        <v>1584975.1233056069</v>
      </c>
      <c r="E29" s="7">
        <f t="shared" si="3"/>
        <v>3048272.3797549903</v>
      </c>
      <c r="F29" s="7">
        <f t="shared" si="0"/>
        <v>243952205.70699945</v>
      </c>
      <c r="H29">
        <v>7</v>
      </c>
      <c r="I29" s="7">
        <f t="shared" si="4"/>
        <v>12283084.112440562</v>
      </c>
      <c r="J29" s="7">
        <f t="shared" si="5"/>
        <v>9641402.6601823512</v>
      </c>
      <c r="K29" s="7">
        <f t="shared" si="6"/>
        <v>21924486.772622913</v>
      </c>
      <c r="L29" s="7">
        <f t="shared" si="7"/>
        <v>1480579263.2706332</v>
      </c>
    </row>
    <row r="30" spans="2:12" x14ac:dyDescent="0.25">
      <c r="B30">
        <v>8</v>
      </c>
      <c r="C30" s="7">
        <f t="shared" si="1"/>
        <v>1472747.7178972857</v>
      </c>
      <c r="D30" s="7">
        <f t="shared" si="2"/>
        <v>1575524.6618577046</v>
      </c>
      <c r="E30" s="7">
        <f t="shared" si="3"/>
        <v>3048272.3797549903</v>
      </c>
      <c r="F30" s="7">
        <f t="shared" si="0"/>
        <v>242479457.98910215</v>
      </c>
      <c r="H30">
        <v>8</v>
      </c>
      <c r="I30" s="7">
        <f t="shared" si="4"/>
        <v>12362412.364000073</v>
      </c>
      <c r="J30" s="7">
        <f t="shared" si="5"/>
        <v>9562074.4086228404</v>
      </c>
      <c r="K30" s="7">
        <f t="shared" si="6"/>
        <v>21924486.772622913</v>
      </c>
      <c r="L30" s="7">
        <f t="shared" si="7"/>
        <v>1468216850.9066331</v>
      </c>
    </row>
    <row r="31" spans="2:12" x14ac:dyDescent="0.25">
      <c r="B31">
        <v>9</v>
      </c>
      <c r="C31" s="7">
        <f t="shared" si="1"/>
        <v>1482259.2135753722</v>
      </c>
      <c r="D31" s="7">
        <f t="shared" si="2"/>
        <v>1566013.1661796181</v>
      </c>
      <c r="E31" s="7">
        <f t="shared" si="3"/>
        <v>3048272.3797549903</v>
      </c>
      <c r="F31" s="7">
        <f t="shared" si="0"/>
        <v>240997198.77552679</v>
      </c>
      <c r="H31">
        <v>9</v>
      </c>
      <c r="I31" s="7">
        <f t="shared" si="4"/>
        <v>12442252.943850907</v>
      </c>
      <c r="J31" s="7">
        <f t="shared" si="5"/>
        <v>9482233.8287720066</v>
      </c>
      <c r="K31" s="7">
        <f t="shared" si="6"/>
        <v>21924486.772622913</v>
      </c>
      <c r="L31" s="7">
        <f t="shared" si="7"/>
        <v>1455774597.9627821</v>
      </c>
    </row>
    <row r="32" spans="2:12" x14ac:dyDescent="0.25">
      <c r="B32">
        <v>10</v>
      </c>
      <c r="C32" s="7">
        <f t="shared" si="1"/>
        <v>1491832.1376630466</v>
      </c>
      <c r="D32" s="7">
        <f t="shared" si="2"/>
        <v>1556440.2420919437</v>
      </c>
      <c r="E32" s="7">
        <f t="shared" si="3"/>
        <v>3048272.3797549903</v>
      </c>
      <c r="F32" s="7">
        <f t="shared" si="0"/>
        <v>239505366.63786376</v>
      </c>
      <c r="H32">
        <v>10</v>
      </c>
      <c r="I32" s="7">
        <f t="shared" si="4"/>
        <v>12522609.160779946</v>
      </c>
      <c r="J32" s="7">
        <f t="shared" si="5"/>
        <v>9401877.6118429676</v>
      </c>
      <c r="K32" s="7">
        <f t="shared" si="6"/>
        <v>21924486.772622913</v>
      </c>
      <c r="L32" s="7">
        <f t="shared" si="7"/>
        <v>1443251988.8020022</v>
      </c>
    </row>
    <row r="33" spans="2:12" x14ac:dyDescent="0.25">
      <c r="B33">
        <v>11</v>
      </c>
      <c r="C33" s="7">
        <f t="shared" si="1"/>
        <v>1501466.8868854537</v>
      </c>
      <c r="D33" s="7">
        <f t="shared" si="2"/>
        <v>1546805.4928695366</v>
      </c>
      <c r="E33" s="7">
        <f t="shared" si="3"/>
        <v>3048272.3797549903</v>
      </c>
      <c r="F33" s="7">
        <f t="shared" si="0"/>
        <v>238003899.75097829</v>
      </c>
      <c r="H33">
        <v>11</v>
      </c>
      <c r="I33" s="7">
        <f t="shared" si="4"/>
        <v>12603484.344943317</v>
      </c>
      <c r="J33" s="7">
        <f t="shared" si="5"/>
        <v>9321002.4276795965</v>
      </c>
      <c r="K33" s="7">
        <f t="shared" si="6"/>
        <v>21924486.772622913</v>
      </c>
      <c r="L33" s="7">
        <f t="shared" si="7"/>
        <v>1430648504.4570589</v>
      </c>
    </row>
    <row r="34" spans="2:12" x14ac:dyDescent="0.25">
      <c r="B34">
        <v>12</v>
      </c>
      <c r="C34" s="7">
        <f t="shared" si="1"/>
        <v>1511163.8605299222</v>
      </c>
      <c r="D34" s="7">
        <f t="shared" si="2"/>
        <v>1537108.5192250682</v>
      </c>
      <c r="E34" s="7">
        <f t="shared" si="3"/>
        <v>3048272.3797549903</v>
      </c>
      <c r="F34" s="7">
        <f t="shared" si="0"/>
        <v>236492735.89044836</v>
      </c>
      <c r="H34">
        <v>12</v>
      </c>
      <c r="I34" s="7">
        <f t="shared" si="4"/>
        <v>12684881.848004408</v>
      </c>
      <c r="J34" s="7">
        <f t="shared" si="5"/>
        <v>9239604.9246185049</v>
      </c>
      <c r="K34" s="7">
        <f t="shared" si="6"/>
        <v>21924486.772622913</v>
      </c>
      <c r="L34" s="7">
        <f t="shared" si="7"/>
        <v>1417963622.6090546</v>
      </c>
    </row>
    <row r="35" spans="2:12" x14ac:dyDescent="0.25">
      <c r="B35">
        <v>13</v>
      </c>
      <c r="C35" s="7">
        <f t="shared" si="1"/>
        <v>1520923.4604625113</v>
      </c>
      <c r="D35" s="7">
        <f t="shared" si="2"/>
        <v>1527348.9192924791</v>
      </c>
      <c r="E35" s="7">
        <f t="shared" si="3"/>
        <v>3048272.3797549903</v>
      </c>
      <c r="F35" s="7">
        <f t="shared" si="0"/>
        <v>234971812.42998585</v>
      </c>
      <c r="H35">
        <v>13</v>
      </c>
      <c r="I35" s="7">
        <f t="shared" si="4"/>
        <v>12766805.043272769</v>
      </c>
      <c r="J35" s="7">
        <f t="shared" si="5"/>
        <v>9157681.729350144</v>
      </c>
      <c r="K35" s="7">
        <f t="shared" si="6"/>
        <v>21924486.772622913</v>
      </c>
      <c r="L35" s="7">
        <f t="shared" si="7"/>
        <v>1405196817.5657818</v>
      </c>
    </row>
    <row r="36" spans="2:12" x14ac:dyDescent="0.25">
      <c r="B36">
        <v>14</v>
      </c>
      <c r="C36" s="7">
        <f t="shared" si="1"/>
        <v>1530746.0911446651</v>
      </c>
      <c r="D36" s="7">
        <f t="shared" si="2"/>
        <v>1517526.2886103252</v>
      </c>
      <c r="E36" s="7">
        <f t="shared" si="3"/>
        <v>3048272.3797549903</v>
      </c>
      <c r="F36" s="7">
        <f t="shared" si="0"/>
        <v>233441066.3388412</v>
      </c>
      <c r="H36">
        <v>14</v>
      </c>
      <c r="I36" s="7">
        <f t="shared" si="4"/>
        <v>12849257.325843906</v>
      </c>
      <c r="J36" s="7">
        <f t="shared" si="5"/>
        <v>9075229.4467790071</v>
      </c>
      <c r="K36" s="7">
        <f t="shared" si="6"/>
        <v>21924486.772622913</v>
      </c>
      <c r="L36" s="7">
        <f t="shared" si="7"/>
        <v>1392347560.239938</v>
      </c>
    </row>
    <row r="37" spans="2:12" x14ac:dyDescent="0.25">
      <c r="B37">
        <v>15</v>
      </c>
      <c r="C37" s="7">
        <f t="shared" si="1"/>
        <v>1540632.1596499744</v>
      </c>
      <c r="D37" s="7">
        <f t="shared" si="2"/>
        <v>1507640.2201050159</v>
      </c>
      <c r="E37" s="7">
        <f t="shared" si="3"/>
        <v>3048272.3797549903</v>
      </c>
      <c r="F37" s="7">
        <f t="shared" si="0"/>
        <v>231900434.17919123</v>
      </c>
      <c r="H37">
        <v>15</v>
      </c>
      <c r="I37" s="7">
        <f t="shared" si="4"/>
        <v>12932242.11273998</v>
      </c>
      <c r="J37" s="7">
        <f t="shared" si="5"/>
        <v>8992244.6598829329</v>
      </c>
      <c r="K37" s="7">
        <f t="shared" si="6"/>
        <v>21924486.772622913</v>
      </c>
      <c r="L37" s="7">
        <f t="shared" si="7"/>
        <v>1379415318.127198</v>
      </c>
    </row>
    <row r="38" spans="2:12" x14ac:dyDescent="0.25">
      <c r="B38">
        <v>16</v>
      </c>
      <c r="C38" s="7">
        <f t="shared" si="1"/>
        <v>1550582.0756810468</v>
      </c>
      <c r="D38" s="7">
        <f t="shared" si="2"/>
        <v>1497690.3040739435</v>
      </c>
      <c r="E38" s="7">
        <f t="shared" si="3"/>
        <v>3048272.3797549903</v>
      </c>
      <c r="F38" s="7">
        <f t="shared" si="0"/>
        <v>230349852.10351017</v>
      </c>
      <c r="H38">
        <v>16</v>
      </c>
      <c r="I38" s="7">
        <f t="shared" si="4"/>
        <v>13015762.843051426</v>
      </c>
      <c r="J38" s="7">
        <f t="shared" si="5"/>
        <v>8908723.929571487</v>
      </c>
      <c r="K38" s="7">
        <f t="shared" si="6"/>
        <v>21924486.772622913</v>
      </c>
      <c r="L38" s="7">
        <f t="shared" si="7"/>
        <v>1366399555.2841465</v>
      </c>
    </row>
    <row r="39" spans="2:12" x14ac:dyDescent="0.25">
      <c r="B39">
        <v>17</v>
      </c>
      <c r="C39" s="7">
        <f t="shared" si="1"/>
        <v>1560596.2515864873</v>
      </c>
      <c r="D39" s="7">
        <f t="shared" si="2"/>
        <v>1487676.1281685031</v>
      </c>
      <c r="E39" s="7">
        <f t="shared" si="3"/>
        <v>3048272.3797549903</v>
      </c>
      <c r="F39" s="7">
        <f t="shared" si="0"/>
        <v>228789255.85192367</v>
      </c>
      <c r="H39">
        <v>17</v>
      </c>
      <c r="I39" s="7">
        <f t="shared" si="4"/>
        <v>13099822.978079466</v>
      </c>
      <c r="J39" s="7">
        <f t="shared" si="5"/>
        <v>8824663.794543447</v>
      </c>
      <c r="K39" s="7">
        <f t="shared" si="6"/>
        <v>21924486.772622913</v>
      </c>
      <c r="L39" s="7">
        <f t="shared" si="7"/>
        <v>1353299732.306067</v>
      </c>
    </row>
    <row r="40" spans="2:12" x14ac:dyDescent="0.25">
      <c r="B40">
        <v>18</v>
      </c>
      <c r="C40" s="7">
        <f t="shared" si="1"/>
        <v>1570675.1023779835</v>
      </c>
      <c r="D40" s="7">
        <f t="shared" si="2"/>
        <v>1477597.2773770068</v>
      </c>
      <c r="E40" s="7">
        <f t="shared" si="3"/>
        <v>3048272.3797549903</v>
      </c>
      <c r="F40" s="7">
        <f t="shared" si="0"/>
        <v>227218580.74954569</v>
      </c>
      <c r="H40">
        <v>18</v>
      </c>
      <c r="I40" s="7">
        <f t="shared" si="4"/>
        <v>13184426.001479564</v>
      </c>
      <c r="J40" s="7">
        <f t="shared" si="5"/>
        <v>8740060.7711433489</v>
      </c>
      <c r="K40" s="7">
        <f t="shared" si="6"/>
        <v>21924486.772622913</v>
      </c>
      <c r="L40" s="7">
        <f t="shared" si="7"/>
        <v>1340115306.3045874</v>
      </c>
    </row>
    <row r="41" spans="2:12" x14ac:dyDescent="0.25">
      <c r="B41">
        <v>19</v>
      </c>
      <c r="C41" s="7">
        <f t="shared" si="1"/>
        <v>1580819.0457475076</v>
      </c>
      <c r="D41" s="7">
        <f t="shared" si="2"/>
        <v>1467453.3340074827</v>
      </c>
      <c r="E41" s="7">
        <f t="shared" si="3"/>
        <v>3048272.3797549903</v>
      </c>
      <c r="F41" s="7">
        <f t="shared" si="0"/>
        <v>225637761.70379817</v>
      </c>
      <c r="H41">
        <v>19</v>
      </c>
      <c r="I41" s="7">
        <f t="shared" si="4"/>
        <v>13269575.419405786</v>
      </c>
      <c r="J41" s="7">
        <f t="shared" si="5"/>
        <v>8654911.3532171268</v>
      </c>
      <c r="K41" s="7">
        <f t="shared" si="6"/>
        <v>21924486.772622913</v>
      </c>
      <c r="L41" s="7">
        <f t="shared" si="7"/>
        <v>1326845730.8851817</v>
      </c>
    </row>
    <row r="42" spans="2:12" x14ac:dyDescent="0.25">
      <c r="B42">
        <v>20</v>
      </c>
      <c r="C42" s="7">
        <f t="shared" si="1"/>
        <v>1591028.502084627</v>
      </c>
      <c r="D42" s="7">
        <f t="shared" si="2"/>
        <v>1457243.8776703633</v>
      </c>
      <c r="E42" s="7">
        <f t="shared" si="3"/>
        <v>3048272.3797549903</v>
      </c>
      <c r="F42" s="7">
        <f t="shared" si="0"/>
        <v>224046733.20171356</v>
      </c>
      <c r="H42">
        <v>20</v>
      </c>
      <c r="I42" s="7">
        <f t="shared" si="4"/>
        <v>13355274.760656115</v>
      </c>
      <c r="J42" s="7">
        <f t="shared" si="5"/>
        <v>8569212.0119667985</v>
      </c>
      <c r="K42" s="7">
        <f t="shared" si="6"/>
        <v>21924486.772622913</v>
      </c>
      <c r="L42" s="7">
        <f t="shared" si="7"/>
        <v>1313490456.1245255</v>
      </c>
    </row>
    <row r="43" spans="2:12" x14ac:dyDescent="0.25">
      <c r="B43">
        <v>21</v>
      </c>
      <c r="C43" s="7">
        <f t="shared" si="1"/>
        <v>1601303.8944939235</v>
      </c>
      <c r="D43" s="7">
        <f t="shared" si="2"/>
        <v>1446968.4852610668</v>
      </c>
      <c r="E43" s="7">
        <f t="shared" si="3"/>
        <v>3048272.3797549903</v>
      </c>
      <c r="F43" s="7">
        <f t="shared" si="0"/>
        <v>222445429.30721962</v>
      </c>
      <c r="H43">
        <v>21</v>
      </c>
      <c r="I43" s="7">
        <f t="shared" si="4"/>
        <v>13441527.576818686</v>
      </c>
      <c r="J43" s="7">
        <f t="shared" si="5"/>
        <v>8482959.1958042271</v>
      </c>
      <c r="K43" s="7">
        <f t="shared" si="6"/>
        <v>21924486.772622913</v>
      </c>
      <c r="L43" s="7">
        <f t="shared" si="7"/>
        <v>1300048928.5477068</v>
      </c>
    </row>
    <row r="44" spans="2:12" x14ac:dyDescent="0.25">
      <c r="B44">
        <v>22</v>
      </c>
      <c r="C44" s="7">
        <f t="shared" si="1"/>
        <v>1611645.6488125303</v>
      </c>
      <c r="D44" s="7">
        <f t="shared" si="2"/>
        <v>1436626.73094246</v>
      </c>
      <c r="E44" s="7">
        <f t="shared" si="3"/>
        <v>3048272.3797549903</v>
      </c>
      <c r="F44" s="7">
        <f t="shared" si="0"/>
        <v>220833783.65840709</v>
      </c>
      <c r="H44">
        <v>22</v>
      </c>
      <c r="I44" s="7">
        <f t="shared" si="4"/>
        <v>13528337.442418972</v>
      </c>
      <c r="J44" s="7">
        <f t="shared" si="5"/>
        <v>8396149.3302039411</v>
      </c>
      <c r="K44" s="7">
        <f t="shared" si="6"/>
        <v>21924486.772622913</v>
      </c>
      <c r="L44" s="7">
        <f t="shared" si="7"/>
        <v>1286520591.1052878</v>
      </c>
    </row>
    <row r="45" spans="2:12" x14ac:dyDescent="0.25">
      <c r="B45">
        <v>23</v>
      </c>
      <c r="C45" s="7">
        <f t="shared" si="1"/>
        <v>1622054.1936277777</v>
      </c>
      <c r="D45" s="7">
        <f t="shared" si="2"/>
        <v>1426218.1861272126</v>
      </c>
      <c r="E45" s="7">
        <f t="shared" si="3"/>
        <v>3048272.3797549903</v>
      </c>
      <c r="F45" s="7">
        <f t="shared" si="0"/>
        <v>219211729.46477932</v>
      </c>
      <c r="H45">
        <v>23</v>
      </c>
      <c r="I45" s="7">
        <f t="shared" si="4"/>
        <v>13615707.955067929</v>
      </c>
      <c r="J45" s="7">
        <f t="shared" si="5"/>
        <v>8308778.8175549833</v>
      </c>
      <c r="K45" s="7">
        <f t="shared" si="6"/>
        <v>21924486.772622913</v>
      </c>
      <c r="L45" s="7">
        <f t="shared" si="7"/>
        <v>1272904883.1502199</v>
      </c>
    </row>
    <row r="46" spans="2:12" x14ac:dyDescent="0.25">
      <c r="B46">
        <v>24</v>
      </c>
      <c r="C46" s="7">
        <f t="shared" si="1"/>
        <v>1632529.9602949573</v>
      </c>
      <c r="D46" s="7">
        <f t="shared" si="2"/>
        <v>1415742.4194600331</v>
      </c>
      <c r="E46" s="7">
        <f t="shared" si="3"/>
        <v>3048272.3797549903</v>
      </c>
      <c r="F46" s="7">
        <f t="shared" si="0"/>
        <v>217579199.50448436</v>
      </c>
      <c r="H46">
        <v>24</v>
      </c>
      <c r="I46" s="7">
        <f t="shared" si="4"/>
        <v>13703642.735611077</v>
      </c>
      <c r="J46" s="7">
        <f t="shared" si="5"/>
        <v>8220844.0370118367</v>
      </c>
      <c r="K46" s="7">
        <f t="shared" si="6"/>
        <v>21924486.772622913</v>
      </c>
      <c r="L46" s="7">
        <f t="shared" si="7"/>
        <v>1259201240.414609</v>
      </c>
    </row>
    <row r="47" spans="2:12" x14ac:dyDescent="0.25">
      <c r="B47">
        <v>25</v>
      </c>
      <c r="C47" s="7">
        <f t="shared" si="1"/>
        <v>1643073.3829551956</v>
      </c>
      <c r="D47" s="7">
        <f t="shared" si="2"/>
        <v>1405198.9967997947</v>
      </c>
      <c r="E47" s="7">
        <f t="shared" si="3"/>
        <v>3048272.3797549903</v>
      </c>
      <c r="F47" s="7">
        <f t="shared" si="0"/>
        <v>215936126.12152916</v>
      </c>
      <c r="H47">
        <v>25</v>
      </c>
      <c r="I47" s="7">
        <f t="shared" si="4"/>
        <v>13792145.428278565</v>
      </c>
      <c r="J47" s="7">
        <f t="shared" si="5"/>
        <v>8132341.3443443486</v>
      </c>
      <c r="K47" s="7">
        <f t="shared" si="6"/>
        <v>21924486.772622913</v>
      </c>
      <c r="L47" s="7">
        <f t="shared" si="7"/>
        <v>1245409094.9863305</v>
      </c>
    </row>
    <row r="48" spans="2:12" x14ac:dyDescent="0.25">
      <c r="B48">
        <v>26</v>
      </c>
      <c r="C48" s="7">
        <f t="shared" si="1"/>
        <v>1653684.8985534478</v>
      </c>
      <c r="D48" s="7">
        <f t="shared" si="2"/>
        <v>1394587.4812015425</v>
      </c>
      <c r="E48" s="7">
        <f t="shared" si="3"/>
        <v>3048272.3797549903</v>
      </c>
      <c r="F48" s="7">
        <f t="shared" si="0"/>
        <v>214282441.2229757</v>
      </c>
      <c r="H48">
        <v>26</v>
      </c>
      <c r="I48" s="7">
        <f t="shared" si="4"/>
        <v>13881219.700836197</v>
      </c>
      <c r="J48" s="7">
        <f t="shared" si="5"/>
        <v>8043267.0717867175</v>
      </c>
      <c r="K48" s="7">
        <f t="shared" si="6"/>
        <v>21924486.772622913</v>
      </c>
      <c r="L48" s="7">
        <f t="shared" si="7"/>
        <v>1231527875.2854943</v>
      </c>
    </row>
    <row r="49" spans="2:12" x14ac:dyDescent="0.25">
      <c r="B49">
        <v>27</v>
      </c>
      <c r="C49" s="7">
        <f t="shared" si="1"/>
        <v>1664364.9468566056</v>
      </c>
      <c r="D49" s="7">
        <f t="shared" si="2"/>
        <v>1383907.4328983848</v>
      </c>
      <c r="E49" s="7">
        <f t="shared" si="3"/>
        <v>3048272.3797549903</v>
      </c>
      <c r="F49" s="7">
        <f t="shared" si="0"/>
        <v>212618076.27611908</v>
      </c>
      <c r="H49">
        <v>27</v>
      </c>
      <c r="I49" s="7">
        <f t="shared" si="4"/>
        <v>13970869.244737428</v>
      </c>
      <c r="J49" s="7">
        <f t="shared" si="5"/>
        <v>7953617.5278854845</v>
      </c>
      <c r="K49" s="7">
        <f t="shared" si="6"/>
        <v>21924486.772622913</v>
      </c>
      <c r="L49" s="7">
        <f t="shared" si="7"/>
        <v>1217557006.0407569</v>
      </c>
    </row>
    <row r="50" spans="2:12" x14ac:dyDescent="0.25">
      <c r="B50">
        <v>28</v>
      </c>
      <c r="C50" s="7">
        <f t="shared" si="1"/>
        <v>1675113.9704717214</v>
      </c>
      <c r="D50" s="7">
        <f t="shared" si="2"/>
        <v>1373158.409283269</v>
      </c>
      <c r="E50" s="7">
        <f t="shared" si="3"/>
        <v>3048272.3797549903</v>
      </c>
      <c r="F50" s="7">
        <f t="shared" si="0"/>
        <v>210942962.30564737</v>
      </c>
      <c r="H50">
        <v>28</v>
      </c>
      <c r="I50" s="7">
        <f t="shared" si="4"/>
        <v>14061097.775276359</v>
      </c>
      <c r="J50" s="7">
        <f t="shared" si="5"/>
        <v>7863388.9973465549</v>
      </c>
      <c r="K50" s="7">
        <f t="shared" si="6"/>
        <v>21924486.772622913</v>
      </c>
      <c r="L50" s="7">
        <f t="shared" si="7"/>
        <v>1203495908.2654805</v>
      </c>
    </row>
    <row r="51" spans="2:12" x14ac:dyDescent="0.25">
      <c r="B51">
        <v>29</v>
      </c>
      <c r="C51" s="7">
        <f t="shared" si="1"/>
        <v>1685932.414864351</v>
      </c>
      <c r="D51" s="7">
        <f t="shared" si="2"/>
        <v>1362339.9648906393</v>
      </c>
      <c r="E51" s="7">
        <f t="shared" si="3"/>
        <v>3048272.3797549903</v>
      </c>
      <c r="F51" s="7">
        <f t="shared" si="0"/>
        <v>209257029.89078301</v>
      </c>
      <c r="H51">
        <v>29</v>
      </c>
      <c r="I51" s="7">
        <f t="shared" si="4"/>
        <v>14151909.031741686</v>
      </c>
      <c r="J51" s="7">
        <f t="shared" si="5"/>
        <v>7772577.7408812279</v>
      </c>
      <c r="K51" s="7">
        <f t="shared" si="6"/>
        <v>21924486.772622913</v>
      </c>
      <c r="L51" s="7">
        <f t="shared" si="7"/>
        <v>1189343999.2337389</v>
      </c>
    </row>
    <row r="52" spans="2:12" x14ac:dyDescent="0.25">
      <c r="B52">
        <v>30</v>
      </c>
      <c r="C52" s="7">
        <f t="shared" si="1"/>
        <v>1696820.7283770167</v>
      </c>
      <c r="D52" s="7">
        <f t="shared" si="2"/>
        <v>1351451.6513779736</v>
      </c>
      <c r="E52" s="7">
        <f t="shared" si="3"/>
        <v>3048272.3797549903</v>
      </c>
      <c r="F52" s="7">
        <f t="shared" si="0"/>
        <v>207560209.162406</v>
      </c>
      <c r="H52">
        <v>30</v>
      </c>
      <c r="I52" s="7">
        <f t="shared" si="4"/>
        <v>14243306.777571682</v>
      </c>
      <c r="J52" s="7">
        <f t="shared" si="5"/>
        <v>7681179.9950512303</v>
      </c>
      <c r="K52" s="7">
        <f t="shared" si="6"/>
        <v>21924486.772622913</v>
      </c>
      <c r="L52" s="7">
        <f t="shared" si="7"/>
        <v>1175100692.4561672</v>
      </c>
    </row>
    <row r="53" spans="2:12" x14ac:dyDescent="0.25">
      <c r="B53">
        <v>31</v>
      </c>
      <c r="C53" s="7">
        <f t="shared" si="1"/>
        <v>1707779.3622477849</v>
      </c>
      <c r="D53" s="7">
        <f t="shared" si="2"/>
        <v>1340493.0175072055</v>
      </c>
      <c r="E53" s="7">
        <f t="shared" si="3"/>
        <v>3048272.3797549903</v>
      </c>
      <c r="F53" s="7">
        <f t="shared" si="0"/>
        <v>205852429.8001582</v>
      </c>
      <c r="H53">
        <v>31</v>
      </c>
      <c r="I53" s="7">
        <f t="shared" si="4"/>
        <v>14335294.800510168</v>
      </c>
      <c r="J53" s="7">
        <f t="shared" si="5"/>
        <v>7589191.972112746</v>
      </c>
      <c r="K53" s="7">
        <f t="shared" si="6"/>
        <v>21924486.772622913</v>
      </c>
      <c r="L53" s="7">
        <f t="shared" si="7"/>
        <v>1160765397.6556571</v>
      </c>
    </row>
    <row r="54" spans="2:12" x14ac:dyDescent="0.25">
      <c r="B54">
        <v>32</v>
      </c>
      <c r="C54" s="7">
        <f t="shared" si="1"/>
        <v>1718808.7706289685</v>
      </c>
      <c r="D54" s="7">
        <f t="shared" si="2"/>
        <v>1329463.6091260219</v>
      </c>
      <c r="E54" s="7">
        <f t="shared" si="3"/>
        <v>3048272.3797549903</v>
      </c>
      <c r="F54" s="7">
        <f t="shared" si="0"/>
        <v>204133621.02952924</v>
      </c>
      <c r="H54">
        <v>32</v>
      </c>
      <c r="I54" s="7">
        <f t="shared" si="4"/>
        <v>14427876.912763461</v>
      </c>
      <c r="J54" s="7">
        <f t="shared" si="5"/>
        <v>7496609.8598594517</v>
      </c>
      <c r="K54" s="7">
        <f t="shared" si="6"/>
        <v>21924486.772622913</v>
      </c>
      <c r="L54" s="7">
        <f t="shared" si="7"/>
        <v>1146337520.7428937</v>
      </c>
    </row>
    <row r="55" spans="2:12" x14ac:dyDescent="0.25">
      <c r="B55">
        <v>33</v>
      </c>
      <c r="C55" s="7">
        <f t="shared" si="1"/>
        <v>1729909.4106059473</v>
      </c>
      <c r="D55" s="7">
        <f t="shared" si="2"/>
        <v>1318362.9691490431</v>
      </c>
      <c r="E55" s="7">
        <f t="shared" si="3"/>
        <v>3048272.3797549903</v>
      </c>
      <c r="F55" s="7">
        <f t="shared" si="0"/>
        <v>202403711.61892331</v>
      </c>
      <c r="H55">
        <v>33</v>
      </c>
      <c r="I55" s="7">
        <f t="shared" si="4"/>
        <v>14521056.951158393</v>
      </c>
      <c r="J55" s="7">
        <f t="shared" si="5"/>
        <v>7403429.8214645209</v>
      </c>
      <c r="K55" s="7">
        <f t="shared" si="6"/>
        <v>21924486.772622913</v>
      </c>
      <c r="L55" s="7">
        <f t="shared" si="7"/>
        <v>1131816463.7917354</v>
      </c>
    </row>
    <row r="56" spans="2:12" x14ac:dyDescent="0.25">
      <c r="B56">
        <v>34</v>
      </c>
      <c r="C56" s="7">
        <f t="shared" si="1"/>
        <v>1741081.7422161107</v>
      </c>
      <c r="D56" s="7">
        <f t="shared" si="2"/>
        <v>1307190.6375388796</v>
      </c>
      <c r="E56" s="7">
        <f t="shared" si="3"/>
        <v>3048272.3797549903</v>
      </c>
      <c r="F56" s="7">
        <f t="shared" si="0"/>
        <v>200662629.8767072</v>
      </c>
      <c r="H56">
        <v>34</v>
      </c>
      <c r="I56" s="7">
        <f t="shared" si="4"/>
        <v>14614838.777301289</v>
      </c>
      <c r="J56" s="7">
        <f t="shared" si="5"/>
        <v>7309647.995321624</v>
      </c>
      <c r="K56" s="7">
        <f t="shared" si="6"/>
        <v>21924486.772622913</v>
      </c>
      <c r="L56" s="7">
        <f t="shared" si="7"/>
        <v>1117201625.0144341</v>
      </c>
    </row>
    <row r="57" spans="2:12" x14ac:dyDescent="0.25">
      <c r="B57">
        <v>35</v>
      </c>
      <c r="C57" s="7">
        <f t="shared" si="1"/>
        <v>1752326.2284679229</v>
      </c>
      <c r="D57" s="7">
        <f t="shared" si="2"/>
        <v>1295946.1512870674</v>
      </c>
      <c r="E57" s="7">
        <f t="shared" si="3"/>
        <v>3048272.3797549903</v>
      </c>
      <c r="F57" s="7">
        <f t="shared" si="0"/>
        <v>198910303.64823928</v>
      </c>
      <c r="H57">
        <v>35</v>
      </c>
      <c r="I57" s="7">
        <f t="shared" si="4"/>
        <v>14709226.277738027</v>
      </c>
      <c r="J57" s="7">
        <f t="shared" si="5"/>
        <v>7215260.4948848868</v>
      </c>
      <c r="K57" s="7">
        <f t="shared" si="6"/>
        <v>21924486.772622913</v>
      </c>
      <c r="L57" s="7">
        <f t="shared" si="7"/>
        <v>1102492398.736696</v>
      </c>
    </row>
    <row r="58" spans="2:12" x14ac:dyDescent="0.25">
      <c r="B58">
        <v>36</v>
      </c>
      <c r="C58" s="7">
        <f t="shared" si="1"/>
        <v>1763643.3353601117</v>
      </c>
      <c r="D58" s="7">
        <f t="shared" si="2"/>
        <v>1284629.0443948787</v>
      </c>
      <c r="E58" s="7">
        <f t="shared" si="3"/>
        <v>3048272.3797549903</v>
      </c>
      <c r="F58" s="7">
        <f t="shared" si="0"/>
        <v>197146660.31287917</v>
      </c>
      <c r="H58">
        <v>36</v>
      </c>
      <c r="I58" s="7">
        <f t="shared" si="4"/>
        <v>14804223.364115085</v>
      </c>
      <c r="J58" s="7">
        <f t="shared" si="5"/>
        <v>7120263.4085078286</v>
      </c>
      <c r="K58" s="7">
        <f t="shared" si="6"/>
        <v>21924486.772622913</v>
      </c>
      <c r="L58" s="7">
        <f t="shared" si="7"/>
        <v>1087688175.372581</v>
      </c>
    </row>
    <row r="59" spans="2:12" x14ac:dyDescent="0.25">
      <c r="B59">
        <v>37</v>
      </c>
      <c r="C59" s="7">
        <f t="shared" si="1"/>
        <v>1775033.5319009789</v>
      </c>
      <c r="D59" s="7">
        <f t="shared" si="2"/>
        <v>1273238.8478540115</v>
      </c>
      <c r="E59" s="7">
        <f t="shared" si="3"/>
        <v>3048272.3797549903</v>
      </c>
      <c r="F59" s="7">
        <f t="shared" si="0"/>
        <v>195371626.7809782</v>
      </c>
      <c r="H59">
        <v>37</v>
      </c>
      <c r="I59" s="7">
        <f t="shared" si="4"/>
        <v>14899833.973341662</v>
      </c>
      <c r="J59" s="7">
        <f t="shared" si="5"/>
        <v>7024652.7992812516</v>
      </c>
      <c r="K59" s="7">
        <f t="shared" si="6"/>
        <v>21924486.772622913</v>
      </c>
      <c r="L59" s="7">
        <f t="shared" si="7"/>
        <v>1072788341.3992393</v>
      </c>
    </row>
    <row r="60" spans="2:12" x14ac:dyDescent="0.25">
      <c r="B60">
        <v>38</v>
      </c>
      <c r="C60" s="7">
        <f t="shared" si="1"/>
        <v>1786497.2901278394</v>
      </c>
      <c r="D60" s="7">
        <f t="shared" si="2"/>
        <v>1261775.0896271509</v>
      </c>
      <c r="E60" s="7">
        <f t="shared" si="3"/>
        <v>3048272.3797549903</v>
      </c>
      <c r="F60" s="7">
        <f t="shared" si="0"/>
        <v>193585129.49085036</v>
      </c>
      <c r="H60">
        <v>38</v>
      </c>
      <c r="I60" s="7">
        <f t="shared" si="4"/>
        <v>14996062.067752827</v>
      </c>
      <c r="J60" s="7">
        <f t="shared" si="5"/>
        <v>6928424.7048700871</v>
      </c>
      <c r="K60" s="7">
        <f t="shared" si="6"/>
        <v>21924486.772622913</v>
      </c>
      <c r="L60" s="7">
        <f t="shared" si="7"/>
        <v>1057792279.3314865</v>
      </c>
    </row>
    <row r="61" spans="2:12" x14ac:dyDescent="0.25">
      <c r="B61">
        <v>39</v>
      </c>
      <c r="C61" s="7">
        <f t="shared" si="1"/>
        <v>1798035.0851265818</v>
      </c>
      <c r="D61" s="7">
        <f t="shared" si="2"/>
        <v>1250237.2946284085</v>
      </c>
      <c r="E61" s="7">
        <f t="shared" si="3"/>
        <v>3048272.3797549903</v>
      </c>
      <c r="F61" s="7">
        <f t="shared" si="0"/>
        <v>191787094.40572378</v>
      </c>
      <c r="H61">
        <v>39</v>
      </c>
      <c r="I61" s="7">
        <f t="shared" si="4"/>
        <v>15092911.635273729</v>
      </c>
      <c r="J61" s="7">
        <f t="shared" si="5"/>
        <v>6831575.1373491837</v>
      </c>
      <c r="K61" s="7">
        <f t="shared" si="6"/>
        <v>21924486.772622913</v>
      </c>
      <c r="L61" s="7">
        <f t="shared" si="7"/>
        <v>1042699367.6962128</v>
      </c>
    </row>
    <row r="62" spans="2:12" x14ac:dyDescent="0.25">
      <c r="B62">
        <v>40</v>
      </c>
      <c r="C62" s="7">
        <f t="shared" si="1"/>
        <v>1809647.3950513576</v>
      </c>
      <c r="D62" s="7">
        <f t="shared" si="2"/>
        <v>1238624.9847036328</v>
      </c>
      <c r="E62" s="7">
        <f t="shared" si="3"/>
        <v>3048272.3797549903</v>
      </c>
      <c r="F62" s="7">
        <f t="shared" si="0"/>
        <v>189977447.01067242</v>
      </c>
      <c r="H62">
        <v>40</v>
      </c>
      <c r="I62" s="7">
        <f t="shared" si="4"/>
        <v>15190386.689584874</v>
      </c>
      <c r="J62" s="7">
        <f t="shared" si="5"/>
        <v>6734100.0830380404</v>
      </c>
      <c r="K62" s="7">
        <f t="shared" si="6"/>
        <v>21924486.772622913</v>
      </c>
      <c r="L62" s="7">
        <f t="shared" si="7"/>
        <v>1027508981.0066279</v>
      </c>
    </row>
    <row r="63" spans="2:12" x14ac:dyDescent="0.25">
      <c r="B63">
        <v>41</v>
      </c>
      <c r="C63" s="7">
        <f t="shared" si="1"/>
        <v>1821334.7011443975</v>
      </c>
      <c r="D63" s="7">
        <f t="shared" si="2"/>
        <v>1226937.6786105928</v>
      </c>
      <c r="E63" s="7">
        <f t="shared" si="3"/>
        <v>3048272.3797549903</v>
      </c>
      <c r="F63" s="7">
        <f t="shared" si="0"/>
        <v>188156112.30952802</v>
      </c>
      <c r="H63">
        <v>41</v>
      </c>
      <c r="I63" s="7">
        <f t="shared" si="4"/>
        <v>15288491.270288441</v>
      </c>
      <c r="J63" s="7">
        <f t="shared" si="5"/>
        <v>6635995.5023344718</v>
      </c>
      <c r="K63" s="7">
        <f t="shared" si="6"/>
        <v>21924486.772622913</v>
      </c>
      <c r="L63" s="7">
        <f t="shared" si="7"/>
        <v>1012220489.7363394</v>
      </c>
    </row>
    <row r="64" spans="2:12" x14ac:dyDescent="0.25">
      <c r="B64">
        <v>42</v>
      </c>
      <c r="C64" s="7">
        <f t="shared" si="1"/>
        <v>1833097.4877559552</v>
      </c>
      <c r="D64" s="7">
        <f t="shared" si="2"/>
        <v>1215174.8919990351</v>
      </c>
      <c r="E64" s="7">
        <f t="shared" si="3"/>
        <v>3048272.3797549903</v>
      </c>
      <c r="F64" s="7">
        <f t="shared" si="0"/>
        <v>186323014.82177207</v>
      </c>
      <c r="H64">
        <v>42</v>
      </c>
      <c r="I64" s="7">
        <f t="shared" si="4"/>
        <v>15387229.44307572</v>
      </c>
      <c r="J64" s="7">
        <f t="shared" si="5"/>
        <v>6537257.329547192</v>
      </c>
      <c r="K64" s="7">
        <f t="shared" si="6"/>
        <v>21924486.772622913</v>
      </c>
      <c r="L64" s="7">
        <f t="shared" si="7"/>
        <v>996833260.29326367</v>
      </c>
    </row>
    <row r="65" spans="2:12" x14ac:dyDescent="0.25">
      <c r="B65">
        <v>43</v>
      </c>
      <c r="C65" s="7">
        <f t="shared" si="1"/>
        <v>1844936.2423643791</v>
      </c>
      <c r="D65" s="7">
        <f t="shared" si="2"/>
        <v>1203336.1373906112</v>
      </c>
      <c r="E65" s="7">
        <f t="shared" si="3"/>
        <v>3048272.3797549903</v>
      </c>
      <c r="F65" s="7">
        <f t="shared" si="0"/>
        <v>184478078.57940769</v>
      </c>
      <c r="H65">
        <v>43</v>
      </c>
      <c r="I65" s="7">
        <f t="shared" si="4"/>
        <v>15486605.299895585</v>
      </c>
      <c r="J65" s="7">
        <f t="shared" si="5"/>
        <v>6437881.4727273276</v>
      </c>
      <c r="K65" s="7">
        <f t="shared" si="6"/>
        <v>21924486.772622913</v>
      </c>
      <c r="L65" s="7">
        <f t="shared" si="7"/>
        <v>981346654.99336815</v>
      </c>
    </row>
    <row r="66" spans="2:12" x14ac:dyDescent="0.25">
      <c r="B66">
        <v>44</v>
      </c>
      <c r="C66" s="7">
        <f t="shared" si="1"/>
        <v>1856851.4555963157</v>
      </c>
      <c r="D66" s="7">
        <f t="shared" si="2"/>
        <v>1191420.9241586747</v>
      </c>
      <c r="E66" s="7">
        <f t="shared" si="3"/>
        <v>3048272.3797549903</v>
      </c>
      <c r="F66" s="7">
        <f t="shared" si="0"/>
        <v>182621227.12381136</v>
      </c>
      <c r="H66">
        <v>44</v>
      </c>
      <c r="I66" s="7">
        <f t="shared" si="4"/>
        <v>15586622.959124077</v>
      </c>
      <c r="J66" s="7">
        <f t="shared" si="5"/>
        <v>6337863.813498836</v>
      </c>
      <c r="K66" s="7">
        <f t="shared" si="6"/>
        <v>21924486.772622913</v>
      </c>
      <c r="L66" s="7">
        <f t="shared" si="7"/>
        <v>965760032.03424406</v>
      </c>
    </row>
    <row r="67" spans="2:12" x14ac:dyDescent="0.25">
      <c r="B67">
        <v>45</v>
      </c>
      <c r="C67" s="7">
        <f t="shared" si="1"/>
        <v>1868843.621247042</v>
      </c>
      <c r="D67" s="7">
        <f t="shared" si="2"/>
        <v>1179428.7585079484</v>
      </c>
      <c r="E67" s="7">
        <f t="shared" si="3"/>
        <v>3048272.3797549903</v>
      </c>
      <c r="F67" s="7">
        <f t="shared" si="0"/>
        <v>180752383.50256431</v>
      </c>
      <c r="H67">
        <v>45</v>
      </c>
      <c r="I67" s="7">
        <f t="shared" si="4"/>
        <v>15687286.565735087</v>
      </c>
      <c r="J67" s="7">
        <f t="shared" si="5"/>
        <v>6237200.2068878263</v>
      </c>
      <c r="K67" s="7">
        <f t="shared" si="6"/>
        <v>21924486.772622913</v>
      </c>
      <c r="L67" s="7">
        <f t="shared" si="7"/>
        <v>950072745.46850896</v>
      </c>
    </row>
    <row r="68" spans="2:12" x14ac:dyDescent="0.25">
      <c r="B68">
        <v>46</v>
      </c>
      <c r="C68" s="7">
        <f t="shared" si="1"/>
        <v>1880913.2363009292</v>
      </c>
      <c r="D68" s="7">
        <f t="shared" si="2"/>
        <v>1167359.1434540611</v>
      </c>
      <c r="E68" s="7">
        <f t="shared" si="3"/>
        <v>3048272.3797549903</v>
      </c>
      <c r="F68" s="7">
        <f t="shared" si="0"/>
        <v>178871470.2662634</v>
      </c>
      <c r="H68">
        <v>46</v>
      </c>
      <c r="I68" s="7">
        <f t="shared" si="4"/>
        <v>15788600.291472126</v>
      </c>
      <c r="J68" s="7">
        <f t="shared" si="5"/>
        <v>6135886.4811507873</v>
      </c>
      <c r="K68" s="7">
        <f t="shared" si="6"/>
        <v>21924486.772622913</v>
      </c>
      <c r="L68" s="7">
        <f t="shared" si="7"/>
        <v>934284145.17703688</v>
      </c>
    </row>
    <row r="69" spans="2:12" x14ac:dyDescent="0.25">
      <c r="B69">
        <v>47</v>
      </c>
      <c r="C69" s="7">
        <f t="shared" si="1"/>
        <v>1893060.8009520392</v>
      </c>
      <c r="D69" s="7">
        <f t="shared" si="2"/>
        <v>1155211.5788029511</v>
      </c>
      <c r="E69" s="7">
        <f t="shared" si="3"/>
        <v>3048272.3797549903</v>
      </c>
      <c r="F69" s="7">
        <f t="shared" si="0"/>
        <v>176978409.46531135</v>
      </c>
      <c r="H69">
        <v>47</v>
      </c>
      <c r="I69" s="7">
        <f t="shared" si="4"/>
        <v>15890568.335021216</v>
      </c>
      <c r="J69" s="7">
        <f t="shared" si="5"/>
        <v>6033918.4376016967</v>
      </c>
      <c r="K69" s="7">
        <f t="shared" si="6"/>
        <v>21924486.772622913</v>
      </c>
      <c r="L69" s="7">
        <f t="shared" si="7"/>
        <v>918393576.84201562</v>
      </c>
    </row>
    <row r="70" spans="2:12" x14ac:dyDescent="0.25">
      <c r="B70">
        <v>48</v>
      </c>
      <c r="C70" s="7">
        <f t="shared" si="1"/>
        <v>1905286.8186248546</v>
      </c>
      <c r="D70" s="7">
        <f t="shared" si="2"/>
        <v>1142985.5611301358</v>
      </c>
      <c r="E70" s="7">
        <f t="shared" si="3"/>
        <v>3048272.3797549903</v>
      </c>
      <c r="F70" s="7">
        <f t="shared" si="0"/>
        <v>175073122.64668649</v>
      </c>
      <c r="H70">
        <v>48</v>
      </c>
      <c r="I70" s="7">
        <f t="shared" si="4"/>
        <v>15993194.922184896</v>
      </c>
      <c r="J70" s="7">
        <f t="shared" si="5"/>
        <v>5931291.8504380174</v>
      </c>
      <c r="K70" s="7">
        <f t="shared" si="6"/>
        <v>21924486.772622913</v>
      </c>
      <c r="L70" s="7">
        <f t="shared" si="7"/>
        <v>902400381.91983068</v>
      </c>
    </row>
    <row r="71" spans="2:12" x14ac:dyDescent="0.25">
      <c r="B71">
        <v>49</v>
      </c>
      <c r="C71" s="7">
        <f t="shared" si="1"/>
        <v>1917591.7959951402</v>
      </c>
      <c r="D71" s="7">
        <f t="shared" si="2"/>
        <v>1130680.5837598501</v>
      </c>
      <c r="E71" s="7">
        <f t="shared" si="3"/>
        <v>3048272.3797549903</v>
      </c>
      <c r="F71" s="7">
        <f t="shared" si="0"/>
        <v>173155530.85069135</v>
      </c>
      <c r="H71">
        <v>49</v>
      </c>
      <c r="I71" s="7">
        <f t="shared" si="4"/>
        <v>16096484.306057341</v>
      </c>
      <c r="J71" s="7">
        <f t="shared" si="5"/>
        <v>5828002.4665655727</v>
      </c>
      <c r="K71" s="7">
        <f t="shared" si="6"/>
        <v>21924486.772622913</v>
      </c>
      <c r="L71" s="7">
        <f t="shared" si="7"/>
        <v>886303897.61377335</v>
      </c>
    </row>
    <row r="72" spans="2:12" x14ac:dyDescent="0.25">
      <c r="B72">
        <v>50</v>
      </c>
      <c r="C72" s="7">
        <f t="shared" si="1"/>
        <v>1929976.2430109421</v>
      </c>
      <c r="D72" s="7">
        <f t="shared" si="2"/>
        <v>1118296.1367440482</v>
      </c>
      <c r="E72" s="7">
        <f t="shared" si="3"/>
        <v>3048272.3797549903</v>
      </c>
      <c r="F72" s="7">
        <f t="shared" si="0"/>
        <v>171225554.60768041</v>
      </c>
      <c r="H72">
        <v>50</v>
      </c>
      <c r="I72" s="7">
        <f t="shared" si="4"/>
        <v>16200440.767200626</v>
      </c>
      <c r="J72" s="7">
        <f t="shared" si="5"/>
        <v>5724046.0054222867</v>
      </c>
      <c r="K72" s="7">
        <f t="shared" si="6"/>
        <v>21924486.772622913</v>
      </c>
      <c r="L72" s="7">
        <f t="shared" si="7"/>
        <v>870103456.84657276</v>
      </c>
    </row>
    <row r="73" spans="2:12" x14ac:dyDescent="0.25">
      <c r="B73">
        <v>51</v>
      </c>
      <c r="C73" s="7">
        <f t="shared" si="1"/>
        <v>1942440.6729137211</v>
      </c>
      <c r="D73" s="7">
        <f t="shared" si="2"/>
        <v>1105831.7068412693</v>
      </c>
      <c r="E73" s="7">
        <f t="shared" si="3"/>
        <v>3048272.3797549903</v>
      </c>
      <c r="F73" s="7">
        <f t="shared" si="0"/>
        <v>169283113.93476668</v>
      </c>
      <c r="H73">
        <v>51</v>
      </c>
      <c r="I73" s="7">
        <f t="shared" si="4"/>
        <v>16305068.613822132</v>
      </c>
      <c r="J73" s="7">
        <f t="shared" si="5"/>
        <v>5619418.1588007817</v>
      </c>
      <c r="K73" s="7">
        <f t="shared" si="6"/>
        <v>21924486.772622913</v>
      </c>
      <c r="L73" s="7">
        <f t="shared" si="7"/>
        <v>853798388.23275065</v>
      </c>
    </row>
    <row r="74" spans="2:12" x14ac:dyDescent="0.25">
      <c r="B74">
        <v>52</v>
      </c>
      <c r="C74" s="7">
        <f t="shared" si="1"/>
        <v>1954985.6022596222</v>
      </c>
      <c r="D74" s="7">
        <f t="shared" si="2"/>
        <v>1093286.7774953682</v>
      </c>
      <c r="E74" s="7">
        <f t="shared" si="3"/>
        <v>3048272.3797549903</v>
      </c>
      <c r="F74" s="7">
        <f t="shared" si="0"/>
        <v>167328128.33250704</v>
      </c>
      <c r="H74">
        <v>52</v>
      </c>
      <c r="I74" s="7">
        <f t="shared" si="4"/>
        <v>16410372.181953065</v>
      </c>
      <c r="J74" s="7">
        <f t="shared" si="5"/>
        <v>5514114.590669848</v>
      </c>
      <c r="K74" s="7">
        <f t="shared" si="6"/>
        <v>21924486.772622913</v>
      </c>
      <c r="L74" s="7">
        <f t="shared" si="7"/>
        <v>837388016.05079758</v>
      </c>
    </row>
    <row r="75" spans="2:12" x14ac:dyDescent="0.25">
      <c r="B75">
        <v>53</v>
      </c>
      <c r="C75" s="7">
        <f t="shared" si="1"/>
        <v>1967611.5509408824</v>
      </c>
      <c r="D75" s="7">
        <f t="shared" si="2"/>
        <v>1080660.8288141079</v>
      </c>
      <c r="E75" s="7">
        <f t="shared" si="3"/>
        <v>3048272.3797549903</v>
      </c>
      <c r="F75" s="7">
        <f t="shared" si="0"/>
        <v>165360516.78156617</v>
      </c>
      <c r="H75">
        <v>53</v>
      </c>
      <c r="I75" s="7">
        <f t="shared" si="4"/>
        <v>16516355.835628178</v>
      </c>
      <c r="J75" s="7">
        <f t="shared" si="5"/>
        <v>5408130.9369947342</v>
      </c>
      <c r="K75" s="7">
        <f t="shared" si="6"/>
        <v>21924486.772622913</v>
      </c>
      <c r="L75" s="7">
        <f t="shared" si="7"/>
        <v>820871660.21516943</v>
      </c>
    </row>
    <row r="76" spans="2:12" x14ac:dyDescent="0.25">
      <c r="B76">
        <v>54</v>
      </c>
      <c r="C76" s="7">
        <f t="shared" si="1"/>
        <v>1980319.0422073754</v>
      </c>
      <c r="D76" s="7">
        <f t="shared" si="2"/>
        <v>1067953.3375476149</v>
      </c>
      <c r="E76" s="7">
        <f t="shared" si="3"/>
        <v>3048272.3797549903</v>
      </c>
      <c r="F76" s="7">
        <f t="shared" si="0"/>
        <v>163380197.73935878</v>
      </c>
      <c r="H76">
        <v>54</v>
      </c>
      <c r="I76" s="7">
        <f t="shared" si="4"/>
        <v>16623023.967066612</v>
      </c>
      <c r="J76" s="7">
        <f t="shared" si="5"/>
        <v>5301462.805556302</v>
      </c>
      <c r="K76" s="7">
        <f t="shared" si="6"/>
        <v>21924486.772622913</v>
      </c>
      <c r="L76" s="7">
        <f t="shared" si="7"/>
        <v>804248636.24810278</v>
      </c>
    </row>
    <row r="77" spans="2:12" x14ac:dyDescent="0.25">
      <c r="B77">
        <v>55</v>
      </c>
      <c r="C77" s="7">
        <f t="shared" si="1"/>
        <v>1993108.6026882983</v>
      </c>
      <c r="D77" s="7">
        <f t="shared" si="2"/>
        <v>1055163.777066692</v>
      </c>
      <c r="E77" s="7">
        <f t="shared" si="3"/>
        <v>3048272.3797549903</v>
      </c>
      <c r="F77" s="7">
        <f t="shared" si="0"/>
        <v>161387089.13667047</v>
      </c>
      <c r="H77">
        <v>55</v>
      </c>
      <c r="I77" s="7">
        <f t="shared" si="4"/>
        <v>16730380.996853916</v>
      </c>
      <c r="J77" s="7">
        <f t="shared" si="5"/>
        <v>5194105.7757689971</v>
      </c>
      <c r="K77" s="7">
        <f t="shared" si="6"/>
        <v>21924486.772622913</v>
      </c>
      <c r="L77" s="7">
        <f t="shared" si="7"/>
        <v>787518255.25124884</v>
      </c>
    </row>
    <row r="78" spans="2:12" x14ac:dyDescent="0.25">
      <c r="B78">
        <v>56</v>
      </c>
      <c r="C78" s="7">
        <f t="shared" si="1"/>
        <v>2005980.7624139935</v>
      </c>
      <c r="D78" s="7">
        <f t="shared" si="2"/>
        <v>1042291.6173409967</v>
      </c>
      <c r="E78" s="7">
        <f t="shared" si="3"/>
        <v>3048272.3797549903</v>
      </c>
      <c r="F78" s="7">
        <f t="shared" si="0"/>
        <v>159381108.37425649</v>
      </c>
      <c r="H78">
        <v>56</v>
      </c>
      <c r="I78" s="7">
        <f t="shared" si="4"/>
        <v>16838431.374125265</v>
      </c>
      <c r="J78" s="7">
        <f t="shared" si="5"/>
        <v>5086055.3984976485</v>
      </c>
      <c r="K78" s="7">
        <f t="shared" si="6"/>
        <v>21924486.772622913</v>
      </c>
      <c r="L78" s="7">
        <f t="shared" si="7"/>
        <v>770679823.87712359</v>
      </c>
    </row>
    <row r="79" spans="2:12" x14ac:dyDescent="0.25">
      <c r="B79">
        <v>57</v>
      </c>
      <c r="C79" s="7">
        <f t="shared" si="1"/>
        <v>2018936.054837917</v>
      </c>
      <c r="D79" s="7">
        <f t="shared" si="2"/>
        <v>1029336.3249170732</v>
      </c>
      <c r="E79" s="7">
        <f t="shared" si="3"/>
        <v>3048272.3797549903</v>
      </c>
      <c r="F79" s="7">
        <f t="shared" si="0"/>
        <v>157362172.31941858</v>
      </c>
      <c r="H79">
        <v>57</v>
      </c>
      <c r="I79" s="7">
        <f t="shared" si="4"/>
        <v>16947179.576749824</v>
      </c>
      <c r="J79" s="7">
        <f t="shared" si="5"/>
        <v>4977307.1958730901</v>
      </c>
      <c r="K79" s="7">
        <f t="shared" si="6"/>
        <v>21924486.772622913</v>
      </c>
      <c r="L79" s="7">
        <f t="shared" si="7"/>
        <v>753732644.30037379</v>
      </c>
    </row>
    <row r="80" spans="2:12" x14ac:dyDescent="0.25">
      <c r="B80">
        <v>58</v>
      </c>
      <c r="C80" s="7">
        <f t="shared" si="1"/>
        <v>2031975.0168587454</v>
      </c>
      <c r="D80" s="7">
        <f t="shared" si="2"/>
        <v>1016297.362896245</v>
      </c>
      <c r="E80" s="7">
        <f t="shared" si="3"/>
        <v>3048272.3797549903</v>
      </c>
      <c r="F80" s="7">
        <f t="shared" si="0"/>
        <v>155330197.30255982</v>
      </c>
      <c r="H80">
        <v>58</v>
      </c>
      <c r="I80" s="7">
        <f t="shared" si="4"/>
        <v>17056630.111516334</v>
      </c>
      <c r="J80" s="7">
        <f t="shared" si="5"/>
        <v>4867856.6611065809</v>
      </c>
      <c r="K80" s="7">
        <f t="shared" si="6"/>
        <v>21924486.772622913</v>
      </c>
      <c r="L80" s="7">
        <f t="shared" si="7"/>
        <v>736676014.18885744</v>
      </c>
    </row>
    <row r="81" spans="2:12" x14ac:dyDescent="0.25">
      <c r="B81">
        <v>59</v>
      </c>
      <c r="C81" s="7">
        <f t="shared" si="1"/>
        <v>2045098.1888426249</v>
      </c>
      <c r="D81" s="7">
        <f t="shared" si="2"/>
        <v>1003174.1909123654</v>
      </c>
      <c r="E81" s="7">
        <f t="shared" si="3"/>
        <v>3048272.3797549903</v>
      </c>
      <c r="F81" s="7">
        <f t="shared" si="0"/>
        <v>153285099.1137172</v>
      </c>
      <c r="H81">
        <v>59</v>
      </c>
      <c r="I81" s="7">
        <f t="shared" si="4"/>
        <v>17166787.514319874</v>
      </c>
      <c r="J81" s="7">
        <f t="shared" si="5"/>
        <v>4757699.2583030378</v>
      </c>
      <c r="K81" s="7">
        <f t="shared" si="6"/>
        <v>21924486.772622913</v>
      </c>
      <c r="L81" s="7">
        <f t="shared" si="7"/>
        <v>719509226.67453754</v>
      </c>
    </row>
    <row r="82" spans="2:12" x14ac:dyDescent="0.25">
      <c r="B82">
        <v>60</v>
      </c>
      <c r="C82" s="7">
        <f t="shared" si="1"/>
        <v>2058306.1146455668</v>
      </c>
      <c r="D82" s="7">
        <f t="shared" si="2"/>
        <v>989966.26510942355</v>
      </c>
      <c r="E82" s="7">
        <f t="shared" si="3"/>
        <v>3048272.3797549903</v>
      </c>
      <c r="F82" s="7">
        <f t="shared" si="0"/>
        <v>151226792.99907163</v>
      </c>
      <c r="H82">
        <v>60</v>
      </c>
      <c r="I82" s="7">
        <f t="shared" si="4"/>
        <v>17277656.350349858</v>
      </c>
      <c r="J82" s="7">
        <f t="shared" si="5"/>
        <v>4646830.4222730547</v>
      </c>
      <c r="K82" s="7">
        <f t="shared" si="6"/>
        <v>21924486.772622913</v>
      </c>
      <c r="L82" s="7">
        <f t="shared" si="7"/>
        <v>702231570.32418764</v>
      </c>
    </row>
    <row r="83" spans="2:12" x14ac:dyDescent="0.25">
      <c r="B83">
        <v>61</v>
      </c>
      <c r="C83" s="7">
        <f t="shared" si="1"/>
        <v>2071599.3416359862</v>
      </c>
      <c r="D83" s="7">
        <f t="shared" si="2"/>
        <v>976673.03811900422</v>
      </c>
      <c r="E83" s="7">
        <f t="shared" si="3"/>
        <v>3048272.3797549903</v>
      </c>
      <c r="F83" s="7">
        <f t="shared" si="0"/>
        <v>149155193.65743566</v>
      </c>
      <c r="H83">
        <v>61</v>
      </c>
      <c r="I83" s="7">
        <f t="shared" si="4"/>
        <v>17389241.214279201</v>
      </c>
      <c r="J83" s="7">
        <f t="shared" si="5"/>
        <v>4535245.5583437113</v>
      </c>
      <c r="K83" s="7">
        <f t="shared" si="6"/>
        <v>21924486.772622913</v>
      </c>
      <c r="L83" s="7">
        <f t="shared" si="7"/>
        <v>684842329.10990846</v>
      </c>
    </row>
    <row r="84" spans="2:12" x14ac:dyDescent="0.25">
      <c r="B84">
        <v>62</v>
      </c>
      <c r="C84" s="7">
        <f t="shared" si="1"/>
        <v>2084978.4207173851</v>
      </c>
      <c r="D84" s="7">
        <f t="shared" si="2"/>
        <v>963293.95903760521</v>
      </c>
      <c r="E84" s="7">
        <f t="shared" si="3"/>
        <v>3048272.3797549903</v>
      </c>
      <c r="F84" s="7">
        <f t="shared" si="0"/>
        <v>147070215.23671827</v>
      </c>
      <c r="H84">
        <v>62</v>
      </c>
      <c r="I84" s="7">
        <f t="shared" si="4"/>
        <v>17501546.730454754</v>
      </c>
      <c r="J84" s="7">
        <f t="shared" si="5"/>
        <v>4422940.042168159</v>
      </c>
      <c r="K84" s="7">
        <f t="shared" si="6"/>
        <v>21924486.772622913</v>
      </c>
      <c r="L84" s="7">
        <f t="shared" si="7"/>
        <v>667340782.37945366</v>
      </c>
    </row>
    <row r="85" spans="2:12" x14ac:dyDescent="0.25">
      <c r="B85">
        <v>63</v>
      </c>
      <c r="C85" s="7">
        <f t="shared" si="1"/>
        <v>2098443.9063511849</v>
      </c>
      <c r="D85" s="7">
        <f t="shared" si="2"/>
        <v>949828.4734038054</v>
      </c>
      <c r="E85" s="7">
        <f t="shared" si="3"/>
        <v>3048272.3797549903</v>
      </c>
      <c r="F85" s="7">
        <f t="shared" si="0"/>
        <v>144971771.33036709</v>
      </c>
      <c r="H85">
        <v>63</v>
      </c>
      <c r="I85" s="7">
        <f t="shared" si="4"/>
        <v>17614577.553088941</v>
      </c>
      <c r="J85" s="7">
        <f t="shared" si="5"/>
        <v>4309909.2195339715</v>
      </c>
      <c r="K85" s="7">
        <f t="shared" si="6"/>
        <v>21924486.772622913</v>
      </c>
      <c r="L85" s="7">
        <f t="shared" si="7"/>
        <v>649726204.82636476</v>
      </c>
    </row>
    <row r="86" spans="2:12" x14ac:dyDescent="0.25">
      <c r="B86">
        <v>64</v>
      </c>
      <c r="C86" s="7">
        <f t="shared" si="1"/>
        <v>2111996.3565797028</v>
      </c>
      <c r="D86" s="7">
        <f t="shared" si="2"/>
        <v>936276.02317528741</v>
      </c>
      <c r="E86" s="7">
        <f t="shared" si="3"/>
        <v>3048272.3797549903</v>
      </c>
      <c r="F86" s="7">
        <f t="shared" si="0"/>
        <v>142859774.9737874</v>
      </c>
      <c r="H86">
        <v>64</v>
      </c>
      <c r="I86" s="7">
        <f t="shared" si="4"/>
        <v>17728338.366452642</v>
      </c>
      <c r="J86" s="7">
        <f t="shared" si="5"/>
        <v>4196148.4061702723</v>
      </c>
      <c r="K86" s="7">
        <f t="shared" si="6"/>
        <v>21924486.772622913</v>
      </c>
      <c r="L86" s="7">
        <f t="shared" si="7"/>
        <v>631997866.45991206</v>
      </c>
    </row>
    <row r="87" spans="2:12" x14ac:dyDescent="0.25">
      <c r="B87">
        <v>65</v>
      </c>
      <c r="C87" s="7">
        <f t="shared" si="1"/>
        <v>2125636.3330492801</v>
      </c>
      <c r="D87" s="7">
        <f t="shared" si="2"/>
        <v>922636.04670571024</v>
      </c>
      <c r="E87" s="7">
        <f t="shared" si="3"/>
        <v>3048272.3797549903</v>
      </c>
      <c r="F87" s="7">
        <f t="shared" ref="F87:F141" si="8">IF(F86-C87&lt;0,0,F86-C87)</f>
        <v>140734138.64073813</v>
      </c>
      <c r="H87">
        <v>65</v>
      </c>
      <c r="I87" s="7">
        <f t="shared" si="4"/>
        <v>17842833.885069314</v>
      </c>
      <c r="J87" s="7">
        <f t="shared" si="5"/>
        <v>4081652.8875535987</v>
      </c>
      <c r="K87" s="7">
        <f t="shared" si="6"/>
        <v>21924486.772622913</v>
      </c>
      <c r="L87" s="7">
        <f t="shared" si="7"/>
        <v>614155032.57484269</v>
      </c>
    </row>
    <row r="88" spans="2:12" x14ac:dyDescent="0.25">
      <c r="B88">
        <v>66</v>
      </c>
      <c r="C88" s="7">
        <f t="shared" ref="C88:C151" si="9">IF(E88-D88&lt;0,0,E88-D88)</f>
        <v>2139364.4010335566</v>
      </c>
      <c r="D88" s="7">
        <f t="shared" ref="D88:D151" si="10">IF(F87*$D$18/12&lt;0,0,F87*$D$18/12)</f>
        <v>908907.97872143378</v>
      </c>
      <c r="E88" s="7">
        <f t="shared" ref="E88:E151" si="11">IF(D88=0,0,($D$16*($D$18/12))/(1-1/(1+$D$18/12)^$D$17))</f>
        <v>3048272.3797549903</v>
      </c>
      <c r="F88" s="7">
        <f t="shared" si="8"/>
        <v>138594774.23970458</v>
      </c>
      <c r="H88">
        <v>66</v>
      </c>
      <c r="I88" s="7">
        <f t="shared" ref="I88:I151" si="12">IF(K88-J88&lt;0,0,K88-J88)</f>
        <v>17958068.853910387</v>
      </c>
      <c r="J88" s="7">
        <f t="shared" ref="J88:J151" si="13">IF(L87*$D$18/12&lt;0,0,L87*$D$18/12)</f>
        <v>3966417.9187125261</v>
      </c>
      <c r="K88" s="7">
        <f t="shared" ref="K88:K151" si="14">IF(J88=0,0,($J$16*($J$18/12))/(1-1/(1+$J$18/12)^$J$17))</f>
        <v>21924486.772622913</v>
      </c>
      <c r="L88" s="7">
        <f t="shared" ref="L88:L151" si="15">IF(L87-I88&lt;0,0,L87-I88)</f>
        <v>596196963.72093225</v>
      </c>
    </row>
    <row r="89" spans="2:12" x14ac:dyDescent="0.25">
      <c r="B89">
        <v>67</v>
      </c>
      <c r="C89" s="7">
        <f t="shared" si="9"/>
        <v>2153181.1294568982</v>
      </c>
      <c r="D89" s="7">
        <f t="shared" si="10"/>
        <v>895091.25029809214</v>
      </c>
      <c r="E89" s="7">
        <f t="shared" si="11"/>
        <v>3048272.3797549903</v>
      </c>
      <c r="F89" s="7">
        <f t="shared" si="8"/>
        <v>136441593.11024767</v>
      </c>
      <c r="H89">
        <v>67</v>
      </c>
      <c r="I89" s="7">
        <f t="shared" si="12"/>
        <v>18074048.048591893</v>
      </c>
      <c r="J89" s="7">
        <f t="shared" si="13"/>
        <v>3850438.7240310204</v>
      </c>
      <c r="K89" s="7">
        <f t="shared" si="14"/>
        <v>21924486.772622913</v>
      </c>
      <c r="L89" s="7">
        <f t="shared" si="15"/>
        <v>578122915.67234039</v>
      </c>
    </row>
    <row r="90" spans="2:12" x14ac:dyDescent="0.25">
      <c r="B90">
        <v>68</v>
      </c>
      <c r="C90" s="7">
        <f t="shared" si="9"/>
        <v>2167087.0909179742</v>
      </c>
      <c r="D90" s="7">
        <f t="shared" si="10"/>
        <v>881185.28883701621</v>
      </c>
      <c r="E90" s="7">
        <f t="shared" si="11"/>
        <v>3048272.3797549903</v>
      </c>
      <c r="F90" s="7">
        <f t="shared" si="8"/>
        <v>134274506.0193297</v>
      </c>
      <c r="H90">
        <v>68</v>
      </c>
      <c r="I90" s="7">
        <f t="shared" si="12"/>
        <v>18190776.275572382</v>
      </c>
      <c r="J90" s="7">
        <f t="shared" si="13"/>
        <v>3733710.4970505317</v>
      </c>
      <c r="K90" s="7">
        <f t="shared" si="14"/>
        <v>21924486.772622913</v>
      </c>
      <c r="L90" s="7">
        <f t="shared" si="15"/>
        <v>559932139.39676797</v>
      </c>
    </row>
    <row r="91" spans="2:12" x14ac:dyDescent="0.25">
      <c r="B91">
        <v>69</v>
      </c>
      <c r="C91" s="7">
        <f t="shared" si="9"/>
        <v>2181082.8617134863</v>
      </c>
      <c r="D91" s="7">
        <f t="shared" si="10"/>
        <v>867189.5180415042</v>
      </c>
      <c r="E91" s="7">
        <f t="shared" si="11"/>
        <v>3048272.3797549903</v>
      </c>
      <c r="F91" s="7">
        <f t="shared" si="8"/>
        <v>132093423.15761621</v>
      </c>
      <c r="H91">
        <v>69</v>
      </c>
      <c r="I91" s="7">
        <f t="shared" si="12"/>
        <v>18308258.37235212</v>
      </c>
      <c r="J91" s="7">
        <f t="shared" si="13"/>
        <v>3616228.4002707931</v>
      </c>
      <c r="K91" s="7">
        <f t="shared" si="14"/>
        <v>21924486.772622913</v>
      </c>
      <c r="L91" s="7">
        <f t="shared" si="15"/>
        <v>541623881.02441585</v>
      </c>
    </row>
    <row r="92" spans="2:12" x14ac:dyDescent="0.25">
      <c r="B92">
        <v>70</v>
      </c>
      <c r="C92" s="7">
        <f t="shared" si="9"/>
        <v>2195169.0218620524</v>
      </c>
      <c r="D92" s="7">
        <f t="shared" si="10"/>
        <v>853103.35789293807</v>
      </c>
      <c r="E92" s="7">
        <f t="shared" si="11"/>
        <v>3048272.3797549903</v>
      </c>
      <c r="F92" s="7">
        <f t="shared" si="8"/>
        <v>129898254.13575417</v>
      </c>
      <c r="H92">
        <v>70</v>
      </c>
      <c r="I92" s="7">
        <f t="shared" si="12"/>
        <v>18426499.207673561</v>
      </c>
      <c r="J92" s="7">
        <f t="shared" si="13"/>
        <v>3497987.5649493523</v>
      </c>
      <c r="K92" s="7">
        <f t="shared" si="14"/>
        <v>21924486.772622913</v>
      </c>
      <c r="L92" s="7">
        <f t="shared" si="15"/>
        <v>523197381.8167423</v>
      </c>
    </row>
    <row r="93" spans="2:12" x14ac:dyDescent="0.25">
      <c r="B93">
        <v>71</v>
      </c>
      <c r="C93" s="7">
        <f t="shared" si="9"/>
        <v>2209346.1551282448</v>
      </c>
      <c r="D93" s="7">
        <f t="shared" si="10"/>
        <v>838926.22462674568</v>
      </c>
      <c r="E93" s="7">
        <f t="shared" si="11"/>
        <v>3048272.3797549903</v>
      </c>
      <c r="F93" s="7">
        <f t="shared" si="8"/>
        <v>127688907.98062593</v>
      </c>
      <c r="H93">
        <v>71</v>
      </c>
      <c r="I93" s="7">
        <f t="shared" si="12"/>
        <v>18545503.681723118</v>
      </c>
      <c r="J93" s="7">
        <f t="shared" si="13"/>
        <v>3378983.0908997939</v>
      </c>
      <c r="K93" s="7">
        <f t="shared" si="14"/>
        <v>21924486.772622913</v>
      </c>
      <c r="L93" s="7">
        <f t="shared" si="15"/>
        <v>504651878.13501918</v>
      </c>
    </row>
    <row r="94" spans="2:12" x14ac:dyDescent="0.25">
      <c r="B94">
        <v>72</v>
      </c>
      <c r="C94" s="7">
        <f t="shared" si="9"/>
        <v>2223614.8490467812</v>
      </c>
      <c r="D94" s="7">
        <f t="shared" si="10"/>
        <v>824657.53070820915</v>
      </c>
      <c r="E94" s="7">
        <f t="shared" si="11"/>
        <v>3048272.3797549903</v>
      </c>
      <c r="F94" s="7">
        <f t="shared" si="8"/>
        <v>125465293.13157915</v>
      </c>
      <c r="H94">
        <v>72</v>
      </c>
      <c r="I94" s="7">
        <f t="shared" si="12"/>
        <v>18665276.726334248</v>
      </c>
      <c r="J94" s="7">
        <f t="shared" si="13"/>
        <v>3259210.0462886654</v>
      </c>
      <c r="K94" s="7">
        <f t="shared" si="14"/>
        <v>21924486.772622913</v>
      </c>
      <c r="L94" s="7">
        <f t="shared" si="15"/>
        <v>485986601.40868491</v>
      </c>
    </row>
    <row r="95" spans="2:12" x14ac:dyDescent="0.25">
      <c r="B95">
        <v>73</v>
      </c>
      <c r="C95" s="7">
        <f t="shared" si="9"/>
        <v>2237975.6949468749</v>
      </c>
      <c r="D95" s="7">
        <f t="shared" si="10"/>
        <v>810296.68480811536</v>
      </c>
      <c r="E95" s="7">
        <f t="shared" si="11"/>
        <v>3048272.3797549903</v>
      </c>
      <c r="F95" s="7">
        <f t="shared" si="8"/>
        <v>123227317.43663228</v>
      </c>
      <c r="H95">
        <v>73</v>
      </c>
      <c r="I95" s="7">
        <f t="shared" si="12"/>
        <v>18785823.305191822</v>
      </c>
      <c r="J95" s="7">
        <f t="shared" si="13"/>
        <v>3138663.4674310903</v>
      </c>
      <c r="K95" s="7">
        <f t="shared" si="14"/>
        <v>21924486.772622913</v>
      </c>
      <c r="L95" s="7">
        <f t="shared" si="15"/>
        <v>467200778.10349309</v>
      </c>
    </row>
    <row r="96" spans="2:12" x14ac:dyDescent="0.25">
      <c r="B96">
        <v>74</v>
      </c>
      <c r="C96" s="7">
        <f t="shared" si="9"/>
        <v>2252429.2879767404</v>
      </c>
      <c r="D96" s="7">
        <f t="shared" si="10"/>
        <v>795843.09177825006</v>
      </c>
      <c r="E96" s="7">
        <f t="shared" si="11"/>
        <v>3048272.3797549903</v>
      </c>
      <c r="F96" s="7">
        <f t="shared" si="8"/>
        <v>120974888.14865553</v>
      </c>
      <c r="H96">
        <v>74</v>
      </c>
      <c r="I96" s="7">
        <f t="shared" si="12"/>
        <v>18907148.414037853</v>
      </c>
      <c r="J96" s="7">
        <f t="shared" si="13"/>
        <v>3017338.3585850596</v>
      </c>
      <c r="K96" s="7">
        <f t="shared" si="14"/>
        <v>21924486.772622913</v>
      </c>
      <c r="L96" s="7">
        <f t="shared" si="15"/>
        <v>448293629.68945527</v>
      </c>
    </row>
    <row r="97" spans="2:12" x14ac:dyDescent="0.25">
      <c r="B97">
        <v>75</v>
      </c>
      <c r="C97" s="7">
        <f t="shared" si="9"/>
        <v>2266976.2271282566</v>
      </c>
      <c r="D97" s="7">
        <f t="shared" si="10"/>
        <v>781296.15262673364</v>
      </c>
      <c r="E97" s="7">
        <f t="shared" si="11"/>
        <v>3048272.3797549903</v>
      </c>
      <c r="F97" s="7">
        <f t="shared" si="8"/>
        <v>118707911.92152728</v>
      </c>
      <c r="H97">
        <v>75</v>
      </c>
      <c r="I97" s="7">
        <f t="shared" si="12"/>
        <v>19029257.080878515</v>
      </c>
      <c r="J97" s="7">
        <f t="shared" si="13"/>
        <v>2895229.6917443983</v>
      </c>
      <c r="K97" s="7">
        <f t="shared" si="14"/>
        <v>21924486.772622913</v>
      </c>
      <c r="L97" s="7">
        <f t="shared" si="15"/>
        <v>429264372.60857677</v>
      </c>
    </row>
    <row r="98" spans="2:12" x14ac:dyDescent="0.25">
      <c r="B98">
        <v>76</v>
      </c>
      <c r="C98" s="7">
        <f t="shared" si="9"/>
        <v>2281617.1152617931</v>
      </c>
      <c r="D98" s="7">
        <f t="shared" si="10"/>
        <v>766655.26449319709</v>
      </c>
      <c r="E98" s="7">
        <f t="shared" si="11"/>
        <v>3048272.3797549903</v>
      </c>
      <c r="F98" s="7">
        <f t="shared" si="8"/>
        <v>116426294.80626549</v>
      </c>
      <c r="H98">
        <v>76</v>
      </c>
      <c r="I98" s="7">
        <f t="shared" si="12"/>
        <v>19152154.36619252</v>
      </c>
      <c r="J98" s="7">
        <f t="shared" si="13"/>
        <v>2772332.4064303916</v>
      </c>
      <c r="K98" s="7">
        <f t="shared" si="14"/>
        <v>21924486.772622913</v>
      </c>
      <c r="L98" s="7">
        <f t="shared" si="15"/>
        <v>410112218.24238425</v>
      </c>
    </row>
    <row r="99" spans="2:12" x14ac:dyDescent="0.25">
      <c r="B99">
        <v>77</v>
      </c>
      <c r="C99" s="7">
        <f t="shared" si="9"/>
        <v>2296352.5591311925</v>
      </c>
      <c r="D99" s="7">
        <f t="shared" si="10"/>
        <v>751919.82062379795</v>
      </c>
      <c r="E99" s="7">
        <f t="shared" si="11"/>
        <v>3048272.3797549903</v>
      </c>
      <c r="F99" s="7">
        <f t="shared" si="8"/>
        <v>114129942.2471343</v>
      </c>
      <c r="H99">
        <v>77</v>
      </c>
      <c r="I99" s="7">
        <f t="shared" si="12"/>
        <v>19275845.363140848</v>
      </c>
      <c r="J99" s="7">
        <f t="shared" si="13"/>
        <v>2648641.4094820651</v>
      </c>
      <c r="K99" s="7">
        <f t="shared" si="14"/>
        <v>21924486.772622913</v>
      </c>
      <c r="L99" s="7">
        <f t="shared" si="15"/>
        <v>390836372.87924343</v>
      </c>
    </row>
    <row r="100" spans="2:12" x14ac:dyDescent="0.25">
      <c r="B100">
        <v>78</v>
      </c>
      <c r="C100" s="7">
        <f t="shared" si="9"/>
        <v>2311183.1694089146</v>
      </c>
      <c r="D100" s="7">
        <f t="shared" si="10"/>
        <v>737089.21034607571</v>
      </c>
      <c r="E100" s="7">
        <f t="shared" si="11"/>
        <v>3048272.3797549903</v>
      </c>
      <c r="F100" s="7">
        <f t="shared" si="8"/>
        <v>111818759.07772538</v>
      </c>
      <c r="H100">
        <v>78</v>
      </c>
      <c r="I100" s="7">
        <f t="shared" si="12"/>
        <v>19400335.1977778</v>
      </c>
      <c r="J100" s="7">
        <f t="shared" si="13"/>
        <v>2524151.5748451138</v>
      </c>
      <c r="K100" s="7">
        <f t="shared" si="14"/>
        <v>21924486.772622913</v>
      </c>
      <c r="L100" s="7">
        <f t="shared" si="15"/>
        <v>371436037.68146563</v>
      </c>
    </row>
    <row r="101" spans="2:12" x14ac:dyDescent="0.25">
      <c r="B101">
        <v>79</v>
      </c>
      <c r="C101" s="7">
        <f t="shared" si="9"/>
        <v>2326109.560711347</v>
      </c>
      <c r="D101" s="7">
        <f t="shared" si="10"/>
        <v>722162.81904364319</v>
      </c>
      <c r="E101" s="7">
        <f t="shared" si="11"/>
        <v>3048272.3797549903</v>
      </c>
      <c r="F101" s="7">
        <f t="shared" si="8"/>
        <v>109492649.51701403</v>
      </c>
      <c r="H101">
        <v>79</v>
      </c>
      <c r="I101" s="7">
        <f t="shared" si="12"/>
        <v>19525629.029263448</v>
      </c>
      <c r="J101" s="7">
        <f t="shared" si="13"/>
        <v>2398857.7433594656</v>
      </c>
      <c r="K101" s="7">
        <f t="shared" si="14"/>
        <v>21924486.772622913</v>
      </c>
      <c r="L101" s="7">
        <f t="shared" si="15"/>
        <v>351910408.65220219</v>
      </c>
    </row>
    <row r="102" spans="2:12" x14ac:dyDescent="0.25">
      <c r="B102">
        <v>80</v>
      </c>
      <c r="C102" s="7">
        <f t="shared" si="9"/>
        <v>2341132.3516242746</v>
      </c>
      <c r="D102" s="7">
        <f t="shared" si="10"/>
        <v>707140.0281307156</v>
      </c>
      <c r="E102" s="7">
        <f t="shared" si="11"/>
        <v>3048272.3797549903</v>
      </c>
      <c r="F102" s="7">
        <f t="shared" si="8"/>
        <v>107151517.16538975</v>
      </c>
      <c r="H102">
        <v>80</v>
      </c>
      <c r="I102" s="7">
        <f t="shared" si="12"/>
        <v>19651732.050077442</v>
      </c>
      <c r="J102" s="7">
        <f t="shared" si="13"/>
        <v>2272754.7225454724</v>
      </c>
      <c r="K102" s="7">
        <f t="shared" si="14"/>
        <v>21924486.772622913</v>
      </c>
      <c r="L102" s="7">
        <f t="shared" si="15"/>
        <v>332258676.60212475</v>
      </c>
    </row>
    <row r="103" spans="2:12" x14ac:dyDescent="0.25">
      <c r="B103">
        <v>81</v>
      </c>
      <c r="C103" s="7">
        <f t="shared" si="9"/>
        <v>2356252.1647285149</v>
      </c>
      <c r="D103" s="7">
        <f t="shared" si="10"/>
        <v>692020.21502647537</v>
      </c>
      <c r="E103" s="7">
        <f t="shared" si="11"/>
        <v>3048272.3797549903</v>
      </c>
      <c r="F103" s="7">
        <f t="shared" si="8"/>
        <v>104795265.00066122</v>
      </c>
      <c r="H103">
        <v>81</v>
      </c>
      <c r="I103" s="7">
        <f t="shared" si="12"/>
        <v>19778649.486234192</v>
      </c>
      <c r="J103" s="7">
        <f t="shared" si="13"/>
        <v>2145837.2863887222</v>
      </c>
      <c r="K103" s="7">
        <f t="shared" si="14"/>
        <v>21924486.772622913</v>
      </c>
      <c r="L103" s="7">
        <f t="shared" si="15"/>
        <v>312480027.11589056</v>
      </c>
    </row>
    <row r="104" spans="2:12" x14ac:dyDescent="0.25">
      <c r="B104">
        <v>82</v>
      </c>
      <c r="C104" s="7">
        <f t="shared" si="9"/>
        <v>2371469.6266257199</v>
      </c>
      <c r="D104" s="7">
        <f t="shared" si="10"/>
        <v>676802.75312927039</v>
      </c>
      <c r="E104" s="7">
        <f t="shared" si="11"/>
        <v>3048272.3797549903</v>
      </c>
      <c r="F104" s="7">
        <f t="shared" si="8"/>
        <v>102423795.37403551</v>
      </c>
      <c r="H104">
        <v>82</v>
      </c>
      <c r="I104" s="7">
        <f t="shared" si="12"/>
        <v>19906386.597499453</v>
      </c>
      <c r="J104" s="7">
        <f t="shared" si="13"/>
        <v>2018100.1751234599</v>
      </c>
      <c r="K104" s="7">
        <f t="shared" si="14"/>
        <v>21924486.772622913</v>
      </c>
      <c r="L104" s="7">
        <f t="shared" si="15"/>
        <v>292573640.51839113</v>
      </c>
    </row>
    <row r="105" spans="2:12" x14ac:dyDescent="0.25">
      <c r="B105">
        <v>83</v>
      </c>
      <c r="C105" s="7">
        <f t="shared" si="9"/>
        <v>2386785.3679643441</v>
      </c>
      <c r="D105" s="7">
        <f t="shared" si="10"/>
        <v>661487.01179064601</v>
      </c>
      <c r="E105" s="7">
        <f t="shared" si="11"/>
        <v>3048272.3797549903</v>
      </c>
      <c r="F105" s="7">
        <f t="shared" si="8"/>
        <v>100037010.00607117</v>
      </c>
      <c r="H105">
        <v>83</v>
      </c>
      <c r="I105" s="7">
        <f t="shared" si="12"/>
        <v>20034948.677608304</v>
      </c>
      <c r="J105" s="7">
        <f t="shared" si="13"/>
        <v>1889538.0950146094</v>
      </c>
      <c r="K105" s="7">
        <f t="shared" si="14"/>
        <v>21924486.772622913</v>
      </c>
      <c r="L105" s="7">
        <f t="shared" si="15"/>
        <v>272538691.84078282</v>
      </c>
    </row>
    <row r="106" spans="2:12" x14ac:dyDescent="0.25">
      <c r="B106">
        <v>84</v>
      </c>
      <c r="C106" s="7">
        <f t="shared" si="9"/>
        <v>2402200.0234657805</v>
      </c>
      <c r="D106" s="7">
        <f t="shared" si="10"/>
        <v>646072.35628920968</v>
      </c>
      <c r="E106" s="7">
        <f t="shared" si="11"/>
        <v>3048272.3797549903</v>
      </c>
      <c r="F106" s="7">
        <f t="shared" si="8"/>
        <v>97634809.982605383</v>
      </c>
      <c r="H106">
        <v>84</v>
      </c>
      <c r="I106" s="7">
        <f t="shared" si="12"/>
        <v>20164341.054484524</v>
      </c>
      <c r="J106" s="7">
        <f t="shared" si="13"/>
        <v>1760145.7181383891</v>
      </c>
      <c r="K106" s="7">
        <f t="shared" si="14"/>
        <v>21924486.772622913</v>
      </c>
      <c r="L106" s="7">
        <f t="shared" si="15"/>
        <v>252374350.7862983</v>
      </c>
    </row>
    <row r="107" spans="2:12" x14ac:dyDescent="0.25">
      <c r="B107">
        <v>85</v>
      </c>
      <c r="C107" s="7">
        <f t="shared" si="9"/>
        <v>2417714.231950664</v>
      </c>
      <c r="D107" s="7">
        <f t="shared" si="10"/>
        <v>630558.14780432649</v>
      </c>
      <c r="E107" s="7">
        <f t="shared" si="11"/>
        <v>3048272.3797549903</v>
      </c>
      <c r="F107" s="7">
        <f t="shared" si="8"/>
        <v>95217095.750654712</v>
      </c>
      <c r="H107">
        <v>85</v>
      </c>
      <c r="I107" s="7">
        <f t="shared" si="12"/>
        <v>20294569.090461403</v>
      </c>
      <c r="J107" s="7">
        <f t="shared" si="13"/>
        <v>1629917.68216151</v>
      </c>
      <c r="K107" s="7">
        <f t="shared" si="14"/>
        <v>21924486.772622913</v>
      </c>
      <c r="L107" s="7">
        <f t="shared" si="15"/>
        <v>232079781.6958369</v>
      </c>
    </row>
    <row r="108" spans="2:12" x14ac:dyDescent="0.25">
      <c r="B108">
        <v>86</v>
      </c>
      <c r="C108" s="7">
        <f t="shared" si="9"/>
        <v>2433328.6363653452</v>
      </c>
      <c r="D108" s="7">
        <f t="shared" si="10"/>
        <v>614943.74338964501</v>
      </c>
      <c r="E108" s="7">
        <f t="shared" si="11"/>
        <v>3048272.3797549903</v>
      </c>
      <c r="F108" s="7">
        <f t="shared" si="8"/>
        <v>92783767.114289373</v>
      </c>
      <c r="H108">
        <v>86</v>
      </c>
      <c r="I108" s="7">
        <f t="shared" si="12"/>
        <v>20425638.182503968</v>
      </c>
      <c r="J108" s="7">
        <f t="shared" si="13"/>
        <v>1498848.5901189465</v>
      </c>
      <c r="K108" s="7">
        <f t="shared" si="14"/>
        <v>21924486.772622913</v>
      </c>
      <c r="L108" s="7">
        <f t="shared" si="15"/>
        <v>211654143.51333293</v>
      </c>
    </row>
    <row r="109" spans="2:12" x14ac:dyDescent="0.25">
      <c r="B109">
        <v>87</v>
      </c>
      <c r="C109" s="7">
        <f t="shared" si="9"/>
        <v>2449043.8838085383</v>
      </c>
      <c r="D109" s="7">
        <f t="shared" si="10"/>
        <v>599228.49594645214</v>
      </c>
      <c r="E109" s="7">
        <f t="shared" si="11"/>
        <v>3048272.3797549903</v>
      </c>
      <c r="F109" s="7">
        <f t="shared" si="8"/>
        <v>90334723.230480835</v>
      </c>
      <c r="H109">
        <v>87</v>
      </c>
      <c r="I109" s="7">
        <f t="shared" si="12"/>
        <v>20557553.762432639</v>
      </c>
      <c r="J109" s="7">
        <f t="shared" si="13"/>
        <v>1366933.0101902753</v>
      </c>
      <c r="K109" s="7">
        <f t="shared" si="14"/>
        <v>21924486.772622913</v>
      </c>
      <c r="L109" s="7">
        <f t="shared" si="15"/>
        <v>191096589.7509003</v>
      </c>
    </row>
    <row r="110" spans="2:12" x14ac:dyDescent="0.25">
      <c r="B110">
        <v>88</v>
      </c>
      <c r="C110" s="7">
        <f t="shared" si="9"/>
        <v>2464860.6255581351</v>
      </c>
      <c r="D110" s="7">
        <f t="shared" si="10"/>
        <v>583411.75419685536</v>
      </c>
      <c r="E110" s="7">
        <f t="shared" si="11"/>
        <v>3048272.3797549903</v>
      </c>
      <c r="F110" s="7">
        <f t="shared" si="8"/>
        <v>87869862.604922697</v>
      </c>
      <c r="H110">
        <v>88</v>
      </c>
      <c r="I110" s="7">
        <f t="shared" si="12"/>
        <v>20690321.297148347</v>
      </c>
      <c r="J110" s="7">
        <f t="shared" si="13"/>
        <v>1234165.4754745644</v>
      </c>
      <c r="K110" s="7">
        <f t="shared" si="14"/>
        <v>21924486.772622913</v>
      </c>
      <c r="L110" s="7">
        <f t="shared" si="15"/>
        <v>170406268.45375195</v>
      </c>
    </row>
    <row r="111" spans="2:12" x14ac:dyDescent="0.25">
      <c r="B111">
        <v>89</v>
      </c>
      <c r="C111" s="7">
        <f t="shared" si="9"/>
        <v>2480779.5170981977</v>
      </c>
      <c r="D111" s="7">
        <f t="shared" si="10"/>
        <v>567492.86265679239</v>
      </c>
      <c r="E111" s="7">
        <f t="shared" si="11"/>
        <v>3048272.3797549903</v>
      </c>
      <c r="F111" s="7">
        <f t="shared" si="8"/>
        <v>85389083.087824494</v>
      </c>
      <c r="H111">
        <v>89</v>
      </c>
      <c r="I111" s="7">
        <f t="shared" si="12"/>
        <v>20823946.288859099</v>
      </c>
      <c r="J111" s="7">
        <f t="shared" si="13"/>
        <v>1100540.4837638147</v>
      </c>
      <c r="K111" s="7">
        <f t="shared" si="14"/>
        <v>21924486.772622913</v>
      </c>
      <c r="L111" s="7">
        <f t="shared" si="15"/>
        <v>149582322.16489285</v>
      </c>
    </row>
    <row r="112" spans="2:12" x14ac:dyDescent="0.25">
      <c r="B112">
        <v>90</v>
      </c>
      <c r="C112" s="7">
        <f t="shared" si="9"/>
        <v>2496801.2181461239</v>
      </c>
      <c r="D112" s="7">
        <f t="shared" si="10"/>
        <v>551471.16160886653</v>
      </c>
      <c r="E112" s="7">
        <f t="shared" si="11"/>
        <v>3048272.3797549903</v>
      </c>
      <c r="F112" s="7">
        <f t="shared" si="8"/>
        <v>82892281.869678363</v>
      </c>
      <c r="H112">
        <v>90</v>
      </c>
      <c r="I112" s="7">
        <f t="shared" si="12"/>
        <v>20958434.275307979</v>
      </c>
      <c r="J112" s="7">
        <f t="shared" si="13"/>
        <v>966052.49731493311</v>
      </c>
      <c r="K112" s="7">
        <f t="shared" si="14"/>
        <v>21924486.772622913</v>
      </c>
      <c r="L112" s="7">
        <f t="shared" si="15"/>
        <v>128623887.88958487</v>
      </c>
    </row>
    <row r="113" spans="2:12" x14ac:dyDescent="0.25">
      <c r="B113">
        <v>91</v>
      </c>
      <c r="C113" s="7">
        <f t="shared" si="9"/>
        <v>2512926.3926799842</v>
      </c>
      <c r="D113" s="7">
        <f t="shared" si="10"/>
        <v>535345.98707500612</v>
      </c>
      <c r="E113" s="7">
        <f t="shared" si="11"/>
        <v>3048272.3797549903</v>
      </c>
      <c r="F113" s="7">
        <f t="shared" si="8"/>
        <v>80379355.476998374</v>
      </c>
      <c r="H113">
        <v>91</v>
      </c>
      <c r="I113" s="7">
        <f t="shared" si="12"/>
        <v>21093790.830002677</v>
      </c>
      <c r="J113" s="7">
        <f t="shared" si="13"/>
        <v>830695.94262023561</v>
      </c>
      <c r="K113" s="7">
        <f t="shared" si="14"/>
        <v>21924486.772622913</v>
      </c>
      <c r="L113" s="7">
        <f t="shared" si="15"/>
        <v>107530097.05958219</v>
      </c>
    </row>
    <row r="114" spans="2:12" x14ac:dyDescent="0.25">
      <c r="B114">
        <v>92</v>
      </c>
      <c r="C114" s="7">
        <f t="shared" si="9"/>
        <v>2529155.7089660424</v>
      </c>
      <c r="D114" s="7">
        <f t="shared" si="10"/>
        <v>519116.67078894778</v>
      </c>
      <c r="E114" s="7">
        <f t="shared" si="11"/>
        <v>3048272.3797549903</v>
      </c>
      <c r="F114" s="7">
        <f t="shared" si="8"/>
        <v>77850199.768032327</v>
      </c>
      <c r="H114">
        <v>92</v>
      </c>
      <c r="I114" s="7">
        <f t="shared" si="12"/>
        <v>21230021.562446445</v>
      </c>
      <c r="J114" s="7">
        <f t="shared" si="13"/>
        <v>694465.21017646824</v>
      </c>
      <c r="K114" s="7">
        <f t="shared" si="14"/>
        <v>21924486.772622913</v>
      </c>
      <c r="L114" s="7">
        <f t="shared" si="15"/>
        <v>86300075.497135743</v>
      </c>
    </row>
    <row r="115" spans="2:12" x14ac:dyDescent="0.25">
      <c r="B115">
        <v>93</v>
      </c>
      <c r="C115" s="7">
        <f t="shared" si="9"/>
        <v>2545489.8395864484</v>
      </c>
      <c r="D115" s="7">
        <f t="shared" si="10"/>
        <v>502782.54016854212</v>
      </c>
      <c r="E115" s="7">
        <f t="shared" si="11"/>
        <v>3048272.3797549903</v>
      </c>
      <c r="F115" s="7">
        <f t="shared" si="8"/>
        <v>75304709.928445876</v>
      </c>
      <c r="H115">
        <v>93</v>
      </c>
      <c r="I115" s="7">
        <f t="shared" si="12"/>
        <v>21367132.118370578</v>
      </c>
      <c r="J115" s="7">
        <f t="shared" si="13"/>
        <v>557354.65425233508</v>
      </c>
      <c r="K115" s="7">
        <f t="shared" si="14"/>
        <v>21924486.772622913</v>
      </c>
      <c r="L115" s="7">
        <f t="shared" si="15"/>
        <v>64932943.378765166</v>
      </c>
    </row>
    <row r="116" spans="2:12" x14ac:dyDescent="0.25">
      <c r="B116">
        <v>94</v>
      </c>
      <c r="C116" s="7">
        <f t="shared" si="9"/>
        <v>2561929.4614671106</v>
      </c>
      <c r="D116" s="7">
        <f t="shared" si="10"/>
        <v>486342.91828787961</v>
      </c>
      <c r="E116" s="7">
        <f t="shared" si="11"/>
        <v>3048272.3797549903</v>
      </c>
      <c r="F116" s="7">
        <f t="shared" si="8"/>
        <v>72742780.466978759</v>
      </c>
      <c r="H116">
        <v>94</v>
      </c>
      <c r="I116" s="7">
        <f t="shared" si="12"/>
        <v>21505128.179968387</v>
      </c>
      <c r="J116" s="7">
        <f t="shared" si="13"/>
        <v>419358.59265452501</v>
      </c>
      <c r="K116" s="7">
        <f t="shared" si="14"/>
        <v>21924486.772622913</v>
      </c>
      <c r="L116" s="7">
        <f t="shared" si="15"/>
        <v>43427815.198796779</v>
      </c>
    </row>
    <row r="117" spans="2:12" x14ac:dyDescent="0.25">
      <c r="B117">
        <v>95</v>
      </c>
      <c r="C117" s="7">
        <f t="shared" si="9"/>
        <v>2578475.2559057525</v>
      </c>
      <c r="D117" s="7">
        <f t="shared" si="10"/>
        <v>469797.1238492378</v>
      </c>
      <c r="E117" s="7">
        <f t="shared" si="11"/>
        <v>3048272.3797549903</v>
      </c>
      <c r="F117" s="7">
        <f t="shared" si="8"/>
        <v>70164305.211073011</v>
      </c>
      <c r="H117">
        <v>95</v>
      </c>
      <c r="I117" s="7">
        <f t="shared" si="12"/>
        <v>21644015.466130685</v>
      </c>
      <c r="J117" s="7">
        <f t="shared" si="13"/>
        <v>280471.30649222917</v>
      </c>
      <c r="K117" s="7">
        <f t="shared" si="14"/>
        <v>21924486.772622913</v>
      </c>
      <c r="L117" s="7">
        <f t="shared" si="15"/>
        <v>21783799.732666094</v>
      </c>
    </row>
    <row r="118" spans="2:12" x14ac:dyDescent="0.25">
      <c r="B118">
        <v>96</v>
      </c>
      <c r="C118" s="7">
        <f t="shared" si="9"/>
        <v>2595127.9086001436</v>
      </c>
      <c r="D118" s="7">
        <f t="shared" si="10"/>
        <v>453144.47115484654</v>
      </c>
      <c r="E118" s="7">
        <f t="shared" si="11"/>
        <v>3048272.3797549903</v>
      </c>
      <c r="F118" s="7">
        <f t="shared" si="8"/>
        <v>67569177.302472875</v>
      </c>
      <c r="H118">
        <v>96</v>
      </c>
      <c r="I118" s="7">
        <f t="shared" si="12"/>
        <v>21783799.732682779</v>
      </c>
      <c r="J118" s="7">
        <f t="shared" si="13"/>
        <v>140687.03994013518</v>
      </c>
      <c r="K118" s="7">
        <f t="shared" si="14"/>
        <v>21924486.772622913</v>
      </c>
      <c r="L118" s="7">
        <f t="shared" si="15"/>
        <v>0</v>
      </c>
    </row>
    <row r="119" spans="2:12" x14ac:dyDescent="0.25">
      <c r="B119">
        <v>97</v>
      </c>
      <c r="C119" s="7">
        <f t="shared" si="9"/>
        <v>2611888.1096765199</v>
      </c>
      <c r="D119" s="7">
        <f t="shared" si="10"/>
        <v>436384.27007847064</v>
      </c>
      <c r="E119" s="7">
        <f t="shared" si="11"/>
        <v>3048272.3797549903</v>
      </c>
      <c r="F119" s="7">
        <f t="shared" si="8"/>
        <v>64957289.192796357</v>
      </c>
      <c r="H119">
        <v>97</v>
      </c>
      <c r="I119" s="7">
        <f t="shared" si="12"/>
        <v>0</v>
      </c>
      <c r="J119" s="7">
        <f t="shared" si="13"/>
        <v>0</v>
      </c>
      <c r="K119" s="7">
        <f t="shared" si="14"/>
        <v>0</v>
      </c>
      <c r="L119" s="7">
        <f t="shared" si="15"/>
        <v>0</v>
      </c>
    </row>
    <row r="120" spans="2:12" x14ac:dyDescent="0.25">
      <c r="B120">
        <v>98</v>
      </c>
      <c r="C120" s="7">
        <f t="shared" si="9"/>
        <v>2628756.5537181804</v>
      </c>
      <c r="D120" s="7">
        <f t="shared" si="10"/>
        <v>419515.82603680977</v>
      </c>
      <c r="E120" s="7">
        <f t="shared" si="11"/>
        <v>3048272.3797549903</v>
      </c>
      <c r="F120" s="7">
        <f t="shared" si="8"/>
        <v>62328532.639078178</v>
      </c>
      <c r="H120">
        <v>98</v>
      </c>
      <c r="I120" s="7">
        <f t="shared" si="12"/>
        <v>0</v>
      </c>
      <c r="J120" s="7">
        <f t="shared" si="13"/>
        <v>0</v>
      </c>
      <c r="K120" s="7">
        <f t="shared" si="14"/>
        <v>0</v>
      </c>
      <c r="L120" s="7">
        <f t="shared" si="15"/>
        <v>0</v>
      </c>
    </row>
    <row r="121" spans="2:12" x14ac:dyDescent="0.25">
      <c r="B121">
        <v>99</v>
      </c>
      <c r="C121" s="7">
        <f t="shared" si="9"/>
        <v>2645733.9397942768</v>
      </c>
      <c r="D121" s="7">
        <f t="shared" si="10"/>
        <v>402538.43996071327</v>
      </c>
      <c r="E121" s="7">
        <f t="shared" si="11"/>
        <v>3048272.3797549903</v>
      </c>
      <c r="F121" s="7">
        <f t="shared" si="8"/>
        <v>59682798.699283898</v>
      </c>
      <c r="H121">
        <v>99</v>
      </c>
      <c r="I121" s="7">
        <f t="shared" si="12"/>
        <v>0</v>
      </c>
      <c r="J121" s="7">
        <f t="shared" si="13"/>
        <v>0</v>
      </c>
      <c r="K121" s="7">
        <f t="shared" si="14"/>
        <v>0</v>
      </c>
      <c r="L121" s="7">
        <f t="shared" si="15"/>
        <v>0</v>
      </c>
    </row>
    <row r="122" spans="2:12" x14ac:dyDescent="0.25">
      <c r="B122">
        <v>100</v>
      </c>
      <c r="C122" s="7">
        <f t="shared" si="9"/>
        <v>2662820.9714887817</v>
      </c>
      <c r="D122" s="7">
        <f t="shared" si="10"/>
        <v>385451.40826620854</v>
      </c>
      <c r="E122" s="7">
        <f t="shared" si="11"/>
        <v>3048272.3797549903</v>
      </c>
      <c r="F122" s="7">
        <f t="shared" si="8"/>
        <v>57019977.727795117</v>
      </c>
      <c r="H122">
        <v>100</v>
      </c>
      <c r="I122" s="7">
        <f t="shared" si="12"/>
        <v>0</v>
      </c>
      <c r="J122" s="7">
        <f t="shared" si="13"/>
        <v>0</v>
      </c>
      <c r="K122" s="7">
        <f t="shared" si="14"/>
        <v>0</v>
      </c>
      <c r="L122" s="7">
        <f t="shared" si="15"/>
        <v>0</v>
      </c>
    </row>
    <row r="123" spans="2:12" x14ac:dyDescent="0.25">
      <c r="B123">
        <v>101</v>
      </c>
      <c r="C123" s="7">
        <f t="shared" si="9"/>
        <v>2680018.3569296468</v>
      </c>
      <c r="D123" s="7">
        <f t="shared" si="10"/>
        <v>368254.02282534348</v>
      </c>
      <c r="E123" s="7">
        <f t="shared" si="11"/>
        <v>3048272.3797549903</v>
      </c>
      <c r="F123" s="7">
        <f t="shared" si="8"/>
        <v>54339959.370865472</v>
      </c>
      <c r="H123">
        <v>101</v>
      </c>
      <c r="I123" s="7">
        <f t="shared" si="12"/>
        <v>0</v>
      </c>
      <c r="J123" s="7">
        <f t="shared" si="13"/>
        <v>0</v>
      </c>
      <c r="K123" s="7">
        <f t="shared" si="14"/>
        <v>0</v>
      </c>
      <c r="L123" s="7">
        <f t="shared" si="15"/>
        <v>0</v>
      </c>
    </row>
    <row r="124" spans="2:12" x14ac:dyDescent="0.25">
      <c r="B124">
        <v>102</v>
      </c>
      <c r="C124" s="7">
        <f t="shared" si="9"/>
        <v>2697326.8088181508</v>
      </c>
      <c r="D124" s="7">
        <f t="shared" si="10"/>
        <v>350945.5709368395</v>
      </c>
      <c r="E124" s="7">
        <f t="shared" si="11"/>
        <v>3048272.3797549903</v>
      </c>
      <c r="F124" s="7">
        <f t="shared" si="8"/>
        <v>51642632.562047318</v>
      </c>
      <c r="H124">
        <v>102</v>
      </c>
      <c r="I124" s="7">
        <f t="shared" si="12"/>
        <v>0</v>
      </c>
      <c r="J124" s="7">
        <f t="shared" si="13"/>
        <v>0</v>
      </c>
      <c r="K124" s="7">
        <f t="shared" si="14"/>
        <v>0</v>
      </c>
      <c r="L124" s="7">
        <f t="shared" si="15"/>
        <v>0</v>
      </c>
    </row>
    <row r="125" spans="2:12" x14ac:dyDescent="0.25">
      <c r="B125">
        <v>103</v>
      </c>
      <c r="C125" s="7">
        <f t="shared" si="9"/>
        <v>2714747.0444584349</v>
      </c>
      <c r="D125" s="7">
        <f t="shared" si="10"/>
        <v>333525.3352965556</v>
      </c>
      <c r="E125" s="7">
        <f t="shared" si="11"/>
        <v>3048272.3797549903</v>
      </c>
      <c r="F125" s="7">
        <f t="shared" si="8"/>
        <v>48927885.517588884</v>
      </c>
      <c r="H125">
        <v>103</v>
      </c>
      <c r="I125" s="7">
        <f t="shared" si="12"/>
        <v>0</v>
      </c>
      <c r="J125" s="7">
        <f t="shared" si="13"/>
        <v>0</v>
      </c>
      <c r="K125" s="7">
        <f t="shared" si="14"/>
        <v>0</v>
      </c>
      <c r="L125" s="7">
        <f t="shared" si="15"/>
        <v>0</v>
      </c>
    </row>
    <row r="126" spans="2:12" x14ac:dyDescent="0.25">
      <c r="B126">
        <v>104</v>
      </c>
      <c r="C126" s="7">
        <f t="shared" si="9"/>
        <v>2732279.785787229</v>
      </c>
      <c r="D126" s="7">
        <f t="shared" si="10"/>
        <v>315992.59396776155</v>
      </c>
      <c r="E126" s="7">
        <f t="shared" si="11"/>
        <v>3048272.3797549903</v>
      </c>
      <c r="F126" s="7">
        <f t="shared" si="8"/>
        <v>46195605.731801651</v>
      </c>
      <c r="H126">
        <v>104</v>
      </c>
      <c r="I126" s="7">
        <f t="shared" si="12"/>
        <v>0</v>
      </c>
      <c r="J126" s="7">
        <f t="shared" si="13"/>
        <v>0</v>
      </c>
      <c r="K126" s="7">
        <f t="shared" si="14"/>
        <v>0</v>
      </c>
      <c r="L126" s="7">
        <f t="shared" si="15"/>
        <v>0</v>
      </c>
    </row>
    <row r="127" spans="2:12" x14ac:dyDescent="0.25">
      <c r="B127">
        <v>105</v>
      </c>
      <c r="C127" s="7">
        <f t="shared" si="9"/>
        <v>2749925.7594037713</v>
      </c>
      <c r="D127" s="7">
        <f t="shared" si="10"/>
        <v>298346.62035121903</v>
      </c>
      <c r="E127" s="7">
        <f t="shared" si="11"/>
        <v>3048272.3797549903</v>
      </c>
      <c r="F127" s="7">
        <f t="shared" si="8"/>
        <v>43445679.972397879</v>
      </c>
      <c r="H127">
        <v>105</v>
      </c>
      <c r="I127" s="7">
        <f t="shared" si="12"/>
        <v>0</v>
      </c>
      <c r="J127" s="7">
        <f t="shared" si="13"/>
        <v>0</v>
      </c>
      <c r="K127" s="7">
        <f t="shared" si="14"/>
        <v>0</v>
      </c>
      <c r="L127" s="7">
        <f t="shared" si="15"/>
        <v>0</v>
      </c>
    </row>
    <row r="128" spans="2:12" x14ac:dyDescent="0.25">
      <c r="B128">
        <v>106</v>
      </c>
      <c r="C128" s="7">
        <f t="shared" si="9"/>
        <v>2767685.6965999207</v>
      </c>
      <c r="D128" s="7">
        <f t="shared" si="10"/>
        <v>280586.68315506965</v>
      </c>
      <c r="E128" s="7">
        <f t="shared" si="11"/>
        <v>3048272.3797549903</v>
      </c>
      <c r="F128" s="7">
        <f t="shared" si="8"/>
        <v>40677994.275797956</v>
      </c>
      <c r="H128">
        <v>106</v>
      </c>
      <c r="I128" s="7">
        <f t="shared" si="12"/>
        <v>0</v>
      </c>
      <c r="J128" s="7">
        <f t="shared" si="13"/>
        <v>0</v>
      </c>
      <c r="K128" s="7">
        <f t="shared" si="14"/>
        <v>0</v>
      </c>
      <c r="L128" s="7">
        <f t="shared" si="15"/>
        <v>0</v>
      </c>
    </row>
    <row r="129" spans="2:12" x14ac:dyDescent="0.25">
      <c r="B129">
        <v>107</v>
      </c>
      <c r="C129" s="7">
        <f t="shared" si="9"/>
        <v>2785560.3333904617</v>
      </c>
      <c r="D129" s="7">
        <f t="shared" si="10"/>
        <v>262712.04636452848</v>
      </c>
      <c r="E129" s="7">
        <f t="shared" si="11"/>
        <v>3048272.3797549903</v>
      </c>
      <c r="F129" s="7">
        <f t="shared" si="8"/>
        <v>37892433.942407496</v>
      </c>
      <c r="H129">
        <v>107</v>
      </c>
      <c r="I129" s="7">
        <f t="shared" si="12"/>
        <v>0</v>
      </c>
      <c r="J129" s="7">
        <f t="shared" si="13"/>
        <v>0</v>
      </c>
      <c r="K129" s="7">
        <f t="shared" si="14"/>
        <v>0</v>
      </c>
      <c r="L129" s="7">
        <f t="shared" si="15"/>
        <v>0</v>
      </c>
    </row>
    <row r="130" spans="2:12" x14ac:dyDescent="0.25">
      <c r="B130">
        <v>108</v>
      </c>
      <c r="C130" s="7">
        <f t="shared" si="9"/>
        <v>2803550.4105436085</v>
      </c>
      <c r="D130" s="7">
        <f t="shared" si="10"/>
        <v>244721.96921138174</v>
      </c>
      <c r="E130" s="7">
        <f t="shared" si="11"/>
        <v>3048272.3797549903</v>
      </c>
      <c r="F130" s="7">
        <f t="shared" si="8"/>
        <v>35088883.531863891</v>
      </c>
      <c r="H130">
        <v>108</v>
      </c>
      <c r="I130" s="7">
        <f t="shared" si="12"/>
        <v>0</v>
      </c>
      <c r="J130" s="7">
        <f t="shared" si="13"/>
        <v>0</v>
      </c>
      <c r="K130" s="7">
        <f t="shared" si="14"/>
        <v>0</v>
      </c>
      <c r="L130" s="7">
        <f t="shared" si="15"/>
        <v>0</v>
      </c>
    </row>
    <row r="131" spans="2:12" x14ac:dyDescent="0.25">
      <c r="B131">
        <v>109</v>
      </c>
      <c r="C131" s="7">
        <f t="shared" si="9"/>
        <v>2821656.6736117029</v>
      </c>
      <c r="D131" s="7">
        <f t="shared" si="10"/>
        <v>226615.70614328762</v>
      </c>
      <c r="E131" s="7">
        <f t="shared" si="11"/>
        <v>3048272.3797549903</v>
      </c>
      <c r="F131" s="7">
        <f t="shared" si="8"/>
        <v>32267226.858252186</v>
      </c>
      <c r="H131">
        <v>109</v>
      </c>
      <c r="I131" s="7">
        <f t="shared" si="12"/>
        <v>0</v>
      </c>
      <c r="J131" s="7">
        <f t="shared" si="13"/>
        <v>0</v>
      </c>
      <c r="K131" s="7">
        <f t="shared" si="14"/>
        <v>0</v>
      </c>
      <c r="L131" s="7">
        <f t="shared" si="15"/>
        <v>0</v>
      </c>
    </row>
    <row r="132" spans="2:12" x14ac:dyDescent="0.25">
      <c r="B132">
        <v>110</v>
      </c>
      <c r="C132" s="7">
        <f t="shared" si="9"/>
        <v>2839879.8729621116</v>
      </c>
      <c r="D132" s="7">
        <f t="shared" si="10"/>
        <v>208392.5067928787</v>
      </c>
      <c r="E132" s="7">
        <f t="shared" si="11"/>
        <v>3048272.3797549903</v>
      </c>
      <c r="F132" s="7">
        <f t="shared" si="8"/>
        <v>29427346.985290073</v>
      </c>
      <c r="H132">
        <v>110</v>
      </c>
      <c r="I132" s="7">
        <f t="shared" si="12"/>
        <v>0</v>
      </c>
      <c r="J132" s="7">
        <f t="shared" si="13"/>
        <v>0</v>
      </c>
      <c r="K132" s="7">
        <f t="shared" si="14"/>
        <v>0</v>
      </c>
      <c r="L132" s="7">
        <f t="shared" si="15"/>
        <v>0</v>
      </c>
    </row>
    <row r="133" spans="2:12" x14ac:dyDescent="0.25">
      <c r="B133">
        <v>111</v>
      </c>
      <c r="C133" s="7">
        <f t="shared" si="9"/>
        <v>2858220.7638083254</v>
      </c>
      <c r="D133" s="7">
        <f t="shared" si="10"/>
        <v>190051.61594666506</v>
      </c>
      <c r="E133" s="7">
        <f t="shared" si="11"/>
        <v>3048272.3797549903</v>
      </c>
      <c r="F133" s="7">
        <f t="shared" si="8"/>
        <v>26569126.221481748</v>
      </c>
      <c r="H133">
        <v>111</v>
      </c>
      <c r="I133" s="7">
        <f t="shared" si="12"/>
        <v>0</v>
      </c>
      <c r="J133" s="7">
        <f t="shared" si="13"/>
        <v>0</v>
      </c>
      <c r="K133" s="7">
        <f t="shared" si="14"/>
        <v>0</v>
      </c>
      <c r="L133" s="7">
        <f t="shared" si="15"/>
        <v>0</v>
      </c>
    </row>
    <row r="134" spans="2:12" x14ac:dyDescent="0.25">
      <c r="B134">
        <v>112</v>
      </c>
      <c r="C134" s="7">
        <f t="shared" si="9"/>
        <v>2876680.1062412541</v>
      </c>
      <c r="D134" s="7">
        <f t="shared" si="10"/>
        <v>171592.27351373629</v>
      </c>
      <c r="E134" s="7">
        <f t="shared" si="11"/>
        <v>3048272.3797549903</v>
      </c>
      <c r="F134" s="7">
        <f t="shared" si="8"/>
        <v>23692446.115240492</v>
      </c>
      <c r="H134">
        <v>112</v>
      </c>
      <c r="I134" s="7">
        <f t="shared" si="12"/>
        <v>0</v>
      </c>
      <c r="J134" s="7">
        <f t="shared" si="13"/>
        <v>0</v>
      </c>
      <c r="K134" s="7">
        <f t="shared" si="14"/>
        <v>0</v>
      </c>
      <c r="L134" s="7">
        <f t="shared" si="15"/>
        <v>0</v>
      </c>
    </row>
    <row r="135" spans="2:12" x14ac:dyDescent="0.25">
      <c r="B135">
        <v>113</v>
      </c>
      <c r="C135" s="7">
        <f t="shared" si="9"/>
        <v>2895258.6652607289</v>
      </c>
      <c r="D135" s="7">
        <f t="shared" si="10"/>
        <v>153013.71449426151</v>
      </c>
      <c r="E135" s="7">
        <f t="shared" si="11"/>
        <v>3048272.3797549903</v>
      </c>
      <c r="F135" s="7">
        <f t="shared" si="8"/>
        <v>20797187.449979763</v>
      </c>
      <c r="H135">
        <v>113</v>
      </c>
      <c r="I135" s="7">
        <f t="shared" si="12"/>
        <v>0</v>
      </c>
      <c r="J135" s="7">
        <f t="shared" si="13"/>
        <v>0</v>
      </c>
      <c r="K135" s="7">
        <f t="shared" si="14"/>
        <v>0</v>
      </c>
      <c r="L135" s="7">
        <f t="shared" si="15"/>
        <v>0</v>
      </c>
    </row>
    <row r="136" spans="2:12" x14ac:dyDescent="0.25">
      <c r="B136">
        <v>114</v>
      </c>
      <c r="C136" s="7">
        <f t="shared" si="9"/>
        <v>2913957.2108072042</v>
      </c>
      <c r="D136" s="7">
        <f t="shared" si="10"/>
        <v>134315.16894778598</v>
      </c>
      <c r="E136" s="7">
        <f t="shared" si="11"/>
        <v>3048272.3797549903</v>
      </c>
      <c r="F136" s="7">
        <f t="shared" si="8"/>
        <v>17883230.239172559</v>
      </c>
      <c r="H136">
        <v>114</v>
      </c>
      <c r="I136" s="7">
        <f t="shared" si="12"/>
        <v>0</v>
      </c>
      <c r="J136" s="7">
        <f t="shared" si="13"/>
        <v>0</v>
      </c>
      <c r="K136" s="7">
        <f t="shared" si="14"/>
        <v>0</v>
      </c>
      <c r="L136" s="7">
        <f t="shared" si="15"/>
        <v>0</v>
      </c>
    </row>
    <row r="137" spans="2:12" x14ac:dyDescent="0.25">
      <c r="B137">
        <v>115</v>
      </c>
      <c r="C137" s="7">
        <f t="shared" si="9"/>
        <v>2932776.5177936675</v>
      </c>
      <c r="D137" s="7">
        <f t="shared" si="10"/>
        <v>115495.86196132278</v>
      </c>
      <c r="E137" s="7">
        <f t="shared" si="11"/>
        <v>3048272.3797549903</v>
      </c>
      <c r="F137" s="7">
        <f t="shared" si="8"/>
        <v>14950453.721378893</v>
      </c>
      <c r="H137">
        <v>115</v>
      </c>
      <c r="I137" s="7">
        <f t="shared" si="12"/>
        <v>0</v>
      </c>
      <c r="J137" s="7">
        <f t="shared" si="13"/>
        <v>0</v>
      </c>
      <c r="K137" s="7">
        <f t="shared" si="14"/>
        <v>0</v>
      </c>
      <c r="L137" s="7">
        <f t="shared" si="15"/>
        <v>0</v>
      </c>
    </row>
    <row r="138" spans="2:12" x14ac:dyDescent="0.25">
      <c r="B138">
        <v>116</v>
      </c>
      <c r="C138" s="7">
        <f t="shared" si="9"/>
        <v>2951717.3661377518</v>
      </c>
      <c r="D138" s="7">
        <f t="shared" si="10"/>
        <v>96555.013617238685</v>
      </c>
      <c r="E138" s="7">
        <f t="shared" si="11"/>
        <v>3048272.3797549903</v>
      </c>
      <c r="F138" s="7">
        <f t="shared" si="8"/>
        <v>11998736.35524114</v>
      </c>
      <c r="H138">
        <v>116</v>
      </c>
      <c r="I138" s="7">
        <f t="shared" si="12"/>
        <v>0</v>
      </c>
      <c r="J138" s="7">
        <f t="shared" si="13"/>
        <v>0</v>
      </c>
      <c r="K138" s="7">
        <f t="shared" si="14"/>
        <v>0</v>
      </c>
      <c r="L138" s="7">
        <f t="shared" si="15"/>
        <v>0</v>
      </c>
    </row>
    <row r="139" spans="2:12" x14ac:dyDescent="0.25">
      <c r="B139">
        <v>117</v>
      </c>
      <c r="C139" s="7">
        <f t="shared" si="9"/>
        <v>2970780.5407940578</v>
      </c>
      <c r="D139" s="7">
        <f t="shared" si="10"/>
        <v>77491.838960932364</v>
      </c>
      <c r="E139" s="7">
        <f t="shared" si="11"/>
        <v>3048272.3797549903</v>
      </c>
      <c r="F139" s="7">
        <f t="shared" si="8"/>
        <v>9027955.8144470826</v>
      </c>
      <c r="H139">
        <v>117</v>
      </c>
      <c r="I139" s="7">
        <f t="shared" si="12"/>
        <v>0</v>
      </c>
      <c r="J139" s="7">
        <f t="shared" si="13"/>
        <v>0</v>
      </c>
      <c r="K139" s="7">
        <f t="shared" si="14"/>
        <v>0</v>
      </c>
      <c r="L139" s="7">
        <f t="shared" si="15"/>
        <v>0</v>
      </c>
    </row>
    <row r="140" spans="2:12" x14ac:dyDescent="0.25">
      <c r="B140">
        <v>118</v>
      </c>
      <c r="C140" s="7">
        <f t="shared" si="9"/>
        <v>2989966.8317866861</v>
      </c>
      <c r="D140" s="7">
        <f t="shared" si="10"/>
        <v>58305.547968304076</v>
      </c>
      <c r="E140" s="7">
        <f t="shared" si="11"/>
        <v>3048272.3797549903</v>
      </c>
      <c r="F140" s="7">
        <f t="shared" si="8"/>
        <v>6037988.982660396</v>
      </c>
      <c r="H140">
        <v>118</v>
      </c>
      <c r="I140" s="7">
        <f t="shared" si="12"/>
        <v>0</v>
      </c>
      <c r="J140" s="7">
        <f t="shared" si="13"/>
        <v>0</v>
      </c>
      <c r="K140" s="7">
        <f t="shared" si="14"/>
        <v>0</v>
      </c>
      <c r="L140" s="7">
        <f t="shared" si="15"/>
        <v>0</v>
      </c>
    </row>
    <row r="141" spans="2:12" x14ac:dyDescent="0.25">
      <c r="B141">
        <v>119</v>
      </c>
      <c r="C141" s="7">
        <f t="shared" si="9"/>
        <v>3009277.0342419753</v>
      </c>
      <c r="D141" s="7">
        <f t="shared" si="10"/>
        <v>38995.345513015061</v>
      </c>
      <c r="E141" s="7">
        <f t="shared" si="11"/>
        <v>3048272.3797549903</v>
      </c>
      <c r="F141" s="7">
        <f t="shared" si="8"/>
        <v>3028711.9484184207</v>
      </c>
      <c r="H141">
        <v>119</v>
      </c>
      <c r="I141" s="7">
        <f t="shared" si="12"/>
        <v>0</v>
      </c>
      <c r="J141" s="7">
        <f t="shared" si="13"/>
        <v>0</v>
      </c>
      <c r="K141" s="7">
        <f t="shared" si="14"/>
        <v>0</v>
      </c>
      <c r="L141" s="7">
        <f t="shared" si="15"/>
        <v>0</v>
      </c>
    </row>
    <row r="142" spans="2:12" x14ac:dyDescent="0.25">
      <c r="B142">
        <v>120</v>
      </c>
      <c r="C142" s="7">
        <f t="shared" si="9"/>
        <v>3028711.9484214545</v>
      </c>
      <c r="D142" s="7">
        <f>IF(F141*$D$18/12&lt;0,0,F141*$D$18/12)</f>
        <v>19560.431333535635</v>
      </c>
      <c r="E142" s="7">
        <f t="shared" si="11"/>
        <v>3048272.3797549903</v>
      </c>
      <c r="F142" s="7">
        <f>IF(F141-C142&lt;0,0,F141-C142)</f>
        <v>0</v>
      </c>
      <c r="H142">
        <v>120</v>
      </c>
      <c r="I142" s="7">
        <f t="shared" si="12"/>
        <v>0</v>
      </c>
      <c r="J142" s="7">
        <f t="shared" si="13"/>
        <v>0</v>
      </c>
      <c r="K142" s="7">
        <f t="shared" si="14"/>
        <v>0</v>
      </c>
      <c r="L142" s="7">
        <f t="shared" si="15"/>
        <v>0</v>
      </c>
    </row>
    <row r="143" spans="2:12" x14ac:dyDescent="0.25">
      <c r="B143">
        <v>121</v>
      </c>
      <c r="C143" s="7">
        <f>IF(E143-D143&lt;0,0,E143-D143)</f>
        <v>0</v>
      </c>
      <c r="D143" s="7">
        <f t="shared" si="10"/>
        <v>0</v>
      </c>
      <c r="E143" s="7">
        <f t="shared" si="11"/>
        <v>0</v>
      </c>
      <c r="F143" s="7">
        <f t="shared" ref="F143:F202" si="16">IF(F142-C143&lt;0,0,F142-C143)</f>
        <v>0</v>
      </c>
      <c r="H143">
        <v>121</v>
      </c>
      <c r="I143" s="7">
        <f t="shared" si="12"/>
        <v>0</v>
      </c>
      <c r="J143" s="7">
        <f t="shared" si="13"/>
        <v>0</v>
      </c>
      <c r="K143" s="7">
        <f t="shared" si="14"/>
        <v>0</v>
      </c>
      <c r="L143" s="7">
        <f t="shared" si="15"/>
        <v>0</v>
      </c>
    </row>
    <row r="144" spans="2:12" x14ac:dyDescent="0.25">
      <c r="B144">
        <v>122</v>
      </c>
      <c r="C144" s="7">
        <f t="shared" si="9"/>
        <v>0</v>
      </c>
      <c r="D144" s="7">
        <f t="shared" si="10"/>
        <v>0</v>
      </c>
      <c r="E144" s="7">
        <f t="shared" si="11"/>
        <v>0</v>
      </c>
      <c r="F144" s="7">
        <f t="shared" si="16"/>
        <v>0</v>
      </c>
      <c r="H144">
        <v>122</v>
      </c>
      <c r="I144" s="7">
        <f t="shared" si="12"/>
        <v>0</v>
      </c>
      <c r="J144" s="7">
        <f t="shared" si="13"/>
        <v>0</v>
      </c>
      <c r="K144" s="7">
        <f t="shared" si="14"/>
        <v>0</v>
      </c>
      <c r="L144" s="7">
        <f t="shared" si="15"/>
        <v>0</v>
      </c>
    </row>
    <row r="145" spans="2:12" x14ac:dyDescent="0.25">
      <c r="B145">
        <v>123</v>
      </c>
      <c r="C145" s="7">
        <f t="shared" si="9"/>
        <v>0</v>
      </c>
      <c r="D145" s="7">
        <f t="shared" si="10"/>
        <v>0</v>
      </c>
      <c r="E145" s="7">
        <f t="shared" si="11"/>
        <v>0</v>
      </c>
      <c r="F145" s="7">
        <f t="shared" si="16"/>
        <v>0</v>
      </c>
      <c r="H145">
        <v>123</v>
      </c>
      <c r="I145" s="7">
        <f t="shared" si="12"/>
        <v>0</v>
      </c>
      <c r="J145" s="7">
        <f t="shared" si="13"/>
        <v>0</v>
      </c>
      <c r="K145" s="7">
        <f t="shared" si="14"/>
        <v>0</v>
      </c>
      <c r="L145" s="7">
        <f t="shared" si="15"/>
        <v>0</v>
      </c>
    </row>
    <row r="146" spans="2:12" x14ac:dyDescent="0.25">
      <c r="B146">
        <v>124</v>
      </c>
      <c r="C146" s="7">
        <f t="shared" si="9"/>
        <v>0</v>
      </c>
      <c r="D146" s="7">
        <f t="shared" si="10"/>
        <v>0</v>
      </c>
      <c r="E146" s="7">
        <f t="shared" si="11"/>
        <v>0</v>
      </c>
      <c r="F146" s="7">
        <f t="shared" si="16"/>
        <v>0</v>
      </c>
      <c r="H146">
        <v>124</v>
      </c>
      <c r="I146" s="7">
        <f t="shared" si="12"/>
        <v>0</v>
      </c>
      <c r="J146" s="7">
        <f t="shared" si="13"/>
        <v>0</v>
      </c>
      <c r="K146" s="7">
        <f t="shared" si="14"/>
        <v>0</v>
      </c>
      <c r="L146" s="7">
        <f t="shared" si="15"/>
        <v>0</v>
      </c>
    </row>
    <row r="147" spans="2:12" x14ac:dyDescent="0.25">
      <c r="B147">
        <v>125</v>
      </c>
      <c r="C147" s="7">
        <f t="shared" si="9"/>
        <v>0</v>
      </c>
      <c r="D147" s="7">
        <f t="shared" si="10"/>
        <v>0</v>
      </c>
      <c r="E147" s="7">
        <f t="shared" si="11"/>
        <v>0</v>
      </c>
      <c r="F147" s="7">
        <f t="shared" si="16"/>
        <v>0</v>
      </c>
      <c r="H147">
        <v>125</v>
      </c>
      <c r="I147" s="7">
        <f t="shared" si="12"/>
        <v>0</v>
      </c>
      <c r="J147" s="7">
        <f t="shared" si="13"/>
        <v>0</v>
      </c>
      <c r="K147" s="7">
        <f t="shared" si="14"/>
        <v>0</v>
      </c>
      <c r="L147" s="7">
        <f t="shared" si="15"/>
        <v>0</v>
      </c>
    </row>
    <row r="148" spans="2:12" x14ac:dyDescent="0.25">
      <c r="B148">
        <v>126</v>
      </c>
      <c r="C148" s="7">
        <f t="shared" si="9"/>
        <v>0</v>
      </c>
      <c r="D148" s="7">
        <f t="shared" si="10"/>
        <v>0</v>
      </c>
      <c r="E148" s="7">
        <f t="shared" si="11"/>
        <v>0</v>
      </c>
      <c r="F148" s="7">
        <f t="shared" si="16"/>
        <v>0</v>
      </c>
      <c r="H148">
        <v>126</v>
      </c>
      <c r="I148" s="7">
        <f t="shared" si="12"/>
        <v>0</v>
      </c>
      <c r="J148" s="7">
        <f t="shared" si="13"/>
        <v>0</v>
      </c>
      <c r="K148" s="7">
        <f t="shared" si="14"/>
        <v>0</v>
      </c>
      <c r="L148" s="7">
        <f t="shared" si="15"/>
        <v>0</v>
      </c>
    </row>
    <row r="149" spans="2:12" x14ac:dyDescent="0.25">
      <c r="B149">
        <v>127</v>
      </c>
      <c r="C149" s="7">
        <f t="shared" si="9"/>
        <v>0</v>
      </c>
      <c r="D149" s="7">
        <f t="shared" si="10"/>
        <v>0</v>
      </c>
      <c r="E149" s="7">
        <f t="shared" si="11"/>
        <v>0</v>
      </c>
      <c r="F149" s="7">
        <f t="shared" si="16"/>
        <v>0</v>
      </c>
      <c r="H149">
        <v>127</v>
      </c>
      <c r="I149" s="7">
        <f t="shared" si="12"/>
        <v>0</v>
      </c>
      <c r="J149" s="7">
        <f t="shared" si="13"/>
        <v>0</v>
      </c>
      <c r="K149" s="7">
        <f t="shared" si="14"/>
        <v>0</v>
      </c>
      <c r="L149" s="7">
        <f t="shared" si="15"/>
        <v>0</v>
      </c>
    </row>
    <row r="150" spans="2:12" x14ac:dyDescent="0.25">
      <c r="B150">
        <v>128</v>
      </c>
      <c r="C150" s="7">
        <f t="shared" si="9"/>
        <v>0</v>
      </c>
      <c r="D150" s="7">
        <f t="shared" si="10"/>
        <v>0</v>
      </c>
      <c r="E150" s="7">
        <f t="shared" si="11"/>
        <v>0</v>
      </c>
      <c r="F150" s="7">
        <f t="shared" si="16"/>
        <v>0</v>
      </c>
      <c r="H150">
        <v>128</v>
      </c>
      <c r="I150" s="7">
        <f t="shared" si="12"/>
        <v>0</v>
      </c>
      <c r="J150" s="7">
        <f t="shared" si="13"/>
        <v>0</v>
      </c>
      <c r="K150" s="7">
        <f t="shared" si="14"/>
        <v>0</v>
      </c>
      <c r="L150" s="7">
        <f t="shared" si="15"/>
        <v>0</v>
      </c>
    </row>
    <row r="151" spans="2:12" x14ac:dyDescent="0.25">
      <c r="B151">
        <v>129</v>
      </c>
      <c r="C151" s="7">
        <f t="shared" si="9"/>
        <v>0</v>
      </c>
      <c r="D151" s="7">
        <f t="shared" si="10"/>
        <v>0</v>
      </c>
      <c r="E151" s="7">
        <f t="shared" si="11"/>
        <v>0</v>
      </c>
      <c r="F151" s="7">
        <f t="shared" si="16"/>
        <v>0</v>
      </c>
      <c r="H151">
        <v>129</v>
      </c>
      <c r="I151" s="7">
        <f t="shared" si="12"/>
        <v>0</v>
      </c>
      <c r="J151" s="7">
        <f t="shared" si="13"/>
        <v>0</v>
      </c>
      <c r="K151" s="7">
        <f t="shared" si="14"/>
        <v>0</v>
      </c>
      <c r="L151" s="7">
        <f t="shared" si="15"/>
        <v>0</v>
      </c>
    </row>
    <row r="152" spans="2:12" x14ac:dyDescent="0.25">
      <c r="B152">
        <v>130</v>
      </c>
      <c r="C152" s="7">
        <f t="shared" ref="C152:C202" si="17">IF(E152-D152&lt;0,0,E152-D152)</f>
        <v>0</v>
      </c>
      <c r="D152" s="7">
        <f t="shared" ref="D152:D202" si="18">IF(F151*$D$18/12&lt;0,0,F151*$D$18/12)</f>
        <v>0</v>
      </c>
      <c r="E152" s="7">
        <f t="shared" ref="E152:E202" si="19">IF(D152=0,0,($D$16*($D$18/12))/(1-1/(1+$D$18/12)^$D$17))</f>
        <v>0</v>
      </c>
      <c r="F152" s="7">
        <f t="shared" si="16"/>
        <v>0</v>
      </c>
      <c r="H152">
        <v>130</v>
      </c>
      <c r="I152" s="7">
        <f t="shared" ref="I152:I202" si="20">IF(K152-J152&lt;0,0,K152-J152)</f>
        <v>0</v>
      </c>
      <c r="J152" s="7">
        <f t="shared" ref="J152:J202" si="21">IF(L151*$D$18/12&lt;0,0,L151*$D$18/12)</f>
        <v>0</v>
      </c>
      <c r="K152" s="7">
        <f t="shared" ref="K152:K202" si="22">IF(J152=0,0,($J$16*($J$18/12))/(1-1/(1+$J$18/12)^$J$17))</f>
        <v>0</v>
      </c>
      <c r="L152" s="7">
        <f t="shared" ref="L152:L202" si="23">IF(L151-I152&lt;0,0,L151-I152)</f>
        <v>0</v>
      </c>
    </row>
    <row r="153" spans="2:12" x14ac:dyDescent="0.25">
      <c r="B153">
        <v>131</v>
      </c>
      <c r="C153" s="7">
        <f t="shared" si="17"/>
        <v>0</v>
      </c>
      <c r="D153" s="7">
        <f t="shared" si="18"/>
        <v>0</v>
      </c>
      <c r="E153" s="7">
        <f t="shared" si="19"/>
        <v>0</v>
      </c>
      <c r="F153" s="7">
        <f t="shared" si="16"/>
        <v>0</v>
      </c>
      <c r="H153">
        <v>131</v>
      </c>
      <c r="I153" s="7">
        <f t="shared" si="20"/>
        <v>0</v>
      </c>
      <c r="J153" s="7">
        <f t="shared" si="21"/>
        <v>0</v>
      </c>
      <c r="K153" s="7">
        <f t="shared" si="22"/>
        <v>0</v>
      </c>
      <c r="L153" s="7">
        <f t="shared" si="23"/>
        <v>0</v>
      </c>
    </row>
    <row r="154" spans="2:12" x14ac:dyDescent="0.25">
      <c r="B154">
        <v>132</v>
      </c>
      <c r="C154" s="7">
        <f t="shared" si="17"/>
        <v>0</v>
      </c>
      <c r="D154" s="7">
        <f t="shared" si="18"/>
        <v>0</v>
      </c>
      <c r="E154" s="7">
        <f t="shared" si="19"/>
        <v>0</v>
      </c>
      <c r="F154" s="7">
        <f t="shared" si="16"/>
        <v>0</v>
      </c>
      <c r="H154">
        <v>132</v>
      </c>
      <c r="I154" s="7">
        <f t="shared" si="20"/>
        <v>0</v>
      </c>
      <c r="J154" s="7">
        <f t="shared" si="21"/>
        <v>0</v>
      </c>
      <c r="K154" s="7">
        <f t="shared" si="22"/>
        <v>0</v>
      </c>
      <c r="L154" s="7">
        <f t="shared" si="23"/>
        <v>0</v>
      </c>
    </row>
    <row r="155" spans="2:12" x14ac:dyDescent="0.25">
      <c r="B155">
        <v>133</v>
      </c>
      <c r="C155" s="7">
        <f t="shared" si="17"/>
        <v>0</v>
      </c>
      <c r="D155" s="7">
        <f t="shared" si="18"/>
        <v>0</v>
      </c>
      <c r="E155" s="7">
        <f t="shared" si="19"/>
        <v>0</v>
      </c>
      <c r="F155" s="7">
        <f t="shared" si="16"/>
        <v>0</v>
      </c>
      <c r="H155">
        <v>133</v>
      </c>
      <c r="I155" s="7">
        <f t="shared" si="20"/>
        <v>0</v>
      </c>
      <c r="J155" s="7">
        <f t="shared" si="21"/>
        <v>0</v>
      </c>
      <c r="K155" s="7">
        <f t="shared" si="22"/>
        <v>0</v>
      </c>
      <c r="L155" s="7">
        <f t="shared" si="23"/>
        <v>0</v>
      </c>
    </row>
    <row r="156" spans="2:12" x14ac:dyDescent="0.25">
      <c r="B156">
        <v>134</v>
      </c>
      <c r="C156" s="7">
        <f t="shared" si="17"/>
        <v>0</v>
      </c>
      <c r="D156" s="7">
        <f t="shared" si="18"/>
        <v>0</v>
      </c>
      <c r="E156" s="7">
        <f t="shared" si="19"/>
        <v>0</v>
      </c>
      <c r="F156" s="7">
        <f t="shared" si="16"/>
        <v>0</v>
      </c>
      <c r="H156">
        <v>134</v>
      </c>
      <c r="I156" s="7">
        <f t="shared" si="20"/>
        <v>0</v>
      </c>
      <c r="J156" s="7">
        <f t="shared" si="21"/>
        <v>0</v>
      </c>
      <c r="K156" s="7">
        <f t="shared" si="22"/>
        <v>0</v>
      </c>
      <c r="L156" s="7">
        <f t="shared" si="23"/>
        <v>0</v>
      </c>
    </row>
    <row r="157" spans="2:12" x14ac:dyDescent="0.25">
      <c r="B157">
        <v>135</v>
      </c>
      <c r="C157" s="7">
        <f t="shared" si="17"/>
        <v>0</v>
      </c>
      <c r="D157" s="7">
        <f t="shared" si="18"/>
        <v>0</v>
      </c>
      <c r="E157" s="7">
        <f t="shared" si="19"/>
        <v>0</v>
      </c>
      <c r="F157" s="7">
        <f t="shared" si="16"/>
        <v>0</v>
      </c>
      <c r="H157">
        <v>135</v>
      </c>
      <c r="I157" s="7">
        <f t="shared" si="20"/>
        <v>0</v>
      </c>
      <c r="J157" s="7">
        <f t="shared" si="21"/>
        <v>0</v>
      </c>
      <c r="K157" s="7">
        <f t="shared" si="22"/>
        <v>0</v>
      </c>
      <c r="L157" s="7">
        <f t="shared" si="23"/>
        <v>0</v>
      </c>
    </row>
    <row r="158" spans="2:12" x14ac:dyDescent="0.25">
      <c r="B158">
        <v>136</v>
      </c>
      <c r="C158" s="7">
        <f t="shared" si="17"/>
        <v>0</v>
      </c>
      <c r="D158" s="7">
        <f t="shared" si="18"/>
        <v>0</v>
      </c>
      <c r="E158" s="7">
        <f t="shared" si="19"/>
        <v>0</v>
      </c>
      <c r="F158" s="7">
        <f t="shared" si="16"/>
        <v>0</v>
      </c>
      <c r="H158">
        <v>136</v>
      </c>
      <c r="I158" s="7">
        <f t="shared" si="20"/>
        <v>0</v>
      </c>
      <c r="J158" s="7">
        <f t="shared" si="21"/>
        <v>0</v>
      </c>
      <c r="K158" s="7">
        <f t="shared" si="22"/>
        <v>0</v>
      </c>
      <c r="L158" s="7">
        <f t="shared" si="23"/>
        <v>0</v>
      </c>
    </row>
    <row r="159" spans="2:12" x14ac:dyDescent="0.25">
      <c r="B159">
        <v>137</v>
      </c>
      <c r="C159" s="7">
        <f t="shared" si="17"/>
        <v>0</v>
      </c>
      <c r="D159" s="7">
        <f t="shared" si="18"/>
        <v>0</v>
      </c>
      <c r="E159" s="7">
        <f t="shared" si="19"/>
        <v>0</v>
      </c>
      <c r="F159" s="7">
        <f t="shared" si="16"/>
        <v>0</v>
      </c>
      <c r="H159">
        <v>137</v>
      </c>
      <c r="I159" s="7">
        <f t="shared" si="20"/>
        <v>0</v>
      </c>
      <c r="J159" s="7">
        <f t="shared" si="21"/>
        <v>0</v>
      </c>
      <c r="K159" s="7">
        <f t="shared" si="22"/>
        <v>0</v>
      </c>
      <c r="L159" s="7">
        <f t="shared" si="23"/>
        <v>0</v>
      </c>
    </row>
    <row r="160" spans="2:12" x14ac:dyDescent="0.25">
      <c r="B160">
        <v>138</v>
      </c>
      <c r="C160" s="7">
        <f t="shared" si="17"/>
        <v>0</v>
      </c>
      <c r="D160" s="7">
        <f t="shared" si="18"/>
        <v>0</v>
      </c>
      <c r="E160" s="7">
        <f t="shared" si="19"/>
        <v>0</v>
      </c>
      <c r="F160" s="7">
        <f t="shared" si="16"/>
        <v>0</v>
      </c>
      <c r="H160">
        <v>138</v>
      </c>
      <c r="I160" s="7">
        <f t="shared" si="20"/>
        <v>0</v>
      </c>
      <c r="J160" s="7">
        <f t="shared" si="21"/>
        <v>0</v>
      </c>
      <c r="K160" s="7">
        <f t="shared" si="22"/>
        <v>0</v>
      </c>
      <c r="L160" s="7">
        <f t="shared" si="23"/>
        <v>0</v>
      </c>
    </row>
    <row r="161" spans="2:12" x14ac:dyDescent="0.25">
      <c r="B161">
        <v>139</v>
      </c>
      <c r="C161" s="7">
        <f t="shared" si="17"/>
        <v>0</v>
      </c>
      <c r="D161" s="7">
        <f t="shared" si="18"/>
        <v>0</v>
      </c>
      <c r="E161" s="7">
        <f t="shared" si="19"/>
        <v>0</v>
      </c>
      <c r="F161" s="7">
        <f t="shared" si="16"/>
        <v>0</v>
      </c>
      <c r="H161">
        <v>139</v>
      </c>
      <c r="I161" s="7">
        <f t="shared" si="20"/>
        <v>0</v>
      </c>
      <c r="J161" s="7">
        <f t="shared" si="21"/>
        <v>0</v>
      </c>
      <c r="K161" s="7">
        <f t="shared" si="22"/>
        <v>0</v>
      </c>
      <c r="L161" s="7">
        <f t="shared" si="23"/>
        <v>0</v>
      </c>
    </row>
    <row r="162" spans="2:12" x14ac:dyDescent="0.25">
      <c r="B162">
        <v>140</v>
      </c>
      <c r="C162" s="7">
        <f t="shared" si="17"/>
        <v>0</v>
      </c>
      <c r="D162" s="7">
        <f t="shared" si="18"/>
        <v>0</v>
      </c>
      <c r="E162" s="7">
        <f t="shared" si="19"/>
        <v>0</v>
      </c>
      <c r="F162" s="7">
        <f t="shared" si="16"/>
        <v>0</v>
      </c>
      <c r="H162">
        <v>140</v>
      </c>
      <c r="I162" s="7">
        <f t="shared" si="20"/>
        <v>0</v>
      </c>
      <c r="J162" s="7">
        <f t="shared" si="21"/>
        <v>0</v>
      </c>
      <c r="K162" s="7">
        <f t="shared" si="22"/>
        <v>0</v>
      </c>
      <c r="L162" s="7">
        <f t="shared" si="23"/>
        <v>0</v>
      </c>
    </row>
    <row r="163" spans="2:12" x14ac:dyDescent="0.25">
      <c r="B163">
        <v>141</v>
      </c>
      <c r="C163" s="7">
        <f t="shared" si="17"/>
        <v>0</v>
      </c>
      <c r="D163" s="7">
        <f t="shared" si="18"/>
        <v>0</v>
      </c>
      <c r="E163" s="7">
        <f t="shared" si="19"/>
        <v>0</v>
      </c>
      <c r="F163" s="7">
        <f t="shared" si="16"/>
        <v>0</v>
      </c>
      <c r="H163">
        <v>141</v>
      </c>
      <c r="I163" s="7">
        <f t="shared" si="20"/>
        <v>0</v>
      </c>
      <c r="J163" s="7">
        <f t="shared" si="21"/>
        <v>0</v>
      </c>
      <c r="K163" s="7">
        <f t="shared" si="22"/>
        <v>0</v>
      </c>
      <c r="L163" s="7">
        <f t="shared" si="23"/>
        <v>0</v>
      </c>
    </row>
    <row r="164" spans="2:12" x14ac:dyDescent="0.25">
      <c r="B164">
        <v>142</v>
      </c>
      <c r="C164" s="7">
        <f t="shared" si="17"/>
        <v>0</v>
      </c>
      <c r="D164" s="7">
        <f t="shared" si="18"/>
        <v>0</v>
      </c>
      <c r="E164" s="7">
        <f t="shared" si="19"/>
        <v>0</v>
      </c>
      <c r="F164" s="7">
        <f t="shared" si="16"/>
        <v>0</v>
      </c>
      <c r="H164">
        <v>142</v>
      </c>
      <c r="I164" s="7">
        <f t="shared" si="20"/>
        <v>0</v>
      </c>
      <c r="J164" s="7">
        <f t="shared" si="21"/>
        <v>0</v>
      </c>
      <c r="K164" s="7">
        <f t="shared" si="22"/>
        <v>0</v>
      </c>
      <c r="L164" s="7">
        <f t="shared" si="23"/>
        <v>0</v>
      </c>
    </row>
    <row r="165" spans="2:12" x14ac:dyDescent="0.25">
      <c r="B165">
        <v>143</v>
      </c>
      <c r="C165" s="7">
        <f t="shared" si="17"/>
        <v>0</v>
      </c>
      <c r="D165" s="7">
        <f t="shared" si="18"/>
        <v>0</v>
      </c>
      <c r="E165" s="7">
        <f t="shared" si="19"/>
        <v>0</v>
      </c>
      <c r="F165" s="7">
        <f t="shared" si="16"/>
        <v>0</v>
      </c>
      <c r="H165">
        <v>143</v>
      </c>
      <c r="I165" s="7">
        <f t="shared" si="20"/>
        <v>0</v>
      </c>
      <c r="J165" s="7">
        <f t="shared" si="21"/>
        <v>0</v>
      </c>
      <c r="K165" s="7">
        <f t="shared" si="22"/>
        <v>0</v>
      </c>
      <c r="L165" s="7">
        <f t="shared" si="23"/>
        <v>0</v>
      </c>
    </row>
    <row r="166" spans="2:12" x14ac:dyDescent="0.25">
      <c r="B166">
        <v>144</v>
      </c>
      <c r="C166" s="7">
        <f t="shared" si="17"/>
        <v>0</v>
      </c>
      <c r="D166" s="7">
        <f t="shared" si="18"/>
        <v>0</v>
      </c>
      <c r="E166" s="7">
        <f t="shared" si="19"/>
        <v>0</v>
      </c>
      <c r="F166" s="7">
        <f t="shared" si="16"/>
        <v>0</v>
      </c>
      <c r="H166">
        <v>144</v>
      </c>
      <c r="I166" s="7">
        <f t="shared" si="20"/>
        <v>0</v>
      </c>
      <c r="J166" s="7">
        <f t="shared" si="21"/>
        <v>0</v>
      </c>
      <c r="K166" s="7">
        <f t="shared" si="22"/>
        <v>0</v>
      </c>
      <c r="L166" s="7">
        <f t="shared" si="23"/>
        <v>0</v>
      </c>
    </row>
    <row r="167" spans="2:12" x14ac:dyDescent="0.25">
      <c r="B167">
        <v>145</v>
      </c>
      <c r="C167" s="7">
        <f t="shared" si="17"/>
        <v>0</v>
      </c>
      <c r="D167" s="7">
        <f t="shared" si="18"/>
        <v>0</v>
      </c>
      <c r="E167" s="7">
        <f t="shared" si="19"/>
        <v>0</v>
      </c>
      <c r="F167" s="7">
        <f t="shared" si="16"/>
        <v>0</v>
      </c>
      <c r="H167">
        <v>145</v>
      </c>
      <c r="I167" s="7">
        <f t="shared" si="20"/>
        <v>0</v>
      </c>
      <c r="J167" s="7">
        <f t="shared" si="21"/>
        <v>0</v>
      </c>
      <c r="K167" s="7">
        <f t="shared" si="22"/>
        <v>0</v>
      </c>
      <c r="L167" s="7">
        <f t="shared" si="23"/>
        <v>0</v>
      </c>
    </row>
    <row r="168" spans="2:12" x14ac:dyDescent="0.25">
      <c r="B168">
        <v>146</v>
      </c>
      <c r="C168" s="7">
        <f t="shared" si="17"/>
        <v>0</v>
      </c>
      <c r="D168" s="7">
        <f t="shared" si="18"/>
        <v>0</v>
      </c>
      <c r="E168" s="7">
        <f t="shared" si="19"/>
        <v>0</v>
      </c>
      <c r="F168" s="7">
        <f t="shared" si="16"/>
        <v>0</v>
      </c>
      <c r="H168">
        <v>146</v>
      </c>
      <c r="I168" s="7">
        <f t="shared" si="20"/>
        <v>0</v>
      </c>
      <c r="J168" s="7">
        <f t="shared" si="21"/>
        <v>0</v>
      </c>
      <c r="K168" s="7">
        <f t="shared" si="22"/>
        <v>0</v>
      </c>
      <c r="L168" s="7">
        <f t="shared" si="23"/>
        <v>0</v>
      </c>
    </row>
    <row r="169" spans="2:12" x14ac:dyDescent="0.25">
      <c r="B169">
        <v>147</v>
      </c>
      <c r="C169" s="7">
        <f t="shared" si="17"/>
        <v>0</v>
      </c>
      <c r="D169" s="7">
        <f t="shared" si="18"/>
        <v>0</v>
      </c>
      <c r="E169" s="7">
        <f t="shared" si="19"/>
        <v>0</v>
      </c>
      <c r="F169" s="7">
        <f t="shared" si="16"/>
        <v>0</v>
      </c>
      <c r="H169">
        <v>147</v>
      </c>
      <c r="I169" s="7">
        <f t="shared" si="20"/>
        <v>0</v>
      </c>
      <c r="J169" s="7">
        <f t="shared" si="21"/>
        <v>0</v>
      </c>
      <c r="K169" s="7">
        <f t="shared" si="22"/>
        <v>0</v>
      </c>
      <c r="L169" s="7">
        <f t="shared" si="23"/>
        <v>0</v>
      </c>
    </row>
    <row r="170" spans="2:12" x14ac:dyDescent="0.25">
      <c r="B170">
        <v>148</v>
      </c>
      <c r="C170" s="7">
        <f t="shared" si="17"/>
        <v>0</v>
      </c>
      <c r="D170" s="7">
        <f t="shared" si="18"/>
        <v>0</v>
      </c>
      <c r="E170" s="7">
        <f t="shared" si="19"/>
        <v>0</v>
      </c>
      <c r="F170" s="7">
        <f t="shared" si="16"/>
        <v>0</v>
      </c>
      <c r="H170">
        <v>148</v>
      </c>
      <c r="I170" s="7">
        <f t="shared" si="20"/>
        <v>0</v>
      </c>
      <c r="J170" s="7">
        <f t="shared" si="21"/>
        <v>0</v>
      </c>
      <c r="K170" s="7">
        <f t="shared" si="22"/>
        <v>0</v>
      </c>
      <c r="L170" s="7">
        <f t="shared" si="23"/>
        <v>0</v>
      </c>
    </row>
    <row r="171" spans="2:12" x14ac:dyDescent="0.25">
      <c r="B171">
        <v>149</v>
      </c>
      <c r="C171" s="7">
        <f t="shared" si="17"/>
        <v>0</v>
      </c>
      <c r="D171" s="7">
        <f t="shared" si="18"/>
        <v>0</v>
      </c>
      <c r="E171" s="7">
        <f t="shared" si="19"/>
        <v>0</v>
      </c>
      <c r="F171" s="7">
        <f t="shared" si="16"/>
        <v>0</v>
      </c>
      <c r="H171">
        <v>149</v>
      </c>
      <c r="I171" s="7">
        <f t="shared" si="20"/>
        <v>0</v>
      </c>
      <c r="J171" s="7">
        <f t="shared" si="21"/>
        <v>0</v>
      </c>
      <c r="K171" s="7">
        <f t="shared" si="22"/>
        <v>0</v>
      </c>
      <c r="L171" s="7">
        <f t="shared" si="23"/>
        <v>0</v>
      </c>
    </row>
    <row r="172" spans="2:12" x14ac:dyDescent="0.25">
      <c r="B172">
        <v>150</v>
      </c>
      <c r="C172" s="7">
        <f t="shared" si="17"/>
        <v>0</v>
      </c>
      <c r="D172" s="7">
        <f t="shared" si="18"/>
        <v>0</v>
      </c>
      <c r="E172" s="7">
        <f t="shared" si="19"/>
        <v>0</v>
      </c>
      <c r="F172" s="7">
        <f t="shared" si="16"/>
        <v>0</v>
      </c>
      <c r="H172">
        <v>150</v>
      </c>
      <c r="I172" s="7">
        <f t="shared" si="20"/>
        <v>0</v>
      </c>
      <c r="J172" s="7">
        <f t="shared" si="21"/>
        <v>0</v>
      </c>
      <c r="K172" s="7">
        <f t="shared" si="22"/>
        <v>0</v>
      </c>
      <c r="L172" s="7">
        <f t="shared" si="23"/>
        <v>0</v>
      </c>
    </row>
    <row r="173" spans="2:12" x14ac:dyDescent="0.25">
      <c r="B173">
        <v>151</v>
      </c>
      <c r="C173" s="7">
        <f t="shared" si="17"/>
        <v>0</v>
      </c>
      <c r="D173" s="7">
        <f t="shared" si="18"/>
        <v>0</v>
      </c>
      <c r="E173" s="7">
        <f t="shared" si="19"/>
        <v>0</v>
      </c>
      <c r="F173" s="7">
        <f t="shared" si="16"/>
        <v>0</v>
      </c>
      <c r="H173">
        <v>151</v>
      </c>
      <c r="I173" s="7">
        <f t="shared" si="20"/>
        <v>0</v>
      </c>
      <c r="J173" s="7">
        <f t="shared" si="21"/>
        <v>0</v>
      </c>
      <c r="K173" s="7">
        <f t="shared" si="22"/>
        <v>0</v>
      </c>
      <c r="L173" s="7">
        <f t="shared" si="23"/>
        <v>0</v>
      </c>
    </row>
    <row r="174" spans="2:12" x14ac:dyDescent="0.25">
      <c r="B174">
        <v>152</v>
      </c>
      <c r="C174" s="7">
        <f t="shared" si="17"/>
        <v>0</v>
      </c>
      <c r="D174" s="7">
        <f t="shared" si="18"/>
        <v>0</v>
      </c>
      <c r="E174" s="7">
        <f t="shared" si="19"/>
        <v>0</v>
      </c>
      <c r="F174" s="7">
        <f t="shared" si="16"/>
        <v>0</v>
      </c>
      <c r="H174">
        <v>152</v>
      </c>
      <c r="I174" s="7">
        <f t="shared" si="20"/>
        <v>0</v>
      </c>
      <c r="J174" s="7">
        <f t="shared" si="21"/>
        <v>0</v>
      </c>
      <c r="K174" s="7">
        <f t="shared" si="22"/>
        <v>0</v>
      </c>
      <c r="L174" s="7">
        <f t="shared" si="23"/>
        <v>0</v>
      </c>
    </row>
    <row r="175" spans="2:12" x14ac:dyDescent="0.25">
      <c r="B175">
        <v>153</v>
      </c>
      <c r="C175" s="7">
        <f t="shared" si="17"/>
        <v>0</v>
      </c>
      <c r="D175" s="7">
        <f t="shared" si="18"/>
        <v>0</v>
      </c>
      <c r="E175" s="7">
        <f t="shared" si="19"/>
        <v>0</v>
      </c>
      <c r="F175" s="7">
        <f t="shared" si="16"/>
        <v>0</v>
      </c>
      <c r="H175">
        <v>153</v>
      </c>
      <c r="I175" s="7">
        <f t="shared" si="20"/>
        <v>0</v>
      </c>
      <c r="J175" s="7">
        <f t="shared" si="21"/>
        <v>0</v>
      </c>
      <c r="K175" s="7">
        <f t="shared" si="22"/>
        <v>0</v>
      </c>
      <c r="L175" s="7">
        <f t="shared" si="23"/>
        <v>0</v>
      </c>
    </row>
    <row r="176" spans="2:12" x14ac:dyDescent="0.25">
      <c r="B176">
        <v>154</v>
      </c>
      <c r="C176" s="7">
        <f t="shared" si="17"/>
        <v>0</v>
      </c>
      <c r="D176" s="7">
        <f t="shared" si="18"/>
        <v>0</v>
      </c>
      <c r="E176" s="7">
        <f t="shared" si="19"/>
        <v>0</v>
      </c>
      <c r="F176" s="7">
        <f t="shared" si="16"/>
        <v>0</v>
      </c>
      <c r="H176">
        <v>154</v>
      </c>
      <c r="I176" s="7">
        <f t="shared" si="20"/>
        <v>0</v>
      </c>
      <c r="J176" s="7">
        <f t="shared" si="21"/>
        <v>0</v>
      </c>
      <c r="K176" s="7">
        <f t="shared" si="22"/>
        <v>0</v>
      </c>
      <c r="L176" s="7">
        <f t="shared" si="23"/>
        <v>0</v>
      </c>
    </row>
    <row r="177" spans="2:12" x14ac:dyDescent="0.25">
      <c r="B177">
        <v>155</v>
      </c>
      <c r="C177" s="7">
        <f t="shared" si="17"/>
        <v>0</v>
      </c>
      <c r="D177" s="7">
        <f t="shared" si="18"/>
        <v>0</v>
      </c>
      <c r="E177" s="7">
        <f t="shared" si="19"/>
        <v>0</v>
      </c>
      <c r="F177" s="7">
        <f t="shared" si="16"/>
        <v>0</v>
      </c>
      <c r="H177">
        <v>155</v>
      </c>
      <c r="I177" s="7">
        <f t="shared" si="20"/>
        <v>0</v>
      </c>
      <c r="J177" s="7">
        <f t="shared" si="21"/>
        <v>0</v>
      </c>
      <c r="K177" s="7">
        <f t="shared" si="22"/>
        <v>0</v>
      </c>
      <c r="L177" s="7">
        <f t="shared" si="23"/>
        <v>0</v>
      </c>
    </row>
    <row r="178" spans="2:12" x14ac:dyDescent="0.25">
      <c r="B178">
        <v>156</v>
      </c>
      <c r="C178" s="7">
        <f t="shared" si="17"/>
        <v>0</v>
      </c>
      <c r="D178" s="7">
        <f t="shared" si="18"/>
        <v>0</v>
      </c>
      <c r="E178" s="7">
        <f t="shared" si="19"/>
        <v>0</v>
      </c>
      <c r="F178" s="7">
        <f t="shared" si="16"/>
        <v>0</v>
      </c>
      <c r="H178">
        <v>156</v>
      </c>
      <c r="I178" s="7">
        <f t="shared" si="20"/>
        <v>0</v>
      </c>
      <c r="J178" s="7">
        <f t="shared" si="21"/>
        <v>0</v>
      </c>
      <c r="K178" s="7">
        <f t="shared" si="22"/>
        <v>0</v>
      </c>
      <c r="L178" s="7">
        <f t="shared" si="23"/>
        <v>0</v>
      </c>
    </row>
    <row r="179" spans="2:12" x14ac:dyDescent="0.25">
      <c r="B179">
        <v>157</v>
      </c>
      <c r="C179" s="7">
        <f t="shared" si="17"/>
        <v>0</v>
      </c>
      <c r="D179" s="7">
        <f t="shared" si="18"/>
        <v>0</v>
      </c>
      <c r="E179" s="7">
        <f t="shared" si="19"/>
        <v>0</v>
      </c>
      <c r="F179" s="7">
        <f t="shared" si="16"/>
        <v>0</v>
      </c>
      <c r="H179">
        <v>157</v>
      </c>
      <c r="I179" s="7">
        <f t="shared" si="20"/>
        <v>0</v>
      </c>
      <c r="J179" s="7">
        <f t="shared" si="21"/>
        <v>0</v>
      </c>
      <c r="K179" s="7">
        <f t="shared" si="22"/>
        <v>0</v>
      </c>
      <c r="L179" s="7">
        <f t="shared" si="23"/>
        <v>0</v>
      </c>
    </row>
    <row r="180" spans="2:12" x14ac:dyDescent="0.25">
      <c r="B180">
        <v>158</v>
      </c>
      <c r="C180" s="7">
        <f t="shared" si="17"/>
        <v>0</v>
      </c>
      <c r="D180" s="7">
        <f t="shared" si="18"/>
        <v>0</v>
      </c>
      <c r="E180" s="7">
        <f t="shared" si="19"/>
        <v>0</v>
      </c>
      <c r="F180" s="7">
        <f t="shared" si="16"/>
        <v>0</v>
      </c>
      <c r="H180">
        <v>158</v>
      </c>
      <c r="I180" s="7">
        <f t="shared" si="20"/>
        <v>0</v>
      </c>
      <c r="J180" s="7">
        <f t="shared" si="21"/>
        <v>0</v>
      </c>
      <c r="K180" s="7">
        <f t="shared" si="22"/>
        <v>0</v>
      </c>
      <c r="L180" s="7">
        <f t="shared" si="23"/>
        <v>0</v>
      </c>
    </row>
    <row r="181" spans="2:12" x14ac:dyDescent="0.25">
      <c r="B181">
        <v>159</v>
      </c>
      <c r="C181" s="7">
        <f t="shared" si="17"/>
        <v>0</v>
      </c>
      <c r="D181" s="7">
        <f t="shared" si="18"/>
        <v>0</v>
      </c>
      <c r="E181" s="7">
        <f t="shared" si="19"/>
        <v>0</v>
      </c>
      <c r="F181" s="7">
        <f t="shared" si="16"/>
        <v>0</v>
      </c>
      <c r="H181">
        <v>159</v>
      </c>
      <c r="I181" s="7">
        <f t="shared" si="20"/>
        <v>0</v>
      </c>
      <c r="J181" s="7">
        <f t="shared" si="21"/>
        <v>0</v>
      </c>
      <c r="K181" s="7">
        <f t="shared" si="22"/>
        <v>0</v>
      </c>
      <c r="L181" s="7">
        <f t="shared" si="23"/>
        <v>0</v>
      </c>
    </row>
    <row r="182" spans="2:12" x14ac:dyDescent="0.25">
      <c r="B182">
        <v>160</v>
      </c>
      <c r="C182" s="7">
        <f t="shared" si="17"/>
        <v>0</v>
      </c>
      <c r="D182" s="7">
        <f t="shared" si="18"/>
        <v>0</v>
      </c>
      <c r="E182" s="7">
        <f t="shared" si="19"/>
        <v>0</v>
      </c>
      <c r="F182" s="7">
        <f t="shared" si="16"/>
        <v>0</v>
      </c>
      <c r="H182">
        <v>160</v>
      </c>
      <c r="I182" s="7">
        <f t="shared" si="20"/>
        <v>0</v>
      </c>
      <c r="J182" s="7">
        <f t="shared" si="21"/>
        <v>0</v>
      </c>
      <c r="K182" s="7">
        <f t="shared" si="22"/>
        <v>0</v>
      </c>
      <c r="L182" s="7">
        <f t="shared" si="23"/>
        <v>0</v>
      </c>
    </row>
    <row r="183" spans="2:12" x14ac:dyDescent="0.25">
      <c r="B183">
        <v>161</v>
      </c>
      <c r="C183" s="7">
        <f t="shared" si="17"/>
        <v>0</v>
      </c>
      <c r="D183" s="7">
        <f t="shared" si="18"/>
        <v>0</v>
      </c>
      <c r="E183" s="7">
        <f t="shared" si="19"/>
        <v>0</v>
      </c>
      <c r="F183" s="7">
        <f t="shared" si="16"/>
        <v>0</v>
      </c>
      <c r="H183">
        <v>161</v>
      </c>
      <c r="I183" s="7">
        <f t="shared" si="20"/>
        <v>0</v>
      </c>
      <c r="J183" s="7">
        <f t="shared" si="21"/>
        <v>0</v>
      </c>
      <c r="K183" s="7">
        <f t="shared" si="22"/>
        <v>0</v>
      </c>
      <c r="L183" s="7">
        <f t="shared" si="23"/>
        <v>0</v>
      </c>
    </row>
    <row r="184" spans="2:12" x14ac:dyDescent="0.25">
      <c r="B184">
        <v>162</v>
      </c>
      <c r="C184" s="7">
        <f t="shared" si="17"/>
        <v>0</v>
      </c>
      <c r="D184" s="7">
        <f t="shared" si="18"/>
        <v>0</v>
      </c>
      <c r="E184" s="7">
        <f t="shared" si="19"/>
        <v>0</v>
      </c>
      <c r="F184" s="7">
        <f t="shared" si="16"/>
        <v>0</v>
      </c>
      <c r="H184">
        <v>162</v>
      </c>
      <c r="I184" s="7">
        <f t="shared" si="20"/>
        <v>0</v>
      </c>
      <c r="J184" s="7">
        <f t="shared" si="21"/>
        <v>0</v>
      </c>
      <c r="K184" s="7">
        <f t="shared" si="22"/>
        <v>0</v>
      </c>
      <c r="L184" s="7">
        <f t="shared" si="23"/>
        <v>0</v>
      </c>
    </row>
    <row r="185" spans="2:12" x14ac:dyDescent="0.25">
      <c r="B185">
        <v>163</v>
      </c>
      <c r="C185" s="7">
        <f t="shared" si="17"/>
        <v>0</v>
      </c>
      <c r="D185" s="7">
        <f t="shared" si="18"/>
        <v>0</v>
      </c>
      <c r="E185" s="7">
        <f t="shared" si="19"/>
        <v>0</v>
      </c>
      <c r="F185" s="7">
        <f t="shared" si="16"/>
        <v>0</v>
      </c>
      <c r="H185">
        <v>163</v>
      </c>
      <c r="I185" s="7">
        <f t="shared" si="20"/>
        <v>0</v>
      </c>
      <c r="J185" s="7">
        <f t="shared" si="21"/>
        <v>0</v>
      </c>
      <c r="K185" s="7">
        <f t="shared" si="22"/>
        <v>0</v>
      </c>
      <c r="L185" s="7">
        <f t="shared" si="23"/>
        <v>0</v>
      </c>
    </row>
    <row r="186" spans="2:12" x14ac:dyDescent="0.25">
      <c r="B186">
        <v>164</v>
      </c>
      <c r="C186" s="7">
        <f t="shared" si="17"/>
        <v>0</v>
      </c>
      <c r="D186" s="7">
        <f t="shared" si="18"/>
        <v>0</v>
      </c>
      <c r="E186" s="7">
        <f t="shared" si="19"/>
        <v>0</v>
      </c>
      <c r="F186" s="7">
        <f t="shared" si="16"/>
        <v>0</v>
      </c>
      <c r="H186">
        <v>164</v>
      </c>
      <c r="I186" s="7">
        <f t="shared" si="20"/>
        <v>0</v>
      </c>
      <c r="J186" s="7">
        <f t="shared" si="21"/>
        <v>0</v>
      </c>
      <c r="K186" s="7">
        <f t="shared" si="22"/>
        <v>0</v>
      </c>
      <c r="L186" s="7">
        <f t="shared" si="23"/>
        <v>0</v>
      </c>
    </row>
    <row r="187" spans="2:12" x14ac:dyDescent="0.25">
      <c r="B187">
        <v>165</v>
      </c>
      <c r="C187" s="7">
        <f t="shared" si="17"/>
        <v>0</v>
      </c>
      <c r="D187" s="7">
        <f t="shared" si="18"/>
        <v>0</v>
      </c>
      <c r="E187" s="7">
        <f t="shared" si="19"/>
        <v>0</v>
      </c>
      <c r="F187" s="7">
        <f t="shared" si="16"/>
        <v>0</v>
      </c>
      <c r="H187">
        <v>165</v>
      </c>
      <c r="I187" s="7">
        <f t="shared" si="20"/>
        <v>0</v>
      </c>
      <c r="J187" s="7">
        <f t="shared" si="21"/>
        <v>0</v>
      </c>
      <c r="K187" s="7">
        <f t="shared" si="22"/>
        <v>0</v>
      </c>
      <c r="L187" s="7">
        <f t="shared" si="23"/>
        <v>0</v>
      </c>
    </row>
    <row r="188" spans="2:12" x14ac:dyDescent="0.25">
      <c r="B188">
        <v>166</v>
      </c>
      <c r="C188" s="7">
        <f t="shared" si="17"/>
        <v>0</v>
      </c>
      <c r="D188" s="7">
        <f t="shared" si="18"/>
        <v>0</v>
      </c>
      <c r="E188" s="7">
        <f t="shared" si="19"/>
        <v>0</v>
      </c>
      <c r="F188" s="7">
        <f t="shared" si="16"/>
        <v>0</v>
      </c>
      <c r="H188">
        <v>166</v>
      </c>
      <c r="I188" s="7">
        <f t="shared" si="20"/>
        <v>0</v>
      </c>
      <c r="J188" s="7">
        <f t="shared" si="21"/>
        <v>0</v>
      </c>
      <c r="K188" s="7">
        <f t="shared" si="22"/>
        <v>0</v>
      </c>
      <c r="L188" s="7">
        <f t="shared" si="23"/>
        <v>0</v>
      </c>
    </row>
    <row r="189" spans="2:12" x14ac:dyDescent="0.25">
      <c r="B189">
        <v>167</v>
      </c>
      <c r="C189" s="7">
        <f t="shared" si="17"/>
        <v>0</v>
      </c>
      <c r="D189" s="7">
        <f t="shared" si="18"/>
        <v>0</v>
      </c>
      <c r="E189" s="7">
        <f t="shared" si="19"/>
        <v>0</v>
      </c>
      <c r="F189" s="7">
        <f t="shared" si="16"/>
        <v>0</v>
      </c>
      <c r="H189">
        <v>167</v>
      </c>
      <c r="I189" s="7">
        <f t="shared" si="20"/>
        <v>0</v>
      </c>
      <c r="J189" s="7">
        <f t="shared" si="21"/>
        <v>0</v>
      </c>
      <c r="K189" s="7">
        <f t="shared" si="22"/>
        <v>0</v>
      </c>
      <c r="L189" s="7">
        <f t="shared" si="23"/>
        <v>0</v>
      </c>
    </row>
    <row r="190" spans="2:12" x14ac:dyDescent="0.25">
      <c r="B190">
        <v>168</v>
      </c>
      <c r="C190" s="7">
        <f t="shared" si="17"/>
        <v>0</v>
      </c>
      <c r="D190" s="7">
        <f t="shared" si="18"/>
        <v>0</v>
      </c>
      <c r="E190" s="7">
        <f t="shared" si="19"/>
        <v>0</v>
      </c>
      <c r="F190" s="7">
        <f t="shared" si="16"/>
        <v>0</v>
      </c>
      <c r="H190">
        <v>168</v>
      </c>
      <c r="I190" s="7">
        <f t="shared" si="20"/>
        <v>0</v>
      </c>
      <c r="J190" s="7">
        <f t="shared" si="21"/>
        <v>0</v>
      </c>
      <c r="K190" s="7">
        <f t="shared" si="22"/>
        <v>0</v>
      </c>
      <c r="L190" s="7">
        <f t="shared" si="23"/>
        <v>0</v>
      </c>
    </row>
    <row r="191" spans="2:12" x14ac:dyDescent="0.25">
      <c r="B191">
        <v>169</v>
      </c>
      <c r="C191" s="7">
        <f t="shared" si="17"/>
        <v>0</v>
      </c>
      <c r="D191" s="7">
        <f t="shared" si="18"/>
        <v>0</v>
      </c>
      <c r="E191" s="7">
        <f t="shared" si="19"/>
        <v>0</v>
      </c>
      <c r="F191" s="7">
        <f t="shared" si="16"/>
        <v>0</v>
      </c>
      <c r="H191">
        <v>169</v>
      </c>
      <c r="I191" s="7">
        <f t="shared" si="20"/>
        <v>0</v>
      </c>
      <c r="J191" s="7">
        <f t="shared" si="21"/>
        <v>0</v>
      </c>
      <c r="K191" s="7">
        <f t="shared" si="22"/>
        <v>0</v>
      </c>
      <c r="L191" s="7">
        <f t="shared" si="23"/>
        <v>0</v>
      </c>
    </row>
    <row r="192" spans="2:12" x14ac:dyDescent="0.25">
      <c r="B192">
        <v>170</v>
      </c>
      <c r="C192" s="7">
        <f t="shared" si="17"/>
        <v>0</v>
      </c>
      <c r="D192" s="7">
        <f t="shared" si="18"/>
        <v>0</v>
      </c>
      <c r="E192" s="7">
        <f t="shared" si="19"/>
        <v>0</v>
      </c>
      <c r="F192" s="7">
        <f t="shared" si="16"/>
        <v>0</v>
      </c>
      <c r="H192">
        <v>170</v>
      </c>
      <c r="I192" s="7">
        <f t="shared" si="20"/>
        <v>0</v>
      </c>
      <c r="J192" s="7">
        <f t="shared" si="21"/>
        <v>0</v>
      </c>
      <c r="K192" s="7">
        <f t="shared" si="22"/>
        <v>0</v>
      </c>
      <c r="L192" s="7">
        <f t="shared" si="23"/>
        <v>0</v>
      </c>
    </row>
    <row r="193" spans="2:12" x14ac:dyDescent="0.25">
      <c r="B193">
        <v>171</v>
      </c>
      <c r="C193" s="7">
        <f t="shared" si="17"/>
        <v>0</v>
      </c>
      <c r="D193" s="7">
        <f t="shared" si="18"/>
        <v>0</v>
      </c>
      <c r="E193" s="7">
        <f t="shared" si="19"/>
        <v>0</v>
      </c>
      <c r="F193" s="7">
        <f t="shared" si="16"/>
        <v>0</v>
      </c>
      <c r="H193">
        <v>171</v>
      </c>
      <c r="I193" s="7">
        <f t="shared" si="20"/>
        <v>0</v>
      </c>
      <c r="J193" s="7">
        <f t="shared" si="21"/>
        <v>0</v>
      </c>
      <c r="K193" s="7">
        <f t="shared" si="22"/>
        <v>0</v>
      </c>
      <c r="L193" s="7">
        <f t="shared" si="23"/>
        <v>0</v>
      </c>
    </row>
    <row r="194" spans="2:12" x14ac:dyDescent="0.25">
      <c r="B194">
        <v>172</v>
      </c>
      <c r="C194" s="7">
        <f t="shared" si="17"/>
        <v>0</v>
      </c>
      <c r="D194" s="7">
        <f t="shared" si="18"/>
        <v>0</v>
      </c>
      <c r="E194" s="7">
        <f t="shared" si="19"/>
        <v>0</v>
      </c>
      <c r="F194" s="7">
        <f t="shared" si="16"/>
        <v>0</v>
      </c>
      <c r="H194">
        <v>172</v>
      </c>
      <c r="I194" s="7">
        <f t="shared" si="20"/>
        <v>0</v>
      </c>
      <c r="J194" s="7">
        <f t="shared" si="21"/>
        <v>0</v>
      </c>
      <c r="K194" s="7">
        <f t="shared" si="22"/>
        <v>0</v>
      </c>
      <c r="L194" s="7">
        <f t="shared" si="23"/>
        <v>0</v>
      </c>
    </row>
    <row r="195" spans="2:12" x14ac:dyDescent="0.25">
      <c r="B195">
        <v>173</v>
      </c>
      <c r="C195" s="7">
        <f>IF(E195-D195&lt;0,0,E195-D195)</f>
        <v>0</v>
      </c>
      <c r="D195" s="7">
        <f t="shared" si="18"/>
        <v>0</v>
      </c>
      <c r="E195" s="7">
        <f t="shared" si="19"/>
        <v>0</v>
      </c>
      <c r="F195" s="7">
        <f t="shared" si="16"/>
        <v>0</v>
      </c>
      <c r="H195">
        <v>173</v>
      </c>
      <c r="I195" s="7">
        <f t="shared" si="20"/>
        <v>0</v>
      </c>
      <c r="J195" s="7">
        <f t="shared" si="21"/>
        <v>0</v>
      </c>
      <c r="K195" s="7">
        <f t="shared" si="22"/>
        <v>0</v>
      </c>
      <c r="L195" s="7">
        <f t="shared" si="23"/>
        <v>0</v>
      </c>
    </row>
    <row r="196" spans="2:12" x14ac:dyDescent="0.25">
      <c r="B196">
        <v>174</v>
      </c>
      <c r="C196" s="7">
        <f t="shared" si="17"/>
        <v>0</v>
      </c>
      <c r="D196" s="7">
        <f t="shared" si="18"/>
        <v>0</v>
      </c>
      <c r="E196" s="7">
        <f t="shared" si="19"/>
        <v>0</v>
      </c>
      <c r="F196" s="7">
        <f t="shared" si="16"/>
        <v>0</v>
      </c>
      <c r="H196">
        <v>174</v>
      </c>
      <c r="I196" s="7">
        <f t="shared" si="20"/>
        <v>0</v>
      </c>
      <c r="J196" s="7">
        <f t="shared" si="21"/>
        <v>0</v>
      </c>
      <c r="K196" s="7">
        <f t="shared" si="22"/>
        <v>0</v>
      </c>
      <c r="L196" s="7">
        <f t="shared" si="23"/>
        <v>0</v>
      </c>
    </row>
    <row r="197" spans="2:12" x14ac:dyDescent="0.25">
      <c r="B197">
        <v>175</v>
      </c>
      <c r="C197" s="7">
        <f t="shared" si="17"/>
        <v>0</v>
      </c>
      <c r="D197" s="7">
        <f t="shared" si="18"/>
        <v>0</v>
      </c>
      <c r="E197" s="7">
        <f t="shared" si="19"/>
        <v>0</v>
      </c>
      <c r="F197" s="7">
        <f t="shared" si="16"/>
        <v>0</v>
      </c>
      <c r="H197">
        <v>175</v>
      </c>
      <c r="I197" s="7">
        <f t="shared" si="20"/>
        <v>0</v>
      </c>
      <c r="J197" s="7">
        <f t="shared" si="21"/>
        <v>0</v>
      </c>
      <c r="K197" s="7">
        <f t="shared" si="22"/>
        <v>0</v>
      </c>
      <c r="L197" s="7">
        <f t="shared" si="23"/>
        <v>0</v>
      </c>
    </row>
    <row r="198" spans="2:12" x14ac:dyDescent="0.25">
      <c r="B198">
        <v>176</v>
      </c>
      <c r="C198" s="7">
        <f t="shared" si="17"/>
        <v>0</v>
      </c>
      <c r="D198" s="7">
        <f t="shared" si="18"/>
        <v>0</v>
      </c>
      <c r="E198" s="7">
        <f t="shared" si="19"/>
        <v>0</v>
      </c>
      <c r="F198" s="7">
        <f t="shared" si="16"/>
        <v>0</v>
      </c>
      <c r="H198">
        <v>176</v>
      </c>
      <c r="I198" s="7">
        <f t="shared" si="20"/>
        <v>0</v>
      </c>
      <c r="J198" s="7">
        <f t="shared" si="21"/>
        <v>0</v>
      </c>
      <c r="K198" s="7">
        <f t="shared" si="22"/>
        <v>0</v>
      </c>
      <c r="L198" s="7">
        <f t="shared" si="23"/>
        <v>0</v>
      </c>
    </row>
    <row r="199" spans="2:12" x14ac:dyDescent="0.25">
      <c r="B199">
        <v>177</v>
      </c>
      <c r="C199" s="7">
        <f t="shared" si="17"/>
        <v>0</v>
      </c>
      <c r="D199" s="7">
        <f t="shared" si="18"/>
        <v>0</v>
      </c>
      <c r="E199" s="7">
        <f t="shared" si="19"/>
        <v>0</v>
      </c>
      <c r="F199" s="7">
        <f t="shared" si="16"/>
        <v>0</v>
      </c>
      <c r="H199">
        <v>177</v>
      </c>
      <c r="I199" s="7">
        <f t="shared" si="20"/>
        <v>0</v>
      </c>
      <c r="J199" s="7">
        <f t="shared" si="21"/>
        <v>0</v>
      </c>
      <c r="K199" s="7">
        <f t="shared" si="22"/>
        <v>0</v>
      </c>
      <c r="L199" s="7">
        <f t="shared" si="23"/>
        <v>0</v>
      </c>
    </row>
    <row r="200" spans="2:12" x14ac:dyDescent="0.25">
      <c r="B200">
        <v>178</v>
      </c>
      <c r="C200" s="7">
        <f t="shared" si="17"/>
        <v>0</v>
      </c>
      <c r="D200" s="7">
        <f t="shared" si="18"/>
        <v>0</v>
      </c>
      <c r="E200" s="7">
        <f t="shared" si="19"/>
        <v>0</v>
      </c>
      <c r="F200" s="7">
        <f t="shared" si="16"/>
        <v>0</v>
      </c>
      <c r="H200">
        <v>178</v>
      </c>
      <c r="I200" s="7">
        <f t="shared" si="20"/>
        <v>0</v>
      </c>
      <c r="J200" s="7">
        <f t="shared" si="21"/>
        <v>0</v>
      </c>
      <c r="K200" s="7">
        <f t="shared" si="22"/>
        <v>0</v>
      </c>
      <c r="L200" s="7">
        <f t="shared" si="23"/>
        <v>0</v>
      </c>
    </row>
    <row r="201" spans="2:12" x14ac:dyDescent="0.25">
      <c r="B201">
        <v>179</v>
      </c>
      <c r="C201" s="7">
        <f t="shared" si="17"/>
        <v>0</v>
      </c>
      <c r="D201" s="7">
        <f t="shared" si="18"/>
        <v>0</v>
      </c>
      <c r="E201" s="7">
        <f t="shared" si="19"/>
        <v>0</v>
      </c>
      <c r="F201" s="7">
        <f t="shared" si="16"/>
        <v>0</v>
      </c>
      <c r="H201">
        <v>179</v>
      </c>
      <c r="I201" s="7">
        <f t="shared" si="20"/>
        <v>0</v>
      </c>
      <c r="J201" s="7">
        <f t="shared" si="21"/>
        <v>0</v>
      </c>
      <c r="K201" s="7">
        <f t="shared" si="22"/>
        <v>0</v>
      </c>
      <c r="L201" s="7">
        <f t="shared" si="23"/>
        <v>0</v>
      </c>
    </row>
    <row r="202" spans="2:12" x14ac:dyDescent="0.25">
      <c r="B202">
        <v>180</v>
      </c>
      <c r="C202" s="7">
        <f t="shared" si="17"/>
        <v>0</v>
      </c>
      <c r="D202" s="7">
        <f t="shared" si="18"/>
        <v>0</v>
      </c>
      <c r="E202" s="7">
        <f t="shared" si="19"/>
        <v>0</v>
      </c>
      <c r="F202" s="7">
        <f t="shared" si="16"/>
        <v>0</v>
      </c>
      <c r="H202">
        <v>180</v>
      </c>
      <c r="I202" s="7">
        <f t="shared" si="20"/>
        <v>0</v>
      </c>
      <c r="J202" s="7">
        <f t="shared" si="21"/>
        <v>0</v>
      </c>
      <c r="K202" s="7">
        <f t="shared" si="22"/>
        <v>0</v>
      </c>
      <c r="L202" s="7">
        <f t="shared" si="23"/>
        <v>0</v>
      </c>
    </row>
    <row r="203" spans="2:12" x14ac:dyDescent="0.25">
      <c r="F203" s="7"/>
    </row>
    <row r="204" spans="2:12" x14ac:dyDescent="0.25">
      <c r="F204" s="7"/>
    </row>
  </sheetData>
  <mergeCells count="2">
    <mergeCell ref="B20:D20"/>
    <mergeCell ref="H20:J20"/>
  </mergeCells>
  <pageMargins left="0.7" right="0.7" top="0.75" bottom="0.75" header="0.3" footer="0.3"/>
  <ignoredErrors>
    <ignoredError sqref="D1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9383-C909-4506-B559-EB19E4219E4E}">
  <dimension ref="B2:L204"/>
  <sheetViews>
    <sheetView workbookViewId="0">
      <selection activeCell="H10" sqref="H10"/>
    </sheetView>
  </sheetViews>
  <sheetFormatPr defaultRowHeight="15" x14ac:dyDescent="0.25"/>
  <cols>
    <col min="1" max="26" width="18.28515625" customWidth="1"/>
  </cols>
  <sheetData>
    <row r="2" spans="2:11" x14ac:dyDescent="0.25">
      <c r="B2" t="s">
        <v>11</v>
      </c>
      <c r="C2" s="6">
        <v>0.03</v>
      </c>
      <c r="G2" t="s">
        <v>25</v>
      </c>
      <c r="H2">
        <v>5</v>
      </c>
      <c r="I2" t="s">
        <v>26</v>
      </c>
    </row>
    <row r="3" spans="2:11" x14ac:dyDescent="0.25">
      <c r="B3" s="1" t="s">
        <v>0</v>
      </c>
      <c r="C3" s="3">
        <v>280</v>
      </c>
      <c r="D3" t="s">
        <v>8</v>
      </c>
      <c r="E3" s="3">
        <v>90</v>
      </c>
      <c r="G3" t="s">
        <v>8</v>
      </c>
      <c r="H3" s="3">
        <v>270</v>
      </c>
    </row>
    <row r="4" spans="2:11" x14ac:dyDescent="0.25">
      <c r="B4" s="2" t="s">
        <v>9</v>
      </c>
      <c r="C4" s="8">
        <v>750000</v>
      </c>
      <c r="D4" t="s">
        <v>9</v>
      </c>
      <c r="E4" s="8">
        <v>3500000</v>
      </c>
      <c r="G4" t="s">
        <v>9</v>
      </c>
      <c r="H4" s="8">
        <v>3500000</v>
      </c>
    </row>
    <row r="5" spans="2:11" x14ac:dyDescent="0.25">
      <c r="B5" t="s">
        <v>1</v>
      </c>
      <c r="C5" s="8">
        <f>C4*C3</f>
        <v>210000000</v>
      </c>
      <c r="D5" t="s">
        <v>10</v>
      </c>
      <c r="E5" s="8">
        <f>E4*E3</f>
        <v>315000000</v>
      </c>
      <c r="G5" t="s">
        <v>10</v>
      </c>
      <c r="H5" s="8">
        <f>H4*H3</f>
        <v>945000000</v>
      </c>
      <c r="I5" s="8"/>
    </row>
    <row r="6" spans="2:11" x14ac:dyDescent="0.25">
      <c r="C6" s="8">
        <f>C5*(1+C2)^(C10)</f>
        <v>282222439.6622656</v>
      </c>
      <c r="E6" s="8">
        <f>E5*(1+C2)^(C10)</f>
        <v>423333659.49339837</v>
      </c>
      <c r="H6" s="8">
        <f>H5*(1+C2)^(C10+H2)</f>
        <v>1472279208.6877224</v>
      </c>
      <c r="I6" s="7">
        <f>VLOOKUP(H2*12,B23:F202,5)</f>
        <v>151226792.99907163</v>
      </c>
    </row>
    <row r="8" spans="2:11" x14ac:dyDescent="0.25">
      <c r="B8" t="s">
        <v>2</v>
      </c>
      <c r="C8" s="6">
        <v>0.08</v>
      </c>
      <c r="D8" t="s">
        <v>17</v>
      </c>
      <c r="E8" s="6">
        <v>7.7499999999999999E-2</v>
      </c>
      <c r="G8" t="s">
        <v>17</v>
      </c>
      <c r="H8" s="6">
        <v>7.7499999999999999E-2</v>
      </c>
    </row>
    <row r="9" spans="2:11" x14ac:dyDescent="0.25">
      <c r="B9" t="s">
        <v>3</v>
      </c>
      <c r="C9" s="2">
        <f>(1+C8)^(1/12)-1</f>
        <v>6.4340301100034303E-3</v>
      </c>
      <c r="D9" t="s">
        <v>24</v>
      </c>
      <c r="E9">
        <v>10</v>
      </c>
      <c r="G9" t="s">
        <v>24</v>
      </c>
      <c r="H9">
        <v>10</v>
      </c>
    </row>
    <row r="10" spans="2:11" x14ac:dyDescent="0.25">
      <c r="B10" t="s">
        <v>4</v>
      </c>
      <c r="C10">
        <v>10</v>
      </c>
      <c r="D10" t="s">
        <v>13</v>
      </c>
      <c r="E10" s="8">
        <f>($D$16*($E$8/12))/(1-1/(1+$E$8/12)^($E$9*12))</f>
        <v>3048272.3797549903</v>
      </c>
      <c r="F10" s="7"/>
      <c r="G10" t="s">
        <v>13</v>
      </c>
      <c r="H10" s="8">
        <f>($J$16*($H$8/12))/(1-1/(1+$H$8/12)^($H$9*12))</f>
        <v>19483797.993725277</v>
      </c>
    </row>
    <row r="11" spans="2:11" x14ac:dyDescent="0.25">
      <c r="B11" t="s">
        <v>7</v>
      </c>
      <c r="C11">
        <v>0</v>
      </c>
      <c r="E11" s="5"/>
    </row>
    <row r="12" spans="2:11" x14ac:dyDescent="0.25">
      <c r="B12" t="s">
        <v>6</v>
      </c>
      <c r="C12" s="8">
        <f>C6+(E6*0.4)</f>
        <v>451555903.45962495</v>
      </c>
      <c r="E12" s="3"/>
      <c r="H12" s="8"/>
    </row>
    <row r="13" spans="2:11" x14ac:dyDescent="0.25">
      <c r="B13" t="s">
        <v>5</v>
      </c>
      <c r="C13" s="8">
        <f>-PMT(C9,C10*12,C11,C12,1)</f>
        <v>2490886.6787706777</v>
      </c>
      <c r="E13" s="4"/>
      <c r="H13" s="8"/>
    </row>
    <row r="14" spans="2:11" x14ac:dyDescent="0.25">
      <c r="C14" s="8"/>
    </row>
    <row r="16" spans="2:11" x14ac:dyDescent="0.25">
      <c r="C16" t="s">
        <v>12</v>
      </c>
      <c r="D16" s="8">
        <f>E6*0.6</f>
        <v>254000195.69603902</v>
      </c>
      <c r="E16" t="s">
        <v>22</v>
      </c>
      <c r="I16" t="s">
        <v>12</v>
      </c>
      <c r="J16" s="8">
        <f>H6+I6</f>
        <v>1623506001.686794</v>
      </c>
      <c r="K16" t="s">
        <v>22</v>
      </c>
    </row>
    <row r="17" spans="2:12" x14ac:dyDescent="0.25">
      <c r="C17" t="s">
        <v>4</v>
      </c>
      <c r="D17">
        <f>E9*12</f>
        <v>120</v>
      </c>
      <c r="E17" t="s">
        <v>21</v>
      </c>
      <c r="I17" t="s">
        <v>4</v>
      </c>
      <c r="J17">
        <f>H9*12</f>
        <v>120</v>
      </c>
      <c r="K17" t="s">
        <v>21</v>
      </c>
    </row>
    <row r="18" spans="2:12" x14ac:dyDescent="0.25">
      <c r="C18" t="s">
        <v>17</v>
      </c>
      <c r="D18" s="6">
        <f>E8</f>
        <v>7.7499999999999999E-2</v>
      </c>
      <c r="E18" t="s">
        <v>23</v>
      </c>
      <c r="I18" t="s">
        <v>17</v>
      </c>
      <c r="J18" s="6">
        <f>H8</f>
        <v>7.7499999999999999E-2</v>
      </c>
      <c r="K18" t="s">
        <v>23</v>
      </c>
    </row>
    <row r="20" spans="2:12" x14ac:dyDescent="0.25">
      <c r="B20" s="27" t="s">
        <v>13</v>
      </c>
      <c r="C20" s="27"/>
      <c r="D20" s="27"/>
      <c r="E20" t="s">
        <v>18</v>
      </c>
      <c r="F20" t="s">
        <v>19</v>
      </c>
      <c r="H20" s="27" t="s">
        <v>13</v>
      </c>
      <c r="I20" s="27"/>
      <c r="J20" s="27"/>
      <c r="K20" t="s">
        <v>18</v>
      </c>
      <c r="L20" t="s">
        <v>19</v>
      </c>
    </row>
    <row r="21" spans="2:12" x14ac:dyDescent="0.25">
      <c r="B21" t="s">
        <v>14</v>
      </c>
      <c r="C21" t="s">
        <v>15</v>
      </c>
      <c r="D21" t="s">
        <v>16</v>
      </c>
      <c r="E21" t="s">
        <v>13</v>
      </c>
      <c r="F21" t="s">
        <v>20</v>
      </c>
      <c r="H21" t="s">
        <v>14</v>
      </c>
      <c r="I21" t="s">
        <v>15</v>
      </c>
      <c r="J21" t="s">
        <v>16</v>
      </c>
      <c r="K21" t="s">
        <v>13</v>
      </c>
      <c r="L21" t="s">
        <v>20</v>
      </c>
    </row>
    <row r="22" spans="2:12" x14ac:dyDescent="0.25">
      <c r="C22" s="7"/>
      <c r="D22" s="7"/>
      <c r="E22" s="7"/>
      <c r="F22" s="8">
        <f>D16</f>
        <v>254000195.69603902</v>
      </c>
      <c r="I22" s="7"/>
      <c r="J22" s="7"/>
      <c r="K22" s="7"/>
      <c r="L22" s="8">
        <f>J16</f>
        <v>1623506001.686794</v>
      </c>
    </row>
    <row r="23" spans="2:12" x14ac:dyDescent="0.25">
      <c r="B23">
        <v>1</v>
      </c>
      <c r="C23" s="7">
        <f>IF(E23-D23&lt;0,0,E23-D23)</f>
        <v>1407854.4492180718</v>
      </c>
      <c r="D23" s="7">
        <f>IF(F22*$D$18/12&lt;0,0,F22*$D$18/12)</f>
        <v>1640417.9305369186</v>
      </c>
      <c r="E23" s="7">
        <f>IF(D23=0,0,($D$16*($D$18/12))/(1-1/(1+$D$18/12)^$D$17))</f>
        <v>3048272.3797549903</v>
      </c>
      <c r="F23" s="7">
        <f t="shared" ref="F23:F86" si="0">IF(F22-C23&lt;0,0,F22-C23)</f>
        <v>252592341.24682096</v>
      </c>
      <c r="H23">
        <v>1</v>
      </c>
      <c r="I23" s="7">
        <f>IF(K23-J23&lt;0,0,K23-J23)</f>
        <v>8998655.0661647338</v>
      </c>
      <c r="J23" s="7">
        <f>IF(L22*$D$18/12&lt;0,0,L22*$D$18/12)</f>
        <v>10485142.927560544</v>
      </c>
      <c r="K23" s="7">
        <f>IF(J23=0,0,($J$16*($J$18/12))/(1-1/(1+$J$18/12)^$J$17))</f>
        <v>19483797.993725277</v>
      </c>
      <c r="L23" s="7">
        <f>IF(L22-I23&lt;0,0,L22-I23)</f>
        <v>1614507346.6206293</v>
      </c>
    </row>
    <row r="24" spans="2:12" x14ac:dyDescent="0.25">
      <c r="B24">
        <v>2</v>
      </c>
      <c r="C24" s="7">
        <f t="shared" ref="C24:C87" si="1">IF(E24-D24&lt;0,0,E24-D24)</f>
        <v>1416946.8425359384</v>
      </c>
      <c r="D24" s="7">
        <f t="shared" ref="D24:D87" si="2">IF(F23*$D$18/12&lt;0,0,F23*$D$18/12)</f>
        <v>1631325.537219052</v>
      </c>
      <c r="E24" s="7">
        <f t="shared" ref="E24:E87" si="3">IF(D24=0,0,($D$16*($D$18/12))/(1-1/(1+$D$18/12)^$D$17))</f>
        <v>3048272.3797549903</v>
      </c>
      <c r="F24" s="7">
        <f t="shared" si="0"/>
        <v>251175394.40428501</v>
      </c>
      <c r="H24">
        <v>2</v>
      </c>
      <c r="I24" s="7">
        <f t="shared" ref="I24:I87" si="4">IF(K24-J24&lt;0,0,K24-J24)</f>
        <v>9056771.3801337127</v>
      </c>
      <c r="J24" s="7">
        <f t="shared" ref="J24:J87" si="5">IF(L23*$D$18/12&lt;0,0,L23*$D$18/12)</f>
        <v>10427026.613591565</v>
      </c>
      <c r="K24" s="7">
        <f t="shared" ref="K24:K87" si="6">IF(J24=0,0,($J$16*($J$18/12))/(1-1/(1+$J$18/12)^$J$17))</f>
        <v>19483797.993725277</v>
      </c>
      <c r="L24" s="7">
        <f t="shared" ref="L24:L87" si="7">IF(L23-I24&lt;0,0,L23-I24)</f>
        <v>1605450575.2404957</v>
      </c>
    </row>
    <row r="25" spans="2:12" x14ac:dyDescent="0.25">
      <c r="B25">
        <v>3</v>
      </c>
      <c r="C25" s="7">
        <f t="shared" si="1"/>
        <v>1426097.9575606498</v>
      </c>
      <c r="D25" s="7">
        <f t="shared" si="2"/>
        <v>1622174.4221943405</v>
      </c>
      <c r="E25" s="7">
        <f t="shared" si="3"/>
        <v>3048272.3797549903</v>
      </c>
      <c r="F25" s="7">
        <f t="shared" si="0"/>
        <v>249749296.44672436</v>
      </c>
      <c r="H25">
        <v>3</v>
      </c>
      <c r="I25" s="7">
        <f t="shared" si="4"/>
        <v>9115263.0286304094</v>
      </c>
      <c r="J25" s="7">
        <f t="shared" si="5"/>
        <v>10368534.965094868</v>
      </c>
      <c r="K25" s="7">
        <f t="shared" si="6"/>
        <v>19483797.993725277</v>
      </c>
      <c r="L25" s="7">
        <f t="shared" si="7"/>
        <v>1596335312.2118652</v>
      </c>
    </row>
    <row r="26" spans="2:12" x14ac:dyDescent="0.25">
      <c r="B26">
        <v>4</v>
      </c>
      <c r="C26" s="7">
        <f t="shared" si="1"/>
        <v>1435308.1735365624</v>
      </c>
      <c r="D26" s="7">
        <f t="shared" si="2"/>
        <v>1612964.206218428</v>
      </c>
      <c r="E26" s="7">
        <f t="shared" si="3"/>
        <v>3048272.3797549903</v>
      </c>
      <c r="F26" s="7">
        <f t="shared" si="0"/>
        <v>248313988.27318779</v>
      </c>
      <c r="H26">
        <v>4</v>
      </c>
      <c r="I26" s="7">
        <f t="shared" si="4"/>
        <v>9174132.4356903154</v>
      </c>
      <c r="J26" s="7">
        <f t="shared" si="5"/>
        <v>10309665.558034962</v>
      </c>
      <c r="K26" s="7">
        <f t="shared" si="6"/>
        <v>19483797.993725277</v>
      </c>
      <c r="L26" s="7">
        <f t="shared" si="7"/>
        <v>1587161179.7761748</v>
      </c>
    </row>
    <row r="27" spans="2:12" x14ac:dyDescent="0.25">
      <c r="B27">
        <v>5</v>
      </c>
      <c r="C27" s="7">
        <f t="shared" si="1"/>
        <v>1444577.8721573192</v>
      </c>
      <c r="D27" s="7">
        <f t="shared" si="2"/>
        <v>1603694.5075976711</v>
      </c>
      <c r="E27" s="7">
        <f t="shared" si="3"/>
        <v>3048272.3797549903</v>
      </c>
      <c r="F27" s="7">
        <f t="shared" si="0"/>
        <v>246869410.40103048</v>
      </c>
      <c r="H27">
        <v>5</v>
      </c>
      <c r="I27" s="7">
        <f t="shared" si="4"/>
        <v>9233382.0410041492</v>
      </c>
      <c r="J27" s="7">
        <f t="shared" si="5"/>
        <v>10250415.952721128</v>
      </c>
      <c r="K27" s="7">
        <f t="shared" si="6"/>
        <v>19483797.993725277</v>
      </c>
      <c r="L27" s="7">
        <f t="shared" si="7"/>
        <v>1577927797.7351706</v>
      </c>
    </row>
    <row r="28" spans="2:12" x14ac:dyDescent="0.25">
      <c r="B28">
        <v>6</v>
      </c>
      <c r="C28" s="7">
        <f t="shared" si="1"/>
        <v>1453907.4375816686</v>
      </c>
      <c r="D28" s="7">
        <f t="shared" si="2"/>
        <v>1594364.9421733217</v>
      </c>
      <c r="E28" s="7">
        <f t="shared" si="3"/>
        <v>3048272.3797549903</v>
      </c>
      <c r="F28" s="7">
        <f t="shared" si="0"/>
        <v>245415502.96344882</v>
      </c>
      <c r="H28">
        <v>6</v>
      </c>
      <c r="I28" s="7">
        <f t="shared" si="4"/>
        <v>9293014.3000189681</v>
      </c>
      <c r="J28" s="7">
        <f t="shared" si="5"/>
        <v>10190783.693706309</v>
      </c>
      <c r="K28" s="7">
        <f t="shared" si="6"/>
        <v>19483797.993725277</v>
      </c>
      <c r="L28" s="7">
        <f t="shared" si="7"/>
        <v>1568634783.4351516</v>
      </c>
    </row>
    <row r="29" spans="2:12" x14ac:dyDescent="0.25">
      <c r="B29">
        <v>7</v>
      </c>
      <c r="C29" s="7">
        <f t="shared" si="1"/>
        <v>1463297.2564493835</v>
      </c>
      <c r="D29" s="7">
        <f t="shared" si="2"/>
        <v>1584975.1233056069</v>
      </c>
      <c r="E29" s="7">
        <f t="shared" si="3"/>
        <v>3048272.3797549903</v>
      </c>
      <c r="F29" s="7">
        <f t="shared" si="0"/>
        <v>243952205.70699945</v>
      </c>
      <c r="H29">
        <v>7</v>
      </c>
      <c r="I29" s="7">
        <f t="shared" si="4"/>
        <v>9353031.6840399224</v>
      </c>
      <c r="J29" s="7">
        <f t="shared" si="5"/>
        <v>10130766.309685355</v>
      </c>
      <c r="K29" s="7">
        <f t="shared" si="6"/>
        <v>19483797.993725277</v>
      </c>
      <c r="L29" s="7">
        <f t="shared" si="7"/>
        <v>1559281751.7511117</v>
      </c>
    </row>
    <row r="30" spans="2:12" x14ac:dyDescent="0.25">
      <c r="B30">
        <v>8</v>
      </c>
      <c r="C30" s="7">
        <f t="shared" si="1"/>
        <v>1472747.7178972857</v>
      </c>
      <c r="D30" s="7">
        <f t="shared" si="2"/>
        <v>1575524.6618577046</v>
      </c>
      <c r="E30" s="7">
        <f t="shared" si="3"/>
        <v>3048272.3797549903</v>
      </c>
      <c r="F30" s="7">
        <f t="shared" si="0"/>
        <v>242479457.98910215</v>
      </c>
      <c r="H30">
        <v>8</v>
      </c>
      <c r="I30" s="7">
        <f t="shared" si="4"/>
        <v>9413436.6803326812</v>
      </c>
      <c r="J30" s="7">
        <f t="shared" si="5"/>
        <v>10070361.313392596</v>
      </c>
      <c r="K30" s="7">
        <f t="shared" si="6"/>
        <v>19483797.993725277</v>
      </c>
      <c r="L30" s="7">
        <f t="shared" si="7"/>
        <v>1549868315.0707791</v>
      </c>
    </row>
    <row r="31" spans="2:12" x14ac:dyDescent="0.25">
      <c r="B31">
        <v>9</v>
      </c>
      <c r="C31" s="7">
        <f t="shared" si="1"/>
        <v>1482259.2135753722</v>
      </c>
      <c r="D31" s="7">
        <f t="shared" si="2"/>
        <v>1566013.1661796181</v>
      </c>
      <c r="E31" s="7">
        <f t="shared" si="3"/>
        <v>3048272.3797549903</v>
      </c>
      <c r="F31" s="7">
        <f t="shared" si="0"/>
        <v>240997198.77552679</v>
      </c>
      <c r="H31">
        <v>9</v>
      </c>
      <c r="I31" s="7">
        <f t="shared" si="4"/>
        <v>9474231.7922264952</v>
      </c>
      <c r="J31" s="7">
        <f t="shared" si="5"/>
        <v>10009566.201498782</v>
      </c>
      <c r="K31" s="7">
        <f t="shared" si="6"/>
        <v>19483797.993725277</v>
      </c>
      <c r="L31" s="7">
        <f t="shared" si="7"/>
        <v>1540394083.2785525</v>
      </c>
    </row>
    <row r="32" spans="2:12" x14ac:dyDescent="0.25">
      <c r="B32">
        <v>10</v>
      </c>
      <c r="C32" s="7">
        <f t="shared" si="1"/>
        <v>1491832.1376630466</v>
      </c>
      <c r="D32" s="7">
        <f t="shared" si="2"/>
        <v>1556440.2420919437</v>
      </c>
      <c r="E32" s="7">
        <f t="shared" si="3"/>
        <v>3048272.3797549903</v>
      </c>
      <c r="F32" s="7">
        <f t="shared" si="0"/>
        <v>239505366.63786376</v>
      </c>
      <c r="H32">
        <v>10</v>
      </c>
      <c r="I32" s="7">
        <f t="shared" si="4"/>
        <v>9535419.5392179582</v>
      </c>
      <c r="J32" s="7">
        <f t="shared" si="5"/>
        <v>9948378.4545073193</v>
      </c>
      <c r="K32" s="7">
        <f t="shared" si="6"/>
        <v>19483797.993725277</v>
      </c>
      <c r="L32" s="7">
        <f t="shared" si="7"/>
        <v>1530858663.7393346</v>
      </c>
    </row>
    <row r="33" spans="2:12" x14ac:dyDescent="0.25">
      <c r="B33">
        <v>11</v>
      </c>
      <c r="C33" s="7">
        <f t="shared" si="1"/>
        <v>1501466.8868854537</v>
      </c>
      <c r="D33" s="7">
        <f t="shared" si="2"/>
        <v>1546805.4928695366</v>
      </c>
      <c r="E33" s="7">
        <f t="shared" si="3"/>
        <v>3048272.3797549903</v>
      </c>
      <c r="F33" s="7">
        <f t="shared" si="0"/>
        <v>238003899.75097829</v>
      </c>
      <c r="H33">
        <v>11</v>
      </c>
      <c r="I33" s="7">
        <f t="shared" si="4"/>
        <v>9597002.4570754077</v>
      </c>
      <c r="J33" s="7">
        <f t="shared" si="5"/>
        <v>9886795.5366498698</v>
      </c>
      <c r="K33" s="7">
        <f t="shared" si="6"/>
        <v>19483797.993725277</v>
      </c>
      <c r="L33" s="7">
        <f t="shared" si="7"/>
        <v>1521261661.2822592</v>
      </c>
    </row>
    <row r="34" spans="2:12" x14ac:dyDescent="0.25">
      <c r="B34">
        <v>12</v>
      </c>
      <c r="C34" s="7">
        <f t="shared" si="1"/>
        <v>1511163.8605299222</v>
      </c>
      <c r="D34" s="7">
        <f t="shared" si="2"/>
        <v>1537108.5192250682</v>
      </c>
      <c r="E34" s="7">
        <f t="shared" si="3"/>
        <v>3048272.3797549903</v>
      </c>
      <c r="F34" s="7">
        <f t="shared" si="0"/>
        <v>236492735.89044836</v>
      </c>
      <c r="H34">
        <v>12</v>
      </c>
      <c r="I34" s="7">
        <f t="shared" si="4"/>
        <v>9658983.0979440194</v>
      </c>
      <c r="J34" s="7">
        <f t="shared" si="5"/>
        <v>9824814.8957812581</v>
      </c>
      <c r="K34" s="7">
        <f t="shared" si="6"/>
        <v>19483797.993725277</v>
      </c>
      <c r="L34" s="7">
        <f t="shared" si="7"/>
        <v>1511602678.1843152</v>
      </c>
    </row>
    <row r="35" spans="2:12" x14ac:dyDescent="0.25">
      <c r="B35">
        <v>13</v>
      </c>
      <c r="C35" s="7">
        <f t="shared" si="1"/>
        <v>1520923.4604625113</v>
      </c>
      <c r="D35" s="7">
        <f t="shared" si="2"/>
        <v>1527348.9192924791</v>
      </c>
      <c r="E35" s="7">
        <f t="shared" si="3"/>
        <v>3048272.3797549903</v>
      </c>
      <c r="F35" s="7">
        <f t="shared" si="0"/>
        <v>234971812.42998585</v>
      </c>
      <c r="H35">
        <v>13</v>
      </c>
      <c r="I35" s="7">
        <f t="shared" si="4"/>
        <v>9721364.0304515753</v>
      </c>
      <c r="J35" s="7">
        <f t="shared" si="5"/>
        <v>9762433.9632737022</v>
      </c>
      <c r="K35" s="7">
        <f t="shared" si="6"/>
        <v>19483797.993725277</v>
      </c>
      <c r="L35" s="7">
        <f t="shared" si="7"/>
        <v>1501881314.1538637</v>
      </c>
    </row>
    <row r="36" spans="2:12" x14ac:dyDescent="0.25">
      <c r="B36">
        <v>14</v>
      </c>
      <c r="C36" s="7">
        <f t="shared" si="1"/>
        <v>1530746.0911446651</v>
      </c>
      <c r="D36" s="7">
        <f t="shared" si="2"/>
        <v>1517526.2886103252</v>
      </c>
      <c r="E36" s="7">
        <f t="shared" si="3"/>
        <v>3048272.3797549903</v>
      </c>
      <c r="F36" s="7">
        <f t="shared" si="0"/>
        <v>233441066.3388412</v>
      </c>
      <c r="H36">
        <v>14</v>
      </c>
      <c r="I36" s="7">
        <f t="shared" si="4"/>
        <v>9784147.8398149069</v>
      </c>
      <c r="J36" s="7">
        <f t="shared" si="5"/>
        <v>9699650.1539103705</v>
      </c>
      <c r="K36" s="7">
        <f t="shared" si="6"/>
        <v>19483797.993725277</v>
      </c>
      <c r="L36" s="7">
        <f t="shared" si="7"/>
        <v>1492097166.3140488</v>
      </c>
    </row>
    <row r="37" spans="2:12" x14ac:dyDescent="0.25">
      <c r="B37">
        <v>15</v>
      </c>
      <c r="C37" s="7">
        <f t="shared" si="1"/>
        <v>1540632.1596499744</v>
      </c>
      <c r="D37" s="7">
        <f t="shared" si="2"/>
        <v>1507640.2201050159</v>
      </c>
      <c r="E37" s="7">
        <f t="shared" si="3"/>
        <v>3048272.3797549903</v>
      </c>
      <c r="F37" s="7">
        <f t="shared" si="0"/>
        <v>231900434.17919123</v>
      </c>
      <c r="H37">
        <v>15</v>
      </c>
      <c r="I37" s="7">
        <f t="shared" si="4"/>
        <v>9847337.1279470455</v>
      </c>
      <c r="J37" s="7">
        <f t="shared" si="5"/>
        <v>9636460.865778232</v>
      </c>
      <c r="K37" s="7">
        <f t="shared" si="6"/>
        <v>19483797.993725277</v>
      </c>
      <c r="L37" s="7">
        <f t="shared" si="7"/>
        <v>1482249829.1861017</v>
      </c>
    </row>
    <row r="38" spans="2:12" x14ac:dyDescent="0.25">
      <c r="B38">
        <v>16</v>
      </c>
      <c r="C38" s="7">
        <f t="shared" si="1"/>
        <v>1550582.0756810468</v>
      </c>
      <c r="D38" s="7">
        <f t="shared" si="2"/>
        <v>1497690.3040739435</v>
      </c>
      <c r="E38" s="7">
        <f t="shared" si="3"/>
        <v>3048272.3797549903</v>
      </c>
      <c r="F38" s="7">
        <f t="shared" si="0"/>
        <v>230349852.10351017</v>
      </c>
      <c r="H38">
        <v>16</v>
      </c>
      <c r="I38" s="7">
        <f t="shared" si="4"/>
        <v>9910934.5135650374</v>
      </c>
      <c r="J38" s="7">
        <f t="shared" si="5"/>
        <v>9572863.4801602401</v>
      </c>
      <c r="K38" s="7">
        <f t="shared" si="6"/>
        <v>19483797.993725277</v>
      </c>
      <c r="L38" s="7">
        <f t="shared" si="7"/>
        <v>1472338894.6725366</v>
      </c>
    </row>
    <row r="39" spans="2:12" x14ac:dyDescent="0.25">
      <c r="B39">
        <v>17</v>
      </c>
      <c r="C39" s="7">
        <f t="shared" si="1"/>
        <v>1560596.2515864873</v>
      </c>
      <c r="D39" s="7">
        <f t="shared" si="2"/>
        <v>1487676.1281685031</v>
      </c>
      <c r="E39" s="7">
        <f t="shared" si="3"/>
        <v>3048272.3797549903</v>
      </c>
      <c r="F39" s="7">
        <f t="shared" si="0"/>
        <v>228789255.85192367</v>
      </c>
      <c r="H39">
        <v>17</v>
      </c>
      <c r="I39" s="7">
        <f t="shared" si="4"/>
        <v>9974942.6322984789</v>
      </c>
      <c r="J39" s="7">
        <f t="shared" si="5"/>
        <v>9508855.3614267986</v>
      </c>
      <c r="K39" s="7">
        <f t="shared" si="6"/>
        <v>19483797.993725277</v>
      </c>
      <c r="L39" s="7">
        <f t="shared" si="7"/>
        <v>1462363952.0402381</v>
      </c>
    </row>
    <row r="40" spans="2:12" x14ac:dyDescent="0.25">
      <c r="B40">
        <v>18</v>
      </c>
      <c r="C40" s="7">
        <f t="shared" si="1"/>
        <v>1570675.1023779835</v>
      </c>
      <c r="D40" s="7">
        <f t="shared" si="2"/>
        <v>1477597.2773770068</v>
      </c>
      <c r="E40" s="7">
        <f t="shared" si="3"/>
        <v>3048272.3797549903</v>
      </c>
      <c r="F40" s="7">
        <f t="shared" si="0"/>
        <v>227218580.74954569</v>
      </c>
      <c r="H40">
        <v>18</v>
      </c>
      <c r="I40" s="7">
        <f t="shared" si="4"/>
        <v>10039364.136798739</v>
      </c>
      <c r="J40" s="7">
        <f t="shared" si="5"/>
        <v>9444433.8569265381</v>
      </c>
      <c r="K40" s="7">
        <f t="shared" si="6"/>
        <v>19483797.993725277</v>
      </c>
      <c r="L40" s="7">
        <f t="shared" si="7"/>
        <v>1452324587.9034395</v>
      </c>
    </row>
    <row r="41" spans="2:12" x14ac:dyDescent="0.25">
      <c r="B41">
        <v>19</v>
      </c>
      <c r="C41" s="7">
        <f t="shared" si="1"/>
        <v>1580819.0457475076</v>
      </c>
      <c r="D41" s="7">
        <f t="shared" si="2"/>
        <v>1467453.3340074827</v>
      </c>
      <c r="E41" s="7">
        <f t="shared" si="3"/>
        <v>3048272.3797549903</v>
      </c>
      <c r="F41" s="7">
        <f t="shared" si="0"/>
        <v>225637761.70379817</v>
      </c>
      <c r="H41">
        <v>19</v>
      </c>
      <c r="I41" s="7">
        <f t="shared" si="4"/>
        <v>10104201.696848897</v>
      </c>
      <c r="J41" s="7">
        <f t="shared" si="5"/>
        <v>9379596.2968763802</v>
      </c>
      <c r="K41" s="7">
        <f t="shared" si="6"/>
        <v>19483797.993725277</v>
      </c>
      <c r="L41" s="7">
        <f t="shared" si="7"/>
        <v>1442220386.2065907</v>
      </c>
    </row>
    <row r="42" spans="2:12" x14ac:dyDescent="0.25">
      <c r="B42">
        <v>20</v>
      </c>
      <c r="C42" s="7">
        <f t="shared" si="1"/>
        <v>1591028.502084627</v>
      </c>
      <c r="D42" s="7">
        <f t="shared" si="2"/>
        <v>1457243.8776703633</v>
      </c>
      <c r="E42" s="7">
        <f t="shared" si="3"/>
        <v>3048272.3797549903</v>
      </c>
      <c r="F42" s="7">
        <f t="shared" si="0"/>
        <v>224046733.20171356</v>
      </c>
      <c r="H42">
        <v>20</v>
      </c>
      <c r="I42" s="7">
        <f t="shared" si="4"/>
        <v>10169457.99947438</v>
      </c>
      <c r="J42" s="7">
        <f t="shared" si="5"/>
        <v>9314339.9942508973</v>
      </c>
      <c r="K42" s="7">
        <f t="shared" si="6"/>
        <v>19483797.993725277</v>
      </c>
      <c r="L42" s="7">
        <f t="shared" si="7"/>
        <v>1432050928.2071164</v>
      </c>
    </row>
    <row r="43" spans="2:12" x14ac:dyDescent="0.25">
      <c r="B43">
        <v>21</v>
      </c>
      <c r="C43" s="7">
        <f t="shared" si="1"/>
        <v>1601303.8944939235</v>
      </c>
      <c r="D43" s="7">
        <f t="shared" si="2"/>
        <v>1446968.4852610668</v>
      </c>
      <c r="E43" s="7">
        <f t="shared" si="3"/>
        <v>3048272.3797549903</v>
      </c>
      <c r="F43" s="7">
        <f t="shared" si="0"/>
        <v>222445429.30721962</v>
      </c>
      <c r="H43">
        <v>21</v>
      </c>
      <c r="I43" s="7">
        <f t="shared" si="4"/>
        <v>10235135.749054318</v>
      </c>
      <c r="J43" s="7">
        <f t="shared" si="5"/>
        <v>9248662.2446709592</v>
      </c>
      <c r="K43" s="7">
        <f t="shared" si="6"/>
        <v>19483797.993725277</v>
      </c>
      <c r="L43" s="7">
        <f t="shared" si="7"/>
        <v>1421815792.4580619</v>
      </c>
    </row>
    <row r="44" spans="2:12" x14ac:dyDescent="0.25">
      <c r="B44">
        <v>22</v>
      </c>
      <c r="C44" s="7">
        <f t="shared" si="1"/>
        <v>1611645.6488125303</v>
      </c>
      <c r="D44" s="7">
        <f t="shared" si="2"/>
        <v>1436626.73094246</v>
      </c>
      <c r="E44" s="7">
        <f t="shared" si="3"/>
        <v>3048272.3797549903</v>
      </c>
      <c r="F44" s="7">
        <f t="shared" si="0"/>
        <v>220833783.65840709</v>
      </c>
      <c r="H44">
        <v>22</v>
      </c>
      <c r="I44" s="7">
        <f t="shared" si="4"/>
        <v>10301237.667433627</v>
      </c>
      <c r="J44" s="7">
        <f t="shared" si="5"/>
        <v>9182560.3262916505</v>
      </c>
      <c r="K44" s="7">
        <f t="shared" si="6"/>
        <v>19483797.993725277</v>
      </c>
      <c r="L44" s="7">
        <f t="shared" si="7"/>
        <v>1411514554.7906282</v>
      </c>
    </row>
    <row r="45" spans="2:12" x14ac:dyDescent="0.25">
      <c r="B45">
        <v>23</v>
      </c>
      <c r="C45" s="7">
        <f t="shared" si="1"/>
        <v>1622054.1936277777</v>
      </c>
      <c r="D45" s="7">
        <f t="shared" si="2"/>
        <v>1426218.1861272126</v>
      </c>
      <c r="E45" s="7">
        <f t="shared" si="3"/>
        <v>3048272.3797549903</v>
      </c>
      <c r="F45" s="7">
        <f t="shared" si="0"/>
        <v>219211729.46477932</v>
      </c>
      <c r="H45">
        <v>23</v>
      </c>
      <c r="I45" s="7">
        <f t="shared" si="4"/>
        <v>10367766.494035805</v>
      </c>
      <c r="J45" s="7">
        <f t="shared" si="5"/>
        <v>9116031.4996894728</v>
      </c>
      <c r="K45" s="7">
        <f t="shared" si="6"/>
        <v>19483797.993725277</v>
      </c>
      <c r="L45" s="7">
        <f t="shared" si="7"/>
        <v>1401146788.2965925</v>
      </c>
    </row>
    <row r="46" spans="2:12" x14ac:dyDescent="0.25">
      <c r="B46">
        <v>24</v>
      </c>
      <c r="C46" s="7">
        <f t="shared" si="1"/>
        <v>1632529.9602949573</v>
      </c>
      <c r="D46" s="7">
        <f t="shared" si="2"/>
        <v>1415742.4194600331</v>
      </c>
      <c r="E46" s="7">
        <f t="shared" si="3"/>
        <v>3048272.3797549903</v>
      </c>
      <c r="F46" s="7">
        <f t="shared" si="0"/>
        <v>217579199.50448436</v>
      </c>
      <c r="H46">
        <v>24</v>
      </c>
      <c r="I46" s="7">
        <f t="shared" si="4"/>
        <v>10434724.985976452</v>
      </c>
      <c r="J46" s="7">
        <f t="shared" si="5"/>
        <v>9049073.0077488255</v>
      </c>
      <c r="K46" s="7">
        <f t="shared" si="6"/>
        <v>19483797.993725277</v>
      </c>
      <c r="L46" s="7">
        <f t="shared" si="7"/>
        <v>1390712063.310616</v>
      </c>
    </row>
    <row r="47" spans="2:12" x14ac:dyDescent="0.25">
      <c r="B47">
        <v>25</v>
      </c>
      <c r="C47" s="7">
        <f t="shared" si="1"/>
        <v>1643073.3829551956</v>
      </c>
      <c r="D47" s="7">
        <f t="shared" si="2"/>
        <v>1405198.9967997947</v>
      </c>
      <c r="E47" s="7">
        <f t="shared" si="3"/>
        <v>3048272.3797549903</v>
      </c>
      <c r="F47" s="7">
        <f t="shared" si="0"/>
        <v>215936126.12152916</v>
      </c>
      <c r="H47">
        <v>25</v>
      </c>
      <c r="I47" s="7">
        <f t="shared" si="4"/>
        <v>10502115.918177549</v>
      </c>
      <c r="J47" s="7">
        <f t="shared" si="5"/>
        <v>8981682.0755477287</v>
      </c>
      <c r="K47" s="7">
        <f t="shared" si="6"/>
        <v>19483797.993725277</v>
      </c>
      <c r="L47" s="7">
        <f t="shared" si="7"/>
        <v>1380209947.3924384</v>
      </c>
    </row>
    <row r="48" spans="2:12" x14ac:dyDescent="0.25">
      <c r="B48">
        <v>26</v>
      </c>
      <c r="C48" s="7">
        <f t="shared" si="1"/>
        <v>1653684.8985534478</v>
      </c>
      <c r="D48" s="7">
        <f t="shared" si="2"/>
        <v>1394587.4812015425</v>
      </c>
      <c r="E48" s="7">
        <f t="shared" si="3"/>
        <v>3048272.3797549903</v>
      </c>
      <c r="F48" s="7">
        <f t="shared" si="0"/>
        <v>214282441.2229757</v>
      </c>
      <c r="H48">
        <v>26</v>
      </c>
      <c r="I48" s="7">
        <f t="shared" si="4"/>
        <v>10569942.083482446</v>
      </c>
      <c r="J48" s="7">
        <f t="shared" si="5"/>
        <v>8913855.9102428313</v>
      </c>
      <c r="K48" s="7">
        <f t="shared" si="6"/>
        <v>19483797.993725277</v>
      </c>
      <c r="L48" s="7">
        <f t="shared" si="7"/>
        <v>1369640005.3089559</v>
      </c>
    </row>
    <row r="49" spans="2:12" x14ac:dyDescent="0.25">
      <c r="B49">
        <v>27</v>
      </c>
      <c r="C49" s="7">
        <f t="shared" si="1"/>
        <v>1664364.9468566056</v>
      </c>
      <c r="D49" s="7">
        <f t="shared" si="2"/>
        <v>1383907.4328983848</v>
      </c>
      <c r="E49" s="7">
        <f t="shared" si="3"/>
        <v>3048272.3797549903</v>
      </c>
      <c r="F49" s="7">
        <f t="shared" si="0"/>
        <v>212618076.27611908</v>
      </c>
      <c r="H49">
        <v>27</v>
      </c>
      <c r="I49" s="7">
        <f t="shared" si="4"/>
        <v>10638206.292771604</v>
      </c>
      <c r="J49" s="7">
        <f t="shared" si="5"/>
        <v>8845591.7009536736</v>
      </c>
      <c r="K49" s="7">
        <f t="shared" si="6"/>
        <v>19483797.993725277</v>
      </c>
      <c r="L49" s="7">
        <f t="shared" si="7"/>
        <v>1359001799.0161843</v>
      </c>
    </row>
    <row r="50" spans="2:12" x14ac:dyDescent="0.25">
      <c r="B50">
        <v>28</v>
      </c>
      <c r="C50" s="7">
        <f t="shared" si="1"/>
        <v>1675113.9704717214</v>
      </c>
      <c r="D50" s="7">
        <f t="shared" si="2"/>
        <v>1373158.409283269</v>
      </c>
      <c r="E50" s="7">
        <f t="shared" si="3"/>
        <v>3048272.3797549903</v>
      </c>
      <c r="F50" s="7">
        <f t="shared" si="0"/>
        <v>210942962.30564737</v>
      </c>
      <c r="H50">
        <v>28</v>
      </c>
      <c r="I50" s="7">
        <f t="shared" si="4"/>
        <v>10706911.375079086</v>
      </c>
      <c r="J50" s="7">
        <f t="shared" si="5"/>
        <v>8776886.6186461914</v>
      </c>
      <c r="K50" s="7">
        <f t="shared" si="6"/>
        <v>19483797.993725277</v>
      </c>
      <c r="L50" s="7">
        <f t="shared" si="7"/>
        <v>1348294887.6411052</v>
      </c>
    </row>
    <row r="51" spans="2:12" x14ac:dyDescent="0.25">
      <c r="B51">
        <v>29</v>
      </c>
      <c r="C51" s="7">
        <f t="shared" si="1"/>
        <v>1685932.414864351</v>
      </c>
      <c r="D51" s="7">
        <f t="shared" si="2"/>
        <v>1362339.9648906393</v>
      </c>
      <c r="E51" s="7">
        <f t="shared" si="3"/>
        <v>3048272.3797549903</v>
      </c>
      <c r="F51" s="7">
        <f t="shared" si="0"/>
        <v>209257029.89078301</v>
      </c>
      <c r="H51">
        <v>29</v>
      </c>
      <c r="I51" s="7">
        <f t="shared" si="4"/>
        <v>10776060.177709807</v>
      </c>
      <c r="J51" s="7">
        <f t="shared" si="5"/>
        <v>8707737.8160154708</v>
      </c>
      <c r="K51" s="7">
        <f t="shared" si="6"/>
        <v>19483797.993725277</v>
      </c>
      <c r="L51" s="7">
        <f t="shared" si="7"/>
        <v>1337518827.4633954</v>
      </c>
    </row>
    <row r="52" spans="2:12" x14ac:dyDescent="0.25">
      <c r="B52">
        <v>30</v>
      </c>
      <c r="C52" s="7">
        <f t="shared" si="1"/>
        <v>1696820.7283770167</v>
      </c>
      <c r="D52" s="7">
        <f t="shared" si="2"/>
        <v>1351451.6513779736</v>
      </c>
      <c r="E52" s="7">
        <f t="shared" si="3"/>
        <v>3048272.3797549903</v>
      </c>
      <c r="F52" s="7">
        <f t="shared" si="0"/>
        <v>207560209.162406</v>
      </c>
      <c r="H52">
        <v>30</v>
      </c>
      <c r="I52" s="7">
        <f t="shared" si="4"/>
        <v>10845655.566357516</v>
      </c>
      <c r="J52" s="7">
        <f t="shared" si="5"/>
        <v>8638142.4273677617</v>
      </c>
      <c r="K52" s="7">
        <f t="shared" si="6"/>
        <v>19483797.993725277</v>
      </c>
      <c r="L52" s="7">
        <f t="shared" si="7"/>
        <v>1326673171.8970377</v>
      </c>
    </row>
    <row r="53" spans="2:12" x14ac:dyDescent="0.25">
      <c r="B53">
        <v>31</v>
      </c>
      <c r="C53" s="7">
        <f t="shared" si="1"/>
        <v>1707779.3622477849</v>
      </c>
      <c r="D53" s="7">
        <f t="shared" si="2"/>
        <v>1340493.0175072055</v>
      </c>
      <c r="E53" s="7">
        <f t="shared" si="3"/>
        <v>3048272.3797549903</v>
      </c>
      <c r="F53" s="7">
        <f t="shared" si="0"/>
        <v>205852429.8001582</v>
      </c>
      <c r="H53">
        <v>31</v>
      </c>
      <c r="I53" s="7">
        <f t="shared" si="4"/>
        <v>10915700.425223576</v>
      </c>
      <c r="J53" s="7">
        <f t="shared" si="5"/>
        <v>8568097.5685017016</v>
      </c>
      <c r="K53" s="7">
        <f t="shared" si="6"/>
        <v>19483797.993725277</v>
      </c>
      <c r="L53" s="7">
        <f t="shared" si="7"/>
        <v>1315757471.4718142</v>
      </c>
    </row>
    <row r="54" spans="2:12" x14ac:dyDescent="0.25">
      <c r="B54">
        <v>32</v>
      </c>
      <c r="C54" s="7">
        <f t="shared" si="1"/>
        <v>1718808.7706289685</v>
      </c>
      <c r="D54" s="7">
        <f t="shared" si="2"/>
        <v>1329463.6091260219</v>
      </c>
      <c r="E54" s="7">
        <f t="shared" si="3"/>
        <v>3048272.3797549903</v>
      </c>
      <c r="F54" s="7">
        <f t="shared" si="0"/>
        <v>204133621.02952924</v>
      </c>
      <c r="H54">
        <v>32</v>
      </c>
      <c r="I54" s="7">
        <f t="shared" si="4"/>
        <v>10986197.657136478</v>
      </c>
      <c r="J54" s="7">
        <f t="shared" si="5"/>
        <v>8497600.3365888</v>
      </c>
      <c r="K54" s="7">
        <f t="shared" si="6"/>
        <v>19483797.993725277</v>
      </c>
      <c r="L54" s="7">
        <f t="shared" si="7"/>
        <v>1304771273.8146777</v>
      </c>
    </row>
    <row r="55" spans="2:12" x14ac:dyDescent="0.25">
      <c r="B55">
        <v>33</v>
      </c>
      <c r="C55" s="7">
        <f t="shared" si="1"/>
        <v>1729909.4106059473</v>
      </c>
      <c r="D55" s="7">
        <f t="shared" si="2"/>
        <v>1318362.9691490431</v>
      </c>
      <c r="E55" s="7">
        <f t="shared" si="3"/>
        <v>3048272.3797549903</v>
      </c>
      <c r="F55" s="7">
        <f t="shared" si="0"/>
        <v>202403711.61892331</v>
      </c>
      <c r="H55">
        <v>33</v>
      </c>
      <c r="I55" s="7">
        <f t="shared" si="4"/>
        <v>11057150.183672151</v>
      </c>
      <c r="J55" s="7">
        <f t="shared" si="5"/>
        <v>8426647.8100531269</v>
      </c>
      <c r="K55" s="7">
        <f t="shared" si="6"/>
        <v>19483797.993725277</v>
      </c>
      <c r="L55" s="7">
        <f t="shared" si="7"/>
        <v>1293714123.6310055</v>
      </c>
    </row>
    <row r="56" spans="2:12" x14ac:dyDescent="0.25">
      <c r="B56">
        <v>34</v>
      </c>
      <c r="C56" s="7">
        <f t="shared" si="1"/>
        <v>1741081.7422161107</v>
      </c>
      <c r="D56" s="7">
        <f t="shared" si="2"/>
        <v>1307190.6375388796</v>
      </c>
      <c r="E56" s="7">
        <f t="shared" si="3"/>
        <v>3048272.3797549903</v>
      </c>
      <c r="F56" s="7">
        <f t="shared" si="0"/>
        <v>200662629.8767072</v>
      </c>
      <c r="H56">
        <v>34</v>
      </c>
      <c r="I56" s="7">
        <f t="shared" si="4"/>
        <v>11128560.945275035</v>
      </c>
      <c r="J56" s="7">
        <f t="shared" si="5"/>
        <v>8355237.0484502437</v>
      </c>
      <c r="K56" s="7">
        <f t="shared" si="6"/>
        <v>19483797.993725277</v>
      </c>
      <c r="L56" s="7">
        <f t="shared" si="7"/>
        <v>1282585562.6857305</v>
      </c>
    </row>
    <row r="57" spans="2:12" x14ac:dyDescent="0.25">
      <c r="B57">
        <v>35</v>
      </c>
      <c r="C57" s="7">
        <f t="shared" si="1"/>
        <v>1752326.2284679229</v>
      </c>
      <c r="D57" s="7">
        <f t="shared" si="2"/>
        <v>1295946.1512870674</v>
      </c>
      <c r="E57" s="7">
        <f t="shared" si="3"/>
        <v>3048272.3797549903</v>
      </c>
      <c r="F57" s="7">
        <f t="shared" si="0"/>
        <v>198910303.64823928</v>
      </c>
      <c r="H57">
        <v>35</v>
      </c>
      <c r="I57" s="7">
        <f t="shared" si="4"/>
        <v>11200432.901379935</v>
      </c>
      <c r="J57" s="7">
        <f t="shared" si="5"/>
        <v>8283365.092345342</v>
      </c>
      <c r="K57" s="7">
        <f t="shared" si="6"/>
        <v>19483797.993725277</v>
      </c>
      <c r="L57" s="7">
        <f t="shared" si="7"/>
        <v>1271385129.7843506</v>
      </c>
    </row>
    <row r="58" spans="2:12" x14ac:dyDescent="0.25">
      <c r="B58">
        <v>36</v>
      </c>
      <c r="C58" s="7">
        <f t="shared" si="1"/>
        <v>1763643.3353601117</v>
      </c>
      <c r="D58" s="7">
        <f t="shared" si="2"/>
        <v>1284629.0443948787</v>
      </c>
      <c r="E58" s="7">
        <f t="shared" si="3"/>
        <v>3048272.3797549903</v>
      </c>
      <c r="F58" s="7">
        <f t="shared" si="0"/>
        <v>197146660.31287917</v>
      </c>
      <c r="H58">
        <v>36</v>
      </c>
      <c r="I58" s="7">
        <f t="shared" si="4"/>
        <v>11272769.030534681</v>
      </c>
      <c r="J58" s="7">
        <f t="shared" si="5"/>
        <v>8211028.9631905975</v>
      </c>
      <c r="K58" s="7">
        <f t="shared" si="6"/>
        <v>19483797.993725277</v>
      </c>
      <c r="L58" s="7">
        <f t="shared" si="7"/>
        <v>1260112360.7538159</v>
      </c>
    </row>
    <row r="59" spans="2:12" x14ac:dyDescent="0.25">
      <c r="B59">
        <v>37</v>
      </c>
      <c r="C59" s="7">
        <f t="shared" si="1"/>
        <v>1775033.5319009789</v>
      </c>
      <c r="D59" s="7">
        <f t="shared" si="2"/>
        <v>1273238.8478540115</v>
      </c>
      <c r="E59" s="7">
        <f t="shared" si="3"/>
        <v>3048272.3797549903</v>
      </c>
      <c r="F59" s="7">
        <f t="shared" si="0"/>
        <v>195371626.7809782</v>
      </c>
      <c r="H59">
        <v>37</v>
      </c>
      <c r="I59" s="7">
        <f t="shared" si="4"/>
        <v>11345572.330523551</v>
      </c>
      <c r="J59" s="7">
        <f t="shared" si="5"/>
        <v>8138225.663201727</v>
      </c>
      <c r="K59" s="7">
        <f t="shared" si="6"/>
        <v>19483797.993725277</v>
      </c>
      <c r="L59" s="7">
        <f t="shared" si="7"/>
        <v>1248766788.4232924</v>
      </c>
    </row>
    <row r="60" spans="2:12" x14ac:dyDescent="0.25">
      <c r="B60">
        <v>38</v>
      </c>
      <c r="C60" s="7">
        <f t="shared" si="1"/>
        <v>1786497.2901278394</v>
      </c>
      <c r="D60" s="7">
        <f t="shared" si="2"/>
        <v>1261775.0896271509</v>
      </c>
      <c r="E60" s="7">
        <f t="shared" si="3"/>
        <v>3048272.3797549903</v>
      </c>
      <c r="F60" s="7">
        <f t="shared" si="0"/>
        <v>193585129.49085036</v>
      </c>
      <c r="H60">
        <v>38</v>
      </c>
      <c r="I60" s="7">
        <f t="shared" si="4"/>
        <v>11418845.818491515</v>
      </c>
      <c r="J60" s="7">
        <f t="shared" si="5"/>
        <v>8064952.1752337636</v>
      </c>
      <c r="K60" s="7">
        <f t="shared" si="6"/>
        <v>19483797.993725277</v>
      </c>
      <c r="L60" s="7">
        <f t="shared" si="7"/>
        <v>1237347942.6048009</v>
      </c>
    </row>
    <row r="61" spans="2:12" x14ac:dyDescent="0.25">
      <c r="B61">
        <v>39</v>
      </c>
      <c r="C61" s="7">
        <f t="shared" si="1"/>
        <v>1798035.0851265818</v>
      </c>
      <c r="D61" s="7">
        <f t="shared" si="2"/>
        <v>1250237.2946284085</v>
      </c>
      <c r="E61" s="7">
        <f t="shared" si="3"/>
        <v>3048272.3797549903</v>
      </c>
      <c r="F61" s="7">
        <f t="shared" si="0"/>
        <v>191787094.40572378</v>
      </c>
      <c r="H61">
        <v>39</v>
      </c>
      <c r="I61" s="7">
        <f t="shared" si="4"/>
        <v>11492592.531069271</v>
      </c>
      <c r="J61" s="7">
        <f t="shared" si="5"/>
        <v>7991205.4626560062</v>
      </c>
      <c r="K61" s="7">
        <f t="shared" si="6"/>
        <v>19483797.993725277</v>
      </c>
      <c r="L61" s="7">
        <f t="shared" si="7"/>
        <v>1225855350.0737317</v>
      </c>
    </row>
    <row r="62" spans="2:12" x14ac:dyDescent="0.25">
      <c r="B62">
        <v>40</v>
      </c>
      <c r="C62" s="7">
        <f t="shared" si="1"/>
        <v>1809647.3950513576</v>
      </c>
      <c r="D62" s="7">
        <f t="shared" si="2"/>
        <v>1238624.9847036328</v>
      </c>
      <c r="E62" s="7">
        <f t="shared" si="3"/>
        <v>3048272.3797549903</v>
      </c>
      <c r="F62" s="7">
        <f t="shared" si="0"/>
        <v>189977447.01067242</v>
      </c>
      <c r="H62">
        <v>40</v>
      </c>
      <c r="I62" s="7">
        <f t="shared" si="4"/>
        <v>11566815.524499092</v>
      </c>
      <c r="J62" s="7">
        <f t="shared" si="5"/>
        <v>7916982.4692261843</v>
      </c>
      <c r="K62" s="7">
        <f t="shared" si="6"/>
        <v>19483797.993725277</v>
      </c>
      <c r="L62" s="7">
        <f t="shared" si="7"/>
        <v>1214288534.5492325</v>
      </c>
    </row>
    <row r="63" spans="2:12" x14ac:dyDescent="0.25">
      <c r="B63">
        <v>41</v>
      </c>
      <c r="C63" s="7">
        <f t="shared" si="1"/>
        <v>1821334.7011443975</v>
      </c>
      <c r="D63" s="7">
        <f t="shared" si="2"/>
        <v>1226937.6786105928</v>
      </c>
      <c r="E63" s="7">
        <f t="shared" si="3"/>
        <v>3048272.3797549903</v>
      </c>
      <c r="F63" s="7">
        <f t="shared" si="0"/>
        <v>188156112.30952802</v>
      </c>
      <c r="H63">
        <v>41</v>
      </c>
      <c r="I63" s="7">
        <f t="shared" si="4"/>
        <v>11641517.874761485</v>
      </c>
      <c r="J63" s="7">
        <f t="shared" si="5"/>
        <v>7842280.1189637929</v>
      </c>
      <c r="K63" s="7">
        <f t="shared" si="6"/>
        <v>19483797.993725277</v>
      </c>
      <c r="L63" s="7">
        <f t="shared" si="7"/>
        <v>1202647016.6744709</v>
      </c>
    </row>
    <row r="64" spans="2:12" x14ac:dyDescent="0.25">
      <c r="B64">
        <v>42</v>
      </c>
      <c r="C64" s="7">
        <f t="shared" si="1"/>
        <v>1833097.4877559552</v>
      </c>
      <c r="D64" s="7">
        <f t="shared" si="2"/>
        <v>1215174.8919990351</v>
      </c>
      <c r="E64" s="7">
        <f t="shared" si="3"/>
        <v>3048272.3797549903</v>
      </c>
      <c r="F64" s="7">
        <f t="shared" si="0"/>
        <v>186323014.82177207</v>
      </c>
      <c r="H64">
        <v>42</v>
      </c>
      <c r="I64" s="7">
        <f t="shared" si="4"/>
        <v>11716702.677702654</v>
      </c>
      <c r="J64" s="7">
        <f t="shared" si="5"/>
        <v>7767095.3160226243</v>
      </c>
      <c r="K64" s="7">
        <f t="shared" si="6"/>
        <v>19483797.993725277</v>
      </c>
      <c r="L64" s="7">
        <f t="shared" si="7"/>
        <v>1190930313.9967682</v>
      </c>
    </row>
    <row r="65" spans="2:12" x14ac:dyDescent="0.25">
      <c r="B65">
        <v>43</v>
      </c>
      <c r="C65" s="7">
        <f t="shared" si="1"/>
        <v>1844936.2423643791</v>
      </c>
      <c r="D65" s="7">
        <f t="shared" si="2"/>
        <v>1203336.1373906112</v>
      </c>
      <c r="E65" s="7">
        <f t="shared" si="3"/>
        <v>3048272.3797549903</v>
      </c>
      <c r="F65" s="7">
        <f t="shared" si="0"/>
        <v>184478078.57940769</v>
      </c>
      <c r="H65">
        <v>43</v>
      </c>
      <c r="I65" s="7">
        <f t="shared" si="4"/>
        <v>11792373.049162816</v>
      </c>
      <c r="J65" s="7">
        <f t="shared" si="5"/>
        <v>7691424.9445624612</v>
      </c>
      <c r="K65" s="7">
        <f t="shared" si="6"/>
        <v>19483797.993725277</v>
      </c>
      <c r="L65" s="7">
        <f t="shared" si="7"/>
        <v>1179137940.9476054</v>
      </c>
    </row>
    <row r="66" spans="2:12" x14ac:dyDescent="0.25">
      <c r="B66">
        <v>44</v>
      </c>
      <c r="C66" s="7">
        <f t="shared" si="1"/>
        <v>1856851.4555963157</v>
      </c>
      <c r="D66" s="7">
        <f t="shared" si="2"/>
        <v>1191420.9241586747</v>
      </c>
      <c r="E66" s="7">
        <f t="shared" si="3"/>
        <v>3048272.3797549903</v>
      </c>
      <c r="F66" s="7">
        <f t="shared" si="0"/>
        <v>182621227.12381136</v>
      </c>
      <c r="H66">
        <v>44</v>
      </c>
      <c r="I66" s="7">
        <f t="shared" si="4"/>
        <v>11868532.125105325</v>
      </c>
      <c r="J66" s="7">
        <f t="shared" si="5"/>
        <v>7615265.8686199514</v>
      </c>
      <c r="K66" s="7">
        <f t="shared" si="6"/>
        <v>19483797.993725277</v>
      </c>
      <c r="L66" s="7">
        <f t="shared" si="7"/>
        <v>1167269408.8225</v>
      </c>
    </row>
    <row r="67" spans="2:12" x14ac:dyDescent="0.25">
      <c r="B67">
        <v>45</v>
      </c>
      <c r="C67" s="7">
        <f t="shared" si="1"/>
        <v>1868843.621247042</v>
      </c>
      <c r="D67" s="7">
        <f t="shared" si="2"/>
        <v>1179428.7585079484</v>
      </c>
      <c r="E67" s="7">
        <f t="shared" si="3"/>
        <v>3048272.3797549903</v>
      </c>
      <c r="F67" s="7">
        <f t="shared" si="0"/>
        <v>180752383.50256431</v>
      </c>
      <c r="H67">
        <v>45</v>
      </c>
      <c r="I67" s="7">
        <f t="shared" si="4"/>
        <v>11945183.061746631</v>
      </c>
      <c r="J67" s="7">
        <f t="shared" si="5"/>
        <v>7538614.9319786457</v>
      </c>
      <c r="K67" s="7">
        <f t="shared" si="6"/>
        <v>19483797.993725277</v>
      </c>
      <c r="L67" s="7">
        <f t="shared" si="7"/>
        <v>1155324225.7607534</v>
      </c>
    </row>
    <row r="68" spans="2:12" x14ac:dyDescent="0.25">
      <c r="B68">
        <v>46</v>
      </c>
      <c r="C68" s="7">
        <f t="shared" si="1"/>
        <v>1880913.2363009292</v>
      </c>
      <c r="D68" s="7">
        <f t="shared" si="2"/>
        <v>1167359.1434540611</v>
      </c>
      <c r="E68" s="7">
        <f t="shared" si="3"/>
        <v>3048272.3797549903</v>
      </c>
      <c r="F68" s="7">
        <f t="shared" si="0"/>
        <v>178871470.2662634</v>
      </c>
      <c r="H68">
        <v>46</v>
      </c>
      <c r="I68" s="7">
        <f t="shared" si="4"/>
        <v>12022329.035687078</v>
      </c>
      <c r="J68" s="7">
        <f t="shared" si="5"/>
        <v>7461468.9580381988</v>
      </c>
      <c r="K68" s="7">
        <f t="shared" si="6"/>
        <v>19483797.993725277</v>
      </c>
      <c r="L68" s="7">
        <f t="shared" si="7"/>
        <v>1143301896.7250664</v>
      </c>
    </row>
    <row r="69" spans="2:12" x14ac:dyDescent="0.25">
      <c r="B69">
        <v>47</v>
      </c>
      <c r="C69" s="7">
        <f t="shared" si="1"/>
        <v>1893060.8009520392</v>
      </c>
      <c r="D69" s="7">
        <f t="shared" si="2"/>
        <v>1155211.5788029511</v>
      </c>
      <c r="E69" s="7">
        <f t="shared" si="3"/>
        <v>3048272.3797549903</v>
      </c>
      <c r="F69" s="7">
        <f t="shared" si="0"/>
        <v>176978409.46531135</v>
      </c>
      <c r="H69">
        <v>47</v>
      </c>
      <c r="I69" s="7">
        <f t="shared" si="4"/>
        <v>12099973.244042557</v>
      </c>
      <c r="J69" s="7">
        <f t="shared" si="5"/>
        <v>7383824.7496827208</v>
      </c>
      <c r="K69" s="7">
        <f t="shared" si="6"/>
        <v>19483797.993725277</v>
      </c>
      <c r="L69" s="7">
        <f t="shared" si="7"/>
        <v>1131201923.4810238</v>
      </c>
    </row>
    <row r="70" spans="2:12" x14ac:dyDescent="0.25">
      <c r="B70">
        <v>48</v>
      </c>
      <c r="C70" s="7">
        <f t="shared" si="1"/>
        <v>1905286.8186248546</v>
      </c>
      <c r="D70" s="7">
        <f t="shared" si="2"/>
        <v>1142985.5611301358</v>
      </c>
      <c r="E70" s="7">
        <f t="shared" si="3"/>
        <v>3048272.3797549903</v>
      </c>
      <c r="F70" s="7">
        <f t="shared" si="0"/>
        <v>175073122.64668649</v>
      </c>
      <c r="H70">
        <v>48</v>
      </c>
      <c r="I70" s="7">
        <f t="shared" si="4"/>
        <v>12178118.904576998</v>
      </c>
      <c r="J70" s="7">
        <f t="shared" si="5"/>
        <v>7305679.0891482783</v>
      </c>
      <c r="K70" s="7">
        <f t="shared" si="6"/>
        <v>19483797.993725277</v>
      </c>
      <c r="L70" s="7">
        <f t="shared" si="7"/>
        <v>1119023804.5764468</v>
      </c>
    </row>
    <row r="71" spans="2:12" x14ac:dyDescent="0.25">
      <c r="B71">
        <v>49</v>
      </c>
      <c r="C71" s="7">
        <f t="shared" si="1"/>
        <v>1917591.7959951402</v>
      </c>
      <c r="D71" s="7">
        <f t="shared" si="2"/>
        <v>1130680.5837598501</v>
      </c>
      <c r="E71" s="7">
        <f t="shared" si="3"/>
        <v>3048272.3797549903</v>
      </c>
      <c r="F71" s="7">
        <f t="shared" si="0"/>
        <v>173155530.85069135</v>
      </c>
      <c r="H71">
        <v>49</v>
      </c>
      <c r="I71" s="7">
        <f t="shared" si="4"/>
        <v>12256769.255835727</v>
      </c>
      <c r="J71" s="7">
        <f t="shared" si="5"/>
        <v>7227028.7378895516</v>
      </c>
      <c r="K71" s="7">
        <f t="shared" si="6"/>
        <v>19483797.993725277</v>
      </c>
      <c r="L71" s="7">
        <f t="shared" si="7"/>
        <v>1106767035.320611</v>
      </c>
    </row>
    <row r="72" spans="2:12" x14ac:dyDescent="0.25">
      <c r="B72">
        <v>50</v>
      </c>
      <c r="C72" s="7">
        <f t="shared" si="1"/>
        <v>1929976.2430109421</v>
      </c>
      <c r="D72" s="7">
        <f t="shared" si="2"/>
        <v>1118296.1367440482</v>
      </c>
      <c r="E72" s="7">
        <f t="shared" si="3"/>
        <v>3048272.3797549903</v>
      </c>
      <c r="F72" s="7">
        <f t="shared" si="0"/>
        <v>171225554.60768041</v>
      </c>
      <c r="H72">
        <v>50</v>
      </c>
      <c r="I72" s="7">
        <f t="shared" si="4"/>
        <v>12335927.557279665</v>
      </c>
      <c r="J72" s="7">
        <f t="shared" si="5"/>
        <v>7147870.4364456125</v>
      </c>
      <c r="K72" s="7">
        <f t="shared" si="6"/>
        <v>19483797.993725277</v>
      </c>
      <c r="L72" s="7">
        <f t="shared" si="7"/>
        <v>1094431107.7633314</v>
      </c>
    </row>
    <row r="73" spans="2:12" x14ac:dyDescent="0.25">
      <c r="B73">
        <v>51</v>
      </c>
      <c r="C73" s="7">
        <f t="shared" si="1"/>
        <v>1942440.6729137211</v>
      </c>
      <c r="D73" s="7">
        <f t="shared" si="2"/>
        <v>1105831.7068412693</v>
      </c>
      <c r="E73" s="7">
        <f t="shared" si="3"/>
        <v>3048272.3797549903</v>
      </c>
      <c r="F73" s="7">
        <f t="shared" si="0"/>
        <v>169283113.93476668</v>
      </c>
      <c r="H73">
        <v>51</v>
      </c>
      <c r="I73" s="7">
        <f t="shared" si="4"/>
        <v>12415597.08942043</v>
      </c>
      <c r="J73" s="7">
        <f t="shared" si="5"/>
        <v>7068200.9043048481</v>
      </c>
      <c r="K73" s="7">
        <f t="shared" si="6"/>
        <v>19483797.993725277</v>
      </c>
      <c r="L73" s="7">
        <f t="shared" si="7"/>
        <v>1082015510.6739111</v>
      </c>
    </row>
    <row r="74" spans="2:12" x14ac:dyDescent="0.25">
      <c r="B74">
        <v>52</v>
      </c>
      <c r="C74" s="7">
        <f t="shared" si="1"/>
        <v>1954985.6022596222</v>
      </c>
      <c r="D74" s="7">
        <f t="shared" si="2"/>
        <v>1093286.7774953682</v>
      </c>
      <c r="E74" s="7">
        <f t="shared" si="3"/>
        <v>3048272.3797549903</v>
      </c>
      <c r="F74" s="7">
        <f t="shared" si="0"/>
        <v>167328128.33250704</v>
      </c>
      <c r="H74">
        <v>52</v>
      </c>
      <c r="I74" s="7">
        <f t="shared" si="4"/>
        <v>12495781.153956268</v>
      </c>
      <c r="J74" s="7">
        <f t="shared" si="5"/>
        <v>6988016.8397690095</v>
      </c>
      <c r="K74" s="7">
        <f t="shared" si="6"/>
        <v>19483797.993725277</v>
      </c>
      <c r="L74" s="7">
        <f t="shared" si="7"/>
        <v>1069519729.5199548</v>
      </c>
    </row>
    <row r="75" spans="2:12" x14ac:dyDescent="0.25">
      <c r="B75">
        <v>53</v>
      </c>
      <c r="C75" s="7">
        <f t="shared" si="1"/>
        <v>1967611.5509408824</v>
      </c>
      <c r="D75" s="7">
        <f t="shared" si="2"/>
        <v>1080660.8288141079</v>
      </c>
      <c r="E75" s="7">
        <f t="shared" si="3"/>
        <v>3048272.3797549903</v>
      </c>
      <c r="F75" s="7">
        <f t="shared" si="0"/>
        <v>165360516.78156617</v>
      </c>
      <c r="H75">
        <v>53</v>
      </c>
      <c r="I75" s="7">
        <f t="shared" si="4"/>
        <v>12576483.073908903</v>
      </c>
      <c r="J75" s="7">
        <f t="shared" si="5"/>
        <v>6907314.9198163748</v>
      </c>
      <c r="K75" s="7">
        <f t="shared" si="6"/>
        <v>19483797.993725277</v>
      </c>
      <c r="L75" s="7">
        <f t="shared" si="7"/>
        <v>1056943246.4460459</v>
      </c>
    </row>
    <row r="76" spans="2:12" x14ac:dyDescent="0.25">
      <c r="B76">
        <v>54</v>
      </c>
      <c r="C76" s="7">
        <f t="shared" si="1"/>
        <v>1980319.0422073754</v>
      </c>
      <c r="D76" s="7">
        <f t="shared" si="2"/>
        <v>1067953.3375476149</v>
      </c>
      <c r="E76" s="7">
        <f t="shared" si="3"/>
        <v>3048272.3797549903</v>
      </c>
      <c r="F76" s="7">
        <f t="shared" si="0"/>
        <v>163380197.73935878</v>
      </c>
      <c r="H76">
        <v>54</v>
      </c>
      <c r="I76" s="7">
        <f t="shared" si="4"/>
        <v>12657706.19376123</v>
      </c>
      <c r="J76" s="7">
        <f t="shared" si="5"/>
        <v>6826091.799964047</v>
      </c>
      <c r="K76" s="7">
        <f t="shared" si="6"/>
        <v>19483797.993725277</v>
      </c>
      <c r="L76" s="7">
        <f t="shared" si="7"/>
        <v>1044285540.2522846</v>
      </c>
    </row>
    <row r="77" spans="2:12" x14ac:dyDescent="0.25">
      <c r="B77">
        <v>55</v>
      </c>
      <c r="C77" s="7">
        <f t="shared" si="1"/>
        <v>1993108.6026882983</v>
      </c>
      <c r="D77" s="7">
        <f t="shared" si="2"/>
        <v>1055163.777066692</v>
      </c>
      <c r="E77" s="7">
        <f t="shared" si="3"/>
        <v>3048272.3797549903</v>
      </c>
      <c r="F77" s="7">
        <f t="shared" si="0"/>
        <v>161387089.13667047</v>
      </c>
      <c r="H77">
        <v>55</v>
      </c>
      <c r="I77" s="7">
        <f t="shared" si="4"/>
        <v>12739453.879595939</v>
      </c>
      <c r="J77" s="7">
        <f t="shared" si="5"/>
        <v>6744344.1141293384</v>
      </c>
      <c r="K77" s="7">
        <f t="shared" si="6"/>
        <v>19483797.993725277</v>
      </c>
      <c r="L77" s="7">
        <f t="shared" si="7"/>
        <v>1031546086.3726887</v>
      </c>
    </row>
    <row r="78" spans="2:12" x14ac:dyDescent="0.25">
      <c r="B78">
        <v>56</v>
      </c>
      <c r="C78" s="7">
        <f t="shared" si="1"/>
        <v>2005980.7624139935</v>
      </c>
      <c r="D78" s="7">
        <f t="shared" si="2"/>
        <v>1042291.6173409967</v>
      </c>
      <c r="E78" s="7">
        <f t="shared" si="3"/>
        <v>3048272.3797549903</v>
      </c>
      <c r="F78" s="7">
        <f t="shared" si="0"/>
        <v>159381108.37425649</v>
      </c>
      <c r="H78">
        <v>56</v>
      </c>
      <c r="I78" s="7">
        <f t="shared" si="4"/>
        <v>12821729.519234996</v>
      </c>
      <c r="J78" s="7">
        <f t="shared" si="5"/>
        <v>6662068.4744902812</v>
      </c>
      <c r="K78" s="7">
        <f t="shared" si="6"/>
        <v>19483797.993725277</v>
      </c>
      <c r="L78" s="7">
        <f t="shared" si="7"/>
        <v>1018724356.8534536</v>
      </c>
    </row>
    <row r="79" spans="2:12" x14ac:dyDescent="0.25">
      <c r="B79">
        <v>57</v>
      </c>
      <c r="C79" s="7">
        <f t="shared" si="1"/>
        <v>2018936.054837917</v>
      </c>
      <c r="D79" s="7">
        <f t="shared" si="2"/>
        <v>1029336.3249170732</v>
      </c>
      <c r="E79" s="7">
        <f t="shared" si="3"/>
        <v>3048272.3797549903</v>
      </c>
      <c r="F79" s="7">
        <f t="shared" si="0"/>
        <v>157362172.31941858</v>
      </c>
      <c r="H79">
        <v>57</v>
      </c>
      <c r="I79" s="7">
        <f t="shared" si="4"/>
        <v>12904536.522380058</v>
      </c>
      <c r="J79" s="7">
        <f t="shared" si="5"/>
        <v>6579261.4713452207</v>
      </c>
      <c r="K79" s="7">
        <f t="shared" si="6"/>
        <v>19483797.993725277</v>
      </c>
      <c r="L79" s="7">
        <f t="shared" si="7"/>
        <v>1005819820.3310735</v>
      </c>
    </row>
    <row r="80" spans="2:12" x14ac:dyDescent="0.25">
      <c r="B80">
        <v>58</v>
      </c>
      <c r="C80" s="7">
        <f t="shared" si="1"/>
        <v>2031975.0168587454</v>
      </c>
      <c r="D80" s="7">
        <f t="shared" si="2"/>
        <v>1016297.362896245</v>
      </c>
      <c r="E80" s="7">
        <f t="shared" si="3"/>
        <v>3048272.3797549903</v>
      </c>
      <c r="F80" s="7">
        <f t="shared" si="0"/>
        <v>155330197.30255982</v>
      </c>
      <c r="H80">
        <v>58</v>
      </c>
      <c r="I80" s="7">
        <f t="shared" si="4"/>
        <v>12987878.320753761</v>
      </c>
      <c r="J80" s="7">
        <f t="shared" si="5"/>
        <v>6495919.6729715168</v>
      </c>
      <c r="K80" s="7">
        <f t="shared" si="6"/>
        <v>19483797.993725277</v>
      </c>
      <c r="L80" s="7">
        <f t="shared" si="7"/>
        <v>992831942.01031971</v>
      </c>
    </row>
    <row r="81" spans="2:12" x14ac:dyDescent="0.25">
      <c r="B81">
        <v>59</v>
      </c>
      <c r="C81" s="7">
        <f t="shared" si="1"/>
        <v>2045098.1888426249</v>
      </c>
      <c r="D81" s="7">
        <f t="shared" si="2"/>
        <v>1003174.1909123654</v>
      </c>
      <c r="E81" s="7">
        <f t="shared" si="3"/>
        <v>3048272.3797549903</v>
      </c>
      <c r="F81" s="7">
        <f t="shared" si="0"/>
        <v>153285099.1137172</v>
      </c>
      <c r="H81">
        <v>59</v>
      </c>
      <c r="I81" s="7">
        <f t="shared" si="4"/>
        <v>13071758.368241962</v>
      </c>
      <c r="J81" s="7">
        <f t="shared" si="5"/>
        <v>6412039.6254833145</v>
      </c>
      <c r="K81" s="7">
        <f t="shared" si="6"/>
        <v>19483797.993725277</v>
      </c>
      <c r="L81" s="7">
        <f t="shared" si="7"/>
        <v>979760183.6420778</v>
      </c>
    </row>
    <row r="82" spans="2:12" x14ac:dyDescent="0.25">
      <c r="B82">
        <v>60</v>
      </c>
      <c r="C82" s="7">
        <f t="shared" si="1"/>
        <v>2058306.1146455668</v>
      </c>
      <c r="D82" s="7">
        <f t="shared" si="2"/>
        <v>989966.26510942355</v>
      </c>
      <c r="E82" s="7">
        <f t="shared" si="3"/>
        <v>3048272.3797549903</v>
      </c>
      <c r="F82" s="7">
        <f t="shared" si="0"/>
        <v>151226792.99907163</v>
      </c>
      <c r="H82">
        <v>60</v>
      </c>
      <c r="I82" s="7">
        <f t="shared" si="4"/>
        <v>13156180.141036857</v>
      </c>
      <c r="J82" s="7">
        <f t="shared" si="5"/>
        <v>6327617.8526884196</v>
      </c>
      <c r="K82" s="7">
        <f t="shared" si="6"/>
        <v>19483797.993725277</v>
      </c>
      <c r="L82" s="7">
        <f t="shared" si="7"/>
        <v>966604003.50104094</v>
      </c>
    </row>
    <row r="83" spans="2:12" x14ac:dyDescent="0.25">
      <c r="B83">
        <v>61</v>
      </c>
      <c r="C83" s="7">
        <f t="shared" si="1"/>
        <v>2071599.3416359862</v>
      </c>
      <c r="D83" s="7">
        <f t="shared" si="2"/>
        <v>976673.03811900422</v>
      </c>
      <c r="E83" s="7">
        <f t="shared" si="3"/>
        <v>3048272.3797549903</v>
      </c>
      <c r="F83" s="7">
        <f t="shared" si="0"/>
        <v>149155193.65743566</v>
      </c>
      <c r="H83">
        <v>61</v>
      </c>
      <c r="I83" s="7">
        <f t="shared" si="4"/>
        <v>13241147.137781054</v>
      </c>
      <c r="J83" s="7">
        <f t="shared" si="5"/>
        <v>6242650.8559442228</v>
      </c>
      <c r="K83" s="7">
        <f t="shared" si="6"/>
        <v>19483797.993725277</v>
      </c>
      <c r="L83" s="7">
        <f t="shared" si="7"/>
        <v>953362856.36325991</v>
      </c>
    </row>
    <row r="84" spans="2:12" x14ac:dyDescent="0.25">
      <c r="B84">
        <v>62</v>
      </c>
      <c r="C84" s="7">
        <f t="shared" si="1"/>
        <v>2084978.4207173851</v>
      </c>
      <c r="D84" s="7">
        <f t="shared" si="2"/>
        <v>963293.95903760521</v>
      </c>
      <c r="E84" s="7">
        <f t="shared" si="3"/>
        <v>3048272.3797549903</v>
      </c>
      <c r="F84" s="7">
        <f t="shared" si="0"/>
        <v>147070215.23671827</v>
      </c>
      <c r="H84">
        <v>62</v>
      </c>
      <c r="I84" s="7">
        <f t="shared" si="4"/>
        <v>13326662.879712556</v>
      </c>
      <c r="J84" s="7">
        <f t="shared" si="5"/>
        <v>6157135.114012721</v>
      </c>
      <c r="K84" s="7">
        <f t="shared" si="6"/>
        <v>19483797.993725277</v>
      </c>
      <c r="L84" s="7">
        <f t="shared" si="7"/>
        <v>940036193.48354733</v>
      </c>
    </row>
    <row r="85" spans="2:12" x14ac:dyDescent="0.25">
      <c r="B85">
        <v>63</v>
      </c>
      <c r="C85" s="7">
        <f t="shared" si="1"/>
        <v>2098443.9063511849</v>
      </c>
      <c r="D85" s="7">
        <f t="shared" si="2"/>
        <v>949828.4734038054</v>
      </c>
      <c r="E85" s="7">
        <f t="shared" si="3"/>
        <v>3048272.3797549903</v>
      </c>
      <c r="F85" s="7">
        <f t="shared" si="0"/>
        <v>144971771.33036709</v>
      </c>
      <c r="H85">
        <v>63</v>
      </c>
      <c r="I85" s="7">
        <f t="shared" si="4"/>
        <v>13412730.910810702</v>
      </c>
      <c r="J85" s="7">
        <f t="shared" si="5"/>
        <v>6071067.0829145759</v>
      </c>
      <c r="K85" s="7">
        <f t="shared" si="6"/>
        <v>19483797.993725277</v>
      </c>
      <c r="L85" s="7">
        <f t="shared" si="7"/>
        <v>926623462.57273662</v>
      </c>
    </row>
    <row r="86" spans="2:12" x14ac:dyDescent="0.25">
      <c r="B86">
        <v>64</v>
      </c>
      <c r="C86" s="7">
        <f t="shared" si="1"/>
        <v>2111996.3565797028</v>
      </c>
      <c r="D86" s="7">
        <f t="shared" si="2"/>
        <v>936276.02317528741</v>
      </c>
      <c r="E86" s="7">
        <f t="shared" si="3"/>
        <v>3048272.3797549903</v>
      </c>
      <c r="F86" s="7">
        <f t="shared" si="0"/>
        <v>142859774.9737874</v>
      </c>
      <c r="H86">
        <v>64</v>
      </c>
      <c r="I86" s="7">
        <f t="shared" si="4"/>
        <v>13499354.797943018</v>
      </c>
      <c r="J86" s="7">
        <f t="shared" si="5"/>
        <v>5984443.1957822582</v>
      </c>
      <c r="K86" s="7">
        <f t="shared" si="6"/>
        <v>19483797.993725277</v>
      </c>
      <c r="L86" s="7">
        <f t="shared" si="7"/>
        <v>913124107.77479362</v>
      </c>
    </row>
    <row r="87" spans="2:12" x14ac:dyDescent="0.25">
      <c r="B87">
        <v>65</v>
      </c>
      <c r="C87" s="7">
        <f t="shared" si="1"/>
        <v>2125636.3330492801</v>
      </c>
      <c r="D87" s="7">
        <f t="shared" si="2"/>
        <v>922636.04670571024</v>
      </c>
      <c r="E87" s="7">
        <f t="shared" si="3"/>
        <v>3048272.3797549903</v>
      </c>
      <c r="F87" s="7">
        <f t="shared" ref="F87:F141" si="8">IF(F86-C87&lt;0,0,F86-C87)</f>
        <v>140734138.64073813</v>
      </c>
      <c r="H87">
        <v>65</v>
      </c>
      <c r="I87" s="7">
        <f t="shared" si="4"/>
        <v>13586538.131013069</v>
      </c>
      <c r="J87" s="7">
        <f t="shared" si="5"/>
        <v>5897259.8627122082</v>
      </c>
      <c r="K87" s="7">
        <f t="shared" si="6"/>
        <v>19483797.993725277</v>
      </c>
      <c r="L87" s="7">
        <f t="shared" si="7"/>
        <v>899537569.64378059</v>
      </c>
    </row>
    <row r="88" spans="2:12" x14ac:dyDescent="0.25">
      <c r="B88">
        <v>66</v>
      </c>
      <c r="C88" s="7">
        <f t="shared" ref="C88:C151" si="9">IF(E88-D88&lt;0,0,E88-D88)</f>
        <v>2139364.4010335566</v>
      </c>
      <c r="D88" s="7">
        <f t="shared" ref="D88:D151" si="10">IF(F87*$D$18/12&lt;0,0,F87*$D$18/12)</f>
        <v>908907.97872143378</v>
      </c>
      <c r="E88" s="7">
        <f t="shared" ref="E88:E151" si="11">IF(D88=0,0,($D$16*($D$18/12))/(1-1/(1+$D$18/12)^$D$17))</f>
        <v>3048272.3797549903</v>
      </c>
      <c r="F88" s="7">
        <f t="shared" si="8"/>
        <v>138594774.23970458</v>
      </c>
      <c r="H88">
        <v>66</v>
      </c>
      <c r="I88" s="7">
        <f t="shared" ref="I88:I151" si="12">IF(K88-J88&lt;0,0,K88-J88)</f>
        <v>13674284.523109194</v>
      </c>
      <c r="J88" s="7">
        <f t="shared" ref="J88:J151" si="13">IF(L87*$D$18/12&lt;0,0,L87*$D$18/12)</f>
        <v>5809513.4706160827</v>
      </c>
      <c r="K88" s="7">
        <f t="shared" ref="K88:K151" si="14">IF(J88=0,0,($J$16*($J$18/12))/(1-1/(1+$J$18/12)^$J$17))</f>
        <v>19483797.993725277</v>
      </c>
      <c r="L88" s="7">
        <f t="shared" ref="L88:L151" si="15">IF(L87-I88&lt;0,0,L87-I88)</f>
        <v>885863285.12067139</v>
      </c>
    </row>
    <row r="89" spans="2:12" x14ac:dyDescent="0.25">
      <c r="B89">
        <v>67</v>
      </c>
      <c r="C89" s="7">
        <f t="shared" si="9"/>
        <v>2153181.1294568982</v>
      </c>
      <c r="D89" s="7">
        <f t="shared" si="10"/>
        <v>895091.25029809214</v>
      </c>
      <c r="E89" s="7">
        <f t="shared" si="11"/>
        <v>3048272.3797549903</v>
      </c>
      <c r="F89" s="7">
        <f t="shared" si="8"/>
        <v>136441593.11024767</v>
      </c>
      <c r="H89">
        <v>67</v>
      </c>
      <c r="I89" s="7">
        <f t="shared" si="12"/>
        <v>13762597.610654276</v>
      </c>
      <c r="J89" s="7">
        <f t="shared" si="13"/>
        <v>5721200.3830710026</v>
      </c>
      <c r="K89" s="7">
        <f t="shared" si="14"/>
        <v>19483797.993725277</v>
      </c>
      <c r="L89" s="7">
        <f t="shared" si="15"/>
        <v>872100687.51001716</v>
      </c>
    </row>
    <row r="90" spans="2:12" x14ac:dyDescent="0.25">
      <c r="B90">
        <v>68</v>
      </c>
      <c r="C90" s="7">
        <f t="shared" si="9"/>
        <v>2167087.0909179742</v>
      </c>
      <c r="D90" s="7">
        <f t="shared" si="10"/>
        <v>881185.28883701621</v>
      </c>
      <c r="E90" s="7">
        <f t="shared" si="11"/>
        <v>3048272.3797549903</v>
      </c>
      <c r="F90" s="7">
        <f t="shared" si="8"/>
        <v>134274506.0193297</v>
      </c>
      <c r="H90">
        <v>68</v>
      </c>
      <c r="I90" s="7">
        <f t="shared" si="12"/>
        <v>13851481.053556416</v>
      </c>
      <c r="J90" s="7">
        <f t="shared" si="13"/>
        <v>5632316.9401688613</v>
      </c>
      <c r="K90" s="7">
        <f t="shared" si="14"/>
        <v>19483797.993725277</v>
      </c>
      <c r="L90" s="7">
        <f t="shared" si="15"/>
        <v>858249206.45646071</v>
      </c>
    </row>
    <row r="91" spans="2:12" x14ac:dyDescent="0.25">
      <c r="B91">
        <v>69</v>
      </c>
      <c r="C91" s="7">
        <f t="shared" si="9"/>
        <v>2181082.8617134863</v>
      </c>
      <c r="D91" s="7">
        <f t="shared" si="10"/>
        <v>867189.5180415042</v>
      </c>
      <c r="E91" s="7">
        <f t="shared" si="11"/>
        <v>3048272.3797549903</v>
      </c>
      <c r="F91" s="7">
        <f t="shared" si="8"/>
        <v>132093423.15761621</v>
      </c>
      <c r="H91">
        <v>69</v>
      </c>
      <c r="I91" s="7">
        <f t="shared" si="12"/>
        <v>13940938.535360634</v>
      </c>
      <c r="J91" s="7">
        <f t="shared" si="13"/>
        <v>5542859.4583646422</v>
      </c>
      <c r="K91" s="7">
        <f t="shared" si="14"/>
        <v>19483797.993725277</v>
      </c>
      <c r="L91" s="7">
        <f t="shared" si="15"/>
        <v>844308267.92110014</v>
      </c>
    </row>
    <row r="92" spans="2:12" x14ac:dyDescent="0.25">
      <c r="B92">
        <v>70</v>
      </c>
      <c r="C92" s="7">
        <f t="shared" si="9"/>
        <v>2195169.0218620524</v>
      </c>
      <c r="D92" s="7">
        <f t="shared" si="10"/>
        <v>853103.35789293807</v>
      </c>
      <c r="E92" s="7">
        <f t="shared" si="11"/>
        <v>3048272.3797549903</v>
      </c>
      <c r="F92" s="7">
        <f t="shared" si="8"/>
        <v>129898254.13575417</v>
      </c>
      <c r="H92">
        <v>70</v>
      </c>
      <c r="I92" s="7">
        <f t="shared" si="12"/>
        <v>14030973.763401505</v>
      </c>
      <c r="J92" s="7">
        <f t="shared" si="13"/>
        <v>5452824.2303237719</v>
      </c>
      <c r="K92" s="7">
        <f t="shared" si="14"/>
        <v>19483797.993725277</v>
      </c>
      <c r="L92" s="7">
        <f t="shared" si="15"/>
        <v>830277294.15769863</v>
      </c>
    </row>
    <row r="93" spans="2:12" x14ac:dyDescent="0.25">
      <c r="B93">
        <v>71</v>
      </c>
      <c r="C93" s="7">
        <f t="shared" si="9"/>
        <v>2209346.1551282448</v>
      </c>
      <c r="D93" s="7">
        <f t="shared" si="10"/>
        <v>838926.22462674568</v>
      </c>
      <c r="E93" s="7">
        <f t="shared" si="11"/>
        <v>3048272.3797549903</v>
      </c>
      <c r="F93" s="7">
        <f t="shared" si="8"/>
        <v>127688907.98062593</v>
      </c>
      <c r="H93">
        <v>71</v>
      </c>
      <c r="I93" s="7">
        <f t="shared" si="12"/>
        <v>14121590.468956806</v>
      </c>
      <c r="J93" s="7">
        <f t="shared" si="13"/>
        <v>5362207.5247684708</v>
      </c>
      <c r="K93" s="7">
        <f t="shared" si="14"/>
        <v>19483797.993725277</v>
      </c>
      <c r="L93" s="7">
        <f t="shared" si="15"/>
        <v>816155703.6887418</v>
      </c>
    </row>
    <row r="94" spans="2:12" x14ac:dyDescent="0.25">
      <c r="B94">
        <v>72</v>
      </c>
      <c r="C94" s="7">
        <f t="shared" si="9"/>
        <v>2223614.8490467812</v>
      </c>
      <c r="D94" s="7">
        <f t="shared" si="10"/>
        <v>824657.53070820915</v>
      </c>
      <c r="E94" s="7">
        <f t="shared" si="11"/>
        <v>3048272.3797549903</v>
      </c>
      <c r="F94" s="7">
        <f t="shared" si="8"/>
        <v>125465293.13157915</v>
      </c>
      <c r="H94">
        <v>72</v>
      </c>
      <c r="I94" s="7">
        <f t="shared" si="12"/>
        <v>14212792.407402154</v>
      </c>
      <c r="J94" s="7">
        <f t="shared" si="13"/>
        <v>5271005.5863231244</v>
      </c>
      <c r="K94" s="7">
        <f t="shared" si="14"/>
        <v>19483797.993725277</v>
      </c>
      <c r="L94" s="7">
        <f t="shared" si="15"/>
        <v>801942911.28133965</v>
      </c>
    </row>
    <row r="95" spans="2:12" x14ac:dyDescent="0.25">
      <c r="B95">
        <v>73</v>
      </c>
      <c r="C95" s="7">
        <f t="shared" si="9"/>
        <v>2237975.6949468749</v>
      </c>
      <c r="D95" s="7">
        <f t="shared" si="10"/>
        <v>810296.68480811536</v>
      </c>
      <c r="E95" s="7">
        <f t="shared" si="11"/>
        <v>3048272.3797549903</v>
      </c>
      <c r="F95" s="7">
        <f t="shared" si="8"/>
        <v>123227317.43663228</v>
      </c>
      <c r="H95">
        <v>73</v>
      </c>
      <c r="I95" s="7">
        <f t="shared" si="12"/>
        <v>14304583.358366625</v>
      </c>
      <c r="J95" s="7">
        <f t="shared" si="13"/>
        <v>5179214.6353586521</v>
      </c>
      <c r="K95" s="7">
        <f t="shared" si="14"/>
        <v>19483797.993725277</v>
      </c>
      <c r="L95" s="7">
        <f t="shared" si="15"/>
        <v>787638327.92297304</v>
      </c>
    </row>
    <row r="96" spans="2:12" x14ac:dyDescent="0.25">
      <c r="B96">
        <v>74</v>
      </c>
      <c r="C96" s="7">
        <f t="shared" si="9"/>
        <v>2252429.2879767404</v>
      </c>
      <c r="D96" s="7">
        <f t="shared" si="10"/>
        <v>795843.09177825006</v>
      </c>
      <c r="E96" s="7">
        <f t="shared" si="11"/>
        <v>3048272.3797549903</v>
      </c>
      <c r="F96" s="7">
        <f t="shared" si="8"/>
        <v>120974888.14865553</v>
      </c>
      <c r="H96">
        <v>74</v>
      </c>
      <c r="I96" s="7">
        <f t="shared" si="12"/>
        <v>14396967.125889409</v>
      </c>
      <c r="J96" s="7">
        <f t="shared" si="13"/>
        <v>5086830.8678358672</v>
      </c>
      <c r="K96" s="7">
        <f t="shared" si="14"/>
        <v>19483797.993725277</v>
      </c>
      <c r="L96" s="7">
        <f t="shared" si="15"/>
        <v>773241360.79708362</v>
      </c>
    </row>
    <row r="97" spans="2:12" x14ac:dyDescent="0.25">
      <c r="B97">
        <v>75</v>
      </c>
      <c r="C97" s="7">
        <f t="shared" si="9"/>
        <v>2266976.2271282566</v>
      </c>
      <c r="D97" s="7">
        <f t="shared" si="10"/>
        <v>781296.15262673364</v>
      </c>
      <c r="E97" s="7">
        <f t="shared" si="11"/>
        <v>3048272.3797549903</v>
      </c>
      <c r="F97" s="7">
        <f t="shared" si="8"/>
        <v>118707911.92152728</v>
      </c>
      <c r="H97">
        <v>75</v>
      </c>
      <c r="I97" s="7">
        <f t="shared" si="12"/>
        <v>14489947.538577445</v>
      </c>
      <c r="J97" s="7">
        <f t="shared" si="13"/>
        <v>4993850.4551478317</v>
      </c>
      <c r="K97" s="7">
        <f t="shared" si="14"/>
        <v>19483797.993725277</v>
      </c>
      <c r="L97" s="7">
        <f t="shared" si="15"/>
        <v>758751413.25850618</v>
      </c>
    </row>
    <row r="98" spans="2:12" x14ac:dyDescent="0.25">
      <c r="B98">
        <v>76</v>
      </c>
      <c r="C98" s="7">
        <f t="shared" si="9"/>
        <v>2281617.1152617931</v>
      </c>
      <c r="D98" s="7">
        <f t="shared" si="10"/>
        <v>766655.26449319709</v>
      </c>
      <c r="E98" s="7">
        <f t="shared" si="11"/>
        <v>3048272.3797549903</v>
      </c>
      <c r="F98" s="7">
        <f t="shared" si="8"/>
        <v>116426294.80626549</v>
      </c>
      <c r="H98">
        <v>76</v>
      </c>
      <c r="I98" s="7">
        <f t="shared" si="12"/>
        <v>14583528.449764092</v>
      </c>
      <c r="J98" s="7">
        <f t="shared" si="13"/>
        <v>4900269.543961186</v>
      </c>
      <c r="K98" s="7">
        <f t="shared" si="14"/>
        <v>19483797.993725277</v>
      </c>
      <c r="L98" s="7">
        <f t="shared" si="15"/>
        <v>744167884.80874205</v>
      </c>
    </row>
    <row r="99" spans="2:12" x14ac:dyDescent="0.25">
      <c r="B99">
        <v>77</v>
      </c>
      <c r="C99" s="7">
        <f t="shared" si="9"/>
        <v>2296352.5591311925</v>
      </c>
      <c r="D99" s="7">
        <f t="shared" si="10"/>
        <v>751919.82062379795</v>
      </c>
      <c r="E99" s="7">
        <f t="shared" si="11"/>
        <v>3048272.3797549903</v>
      </c>
      <c r="F99" s="7">
        <f t="shared" si="8"/>
        <v>114129942.2471343</v>
      </c>
      <c r="H99">
        <v>77</v>
      </c>
      <c r="I99" s="7">
        <f t="shared" si="12"/>
        <v>14677713.73766882</v>
      </c>
      <c r="J99" s="7">
        <f t="shared" si="13"/>
        <v>4806084.2560564587</v>
      </c>
      <c r="K99" s="7">
        <f t="shared" si="14"/>
        <v>19483797.993725277</v>
      </c>
      <c r="L99" s="7">
        <f t="shared" si="15"/>
        <v>729490171.07107317</v>
      </c>
    </row>
    <row r="100" spans="2:12" x14ac:dyDescent="0.25">
      <c r="B100">
        <v>78</v>
      </c>
      <c r="C100" s="7">
        <f t="shared" si="9"/>
        <v>2311183.1694089146</v>
      </c>
      <c r="D100" s="7">
        <f t="shared" si="10"/>
        <v>737089.21034607571</v>
      </c>
      <c r="E100" s="7">
        <f t="shared" si="11"/>
        <v>3048272.3797549903</v>
      </c>
      <c r="F100" s="7">
        <f t="shared" si="8"/>
        <v>111818759.07772538</v>
      </c>
      <c r="H100">
        <v>78</v>
      </c>
      <c r="I100" s="7">
        <f t="shared" si="12"/>
        <v>14772507.305557929</v>
      </c>
      <c r="J100" s="7">
        <f t="shared" si="13"/>
        <v>4711290.6881673476</v>
      </c>
      <c r="K100" s="7">
        <f t="shared" si="14"/>
        <v>19483797.993725277</v>
      </c>
      <c r="L100" s="7">
        <f t="shared" si="15"/>
        <v>714717663.76551521</v>
      </c>
    </row>
    <row r="101" spans="2:12" x14ac:dyDescent="0.25">
      <c r="B101">
        <v>79</v>
      </c>
      <c r="C101" s="7">
        <f t="shared" si="9"/>
        <v>2326109.560711347</v>
      </c>
      <c r="D101" s="7">
        <f t="shared" si="10"/>
        <v>722162.81904364319</v>
      </c>
      <c r="E101" s="7">
        <f t="shared" si="11"/>
        <v>3048272.3797549903</v>
      </c>
      <c r="F101" s="7">
        <f t="shared" si="8"/>
        <v>109492649.51701403</v>
      </c>
      <c r="H101">
        <v>79</v>
      </c>
      <c r="I101" s="7">
        <f t="shared" si="12"/>
        <v>14867913.081906326</v>
      </c>
      <c r="J101" s="7">
        <f t="shared" si="13"/>
        <v>4615884.9118189523</v>
      </c>
      <c r="K101" s="7">
        <f t="shared" si="14"/>
        <v>19483797.993725277</v>
      </c>
      <c r="L101" s="7">
        <f t="shared" si="15"/>
        <v>699849750.68360889</v>
      </c>
    </row>
    <row r="102" spans="2:12" x14ac:dyDescent="0.25">
      <c r="B102">
        <v>80</v>
      </c>
      <c r="C102" s="7">
        <f t="shared" si="9"/>
        <v>2341132.3516242746</v>
      </c>
      <c r="D102" s="7">
        <f t="shared" si="10"/>
        <v>707140.0281307156</v>
      </c>
      <c r="E102" s="7">
        <f t="shared" si="11"/>
        <v>3048272.3797549903</v>
      </c>
      <c r="F102" s="7">
        <f t="shared" si="8"/>
        <v>107151517.16538975</v>
      </c>
      <c r="H102">
        <v>80</v>
      </c>
      <c r="I102" s="7">
        <f t="shared" si="12"/>
        <v>14963935.020560304</v>
      </c>
      <c r="J102" s="7">
        <f t="shared" si="13"/>
        <v>4519862.9731649738</v>
      </c>
      <c r="K102" s="7">
        <f t="shared" si="14"/>
        <v>19483797.993725277</v>
      </c>
      <c r="L102" s="7">
        <f t="shared" si="15"/>
        <v>684885815.66304862</v>
      </c>
    </row>
    <row r="103" spans="2:12" x14ac:dyDescent="0.25">
      <c r="B103">
        <v>81</v>
      </c>
      <c r="C103" s="7">
        <f t="shared" si="9"/>
        <v>2356252.1647285149</v>
      </c>
      <c r="D103" s="7">
        <f t="shared" si="10"/>
        <v>692020.21502647537</v>
      </c>
      <c r="E103" s="7">
        <f t="shared" si="11"/>
        <v>3048272.3797549903</v>
      </c>
      <c r="F103" s="7">
        <f t="shared" si="8"/>
        <v>104795265.00066122</v>
      </c>
      <c r="H103">
        <v>81</v>
      </c>
      <c r="I103" s="7">
        <f t="shared" si="12"/>
        <v>15060577.100901421</v>
      </c>
      <c r="J103" s="7">
        <f t="shared" si="13"/>
        <v>4423220.8928238554</v>
      </c>
      <c r="K103" s="7">
        <f t="shared" si="14"/>
        <v>19483797.993725277</v>
      </c>
      <c r="L103" s="7">
        <f t="shared" si="15"/>
        <v>669825238.56214726</v>
      </c>
    </row>
    <row r="104" spans="2:12" x14ac:dyDescent="0.25">
      <c r="B104">
        <v>82</v>
      </c>
      <c r="C104" s="7">
        <f t="shared" si="9"/>
        <v>2371469.6266257199</v>
      </c>
      <c r="D104" s="7">
        <f t="shared" si="10"/>
        <v>676802.75312927039</v>
      </c>
      <c r="E104" s="7">
        <f t="shared" si="11"/>
        <v>3048272.3797549903</v>
      </c>
      <c r="F104" s="7">
        <f t="shared" si="8"/>
        <v>102423795.37403551</v>
      </c>
      <c r="H104">
        <v>82</v>
      </c>
      <c r="I104" s="7">
        <f t="shared" si="12"/>
        <v>15157843.328011408</v>
      </c>
      <c r="J104" s="7">
        <f t="shared" si="13"/>
        <v>4325954.6657138681</v>
      </c>
      <c r="K104" s="7">
        <f t="shared" si="14"/>
        <v>19483797.993725277</v>
      </c>
      <c r="L104" s="7">
        <f t="shared" si="15"/>
        <v>654667395.23413587</v>
      </c>
    </row>
    <row r="105" spans="2:12" x14ac:dyDescent="0.25">
      <c r="B105">
        <v>83</v>
      </c>
      <c r="C105" s="7">
        <f t="shared" si="9"/>
        <v>2386785.3679643441</v>
      </c>
      <c r="D105" s="7">
        <f t="shared" si="10"/>
        <v>661487.01179064601</v>
      </c>
      <c r="E105" s="7">
        <f t="shared" si="11"/>
        <v>3048272.3797549903</v>
      </c>
      <c r="F105" s="7">
        <f t="shared" si="8"/>
        <v>100037010.00607117</v>
      </c>
      <c r="H105">
        <v>83</v>
      </c>
      <c r="I105" s="7">
        <f t="shared" si="12"/>
        <v>15255737.73283815</v>
      </c>
      <c r="J105" s="7">
        <f t="shared" si="13"/>
        <v>4228060.2608871274</v>
      </c>
      <c r="K105" s="7">
        <f t="shared" si="14"/>
        <v>19483797.993725277</v>
      </c>
      <c r="L105" s="7">
        <f t="shared" si="15"/>
        <v>639411657.50129771</v>
      </c>
    </row>
    <row r="106" spans="2:12" x14ac:dyDescent="0.25">
      <c r="B106">
        <v>84</v>
      </c>
      <c r="C106" s="7">
        <f t="shared" si="9"/>
        <v>2402200.0234657805</v>
      </c>
      <c r="D106" s="7">
        <f t="shared" si="10"/>
        <v>646072.35628920968</v>
      </c>
      <c r="E106" s="7">
        <f t="shared" si="11"/>
        <v>3048272.3797549903</v>
      </c>
      <c r="F106" s="7">
        <f t="shared" si="8"/>
        <v>97634809.982605383</v>
      </c>
      <c r="H106">
        <v>84</v>
      </c>
      <c r="I106" s="7">
        <f t="shared" si="12"/>
        <v>15354264.372362729</v>
      </c>
      <c r="J106" s="7">
        <f t="shared" si="13"/>
        <v>4129533.6213625479</v>
      </c>
      <c r="K106" s="7">
        <f t="shared" si="14"/>
        <v>19483797.993725277</v>
      </c>
      <c r="L106" s="7">
        <f t="shared" si="15"/>
        <v>624057393.12893498</v>
      </c>
    </row>
    <row r="107" spans="2:12" x14ac:dyDescent="0.25">
      <c r="B107">
        <v>85</v>
      </c>
      <c r="C107" s="7">
        <f t="shared" si="9"/>
        <v>2417714.231950664</v>
      </c>
      <c r="D107" s="7">
        <f t="shared" si="10"/>
        <v>630558.14780432649</v>
      </c>
      <c r="E107" s="7">
        <f t="shared" si="11"/>
        <v>3048272.3797549903</v>
      </c>
      <c r="F107" s="7">
        <f t="shared" si="8"/>
        <v>95217095.750654712</v>
      </c>
      <c r="H107">
        <v>85</v>
      </c>
      <c r="I107" s="7">
        <f t="shared" si="12"/>
        <v>15453427.329767572</v>
      </c>
      <c r="J107" s="7">
        <f t="shared" si="13"/>
        <v>4030370.6639577053</v>
      </c>
      <c r="K107" s="7">
        <f t="shared" si="14"/>
        <v>19483797.993725277</v>
      </c>
      <c r="L107" s="7">
        <f t="shared" si="15"/>
        <v>608603965.79916739</v>
      </c>
    </row>
    <row r="108" spans="2:12" x14ac:dyDescent="0.25">
      <c r="B108">
        <v>86</v>
      </c>
      <c r="C108" s="7">
        <f t="shared" si="9"/>
        <v>2433328.6363653452</v>
      </c>
      <c r="D108" s="7">
        <f t="shared" si="10"/>
        <v>614943.74338964501</v>
      </c>
      <c r="E108" s="7">
        <f t="shared" si="11"/>
        <v>3048272.3797549903</v>
      </c>
      <c r="F108" s="7">
        <f t="shared" si="8"/>
        <v>92783767.114289373</v>
      </c>
      <c r="H108">
        <v>86</v>
      </c>
      <c r="I108" s="7">
        <f t="shared" si="12"/>
        <v>15553230.714605656</v>
      </c>
      <c r="J108" s="7">
        <f t="shared" si="13"/>
        <v>3930567.2791196224</v>
      </c>
      <c r="K108" s="7">
        <f t="shared" si="14"/>
        <v>19483797.993725277</v>
      </c>
      <c r="L108" s="7">
        <f t="shared" si="15"/>
        <v>593050735.08456171</v>
      </c>
    </row>
    <row r="109" spans="2:12" x14ac:dyDescent="0.25">
      <c r="B109">
        <v>87</v>
      </c>
      <c r="C109" s="7">
        <f t="shared" si="9"/>
        <v>2449043.8838085383</v>
      </c>
      <c r="D109" s="7">
        <f t="shared" si="10"/>
        <v>599228.49594645214</v>
      </c>
      <c r="E109" s="7">
        <f t="shared" si="11"/>
        <v>3048272.3797549903</v>
      </c>
      <c r="F109" s="7">
        <f t="shared" si="8"/>
        <v>90334723.230480835</v>
      </c>
      <c r="H109">
        <v>87</v>
      </c>
      <c r="I109" s="7">
        <f t="shared" si="12"/>
        <v>15653678.662970817</v>
      </c>
      <c r="J109" s="7">
        <f t="shared" si="13"/>
        <v>3830119.3307544608</v>
      </c>
      <c r="K109" s="7">
        <f t="shared" si="14"/>
        <v>19483797.993725277</v>
      </c>
      <c r="L109" s="7">
        <f t="shared" si="15"/>
        <v>577397056.42159092</v>
      </c>
    </row>
    <row r="110" spans="2:12" x14ac:dyDescent="0.25">
      <c r="B110">
        <v>88</v>
      </c>
      <c r="C110" s="7">
        <f t="shared" si="9"/>
        <v>2464860.6255581351</v>
      </c>
      <c r="D110" s="7">
        <f t="shared" si="10"/>
        <v>583411.75419685536</v>
      </c>
      <c r="E110" s="7">
        <f t="shared" si="11"/>
        <v>3048272.3797549903</v>
      </c>
      <c r="F110" s="7">
        <f t="shared" si="8"/>
        <v>87869862.604922697</v>
      </c>
      <c r="H110">
        <v>88</v>
      </c>
      <c r="I110" s="7">
        <f t="shared" si="12"/>
        <v>15754775.33766917</v>
      </c>
      <c r="J110" s="7">
        <f t="shared" si="13"/>
        <v>3729022.656056108</v>
      </c>
      <c r="K110" s="7">
        <f t="shared" si="14"/>
        <v>19483797.993725277</v>
      </c>
      <c r="L110" s="7">
        <f t="shared" si="15"/>
        <v>561642281.08392179</v>
      </c>
    </row>
    <row r="111" spans="2:12" x14ac:dyDescent="0.25">
      <c r="B111">
        <v>89</v>
      </c>
      <c r="C111" s="7">
        <f t="shared" si="9"/>
        <v>2480779.5170981977</v>
      </c>
      <c r="D111" s="7">
        <f t="shared" si="10"/>
        <v>567492.86265679239</v>
      </c>
      <c r="E111" s="7">
        <f t="shared" si="11"/>
        <v>3048272.3797549903</v>
      </c>
      <c r="F111" s="7">
        <f t="shared" si="8"/>
        <v>85389083.087824494</v>
      </c>
      <c r="H111">
        <v>89</v>
      </c>
      <c r="I111" s="7">
        <f t="shared" si="12"/>
        <v>15856524.928391617</v>
      </c>
      <c r="J111" s="7">
        <f t="shared" si="13"/>
        <v>3627273.0653336612</v>
      </c>
      <c r="K111" s="7">
        <f t="shared" si="14"/>
        <v>19483797.993725277</v>
      </c>
      <c r="L111" s="7">
        <f t="shared" si="15"/>
        <v>545785756.15553021</v>
      </c>
    </row>
    <row r="112" spans="2:12" x14ac:dyDescent="0.25">
      <c r="B112">
        <v>90</v>
      </c>
      <c r="C112" s="7">
        <f t="shared" si="9"/>
        <v>2496801.2181461239</v>
      </c>
      <c r="D112" s="7">
        <f t="shared" si="10"/>
        <v>551471.16160886653</v>
      </c>
      <c r="E112" s="7">
        <f t="shared" si="11"/>
        <v>3048272.3797549903</v>
      </c>
      <c r="F112" s="7">
        <f t="shared" si="8"/>
        <v>82892281.869678363</v>
      </c>
      <c r="H112">
        <v>90</v>
      </c>
      <c r="I112" s="7">
        <f t="shared" si="12"/>
        <v>15958931.651887478</v>
      </c>
      <c r="J112" s="7">
        <f t="shared" si="13"/>
        <v>3524866.3418377992</v>
      </c>
      <c r="K112" s="7">
        <f t="shared" si="14"/>
        <v>19483797.993725277</v>
      </c>
      <c r="L112" s="7">
        <f t="shared" si="15"/>
        <v>529826824.50364274</v>
      </c>
    </row>
    <row r="113" spans="2:12" x14ac:dyDescent="0.25">
      <c r="B113">
        <v>91</v>
      </c>
      <c r="C113" s="7">
        <f t="shared" si="9"/>
        <v>2512926.3926799842</v>
      </c>
      <c r="D113" s="7">
        <f t="shared" si="10"/>
        <v>535345.98707500612</v>
      </c>
      <c r="E113" s="7">
        <f t="shared" si="11"/>
        <v>3048272.3797549903</v>
      </c>
      <c r="F113" s="7">
        <f t="shared" si="8"/>
        <v>80379355.476998374</v>
      </c>
      <c r="H113">
        <v>91</v>
      </c>
      <c r="I113" s="7">
        <f t="shared" si="12"/>
        <v>16061999.752139252</v>
      </c>
      <c r="J113" s="7">
        <f t="shared" si="13"/>
        <v>3421798.2415860258</v>
      </c>
      <c r="K113" s="7">
        <f t="shared" si="14"/>
        <v>19483797.993725277</v>
      </c>
      <c r="L113" s="7">
        <f t="shared" si="15"/>
        <v>513764824.75150347</v>
      </c>
    </row>
    <row r="114" spans="2:12" x14ac:dyDescent="0.25">
      <c r="B114">
        <v>92</v>
      </c>
      <c r="C114" s="7">
        <f t="shared" si="9"/>
        <v>2529155.7089660424</v>
      </c>
      <c r="D114" s="7">
        <f t="shared" si="10"/>
        <v>519116.67078894778</v>
      </c>
      <c r="E114" s="7">
        <f t="shared" si="11"/>
        <v>3048272.3797549903</v>
      </c>
      <c r="F114" s="7">
        <f t="shared" si="8"/>
        <v>77850199.768032327</v>
      </c>
      <c r="H114">
        <v>92</v>
      </c>
      <c r="I114" s="7">
        <f t="shared" si="12"/>
        <v>16165733.500538485</v>
      </c>
      <c r="J114" s="7">
        <f t="shared" si="13"/>
        <v>3318064.4931867928</v>
      </c>
      <c r="K114" s="7">
        <f t="shared" si="14"/>
        <v>19483797.993725277</v>
      </c>
      <c r="L114" s="7">
        <f t="shared" si="15"/>
        <v>497599091.250965</v>
      </c>
    </row>
    <row r="115" spans="2:12" x14ac:dyDescent="0.25">
      <c r="B115">
        <v>93</v>
      </c>
      <c r="C115" s="7">
        <f t="shared" si="9"/>
        <v>2545489.8395864484</v>
      </c>
      <c r="D115" s="7">
        <f t="shared" si="10"/>
        <v>502782.54016854212</v>
      </c>
      <c r="E115" s="7">
        <f t="shared" si="11"/>
        <v>3048272.3797549903</v>
      </c>
      <c r="F115" s="7">
        <f t="shared" si="8"/>
        <v>75304709.928445876</v>
      </c>
      <c r="H115">
        <v>93</v>
      </c>
      <c r="I115" s="7">
        <f t="shared" si="12"/>
        <v>16270137.196062796</v>
      </c>
      <c r="J115" s="7">
        <f t="shared" si="13"/>
        <v>3213660.7976624821</v>
      </c>
      <c r="K115" s="7">
        <f t="shared" si="14"/>
        <v>19483797.993725277</v>
      </c>
      <c r="L115" s="7">
        <f t="shared" si="15"/>
        <v>481328954.0549022</v>
      </c>
    </row>
    <row r="116" spans="2:12" x14ac:dyDescent="0.25">
      <c r="B116">
        <v>94</v>
      </c>
      <c r="C116" s="7">
        <f t="shared" si="9"/>
        <v>2561929.4614671106</v>
      </c>
      <c r="D116" s="7">
        <f t="shared" si="10"/>
        <v>486342.91828787961</v>
      </c>
      <c r="E116" s="7">
        <f t="shared" si="11"/>
        <v>3048272.3797549903</v>
      </c>
      <c r="F116" s="7">
        <f t="shared" si="8"/>
        <v>72742780.466978759</v>
      </c>
      <c r="H116">
        <v>94</v>
      </c>
      <c r="I116" s="7">
        <f t="shared" si="12"/>
        <v>16375215.165454034</v>
      </c>
      <c r="J116" s="7">
        <f t="shared" si="13"/>
        <v>3108582.8282712433</v>
      </c>
      <c r="K116" s="7">
        <f t="shared" si="14"/>
        <v>19483797.993725277</v>
      </c>
      <c r="L116" s="7">
        <f t="shared" si="15"/>
        <v>464953738.88944817</v>
      </c>
    </row>
    <row r="117" spans="2:12" x14ac:dyDescent="0.25">
      <c r="B117">
        <v>95</v>
      </c>
      <c r="C117" s="7">
        <f t="shared" si="9"/>
        <v>2578475.2559057525</v>
      </c>
      <c r="D117" s="7">
        <f t="shared" si="10"/>
        <v>469797.1238492378</v>
      </c>
      <c r="E117" s="7">
        <f t="shared" si="11"/>
        <v>3048272.3797549903</v>
      </c>
      <c r="F117" s="7">
        <f t="shared" si="8"/>
        <v>70164305.211073011</v>
      </c>
      <c r="H117">
        <v>95</v>
      </c>
      <c r="I117" s="7">
        <f t="shared" si="12"/>
        <v>16480971.763397591</v>
      </c>
      <c r="J117" s="7">
        <f t="shared" si="13"/>
        <v>3002826.2303276863</v>
      </c>
      <c r="K117" s="7">
        <f t="shared" si="14"/>
        <v>19483797.993725277</v>
      </c>
      <c r="L117" s="7">
        <f t="shared" si="15"/>
        <v>448472767.12605059</v>
      </c>
    </row>
    <row r="118" spans="2:12" x14ac:dyDescent="0.25">
      <c r="B118">
        <v>96</v>
      </c>
      <c r="C118" s="7">
        <f t="shared" si="9"/>
        <v>2595127.9086001436</v>
      </c>
      <c r="D118" s="7">
        <f t="shared" si="10"/>
        <v>453144.47115484654</v>
      </c>
      <c r="E118" s="7">
        <f t="shared" si="11"/>
        <v>3048272.3797549903</v>
      </c>
      <c r="F118" s="7">
        <f t="shared" si="8"/>
        <v>67569177.302472875</v>
      </c>
      <c r="H118">
        <v>96</v>
      </c>
      <c r="I118" s="7">
        <f t="shared" si="12"/>
        <v>16587411.372702867</v>
      </c>
      <c r="J118" s="7">
        <f t="shared" si="13"/>
        <v>2896386.6210224102</v>
      </c>
      <c r="K118" s="7">
        <f t="shared" si="14"/>
        <v>19483797.993725277</v>
      </c>
      <c r="L118" s="7">
        <f t="shared" si="15"/>
        <v>431885355.75334775</v>
      </c>
    </row>
    <row r="119" spans="2:12" x14ac:dyDescent="0.25">
      <c r="B119">
        <v>97</v>
      </c>
      <c r="C119" s="7">
        <f t="shared" si="9"/>
        <v>2611888.1096765199</v>
      </c>
      <c r="D119" s="7">
        <f t="shared" si="10"/>
        <v>436384.27007847064</v>
      </c>
      <c r="E119" s="7">
        <f t="shared" si="11"/>
        <v>3048272.3797549903</v>
      </c>
      <c r="F119" s="7">
        <f t="shared" si="8"/>
        <v>64957289.192796357</v>
      </c>
      <c r="H119">
        <v>97</v>
      </c>
      <c r="I119" s="7">
        <f t="shared" si="12"/>
        <v>16694538.404484907</v>
      </c>
      <c r="J119" s="7">
        <f t="shared" si="13"/>
        <v>2789259.5892403708</v>
      </c>
      <c r="K119" s="7">
        <f t="shared" si="14"/>
        <v>19483797.993725277</v>
      </c>
      <c r="L119" s="7">
        <f t="shared" si="15"/>
        <v>415190817.34886283</v>
      </c>
    </row>
    <row r="120" spans="2:12" x14ac:dyDescent="0.25">
      <c r="B120">
        <v>98</v>
      </c>
      <c r="C120" s="7">
        <f t="shared" si="9"/>
        <v>2628756.5537181804</v>
      </c>
      <c r="D120" s="7">
        <f t="shared" si="10"/>
        <v>419515.82603680977</v>
      </c>
      <c r="E120" s="7">
        <f t="shared" si="11"/>
        <v>3048272.3797549903</v>
      </c>
      <c r="F120" s="7">
        <f t="shared" si="8"/>
        <v>62328532.639078178</v>
      </c>
      <c r="H120">
        <v>98</v>
      </c>
      <c r="I120" s="7">
        <f t="shared" si="12"/>
        <v>16802357.298347205</v>
      </c>
      <c r="J120" s="7">
        <f t="shared" si="13"/>
        <v>2681440.6953780721</v>
      </c>
      <c r="K120" s="7">
        <f t="shared" si="14"/>
        <v>19483797.993725277</v>
      </c>
      <c r="L120" s="7">
        <f t="shared" si="15"/>
        <v>398388460.05051565</v>
      </c>
    </row>
    <row r="121" spans="2:12" x14ac:dyDescent="0.25">
      <c r="B121">
        <v>99</v>
      </c>
      <c r="C121" s="7">
        <f t="shared" si="9"/>
        <v>2645733.9397942768</v>
      </c>
      <c r="D121" s="7">
        <f t="shared" si="10"/>
        <v>402538.43996071327</v>
      </c>
      <c r="E121" s="7">
        <f t="shared" si="11"/>
        <v>3048272.3797549903</v>
      </c>
      <c r="F121" s="7">
        <f t="shared" si="8"/>
        <v>59682798.699283898</v>
      </c>
      <c r="H121">
        <v>99</v>
      </c>
      <c r="I121" s="7">
        <f t="shared" si="12"/>
        <v>16910872.522565696</v>
      </c>
      <c r="J121" s="7">
        <f t="shared" si="13"/>
        <v>2572925.4711595802</v>
      </c>
      <c r="K121" s="7">
        <f t="shared" si="14"/>
        <v>19483797.993725277</v>
      </c>
      <c r="L121" s="7">
        <f t="shared" si="15"/>
        <v>381477587.52794993</v>
      </c>
    </row>
    <row r="122" spans="2:12" x14ac:dyDescent="0.25">
      <c r="B122">
        <v>100</v>
      </c>
      <c r="C122" s="7">
        <f t="shared" si="9"/>
        <v>2662820.9714887817</v>
      </c>
      <c r="D122" s="7">
        <f t="shared" si="10"/>
        <v>385451.40826620854</v>
      </c>
      <c r="E122" s="7">
        <f t="shared" si="11"/>
        <v>3048272.3797549903</v>
      </c>
      <c r="F122" s="7">
        <f t="shared" si="8"/>
        <v>57019977.727795117</v>
      </c>
      <c r="H122">
        <v>100</v>
      </c>
      <c r="I122" s="7">
        <f t="shared" si="12"/>
        <v>17020088.574273933</v>
      </c>
      <c r="J122" s="7">
        <f t="shared" si="13"/>
        <v>2463709.4194513434</v>
      </c>
      <c r="K122" s="7">
        <f t="shared" si="14"/>
        <v>19483797.993725277</v>
      </c>
      <c r="L122" s="7">
        <f t="shared" si="15"/>
        <v>364457498.95367599</v>
      </c>
    </row>
    <row r="123" spans="2:12" x14ac:dyDescent="0.25">
      <c r="B123">
        <v>101</v>
      </c>
      <c r="C123" s="7">
        <f t="shared" si="9"/>
        <v>2680018.3569296468</v>
      </c>
      <c r="D123" s="7">
        <f t="shared" si="10"/>
        <v>368254.02282534348</v>
      </c>
      <c r="E123" s="7">
        <f t="shared" si="11"/>
        <v>3048272.3797549903</v>
      </c>
      <c r="F123" s="7">
        <f t="shared" si="8"/>
        <v>54339959.370865472</v>
      </c>
      <c r="H123">
        <v>101</v>
      </c>
      <c r="I123" s="7">
        <f t="shared" si="12"/>
        <v>17130009.979649454</v>
      </c>
      <c r="J123" s="7">
        <f t="shared" si="13"/>
        <v>2353788.0140758241</v>
      </c>
      <c r="K123" s="7">
        <f t="shared" si="14"/>
        <v>19483797.993725277</v>
      </c>
      <c r="L123" s="7">
        <f t="shared" si="15"/>
        <v>347327488.97402656</v>
      </c>
    </row>
    <row r="124" spans="2:12" x14ac:dyDescent="0.25">
      <c r="B124">
        <v>102</v>
      </c>
      <c r="C124" s="7">
        <f t="shared" si="9"/>
        <v>2697326.8088181508</v>
      </c>
      <c r="D124" s="7">
        <f t="shared" si="10"/>
        <v>350945.5709368395</v>
      </c>
      <c r="E124" s="7">
        <f t="shared" si="11"/>
        <v>3048272.3797549903</v>
      </c>
      <c r="F124" s="7">
        <f t="shared" si="8"/>
        <v>51642632.562047318</v>
      </c>
      <c r="H124">
        <v>102</v>
      </c>
      <c r="I124" s="7">
        <f t="shared" si="12"/>
        <v>17240641.294101357</v>
      </c>
      <c r="J124" s="7">
        <f t="shared" si="13"/>
        <v>2243156.6996239214</v>
      </c>
      <c r="K124" s="7">
        <f t="shared" si="14"/>
        <v>19483797.993725277</v>
      </c>
      <c r="L124" s="7">
        <f t="shared" si="15"/>
        <v>330086847.6799252</v>
      </c>
    </row>
    <row r="125" spans="2:12" x14ac:dyDescent="0.25">
      <c r="B125">
        <v>103</v>
      </c>
      <c r="C125" s="7">
        <f t="shared" si="9"/>
        <v>2714747.0444584349</v>
      </c>
      <c r="D125" s="7">
        <f t="shared" si="10"/>
        <v>333525.3352965556</v>
      </c>
      <c r="E125" s="7">
        <f t="shared" si="11"/>
        <v>3048272.3797549903</v>
      </c>
      <c r="F125" s="7">
        <f t="shared" si="8"/>
        <v>48927885.517588884</v>
      </c>
      <c r="H125">
        <v>103</v>
      </c>
      <c r="I125" s="7">
        <f t="shared" si="12"/>
        <v>17351987.102459095</v>
      </c>
      <c r="J125" s="7">
        <f t="shared" si="13"/>
        <v>2131810.8912661835</v>
      </c>
      <c r="K125" s="7">
        <f t="shared" si="14"/>
        <v>19483797.993725277</v>
      </c>
      <c r="L125" s="7">
        <f t="shared" si="15"/>
        <v>312734860.57746613</v>
      </c>
    </row>
    <row r="126" spans="2:12" x14ac:dyDescent="0.25">
      <c r="B126">
        <v>104</v>
      </c>
      <c r="C126" s="7">
        <f t="shared" si="9"/>
        <v>2732279.785787229</v>
      </c>
      <c r="D126" s="7">
        <f t="shared" si="10"/>
        <v>315992.59396776155</v>
      </c>
      <c r="E126" s="7">
        <f t="shared" si="11"/>
        <v>3048272.3797549903</v>
      </c>
      <c r="F126" s="7">
        <f t="shared" si="8"/>
        <v>46195605.731801651</v>
      </c>
      <c r="H126">
        <v>104</v>
      </c>
      <c r="I126" s="7">
        <f t="shared" si="12"/>
        <v>17464052.019162476</v>
      </c>
      <c r="J126" s="7">
        <f t="shared" si="13"/>
        <v>2019745.9745628021</v>
      </c>
      <c r="K126" s="7">
        <f t="shared" si="14"/>
        <v>19483797.993725277</v>
      </c>
      <c r="L126" s="7">
        <f t="shared" si="15"/>
        <v>295270808.55830365</v>
      </c>
    </row>
    <row r="127" spans="2:12" x14ac:dyDescent="0.25">
      <c r="B127">
        <v>105</v>
      </c>
      <c r="C127" s="7">
        <f t="shared" si="9"/>
        <v>2749925.7594037713</v>
      </c>
      <c r="D127" s="7">
        <f t="shared" si="10"/>
        <v>298346.62035121903</v>
      </c>
      <c r="E127" s="7">
        <f t="shared" si="11"/>
        <v>3048272.3797549903</v>
      </c>
      <c r="F127" s="7">
        <f t="shared" si="8"/>
        <v>43445679.972397879</v>
      </c>
      <c r="H127">
        <v>105</v>
      </c>
      <c r="I127" s="7">
        <f t="shared" si="12"/>
        <v>17576840.688452899</v>
      </c>
      <c r="J127" s="7">
        <f t="shared" si="13"/>
        <v>1906957.3052723778</v>
      </c>
      <c r="K127" s="7">
        <f t="shared" si="14"/>
        <v>19483797.993725277</v>
      </c>
      <c r="L127" s="7">
        <f t="shared" si="15"/>
        <v>277693967.86985075</v>
      </c>
    </row>
    <row r="128" spans="2:12" x14ac:dyDescent="0.25">
      <c r="B128">
        <v>106</v>
      </c>
      <c r="C128" s="7">
        <f t="shared" si="9"/>
        <v>2767685.6965999207</v>
      </c>
      <c r="D128" s="7">
        <f t="shared" si="10"/>
        <v>280586.68315506965</v>
      </c>
      <c r="E128" s="7">
        <f t="shared" si="11"/>
        <v>3048272.3797549903</v>
      </c>
      <c r="F128" s="7">
        <f t="shared" si="8"/>
        <v>40677994.275797956</v>
      </c>
      <c r="H128">
        <v>106</v>
      </c>
      <c r="I128" s="7">
        <f t="shared" si="12"/>
        <v>17690357.784565825</v>
      </c>
      <c r="J128" s="7">
        <f t="shared" si="13"/>
        <v>1793440.2091594527</v>
      </c>
      <c r="K128" s="7">
        <f t="shared" si="14"/>
        <v>19483797.993725277</v>
      </c>
      <c r="L128" s="7">
        <f t="shared" si="15"/>
        <v>260003610.08528492</v>
      </c>
    </row>
    <row r="129" spans="2:12" x14ac:dyDescent="0.25">
      <c r="B129">
        <v>107</v>
      </c>
      <c r="C129" s="7">
        <f t="shared" si="9"/>
        <v>2785560.3333904617</v>
      </c>
      <c r="D129" s="7">
        <f t="shared" si="10"/>
        <v>262712.04636452848</v>
      </c>
      <c r="E129" s="7">
        <f t="shared" si="11"/>
        <v>3048272.3797549903</v>
      </c>
      <c r="F129" s="7">
        <f t="shared" si="8"/>
        <v>37892433.942407496</v>
      </c>
      <c r="H129">
        <v>107</v>
      </c>
      <c r="I129" s="7">
        <f t="shared" si="12"/>
        <v>17804608.011924479</v>
      </c>
      <c r="J129" s="7">
        <f t="shared" si="13"/>
        <v>1679189.9818007983</v>
      </c>
      <c r="K129" s="7">
        <f t="shared" si="14"/>
        <v>19483797.993725277</v>
      </c>
      <c r="L129" s="7">
        <f t="shared" si="15"/>
        <v>242199002.07336044</v>
      </c>
    </row>
    <row r="130" spans="2:12" x14ac:dyDescent="0.25">
      <c r="B130">
        <v>108</v>
      </c>
      <c r="C130" s="7">
        <f t="shared" si="9"/>
        <v>2803550.4105436085</v>
      </c>
      <c r="D130" s="7">
        <f t="shared" si="10"/>
        <v>244721.96921138174</v>
      </c>
      <c r="E130" s="7">
        <f t="shared" si="11"/>
        <v>3048272.3797549903</v>
      </c>
      <c r="F130" s="7">
        <f t="shared" si="8"/>
        <v>35088883.531863891</v>
      </c>
      <c r="H130">
        <v>108</v>
      </c>
      <c r="I130" s="7">
        <f t="shared" si="12"/>
        <v>17919596.105334826</v>
      </c>
      <c r="J130" s="7">
        <f t="shared" si="13"/>
        <v>1564201.8883904528</v>
      </c>
      <c r="K130" s="7">
        <f t="shared" si="14"/>
        <v>19483797.993725277</v>
      </c>
      <c r="L130" s="7">
        <f t="shared" si="15"/>
        <v>224279405.96802562</v>
      </c>
    </row>
    <row r="131" spans="2:12" x14ac:dyDescent="0.25">
      <c r="B131">
        <v>109</v>
      </c>
      <c r="C131" s="7">
        <f t="shared" si="9"/>
        <v>2821656.6736117029</v>
      </c>
      <c r="D131" s="7">
        <f t="shared" si="10"/>
        <v>226615.70614328762</v>
      </c>
      <c r="E131" s="7">
        <f t="shared" si="11"/>
        <v>3048272.3797549903</v>
      </c>
      <c r="F131" s="7">
        <f t="shared" si="8"/>
        <v>32267226.858252186</v>
      </c>
      <c r="H131">
        <v>109</v>
      </c>
      <c r="I131" s="7">
        <f t="shared" si="12"/>
        <v>18035326.830181777</v>
      </c>
      <c r="J131" s="7">
        <f t="shared" si="13"/>
        <v>1448471.1635434988</v>
      </c>
      <c r="K131" s="7">
        <f t="shared" si="14"/>
        <v>19483797.993725277</v>
      </c>
      <c r="L131" s="7">
        <f t="shared" si="15"/>
        <v>206244079.13784385</v>
      </c>
    </row>
    <row r="132" spans="2:12" x14ac:dyDescent="0.25">
      <c r="B132">
        <v>110</v>
      </c>
      <c r="C132" s="7">
        <f t="shared" si="9"/>
        <v>2839879.8729621116</v>
      </c>
      <c r="D132" s="7">
        <f t="shared" si="10"/>
        <v>208392.5067928787</v>
      </c>
      <c r="E132" s="7">
        <f t="shared" si="11"/>
        <v>3048272.3797549903</v>
      </c>
      <c r="F132" s="7">
        <f t="shared" si="8"/>
        <v>29427346.985290073</v>
      </c>
      <c r="H132">
        <v>110</v>
      </c>
      <c r="I132" s="7">
        <f t="shared" si="12"/>
        <v>18151804.982626703</v>
      </c>
      <c r="J132" s="7">
        <f t="shared" si="13"/>
        <v>1331993.0110985748</v>
      </c>
      <c r="K132" s="7">
        <f t="shared" si="14"/>
        <v>19483797.993725277</v>
      </c>
      <c r="L132" s="7">
        <f t="shared" si="15"/>
        <v>188092274.15521714</v>
      </c>
    </row>
    <row r="133" spans="2:12" x14ac:dyDescent="0.25">
      <c r="B133">
        <v>111</v>
      </c>
      <c r="C133" s="7">
        <f t="shared" si="9"/>
        <v>2858220.7638083254</v>
      </c>
      <c r="D133" s="7">
        <f t="shared" si="10"/>
        <v>190051.61594666506</v>
      </c>
      <c r="E133" s="7">
        <f t="shared" si="11"/>
        <v>3048272.3797549903</v>
      </c>
      <c r="F133" s="7">
        <f t="shared" si="8"/>
        <v>26569126.221481748</v>
      </c>
      <c r="H133">
        <v>111</v>
      </c>
      <c r="I133" s="7">
        <f t="shared" si="12"/>
        <v>18269035.389806166</v>
      </c>
      <c r="J133" s="7">
        <f t="shared" si="13"/>
        <v>1214762.6039191107</v>
      </c>
      <c r="K133" s="7">
        <f t="shared" si="14"/>
        <v>19483797.993725277</v>
      </c>
      <c r="L133" s="7">
        <f t="shared" si="15"/>
        <v>169823238.76541096</v>
      </c>
    </row>
    <row r="134" spans="2:12" x14ac:dyDescent="0.25">
      <c r="B134">
        <v>112</v>
      </c>
      <c r="C134" s="7">
        <f t="shared" si="9"/>
        <v>2876680.1062412541</v>
      </c>
      <c r="D134" s="7">
        <f t="shared" si="10"/>
        <v>171592.27351373629</v>
      </c>
      <c r="E134" s="7">
        <f t="shared" si="11"/>
        <v>3048272.3797549903</v>
      </c>
      <c r="F134" s="7">
        <f t="shared" si="8"/>
        <v>23692446.115240492</v>
      </c>
      <c r="H134">
        <v>112</v>
      </c>
      <c r="I134" s="7">
        <f t="shared" si="12"/>
        <v>18387022.910031997</v>
      </c>
      <c r="J134" s="7">
        <f t="shared" si="13"/>
        <v>1096775.0836932792</v>
      </c>
      <c r="K134" s="7">
        <f t="shared" si="14"/>
        <v>19483797.993725277</v>
      </c>
      <c r="L134" s="7">
        <f t="shared" si="15"/>
        <v>151436215.85537896</v>
      </c>
    </row>
    <row r="135" spans="2:12" x14ac:dyDescent="0.25">
      <c r="B135">
        <v>113</v>
      </c>
      <c r="C135" s="7">
        <f t="shared" si="9"/>
        <v>2895258.6652607289</v>
      </c>
      <c r="D135" s="7">
        <f t="shared" si="10"/>
        <v>153013.71449426151</v>
      </c>
      <c r="E135" s="7">
        <f t="shared" si="11"/>
        <v>3048272.3797549903</v>
      </c>
      <c r="F135" s="7">
        <f t="shared" si="8"/>
        <v>20797187.449979763</v>
      </c>
      <c r="H135">
        <v>113</v>
      </c>
      <c r="I135" s="7">
        <f t="shared" si="12"/>
        <v>18505772.432992622</v>
      </c>
      <c r="J135" s="7">
        <f t="shared" si="13"/>
        <v>978025.56073265569</v>
      </c>
      <c r="K135" s="7">
        <f t="shared" si="14"/>
        <v>19483797.993725277</v>
      </c>
      <c r="L135" s="7">
        <f t="shared" si="15"/>
        <v>132930443.42238633</v>
      </c>
    </row>
    <row r="136" spans="2:12" x14ac:dyDescent="0.25">
      <c r="B136">
        <v>114</v>
      </c>
      <c r="C136" s="7">
        <f t="shared" si="9"/>
        <v>2913957.2108072042</v>
      </c>
      <c r="D136" s="7">
        <f t="shared" si="10"/>
        <v>134315.16894778598</v>
      </c>
      <c r="E136" s="7">
        <f t="shared" si="11"/>
        <v>3048272.3797549903</v>
      </c>
      <c r="F136" s="7">
        <f t="shared" si="8"/>
        <v>17883230.239172559</v>
      </c>
      <c r="H136">
        <v>114</v>
      </c>
      <c r="I136" s="7">
        <f t="shared" si="12"/>
        <v>18625288.879955698</v>
      </c>
      <c r="J136" s="7">
        <f t="shared" si="13"/>
        <v>858509.1137695784</v>
      </c>
      <c r="K136" s="7">
        <f t="shared" si="14"/>
        <v>19483797.993725277</v>
      </c>
      <c r="L136" s="7">
        <f t="shared" si="15"/>
        <v>114305154.54243064</v>
      </c>
    </row>
    <row r="137" spans="2:12" x14ac:dyDescent="0.25">
      <c r="B137">
        <v>115</v>
      </c>
      <c r="C137" s="7">
        <f t="shared" si="9"/>
        <v>2932776.5177936675</v>
      </c>
      <c r="D137" s="7">
        <f t="shared" si="10"/>
        <v>115495.86196132278</v>
      </c>
      <c r="E137" s="7">
        <f t="shared" si="11"/>
        <v>3048272.3797549903</v>
      </c>
      <c r="F137" s="7">
        <f t="shared" si="8"/>
        <v>14950453.721378893</v>
      </c>
      <c r="H137">
        <v>115</v>
      </c>
      <c r="I137" s="7">
        <f t="shared" si="12"/>
        <v>18745577.203972079</v>
      </c>
      <c r="J137" s="7">
        <f t="shared" si="13"/>
        <v>738220.78975319781</v>
      </c>
      <c r="K137" s="7">
        <f t="shared" si="14"/>
        <v>19483797.993725277</v>
      </c>
      <c r="L137" s="7">
        <f t="shared" si="15"/>
        <v>95559577.338458568</v>
      </c>
    </row>
    <row r="138" spans="2:12" x14ac:dyDescent="0.25">
      <c r="B138">
        <v>116</v>
      </c>
      <c r="C138" s="7">
        <f t="shared" si="9"/>
        <v>2951717.3661377518</v>
      </c>
      <c r="D138" s="7">
        <f t="shared" si="10"/>
        <v>96555.013617238685</v>
      </c>
      <c r="E138" s="7">
        <f t="shared" si="11"/>
        <v>3048272.3797549903</v>
      </c>
      <c r="F138" s="7">
        <f t="shared" si="8"/>
        <v>11998736.35524114</v>
      </c>
      <c r="H138">
        <v>116</v>
      </c>
      <c r="I138" s="7">
        <f t="shared" si="12"/>
        <v>18866642.390081067</v>
      </c>
      <c r="J138" s="7">
        <f t="shared" si="13"/>
        <v>617155.60364421154</v>
      </c>
      <c r="K138" s="7">
        <f t="shared" si="14"/>
        <v>19483797.993725277</v>
      </c>
      <c r="L138" s="7">
        <f t="shared" si="15"/>
        <v>76692934.948377505</v>
      </c>
    </row>
    <row r="139" spans="2:12" x14ac:dyDescent="0.25">
      <c r="B139">
        <v>117</v>
      </c>
      <c r="C139" s="7">
        <f t="shared" si="9"/>
        <v>2970780.5407940578</v>
      </c>
      <c r="D139" s="7">
        <f t="shared" si="10"/>
        <v>77491.838960932364</v>
      </c>
      <c r="E139" s="7">
        <f t="shared" si="11"/>
        <v>3048272.3797549903</v>
      </c>
      <c r="F139" s="7">
        <f t="shared" si="8"/>
        <v>9027955.8144470826</v>
      </c>
      <c r="H139">
        <v>117</v>
      </c>
      <c r="I139" s="7">
        <f t="shared" si="12"/>
        <v>18988489.455517005</v>
      </c>
      <c r="J139" s="7">
        <f t="shared" si="13"/>
        <v>495308.53820827138</v>
      </c>
      <c r="K139" s="7">
        <f t="shared" si="14"/>
        <v>19483797.993725277</v>
      </c>
      <c r="L139" s="7">
        <f t="shared" si="15"/>
        <v>57704445.492860496</v>
      </c>
    </row>
    <row r="140" spans="2:12" x14ac:dyDescent="0.25">
      <c r="B140">
        <v>118</v>
      </c>
      <c r="C140" s="7">
        <f t="shared" si="9"/>
        <v>2989966.8317866861</v>
      </c>
      <c r="D140" s="7">
        <f t="shared" si="10"/>
        <v>58305.547968304076</v>
      </c>
      <c r="E140" s="7">
        <f t="shared" si="11"/>
        <v>3048272.3797549903</v>
      </c>
      <c r="F140" s="7">
        <f t="shared" si="8"/>
        <v>6037988.982660396</v>
      </c>
      <c r="H140">
        <v>118</v>
      </c>
      <c r="I140" s="7">
        <f t="shared" si="12"/>
        <v>19111123.44991722</v>
      </c>
      <c r="J140" s="7">
        <f t="shared" si="13"/>
        <v>372674.54380805738</v>
      </c>
      <c r="K140" s="7">
        <f t="shared" si="14"/>
        <v>19483797.993725277</v>
      </c>
      <c r="L140" s="7">
        <f t="shared" si="15"/>
        <v>38593322.042943276</v>
      </c>
    </row>
    <row r="141" spans="2:12" x14ac:dyDescent="0.25">
      <c r="B141">
        <v>119</v>
      </c>
      <c r="C141" s="7">
        <f t="shared" si="9"/>
        <v>3009277.0342419753</v>
      </c>
      <c r="D141" s="7">
        <f t="shared" si="10"/>
        <v>38995.345513015061</v>
      </c>
      <c r="E141" s="7">
        <f t="shared" si="11"/>
        <v>3048272.3797549903</v>
      </c>
      <c r="F141" s="7">
        <f t="shared" si="8"/>
        <v>3028711.9484184207</v>
      </c>
      <c r="H141">
        <v>119</v>
      </c>
      <c r="I141" s="7">
        <f t="shared" si="12"/>
        <v>19234549.455531269</v>
      </c>
      <c r="J141" s="7">
        <f t="shared" si="13"/>
        <v>249248.53819400867</v>
      </c>
      <c r="K141" s="7">
        <f t="shared" si="14"/>
        <v>19483797.993725277</v>
      </c>
      <c r="L141" s="7">
        <f t="shared" si="15"/>
        <v>19358772.587412007</v>
      </c>
    </row>
    <row r="142" spans="2:12" x14ac:dyDescent="0.25">
      <c r="B142">
        <v>120</v>
      </c>
      <c r="C142" s="7">
        <f t="shared" si="9"/>
        <v>3028711.9484214545</v>
      </c>
      <c r="D142" s="7">
        <f>IF(F141*$D$18/12&lt;0,0,F141*$D$18/12)</f>
        <v>19560.431333535635</v>
      </c>
      <c r="E142" s="7">
        <f t="shared" si="11"/>
        <v>3048272.3797549903</v>
      </c>
      <c r="F142" s="7">
        <f>IF(F141-C142&lt;0,0,F141-C142)</f>
        <v>0</v>
      </c>
      <c r="H142">
        <v>120</v>
      </c>
      <c r="I142" s="7">
        <f t="shared" si="12"/>
        <v>19358772.587431576</v>
      </c>
      <c r="J142" s="7">
        <f t="shared" si="13"/>
        <v>125025.40629370254</v>
      </c>
      <c r="K142" s="7">
        <f t="shared" si="14"/>
        <v>19483797.993725277</v>
      </c>
      <c r="L142" s="7">
        <f t="shared" si="15"/>
        <v>0</v>
      </c>
    </row>
    <row r="143" spans="2:12" x14ac:dyDescent="0.25">
      <c r="B143">
        <v>121</v>
      </c>
      <c r="C143" s="7">
        <f>IF(E143-D143&lt;0,0,E143-D143)</f>
        <v>0</v>
      </c>
      <c r="D143" s="7">
        <f t="shared" si="10"/>
        <v>0</v>
      </c>
      <c r="E143" s="7">
        <f t="shared" si="11"/>
        <v>0</v>
      </c>
      <c r="F143" s="7">
        <f t="shared" ref="F143:F202" si="16">IF(F142-C143&lt;0,0,F142-C143)</f>
        <v>0</v>
      </c>
      <c r="H143">
        <v>121</v>
      </c>
      <c r="I143" s="7">
        <f t="shared" si="12"/>
        <v>0</v>
      </c>
      <c r="J143" s="7">
        <f t="shared" si="13"/>
        <v>0</v>
      </c>
      <c r="K143" s="7">
        <f t="shared" si="14"/>
        <v>0</v>
      </c>
      <c r="L143" s="7">
        <f t="shared" si="15"/>
        <v>0</v>
      </c>
    </row>
    <row r="144" spans="2:12" x14ac:dyDescent="0.25">
      <c r="B144">
        <v>122</v>
      </c>
      <c r="C144" s="7">
        <f t="shared" si="9"/>
        <v>0</v>
      </c>
      <c r="D144" s="7">
        <f t="shared" si="10"/>
        <v>0</v>
      </c>
      <c r="E144" s="7">
        <f t="shared" si="11"/>
        <v>0</v>
      </c>
      <c r="F144" s="7">
        <f t="shared" si="16"/>
        <v>0</v>
      </c>
      <c r="H144">
        <v>122</v>
      </c>
      <c r="I144" s="7">
        <f t="shared" si="12"/>
        <v>0</v>
      </c>
      <c r="J144" s="7">
        <f t="shared" si="13"/>
        <v>0</v>
      </c>
      <c r="K144" s="7">
        <f t="shared" si="14"/>
        <v>0</v>
      </c>
      <c r="L144" s="7">
        <f t="shared" si="15"/>
        <v>0</v>
      </c>
    </row>
    <row r="145" spans="2:12" x14ac:dyDescent="0.25">
      <c r="B145">
        <v>123</v>
      </c>
      <c r="C145" s="7">
        <f t="shared" si="9"/>
        <v>0</v>
      </c>
      <c r="D145" s="7">
        <f t="shared" si="10"/>
        <v>0</v>
      </c>
      <c r="E145" s="7">
        <f t="shared" si="11"/>
        <v>0</v>
      </c>
      <c r="F145" s="7">
        <f t="shared" si="16"/>
        <v>0</v>
      </c>
      <c r="H145">
        <v>123</v>
      </c>
      <c r="I145" s="7">
        <f t="shared" si="12"/>
        <v>0</v>
      </c>
      <c r="J145" s="7">
        <f t="shared" si="13"/>
        <v>0</v>
      </c>
      <c r="K145" s="7">
        <f t="shared" si="14"/>
        <v>0</v>
      </c>
      <c r="L145" s="7">
        <f t="shared" si="15"/>
        <v>0</v>
      </c>
    </row>
    <row r="146" spans="2:12" x14ac:dyDescent="0.25">
      <c r="B146">
        <v>124</v>
      </c>
      <c r="C146" s="7">
        <f t="shared" si="9"/>
        <v>0</v>
      </c>
      <c r="D146" s="7">
        <f t="shared" si="10"/>
        <v>0</v>
      </c>
      <c r="E146" s="7">
        <f t="shared" si="11"/>
        <v>0</v>
      </c>
      <c r="F146" s="7">
        <f t="shared" si="16"/>
        <v>0</v>
      </c>
      <c r="H146">
        <v>124</v>
      </c>
      <c r="I146" s="7">
        <f t="shared" si="12"/>
        <v>0</v>
      </c>
      <c r="J146" s="7">
        <f t="shared" si="13"/>
        <v>0</v>
      </c>
      <c r="K146" s="7">
        <f t="shared" si="14"/>
        <v>0</v>
      </c>
      <c r="L146" s="7">
        <f t="shared" si="15"/>
        <v>0</v>
      </c>
    </row>
    <row r="147" spans="2:12" x14ac:dyDescent="0.25">
      <c r="B147">
        <v>125</v>
      </c>
      <c r="C147" s="7">
        <f t="shared" si="9"/>
        <v>0</v>
      </c>
      <c r="D147" s="7">
        <f t="shared" si="10"/>
        <v>0</v>
      </c>
      <c r="E147" s="7">
        <f t="shared" si="11"/>
        <v>0</v>
      </c>
      <c r="F147" s="7">
        <f t="shared" si="16"/>
        <v>0</v>
      </c>
      <c r="H147">
        <v>125</v>
      </c>
      <c r="I147" s="7">
        <f t="shared" si="12"/>
        <v>0</v>
      </c>
      <c r="J147" s="7">
        <f t="shared" si="13"/>
        <v>0</v>
      </c>
      <c r="K147" s="7">
        <f t="shared" si="14"/>
        <v>0</v>
      </c>
      <c r="L147" s="7">
        <f t="shared" si="15"/>
        <v>0</v>
      </c>
    </row>
    <row r="148" spans="2:12" x14ac:dyDescent="0.25">
      <c r="B148">
        <v>126</v>
      </c>
      <c r="C148" s="7">
        <f t="shared" si="9"/>
        <v>0</v>
      </c>
      <c r="D148" s="7">
        <f t="shared" si="10"/>
        <v>0</v>
      </c>
      <c r="E148" s="7">
        <f t="shared" si="11"/>
        <v>0</v>
      </c>
      <c r="F148" s="7">
        <f t="shared" si="16"/>
        <v>0</v>
      </c>
      <c r="H148">
        <v>126</v>
      </c>
      <c r="I148" s="7">
        <f t="shared" si="12"/>
        <v>0</v>
      </c>
      <c r="J148" s="7">
        <f t="shared" si="13"/>
        <v>0</v>
      </c>
      <c r="K148" s="7">
        <f t="shared" si="14"/>
        <v>0</v>
      </c>
      <c r="L148" s="7">
        <f t="shared" si="15"/>
        <v>0</v>
      </c>
    </row>
    <row r="149" spans="2:12" x14ac:dyDescent="0.25">
      <c r="B149">
        <v>127</v>
      </c>
      <c r="C149" s="7">
        <f t="shared" si="9"/>
        <v>0</v>
      </c>
      <c r="D149" s="7">
        <f t="shared" si="10"/>
        <v>0</v>
      </c>
      <c r="E149" s="7">
        <f t="shared" si="11"/>
        <v>0</v>
      </c>
      <c r="F149" s="7">
        <f t="shared" si="16"/>
        <v>0</v>
      </c>
      <c r="H149">
        <v>127</v>
      </c>
      <c r="I149" s="7">
        <f t="shared" si="12"/>
        <v>0</v>
      </c>
      <c r="J149" s="7">
        <f t="shared" si="13"/>
        <v>0</v>
      </c>
      <c r="K149" s="7">
        <f t="shared" si="14"/>
        <v>0</v>
      </c>
      <c r="L149" s="7">
        <f t="shared" si="15"/>
        <v>0</v>
      </c>
    </row>
    <row r="150" spans="2:12" x14ac:dyDescent="0.25">
      <c r="B150">
        <v>128</v>
      </c>
      <c r="C150" s="7">
        <f t="shared" si="9"/>
        <v>0</v>
      </c>
      <c r="D150" s="7">
        <f t="shared" si="10"/>
        <v>0</v>
      </c>
      <c r="E150" s="7">
        <f t="shared" si="11"/>
        <v>0</v>
      </c>
      <c r="F150" s="7">
        <f t="shared" si="16"/>
        <v>0</v>
      </c>
      <c r="H150">
        <v>128</v>
      </c>
      <c r="I150" s="7">
        <f t="shared" si="12"/>
        <v>0</v>
      </c>
      <c r="J150" s="7">
        <f t="shared" si="13"/>
        <v>0</v>
      </c>
      <c r="K150" s="7">
        <f t="shared" si="14"/>
        <v>0</v>
      </c>
      <c r="L150" s="7">
        <f t="shared" si="15"/>
        <v>0</v>
      </c>
    </row>
    <row r="151" spans="2:12" x14ac:dyDescent="0.25">
      <c r="B151">
        <v>129</v>
      </c>
      <c r="C151" s="7">
        <f t="shared" si="9"/>
        <v>0</v>
      </c>
      <c r="D151" s="7">
        <f t="shared" si="10"/>
        <v>0</v>
      </c>
      <c r="E151" s="7">
        <f t="shared" si="11"/>
        <v>0</v>
      </c>
      <c r="F151" s="7">
        <f t="shared" si="16"/>
        <v>0</v>
      </c>
      <c r="H151">
        <v>129</v>
      </c>
      <c r="I151" s="7">
        <f t="shared" si="12"/>
        <v>0</v>
      </c>
      <c r="J151" s="7">
        <f t="shared" si="13"/>
        <v>0</v>
      </c>
      <c r="K151" s="7">
        <f t="shared" si="14"/>
        <v>0</v>
      </c>
      <c r="L151" s="7">
        <f t="shared" si="15"/>
        <v>0</v>
      </c>
    </row>
    <row r="152" spans="2:12" x14ac:dyDescent="0.25">
      <c r="B152">
        <v>130</v>
      </c>
      <c r="C152" s="7">
        <f t="shared" ref="C152:C202" si="17">IF(E152-D152&lt;0,0,E152-D152)</f>
        <v>0</v>
      </c>
      <c r="D152" s="7">
        <f t="shared" ref="D152:D202" si="18">IF(F151*$D$18/12&lt;0,0,F151*$D$18/12)</f>
        <v>0</v>
      </c>
      <c r="E152" s="7">
        <f t="shared" ref="E152:E202" si="19">IF(D152=0,0,($D$16*($D$18/12))/(1-1/(1+$D$18/12)^$D$17))</f>
        <v>0</v>
      </c>
      <c r="F152" s="7">
        <f t="shared" si="16"/>
        <v>0</v>
      </c>
      <c r="H152">
        <v>130</v>
      </c>
      <c r="I152" s="7">
        <f t="shared" ref="I152:I202" si="20">IF(K152-J152&lt;0,0,K152-J152)</f>
        <v>0</v>
      </c>
      <c r="J152" s="7">
        <f t="shared" ref="J152:J202" si="21">IF(L151*$D$18/12&lt;0,0,L151*$D$18/12)</f>
        <v>0</v>
      </c>
      <c r="K152" s="7">
        <f t="shared" ref="K152:K202" si="22">IF(J152=0,0,($J$16*($J$18/12))/(1-1/(1+$J$18/12)^$J$17))</f>
        <v>0</v>
      </c>
      <c r="L152" s="7">
        <f t="shared" ref="L152:L202" si="23">IF(L151-I152&lt;0,0,L151-I152)</f>
        <v>0</v>
      </c>
    </row>
    <row r="153" spans="2:12" x14ac:dyDescent="0.25">
      <c r="B153">
        <v>131</v>
      </c>
      <c r="C153" s="7">
        <f t="shared" si="17"/>
        <v>0</v>
      </c>
      <c r="D153" s="7">
        <f t="shared" si="18"/>
        <v>0</v>
      </c>
      <c r="E153" s="7">
        <f t="shared" si="19"/>
        <v>0</v>
      </c>
      <c r="F153" s="7">
        <f t="shared" si="16"/>
        <v>0</v>
      </c>
      <c r="H153">
        <v>131</v>
      </c>
      <c r="I153" s="7">
        <f t="shared" si="20"/>
        <v>0</v>
      </c>
      <c r="J153" s="7">
        <f t="shared" si="21"/>
        <v>0</v>
      </c>
      <c r="K153" s="7">
        <f t="shared" si="22"/>
        <v>0</v>
      </c>
      <c r="L153" s="7">
        <f t="shared" si="23"/>
        <v>0</v>
      </c>
    </row>
    <row r="154" spans="2:12" x14ac:dyDescent="0.25">
      <c r="B154">
        <v>132</v>
      </c>
      <c r="C154" s="7">
        <f t="shared" si="17"/>
        <v>0</v>
      </c>
      <c r="D154" s="7">
        <f t="shared" si="18"/>
        <v>0</v>
      </c>
      <c r="E154" s="7">
        <f t="shared" si="19"/>
        <v>0</v>
      </c>
      <c r="F154" s="7">
        <f t="shared" si="16"/>
        <v>0</v>
      </c>
      <c r="H154">
        <v>132</v>
      </c>
      <c r="I154" s="7">
        <f t="shared" si="20"/>
        <v>0</v>
      </c>
      <c r="J154" s="7">
        <f t="shared" si="21"/>
        <v>0</v>
      </c>
      <c r="K154" s="7">
        <f t="shared" si="22"/>
        <v>0</v>
      </c>
      <c r="L154" s="7">
        <f t="shared" si="23"/>
        <v>0</v>
      </c>
    </row>
    <row r="155" spans="2:12" x14ac:dyDescent="0.25">
      <c r="B155">
        <v>133</v>
      </c>
      <c r="C155" s="7">
        <f t="shared" si="17"/>
        <v>0</v>
      </c>
      <c r="D155" s="7">
        <f t="shared" si="18"/>
        <v>0</v>
      </c>
      <c r="E155" s="7">
        <f t="shared" si="19"/>
        <v>0</v>
      </c>
      <c r="F155" s="7">
        <f t="shared" si="16"/>
        <v>0</v>
      </c>
      <c r="H155">
        <v>133</v>
      </c>
      <c r="I155" s="7">
        <f t="shared" si="20"/>
        <v>0</v>
      </c>
      <c r="J155" s="7">
        <f t="shared" si="21"/>
        <v>0</v>
      </c>
      <c r="K155" s="7">
        <f t="shared" si="22"/>
        <v>0</v>
      </c>
      <c r="L155" s="7">
        <f t="shared" si="23"/>
        <v>0</v>
      </c>
    </row>
    <row r="156" spans="2:12" x14ac:dyDescent="0.25">
      <c r="B156">
        <v>134</v>
      </c>
      <c r="C156" s="7">
        <f t="shared" si="17"/>
        <v>0</v>
      </c>
      <c r="D156" s="7">
        <f t="shared" si="18"/>
        <v>0</v>
      </c>
      <c r="E156" s="7">
        <f t="shared" si="19"/>
        <v>0</v>
      </c>
      <c r="F156" s="7">
        <f t="shared" si="16"/>
        <v>0</v>
      </c>
      <c r="H156">
        <v>134</v>
      </c>
      <c r="I156" s="7">
        <f t="shared" si="20"/>
        <v>0</v>
      </c>
      <c r="J156" s="7">
        <f t="shared" si="21"/>
        <v>0</v>
      </c>
      <c r="K156" s="7">
        <f t="shared" si="22"/>
        <v>0</v>
      </c>
      <c r="L156" s="7">
        <f t="shared" si="23"/>
        <v>0</v>
      </c>
    </row>
    <row r="157" spans="2:12" x14ac:dyDescent="0.25">
      <c r="B157">
        <v>135</v>
      </c>
      <c r="C157" s="7">
        <f t="shared" si="17"/>
        <v>0</v>
      </c>
      <c r="D157" s="7">
        <f t="shared" si="18"/>
        <v>0</v>
      </c>
      <c r="E157" s="7">
        <f t="shared" si="19"/>
        <v>0</v>
      </c>
      <c r="F157" s="7">
        <f t="shared" si="16"/>
        <v>0</v>
      </c>
      <c r="H157">
        <v>135</v>
      </c>
      <c r="I157" s="7">
        <f t="shared" si="20"/>
        <v>0</v>
      </c>
      <c r="J157" s="7">
        <f t="shared" si="21"/>
        <v>0</v>
      </c>
      <c r="K157" s="7">
        <f t="shared" si="22"/>
        <v>0</v>
      </c>
      <c r="L157" s="7">
        <f t="shared" si="23"/>
        <v>0</v>
      </c>
    </row>
    <row r="158" spans="2:12" x14ac:dyDescent="0.25">
      <c r="B158">
        <v>136</v>
      </c>
      <c r="C158" s="7">
        <f t="shared" si="17"/>
        <v>0</v>
      </c>
      <c r="D158" s="7">
        <f t="shared" si="18"/>
        <v>0</v>
      </c>
      <c r="E158" s="7">
        <f t="shared" si="19"/>
        <v>0</v>
      </c>
      <c r="F158" s="7">
        <f t="shared" si="16"/>
        <v>0</v>
      </c>
      <c r="H158">
        <v>136</v>
      </c>
      <c r="I158" s="7">
        <f t="shared" si="20"/>
        <v>0</v>
      </c>
      <c r="J158" s="7">
        <f t="shared" si="21"/>
        <v>0</v>
      </c>
      <c r="K158" s="7">
        <f t="shared" si="22"/>
        <v>0</v>
      </c>
      <c r="L158" s="7">
        <f t="shared" si="23"/>
        <v>0</v>
      </c>
    </row>
    <row r="159" spans="2:12" x14ac:dyDescent="0.25">
      <c r="B159">
        <v>137</v>
      </c>
      <c r="C159" s="7">
        <f t="shared" si="17"/>
        <v>0</v>
      </c>
      <c r="D159" s="7">
        <f t="shared" si="18"/>
        <v>0</v>
      </c>
      <c r="E159" s="7">
        <f t="shared" si="19"/>
        <v>0</v>
      </c>
      <c r="F159" s="7">
        <f t="shared" si="16"/>
        <v>0</v>
      </c>
      <c r="H159">
        <v>137</v>
      </c>
      <c r="I159" s="7">
        <f t="shared" si="20"/>
        <v>0</v>
      </c>
      <c r="J159" s="7">
        <f t="shared" si="21"/>
        <v>0</v>
      </c>
      <c r="K159" s="7">
        <f t="shared" si="22"/>
        <v>0</v>
      </c>
      <c r="L159" s="7">
        <f t="shared" si="23"/>
        <v>0</v>
      </c>
    </row>
    <row r="160" spans="2:12" x14ac:dyDescent="0.25">
      <c r="B160">
        <v>138</v>
      </c>
      <c r="C160" s="7">
        <f t="shared" si="17"/>
        <v>0</v>
      </c>
      <c r="D160" s="7">
        <f t="shared" si="18"/>
        <v>0</v>
      </c>
      <c r="E160" s="7">
        <f t="shared" si="19"/>
        <v>0</v>
      </c>
      <c r="F160" s="7">
        <f t="shared" si="16"/>
        <v>0</v>
      </c>
      <c r="H160">
        <v>138</v>
      </c>
      <c r="I160" s="7">
        <f t="shared" si="20"/>
        <v>0</v>
      </c>
      <c r="J160" s="7">
        <f t="shared" si="21"/>
        <v>0</v>
      </c>
      <c r="K160" s="7">
        <f t="shared" si="22"/>
        <v>0</v>
      </c>
      <c r="L160" s="7">
        <f t="shared" si="23"/>
        <v>0</v>
      </c>
    </row>
    <row r="161" spans="2:12" x14ac:dyDescent="0.25">
      <c r="B161">
        <v>139</v>
      </c>
      <c r="C161" s="7">
        <f t="shared" si="17"/>
        <v>0</v>
      </c>
      <c r="D161" s="7">
        <f t="shared" si="18"/>
        <v>0</v>
      </c>
      <c r="E161" s="7">
        <f t="shared" si="19"/>
        <v>0</v>
      </c>
      <c r="F161" s="7">
        <f t="shared" si="16"/>
        <v>0</v>
      </c>
      <c r="H161">
        <v>139</v>
      </c>
      <c r="I161" s="7">
        <f t="shared" si="20"/>
        <v>0</v>
      </c>
      <c r="J161" s="7">
        <f t="shared" si="21"/>
        <v>0</v>
      </c>
      <c r="K161" s="7">
        <f t="shared" si="22"/>
        <v>0</v>
      </c>
      <c r="L161" s="7">
        <f t="shared" si="23"/>
        <v>0</v>
      </c>
    </row>
    <row r="162" spans="2:12" x14ac:dyDescent="0.25">
      <c r="B162">
        <v>140</v>
      </c>
      <c r="C162" s="7">
        <f t="shared" si="17"/>
        <v>0</v>
      </c>
      <c r="D162" s="7">
        <f t="shared" si="18"/>
        <v>0</v>
      </c>
      <c r="E162" s="7">
        <f t="shared" si="19"/>
        <v>0</v>
      </c>
      <c r="F162" s="7">
        <f t="shared" si="16"/>
        <v>0</v>
      </c>
      <c r="H162">
        <v>140</v>
      </c>
      <c r="I162" s="7">
        <f t="shared" si="20"/>
        <v>0</v>
      </c>
      <c r="J162" s="7">
        <f t="shared" si="21"/>
        <v>0</v>
      </c>
      <c r="K162" s="7">
        <f t="shared" si="22"/>
        <v>0</v>
      </c>
      <c r="L162" s="7">
        <f t="shared" si="23"/>
        <v>0</v>
      </c>
    </row>
    <row r="163" spans="2:12" x14ac:dyDescent="0.25">
      <c r="B163">
        <v>141</v>
      </c>
      <c r="C163" s="7">
        <f t="shared" si="17"/>
        <v>0</v>
      </c>
      <c r="D163" s="7">
        <f t="shared" si="18"/>
        <v>0</v>
      </c>
      <c r="E163" s="7">
        <f t="shared" si="19"/>
        <v>0</v>
      </c>
      <c r="F163" s="7">
        <f t="shared" si="16"/>
        <v>0</v>
      </c>
      <c r="H163">
        <v>141</v>
      </c>
      <c r="I163" s="7">
        <f t="shared" si="20"/>
        <v>0</v>
      </c>
      <c r="J163" s="7">
        <f t="shared" si="21"/>
        <v>0</v>
      </c>
      <c r="K163" s="7">
        <f t="shared" si="22"/>
        <v>0</v>
      </c>
      <c r="L163" s="7">
        <f t="shared" si="23"/>
        <v>0</v>
      </c>
    </row>
    <row r="164" spans="2:12" x14ac:dyDescent="0.25">
      <c r="B164">
        <v>142</v>
      </c>
      <c r="C164" s="7">
        <f t="shared" si="17"/>
        <v>0</v>
      </c>
      <c r="D164" s="7">
        <f t="shared" si="18"/>
        <v>0</v>
      </c>
      <c r="E164" s="7">
        <f t="shared" si="19"/>
        <v>0</v>
      </c>
      <c r="F164" s="7">
        <f t="shared" si="16"/>
        <v>0</v>
      </c>
      <c r="H164">
        <v>142</v>
      </c>
      <c r="I164" s="7">
        <f t="shared" si="20"/>
        <v>0</v>
      </c>
      <c r="J164" s="7">
        <f t="shared" si="21"/>
        <v>0</v>
      </c>
      <c r="K164" s="7">
        <f t="shared" si="22"/>
        <v>0</v>
      </c>
      <c r="L164" s="7">
        <f t="shared" si="23"/>
        <v>0</v>
      </c>
    </row>
    <row r="165" spans="2:12" x14ac:dyDescent="0.25">
      <c r="B165">
        <v>143</v>
      </c>
      <c r="C165" s="7">
        <f t="shared" si="17"/>
        <v>0</v>
      </c>
      <c r="D165" s="7">
        <f t="shared" si="18"/>
        <v>0</v>
      </c>
      <c r="E165" s="7">
        <f t="shared" si="19"/>
        <v>0</v>
      </c>
      <c r="F165" s="7">
        <f t="shared" si="16"/>
        <v>0</v>
      </c>
      <c r="H165">
        <v>143</v>
      </c>
      <c r="I165" s="7">
        <f t="shared" si="20"/>
        <v>0</v>
      </c>
      <c r="J165" s="7">
        <f t="shared" si="21"/>
        <v>0</v>
      </c>
      <c r="K165" s="7">
        <f t="shared" si="22"/>
        <v>0</v>
      </c>
      <c r="L165" s="7">
        <f t="shared" si="23"/>
        <v>0</v>
      </c>
    </row>
    <row r="166" spans="2:12" x14ac:dyDescent="0.25">
      <c r="B166">
        <v>144</v>
      </c>
      <c r="C166" s="7">
        <f t="shared" si="17"/>
        <v>0</v>
      </c>
      <c r="D166" s="7">
        <f t="shared" si="18"/>
        <v>0</v>
      </c>
      <c r="E166" s="7">
        <f t="shared" si="19"/>
        <v>0</v>
      </c>
      <c r="F166" s="7">
        <f t="shared" si="16"/>
        <v>0</v>
      </c>
      <c r="H166">
        <v>144</v>
      </c>
      <c r="I166" s="7">
        <f t="shared" si="20"/>
        <v>0</v>
      </c>
      <c r="J166" s="7">
        <f t="shared" si="21"/>
        <v>0</v>
      </c>
      <c r="K166" s="7">
        <f t="shared" si="22"/>
        <v>0</v>
      </c>
      <c r="L166" s="7">
        <f t="shared" si="23"/>
        <v>0</v>
      </c>
    </row>
    <row r="167" spans="2:12" x14ac:dyDescent="0.25">
      <c r="B167">
        <v>145</v>
      </c>
      <c r="C167" s="7">
        <f t="shared" si="17"/>
        <v>0</v>
      </c>
      <c r="D167" s="7">
        <f t="shared" si="18"/>
        <v>0</v>
      </c>
      <c r="E167" s="7">
        <f t="shared" si="19"/>
        <v>0</v>
      </c>
      <c r="F167" s="7">
        <f t="shared" si="16"/>
        <v>0</v>
      </c>
      <c r="H167">
        <v>145</v>
      </c>
      <c r="I167" s="7">
        <f t="shared" si="20"/>
        <v>0</v>
      </c>
      <c r="J167" s="7">
        <f t="shared" si="21"/>
        <v>0</v>
      </c>
      <c r="K167" s="7">
        <f t="shared" si="22"/>
        <v>0</v>
      </c>
      <c r="L167" s="7">
        <f t="shared" si="23"/>
        <v>0</v>
      </c>
    </row>
    <row r="168" spans="2:12" x14ac:dyDescent="0.25">
      <c r="B168">
        <v>146</v>
      </c>
      <c r="C168" s="7">
        <f t="shared" si="17"/>
        <v>0</v>
      </c>
      <c r="D168" s="7">
        <f t="shared" si="18"/>
        <v>0</v>
      </c>
      <c r="E168" s="7">
        <f t="shared" si="19"/>
        <v>0</v>
      </c>
      <c r="F168" s="7">
        <f t="shared" si="16"/>
        <v>0</v>
      </c>
      <c r="H168">
        <v>146</v>
      </c>
      <c r="I168" s="7">
        <f t="shared" si="20"/>
        <v>0</v>
      </c>
      <c r="J168" s="7">
        <f t="shared" si="21"/>
        <v>0</v>
      </c>
      <c r="K168" s="7">
        <f t="shared" si="22"/>
        <v>0</v>
      </c>
      <c r="L168" s="7">
        <f t="shared" si="23"/>
        <v>0</v>
      </c>
    </row>
    <row r="169" spans="2:12" x14ac:dyDescent="0.25">
      <c r="B169">
        <v>147</v>
      </c>
      <c r="C169" s="7">
        <f t="shared" si="17"/>
        <v>0</v>
      </c>
      <c r="D169" s="7">
        <f t="shared" si="18"/>
        <v>0</v>
      </c>
      <c r="E169" s="7">
        <f t="shared" si="19"/>
        <v>0</v>
      </c>
      <c r="F169" s="7">
        <f t="shared" si="16"/>
        <v>0</v>
      </c>
      <c r="H169">
        <v>147</v>
      </c>
      <c r="I169" s="7">
        <f t="shared" si="20"/>
        <v>0</v>
      </c>
      <c r="J169" s="7">
        <f t="shared" si="21"/>
        <v>0</v>
      </c>
      <c r="K169" s="7">
        <f t="shared" si="22"/>
        <v>0</v>
      </c>
      <c r="L169" s="7">
        <f t="shared" si="23"/>
        <v>0</v>
      </c>
    </row>
    <row r="170" spans="2:12" x14ac:dyDescent="0.25">
      <c r="B170">
        <v>148</v>
      </c>
      <c r="C170" s="7">
        <f t="shared" si="17"/>
        <v>0</v>
      </c>
      <c r="D170" s="7">
        <f t="shared" si="18"/>
        <v>0</v>
      </c>
      <c r="E170" s="7">
        <f t="shared" si="19"/>
        <v>0</v>
      </c>
      <c r="F170" s="7">
        <f t="shared" si="16"/>
        <v>0</v>
      </c>
      <c r="H170">
        <v>148</v>
      </c>
      <c r="I170" s="7">
        <f t="shared" si="20"/>
        <v>0</v>
      </c>
      <c r="J170" s="7">
        <f t="shared" si="21"/>
        <v>0</v>
      </c>
      <c r="K170" s="7">
        <f t="shared" si="22"/>
        <v>0</v>
      </c>
      <c r="L170" s="7">
        <f t="shared" si="23"/>
        <v>0</v>
      </c>
    </row>
    <row r="171" spans="2:12" x14ac:dyDescent="0.25">
      <c r="B171">
        <v>149</v>
      </c>
      <c r="C171" s="7">
        <f t="shared" si="17"/>
        <v>0</v>
      </c>
      <c r="D171" s="7">
        <f t="shared" si="18"/>
        <v>0</v>
      </c>
      <c r="E171" s="7">
        <f t="shared" si="19"/>
        <v>0</v>
      </c>
      <c r="F171" s="7">
        <f t="shared" si="16"/>
        <v>0</v>
      </c>
      <c r="H171">
        <v>149</v>
      </c>
      <c r="I171" s="7">
        <f t="shared" si="20"/>
        <v>0</v>
      </c>
      <c r="J171" s="7">
        <f t="shared" si="21"/>
        <v>0</v>
      </c>
      <c r="K171" s="7">
        <f t="shared" si="22"/>
        <v>0</v>
      </c>
      <c r="L171" s="7">
        <f t="shared" si="23"/>
        <v>0</v>
      </c>
    </row>
    <row r="172" spans="2:12" x14ac:dyDescent="0.25">
      <c r="B172">
        <v>150</v>
      </c>
      <c r="C172" s="7">
        <f t="shared" si="17"/>
        <v>0</v>
      </c>
      <c r="D172" s="7">
        <f t="shared" si="18"/>
        <v>0</v>
      </c>
      <c r="E172" s="7">
        <f t="shared" si="19"/>
        <v>0</v>
      </c>
      <c r="F172" s="7">
        <f t="shared" si="16"/>
        <v>0</v>
      </c>
      <c r="H172">
        <v>150</v>
      </c>
      <c r="I172" s="7">
        <f t="shared" si="20"/>
        <v>0</v>
      </c>
      <c r="J172" s="7">
        <f t="shared" si="21"/>
        <v>0</v>
      </c>
      <c r="K172" s="7">
        <f t="shared" si="22"/>
        <v>0</v>
      </c>
      <c r="L172" s="7">
        <f t="shared" si="23"/>
        <v>0</v>
      </c>
    </row>
    <row r="173" spans="2:12" x14ac:dyDescent="0.25">
      <c r="B173">
        <v>151</v>
      </c>
      <c r="C173" s="7">
        <f t="shared" si="17"/>
        <v>0</v>
      </c>
      <c r="D173" s="7">
        <f t="shared" si="18"/>
        <v>0</v>
      </c>
      <c r="E173" s="7">
        <f t="shared" si="19"/>
        <v>0</v>
      </c>
      <c r="F173" s="7">
        <f t="shared" si="16"/>
        <v>0</v>
      </c>
      <c r="H173">
        <v>151</v>
      </c>
      <c r="I173" s="7">
        <f t="shared" si="20"/>
        <v>0</v>
      </c>
      <c r="J173" s="7">
        <f t="shared" si="21"/>
        <v>0</v>
      </c>
      <c r="K173" s="7">
        <f t="shared" si="22"/>
        <v>0</v>
      </c>
      <c r="L173" s="7">
        <f t="shared" si="23"/>
        <v>0</v>
      </c>
    </row>
    <row r="174" spans="2:12" x14ac:dyDescent="0.25">
      <c r="B174">
        <v>152</v>
      </c>
      <c r="C174" s="7">
        <f t="shared" si="17"/>
        <v>0</v>
      </c>
      <c r="D174" s="7">
        <f t="shared" si="18"/>
        <v>0</v>
      </c>
      <c r="E174" s="7">
        <f t="shared" si="19"/>
        <v>0</v>
      </c>
      <c r="F174" s="7">
        <f t="shared" si="16"/>
        <v>0</v>
      </c>
      <c r="H174">
        <v>152</v>
      </c>
      <c r="I174" s="7">
        <f t="shared" si="20"/>
        <v>0</v>
      </c>
      <c r="J174" s="7">
        <f t="shared" si="21"/>
        <v>0</v>
      </c>
      <c r="K174" s="7">
        <f t="shared" si="22"/>
        <v>0</v>
      </c>
      <c r="L174" s="7">
        <f t="shared" si="23"/>
        <v>0</v>
      </c>
    </row>
    <row r="175" spans="2:12" x14ac:dyDescent="0.25">
      <c r="B175">
        <v>153</v>
      </c>
      <c r="C175" s="7">
        <f t="shared" si="17"/>
        <v>0</v>
      </c>
      <c r="D175" s="7">
        <f t="shared" si="18"/>
        <v>0</v>
      </c>
      <c r="E175" s="7">
        <f t="shared" si="19"/>
        <v>0</v>
      </c>
      <c r="F175" s="7">
        <f t="shared" si="16"/>
        <v>0</v>
      </c>
      <c r="H175">
        <v>153</v>
      </c>
      <c r="I175" s="7">
        <f t="shared" si="20"/>
        <v>0</v>
      </c>
      <c r="J175" s="7">
        <f t="shared" si="21"/>
        <v>0</v>
      </c>
      <c r="K175" s="7">
        <f t="shared" si="22"/>
        <v>0</v>
      </c>
      <c r="L175" s="7">
        <f t="shared" si="23"/>
        <v>0</v>
      </c>
    </row>
    <row r="176" spans="2:12" x14ac:dyDescent="0.25">
      <c r="B176">
        <v>154</v>
      </c>
      <c r="C176" s="7">
        <f t="shared" si="17"/>
        <v>0</v>
      </c>
      <c r="D176" s="7">
        <f t="shared" si="18"/>
        <v>0</v>
      </c>
      <c r="E176" s="7">
        <f t="shared" si="19"/>
        <v>0</v>
      </c>
      <c r="F176" s="7">
        <f t="shared" si="16"/>
        <v>0</v>
      </c>
      <c r="H176">
        <v>154</v>
      </c>
      <c r="I176" s="7">
        <f t="shared" si="20"/>
        <v>0</v>
      </c>
      <c r="J176" s="7">
        <f t="shared" si="21"/>
        <v>0</v>
      </c>
      <c r="K176" s="7">
        <f t="shared" si="22"/>
        <v>0</v>
      </c>
      <c r="L176" s="7">
        <f t="shared" si="23"/>
        <v>0</v>
      </c>
    </row>
    <row r="177" spans="2:12" x14ac:dyDescent="0.25">
      <c r="B177">
        <v>155</v>
      </c>
      <c r="C177" s="7">
        <f t="shared" si="17"/>
        <v>0</v>
      </c>
      <c r="D177" s="7">
        <f t="shared" si="18"/>
        <v>0</v>
      </c>
      <c r="E177" s="7">
        <f t="shared" si="19"/>
        <v>0</v>
      </c>
      <c r="F177" s="7">
        <f t="shared" si="16"/>
        <v>0</v>
      </c>
      <c r="H177">
        <v>155</v>
      </c>
      <c r="I177" s="7">
        <f t="shared" si="20"/>
        <v>0</v>
      </c>
      <c r="J177" s="7">
        <f t="shared" si="21"/>
        <v>0</v>
      </c>
      <c r="K177" s="7">
        <f t="shared" si="22"/>
        <v>0</v>
      </c>
      <c r="L177" s="7">
        <f t="shared" si="23"/>
        <v>0</v>
      </c>
    </row>
    <row r="178" spans="2:12" x14ac:dyDescent="0.25">
      <c r="B178">
        <v>156</v>
      </c>
      <c r="C178" s="7">
        <f t="shared" si="17"/>
        <v>0</v>
      </c>
      <c r="D178" s="7">
        <f t="shared" si="18"/>
        <v>0</v>
      </c>
      <c r="E178" s="7">
        <f t="shared" si="19"/>
        <v>0</v>
      </c>
      <c r="F178" s="7">
        <f t="shared" si="16"/>
        <v>0</v>
      </c>
      <c r="H178">
        <v>156</v>
      </c>
      <c r="I178" s="7">
        <f t="shared" si="20"/>
        <v>0</v>
      </c>
      <c r="J178" s="7">
        <f t="shared" si="21"/>
        <v>0</v>
      </c>
      <c r="K178" s="7">
        <f t="shared" si="22"/>
        <v>0</v>
      </c>
      <c r="L178" s="7">
        <f t="shared" si="23"/>
        <v>0</v>
      </c>
    </row>
    <row r="179" spans="2:12" x14ac:dyDescent="0.25">
      <c r="B179">
        <v>157</v>
      </c>
      <c r="C179" s="7">
        <f t="shared" si="17"/>
        <v>0</v>
      </c>
      <c r="D179" s="7">
        <f t="shared" si="18"/>
        <v>0</v>
      </c>
      <c r="E179" s="7">
        <f t="shared" si="19"/>
        <v>0</v>
      </c>
      <c r="F179" s="7">
        <f t="shared" si="16"/>
        <v>0</v>
      </c>
      <c r="H179">
        <v>157</v>
      </c>
      <c r="I179" s="7">
        <f t="shared" si="20"/>
        <v>0</v>
      </c>
      <c r="J179" s="7">
        <f t="shared" si="21"/>
        <v>0</v>
      </c>
      <c r="K179" s="7">
        <f t="shared" si="22"/>
        <v>0</v>
      </c>
      <c r="L179" s="7">
        <f t="shared" si="23"/>
        <v>0</v>
      </c>
    </row>
    <row r="180" spans="2:12" x14ac:dyDescent="0.25">
      <c r="B180">
        <v>158</v>
      </c>
      <c r="C180" s="7">
        <f t="shared" si="17"/>
        <v>0</v>
      </c>
      <c r="D180" s="7">
        <f t="shared" si="18"/>
        <v>0</v>
      </c>
      <c r="E180" s="7">
        <f t="shared" si="19"/>
        <v>0</v>
      </c>
      <c r="F180" s="7">
        <f t="shared" si="16"/>
        <v>0</v>
      </c>
      <c r="H180">
        <v>158</v>
      </c>
      <c r="I180" s="7">
        <f t="shared" si="20"/>
        <v>0</v>
      </c>
      <c r="J180" s="7">
        <f t="shared" si="21"/>
        <v>0</v>
      </c>
      <c r="K180" s="7">
        <f t="shared" si="22"/>
        <v>0</v>
      </c>
      <c r="L180" s="7">
        <f t="shared" si="23"/>
        <v>0</v>
      </c>
    </row>
    <row r="181" spans="2:12" x14ac:dyDescent="0.25">
      <c r="B181">
        <v>159</v>
      </c>
      <c r="C181" s="7">
        <f t="shared" si="17"/>
        <v>0</v>
      </c>
      <c r="D181" s="7">
        <f t="shared" si="18"/>
        <v>0</v>
      </c>
      <c r="E181" s="7">
        <f t="shared" si="19"/>
        <v>0</v>
      </c>
      <c r="F181" s="7">
        <f t="shared" si="16"/>
        <v>0</v>
      </c>
      <c r="H181">
        <v>159</v>
      </c>
      <c r="I181" s="7">
        <f t="shared" si="20"/>
        <v>0</v>
      </c>
      <c r="J181" s="7">
        <f t="shared" si="21"/>
        <v>0</v>
      </c>
      <c r="K181" s="7">
        <f t="shared" si="22"/>
        <v>0</v>
      </c>
      <c r="L181" s="7">
        <f t="shared" si="23"/>
        <v>0</v>
      </c>
    </row>
    <row r="182" spans="2:12" x14ac:dyDescent="0.25">
      <c r="B182">
        <v>160</v>
      </c>
      <c r="C182" s="7">
        <f t="shared" si="17"/>
        <v>0</v>
      </c>
      <c r="D182" s="7">
        <f t="shared" si="18"/>
        <v>0</v>
      </c>
      <c r="E182" s="7">
        <f t="shared" si="19"/>
        <v>0</v>
      </c>
      <c r="F182" s="7">
        <f t="shared" si="16"/>
        <v>0</v>
      </c>
      <c r="H182">
        <v>160</v>
      </c>
      <c r="I182" s="7">
        <f t="shared" si="20"/>
        <v>0</v>
      </c>
      <c r="J182" s="7">
        <f t="shared" si="21"/>
        <v>0</v>
      </c>
      <c r="K182" s="7">
        <f t="shared" si="22"/>
        <v>0</v>
      </c>
      <c r="L182" s="7">
        <f t="shared" si="23"/>
        <v>0</v>
      </c>
    </row>
    <row r="183" spans="2:12" x14ac:dyDescent="0.25">
      <c r="B183">
        <v>161</v>
      </c>
      <c r="C183" s="7">
        <f t="shared" si="17"/>
        <v>0</v>
      </c>
      <c r="D183" s="7">
        <f t="shared" si="18"/>
        <v>0</v>
      </c>
      <c r="E183" s="7">
        <f t="shared" si="19"/>
        <v>0</v>
      </c>
      <c r="F183" s="7">
        <f t="shared" si="16"/>
        <v>0</v>
      </c>
      <c r="H183">
        <v>161</v>
      </c>
      <c r="I183" s="7">
        <f t="shared" si="20"/>
        <v>0</v>
      </c>
      <c r="J183" s="7">
        <f t="shared" si="21"/>
        <v>0</v>
      </c>
      <c r="K183" s="7">
        <f t="shared" si="22"/>
        <v>0</v>
      </c>
      <c r="L183" s="7">
        <f t="shared" si="23"/>
        <v>0</v>
      </c>
    </row>
    <row r="184" spans="2:12" x14ac:dyDescent="0.25">
      <c r="B184">
        <v>162</v>
      </c>
      <c r="C184" s="7">
        <f t="shared" si="17"/>
        <v>0</v>
      </c>
      <c r="D184" s="7">
        <f t="shared" si="18"/>
        <v>0</v>
      </c>
      <c r="E184" s="7">
        <f t="shared" si="19"/>
        <v>0</v>
      </c>
      <c r="F184" s="7">
        <f t="shared" si="16"/>
        <v>0</v>
      </c>
      <c r="H184">
        <v>162</v>
      </c>
      <c r="I184" s="7">
        <f t="shared" si="20"/>
        <v>0</v>
      </c>
      <c r="J184" s="7">
        <f t="shared" si="21"/>
        <v>0</v>
      </c>
      <c r="K184" s="7">
        <f t="shared" si="22"/>
        <v>0</v>
      </c>
      <c r="L184" s="7">
        <f t="shared" si="23"/>
        <v>0</v>
      </c>
    </row>
    <row r="185" spans="2:12" x14ac:dyDescent="0.25">
      <c r="B185">
        <v>163</v>
      </c>
      <c r="C185" s="7">
        <f t="shared" si="17"/>
        <v>0</v>
      </c>
      <c r="D185" s="7">
        <f t="shared" si="18"/>
        <v>0</v>
      </c>
      <c r="E185" s="7">
        <f t="shared" si="19"/>
        <v>0</v>
      </c>
      <c r="F185" s="7">
        <f t="shared" si="16"/>
        <v>0</v>
      </c>
      <c r="H185">
        <v>163</v>
      </c>
      <c r="I185" s="7">
        <f t="shared" si="20"/>
        <v>0</v>
      </c>
      <c r="J185" s="7">
        <f t="shared" si="21"/>
        <v>0</v>
      </c>
      <c r="K185" s="7">
        <f t="shared" si="22"/>
        <v>0</v>
      </c>
      <c r="L185" s="7">
        <f t="shared" si="23"/>
        <v>0</v>
      </c>
    </row>
    <row r="186" spans="2:12" x14ac:dyDescent="0.25">
      <c r="B186">
        <v>164</v>
      </c>
      <c r="C186" s="7">
        <f t="shared" si="17"/>
        <v>0</v>
      </c>
      <c r="D186" s="7">
        <f t="shared" si="18"/>
        <v>0</v>
      </c>
      <c r="E186" s="7">
        <f t="shared" si="19"/>
        <v>0</v>
      </c>
      <c r="F186" s="7">
        <f t="shared" si="16"/>
        <v>0</v>
      </c>
      <c r="H186">
        <v>164</v>
      </c>
      <c r="I186" s="7">
        <f t="shared" si="20"/>
        <v>0</v>
      </c>
      <c r="J186" s="7">
        <f t="shared" si="21"/>
        <v>0</v>
      </c>
      <c r="K186" s="7">
        <f t="shared" si="22"/>
        <v>0</v>
      </c>
      <c r="L186" s="7">
        <f t="shared" si="23"/>
        <v>0</v>
      </c>
    </row>
    <row r="187" spans="2:12" x14ac:dyDescent="0.25">
      <c r="B187">
        <v>165</v>
      </c>
      <c r="C187" s="7">
        <f t="shared" si="17"/>
        <v>0</v>
      </c>
      <c r="D187" s="7">
        <f t="shared" si="18"/>
        <v>0</v>
      </c>
      <c r="E187" s="7">
        <f t="shared" si="19"/>
        <v>0</v>
      </c>
      <c r="F187" s="7">
        <f t="shared" si="16"/>
        <v>0</v>
      </c>
      <c r="H187">
        <v>165</v>
      </c>
      <c r="I187" s="7">
        <f t="shared" si="20"/>
        <v>0</v>
      </c>
      <c r="J187" s="7">
        <f t="shared" si="21"/>
        <v>0</v>
      </c>
      <c r="K187" s="7">
        <f t="shared" si="22"/>
        <v>0</v>
      </c>
      <c r="L187" s="7">
        <f t="shared" si="23"/>
        <v>0</v>
      </c>
    </row>
    <row r="188" spans="2:12" x14ac:dyDescent="0.25">
      <c r="B188">
        <v>166</v>
      </c>
      <c r="C188" s="7">
        <f t="shared" si="17"/>
        <v>0</v>
      </c>
      <c r="D188" s="7">
        <f t="shared" si="18"/>
        <v>0</v>
      </c>
      <c r="E188" s="7">
        <f t="shared" si="19"/>
        <v>0</v>
      </c>
      <c r="F188" s="7">
        <f t="shared" si="16"/>
        <v>0</v>
      </c>
      <c r="H188">
        <v>166</v>
      </c>
      <c r="I188" s="7">
        <f t="shared" si="20"/>
        <v>0</v>
      </c>
      <c r="J188" s="7">
        <f t="shared" si="21"/>
        <v>0</v>
      </c>
      <c r="K188" s="7">
        <f t="shared" si="22"/>
        <v>0</v>
      </c>
      <c r="L188" s="7">
        <f t="shared" si="23"/>
        <v>0</v>
      </c>
    </row>
    <row r="189" spans="2:12" x14ac:dyDescent="0.25">
      <c r="B189">
        <v>167</v>
      </c>
      <c r="C189" s="7">
        <f t="shared" si="17"/>
        <v>0</v>
      </c>
      <c r="D189" s="7">
        <f t="shared" si="18"/>
        <v>0</v>
      </c>
      <c r="E189" s="7">
        <f t="shared" si="19"/>
        <v>0</v>
      </c>
      <c r="F189" s="7">
        <f t="shared" si="16"/>
        <v>0</v>
      </c>
      <c r="H189">
        <v>167</v>
      </c>
      <c r="I189" s="7">
        <f t="shared" si="20"/>
        <v>0</v>
      </c>
      <c r="J189" s="7">
        <f t="shared" si="21"/>
        <v>0</v>
      </c>
      <c r="K189" s="7">
        <f t="shared" si="22"/>
        <v>0</v>
      </c>
      <c r="L189" s="7">
        <f t="shared" si="23"/>
        <v>0</v>
      </c>
    </row>
    <row r="190" spans="2:12" x14ac:dyDescent="0.25">
      <c r="B190">
        <v>168</v>
      </c>
      <c r="C190" s="7">
        <f t="shared" si="17"/>
        <v>0</v>
      </c>
      <c r="D190" s="7">
        <f t="shared" si="18"/>
        <v>0</v>
      </c>
      <c r="E190" s="7">
        <f t="shared" si="19"/>
        <v>0</v>
      </c>
      <c r="F190" s="7">
        <f t="shared" si="16"/>
        <v>0</v>
      </c>
      <c r="H190">
        <v>168</v>
      </c>
      <c r="I190" s="7">
        <f t="shared" si="20"/>
        <v>0</v>
      </c>
      <c r="J190" s="7">
        <f t="shared" si="21"/>
        <v>0</v>
      </c>
      <c r="K190" s="7">
        <f t="shared" si="22"/>
        <v>0</v>
      </c>
      <c r="L190" s="7">
        <f t="shared" si="23"/>
        <v>0</v>
      </c>
    </row>
    <row r="191" spans="2:12" x14ac:dyDescent="0.25">
      <c r="B191">
        <v>169</v>
      </c>
      <c r="C191" s="7">
        <f t="shared" si="17"/>
        <v>0</v>
      </c>
      <c r="D191" s="7">
        <f t="shared" si="18"/>
        <v>0</v>
      </c>
      <c r="E191" s="7">
        <f t="shared" si="19"/>
        <v>0</v>
      </c>
      <c r="F191" s="7">
        <f t="shared" si="16"/>
        <v>0</v>
      </c>
      <c r="H191">
        <v>169</v>
      </c>
      <c r="I191" s="7">
        <f t="shared" si="20"/>
        <v>0</v>
      </c>
      <c r="J191" s="7">
        <f t="shared" si="21"/>
        <v>0</v>
      </c>
      <c r="K191" s="7">
        <f t="shared" si="22"/>
        <v>0</v>
      </c>
      <c r="L191" s="7">
        <f t="shared" si="23"/>
        <v>0</v>
      </c>
    </row>
    <row r="192" spans="2:12" x14ac:dyDescent="0.25">
      <c r="B192">
        <v>170</v>
      </c>
      <c r="C192" s="7">
        <f t="shared" si="17"/>
        <v>0</v>
      </c>
      <c r="D192" s="7">
        <f t="shared" si="18"/>
        <v>0</v>
      </c>
      <c r="E192" s="7">
        <f t="shared" si="19"/>
        <v>0</v>
      </c>
      <c r="F192" s="7">
        <f t="shared" si="16"/>
        <v>0</v>
      </c>
      <c r="H192">
        <v>170</v>
      </c>
      <c r="I192" s="7">
        <f t="shared" si="20"/>
        <v>0</v>
      </c>
      <c r="J192" s="7">
        <f t="shared" si="21"/>
        <v>0</v>
      </c>
      <c r="K192" s="7">
        <f t="shared" si="22"/>
        <v>0</v>
      </c>
      <c r="L192" s="7">
        <f t="shared" si="23"/>
        <v>0</v>
      </c>
    </row>
    <row r="193" spans="2:12" x14ac:dyDescent="0.25">
      <c r="B193">
        <v>171</v>
      </c>
      <c r="C193" s="7">
        <f t="shared" si="17"/>
        <v>0</v>
      </c>
      <c r="D193" s="7">
        <f t="shared" si="18"/>
        <v>0</v>
      </c>
      <c r="E193" s="7">
        <f t="shared" si="19"/>
        <v>0</v>
      </c>
      <c r="F193" s="7">
        <f t="shared" si="16"/>
        <v>0</v>
      </c>
      <c r="H193">
        <v>171</v>
      </c>
      <c r="I193" s="7">
        <f t="shared" si="20"/>
        <v>0</v>
      </c>
      <c r="J193" s="7">
        <f t="shared" si="21"/>
        <v>0</v>
      </c>
      <c r="K193" s="7">
        <f t="shared" si="22"/>
        <v>0</v>
      </c>
      <c r="L193" s="7">
        <f t="shared" si="23"/>
        <v>0</v>
      </c>
    </row>
    <row r="194" spans="2:12" x14ac:dyDescent="0.25">
      <c r="B194">
        <v>172</v>
      </c>
      <c r="C194" s="7">
        <f t="shared" si="17"/>
        <v>0</v>
      </c>
      <c r="D194" s="7">
        <f t="shared" si="18"/>
        <v>0</v>
      </c>
      <c r="E194" s="7">
        <f t="shared" si="19"/>
        <v>0</v>
      </c>
      <c r="F194" s="7">
        <f t="shared" si="16"/>
        <v>0</v>
      </c>
      <c r="H194">
        <v>172</v>
      </c>
      <c r="I194" s="7">
        <f t="shared" si="20"/>
        <v>0</v>
      </c>
      <c r="J194" s="7">
        <f t="shared" si="21"/>
        <v>0</v>
      </c>
      <c r="K194" s="7">
        <f t="shared" si="22"/>
        <v>0</v>
      </c>
      <c r="L194" s="7">
        <f t="shared" si="23"/>
        <v>0</v>
      </c>
    </row>
    <row r="195" spans="2:12" x14ac:dyDescent="0.25">
      <c r="B195">
        <v>173</v>
      </c>
      <c r="C195" s="7">
        <f>IF(E195-D195&lt;0,0,E195-D195)</f>
        <v>0</v>
      </c>
      <c r="D195" s="7">
        <f t="shared" si="18"/>
        <v>0</v>
      </c>
      <c r="E195" s="7">
        <f t="shared" si="19"/>
        <v>0</v>
      </c>
      <c r="F195" s="7">
        <f t="shared" si="16"/>
        <v>0</v>
      </c>
      <c r="H195">
        <v>173</v>
      </c>
      <c r="I195" s="7">
        <f t="shared" si="20"/>
        <v>0</v>
      </c>
      <c r="J195" s="7">
        <f t="shared" si="21"/>
        <v>0</v>
      </c>
      <c r="K195" s="7">
        <f t="shared" si="22"/>
        <v>0</v>
      </c>
      <c r="L195" s="7">
        <f t="shared" si="23"/>
        <v>0</v>
      </c>
    </row>
    <row r="196" spans="2:12" x14ac:dyDescent="0.25">
      <c r="B196">
        <v>174</v>
      </c>
      <c r="C196" s="7">
        <f t="shared" si="17"/>
        <v>0</v>
      </c>
      <c r="D196" s="7">
        <f t="shared" si="18"/>
        <v>0</v>
      </c>
      <c r="E196" s="7">
        <f t="shared" si="19"/>
        <v>0</v>
      </c>
      <c r="F196" s="7">
        <f t="shared" si="16"/>
        <v>0</v>
      </c>
      <c r="H196">
        <v>174</v>
      </c>
      <c r="I196" s="7">
        <f t="shared" si="20"/>
        <v>0</v>
      </c>
      <c r="J196" s="7">
        <f t="shared" si="21"/>
        <v>0</v>
      </c>
      <c r="K196" s="7">
        <f t="shared" si="22"/>
        <v>0</v>
      </c>
      <c r="L196" s="7">
        <f t="shared" si="23"/>
        <v>0</v>
      </c>
    </row>
    <row r="197" spans="2:12" x14ac:dyDescent="0.25">
      <c r="B197">
        <v>175</v>
      </c>
      <c r="C197" s="7">
        <f t="shared" si="17"/>
        <v>0</v>
      </c>
      <c r="D197" s="7">
        <f t="shared" si="18"/>
        <v>0</v>
      </c>
      <c r="E197" s="7">
        <f t="shared" si="19"/>
        <v>0</v>
      </c>
      <c r="F197" s="7">
        <f t="shared" si="16"/>
        <v>0</v>
      </c>
      <c r="H197">
        <v>175</v>
      </c>
      <c r="I197" s="7">
        <f t="shared" si="20"/>
        <v>0</v>
      </c>
      <c r="J197" s="7">
        <f t="shared" si="21"/>
        <v>0</v>
      </c>
      <c r="K197" s="7">
        <f t="shared" si="22"/>
        <v>0</v>
      </c>
      <c r="L197" s="7">
        <f t="shared" si="23"/>
        <v>0</v>
      </c>
    </row>
    <row r="198" spans="2:12" x14ac:dyDescent="0.25">
      <c r="B198">
        <v>176</v>
      </c>
      <c r="C198" s="7">
        <f t="shared" si="17"/>
        <v>0</v>
      </c>
      <c r="D198" s="7">
        <f t="shared" si="18"/>
        <v>0</v>
      </c>
      <c r="E198" s="7">
        <f t="shared" si="19"/>
        <v>0</v>
      </c>
      <c r="F198" s="7">
        <f t="shared" si="16"/>
        <v>0</v>
      </c>
      <c r="H198">
        <v>176</v>
      </c>
      <c r="I198" s="7">
        <f t="shared" si="20"/>
        <v>0</v>
      </c>
      <c r="J198" s="7">
        <f t="shared" si="21"/>
        <v>0</v>
      </c>
      <c r="K198" s="7">
        <f t="shared" si="22"/>
        <v>0</v>
      </c>
      <c r="L198" s="7">
        <f t="shared" si="23"/>
        <v>0</v>
      </c>
    </row>
    <row r="199" spans="2:12" x14ac:dyDescent="0.25">
      <c r="B199">
        <v>177</v>
      </c>
      <c r="C199" s="7">
        <f t="shared" si="17"/>
        <v>0</v>
      </c>
      <c r="D199" s="7">
        <f t="shared" si="18"/>
        <v>0</v>
      </c>
      <c r="E199" s="7">
        <f t="shared" si="19"/>
        <v>0</v>
      </c>
      <c r="F199" s="7">
        <f t="shared" si="16"/>
        <v>0</v>
      </c>
      <c r="H199">
        <v>177</v>
      </c>
      <c r="I199" s="7">
        <f t="shared" si="20"/>
        <v>0</v>
      </c>
      <c r="J199" s="7">
        <f t="shared" si="21"/>
        <v>0</v>
      </c>
      <c r="K199" s="7">
        <f t="shared" si="22"/>
        <v>0</v>
      </c>
      <c r="L199" s="7">
        <f t="shared" si="23"/>
        <v>0</v>
      </c>
    </row>
    <row r="200" spans="2:12" x14ac:dyDescent="0.25">
      <c r="B200">
        <v>178</v>
      </c>
      <c r="C200" s="7">
        <f t="shared" si="17"/>
        <v>0</v>
      </c>
      <c r="D200" s="7">
        <f t="shared" si="18"/>
        <v>0</v>
      </c>
      <c r="E200" s="7">
        <f t="shared" si="19"/>
        <v>0</v>
      </c>
      <c r="F200" s="7">
        <f t="shared" si="16"/>
        <v>0</v>
      </c>
      <c r="H200">
        <v>178</v>
      </c>
      <c r="I200" s="7">
        <f t="shared" si="20"/>
        <v>0</v>
      </c>
      <c r="J200" s="7">
        <f t="shared" si="21"/>
        <v>0</v>
      </c>
      <c r="K200" s="7">
        <f t="shared" si="22"/>
        <v>0</v>
      </c>
      <c r="L200" s="7">
        <f t="shared" si="23"/>
        <v>0</v>
      </c>
    </row>
    <row r="201" spans="2:12" x14ac:dyDescent="0.25">
      <c r="B201">
        <v>179</v>
      </c>
      <c r="C201" s="7">
        <f t="shared" si="17"/>
        <v>0</v>
      </c>
      <c r="D201" s="7">
        <f t="shared" si="18"/>
        <v>0</v>
      </c>
      <c r="E201" s="7">
        <f t="shared" si="19"/>
        <v>0</v>
      </c>
      <c r="F201" s="7">
        <f t="shared" si="16"/>
        <v>0</v>
      </c>
      <c r="H201">
        <v>179</v>
      </c>
      <c r="I201" s="7">
        <f t="shared" si="20"/>
        <v>0</v>
      </c>
      <c r="J201" s="7">
        <f t="shared" si="21"/>
        <v>0</v>
      </c>
      <c r="K201" s="7">
        <f t="shared" si="22"/>
        <v>0</v>
      </c>
      <c r="L201" s="7">
        <f t="shared" si="23"/>
        <v>0</v>
      </c>
    </row>
    <row r="202" spans="2:12" x14ac:dyDescent="0.25">
      <c r="B202">
        <v>180</v>
      </c>
      <c r="C202" s="7">
        <f t="shared" si="17"/>
        <v>0</v>
      </c>
      <c r="D202" s="7">
        <f t="shared" si="18"/>
        <v>0</v>
      </c>
      <c r="E202" s="7">
        <f t="shared" si="19"/>
        <v>0</v>
      </c>
      <c r="F202" s="7">
        <f t="shared" si="16"/>
        <v>0</v>
      </c>
      <c r="H202">
        <v>180</v>
      </c>
      <c r="I202" s="7">
        <f t="shared" si="20"/>
        <v>0</v>
      </c>
      <c r="J202" s="7">
        <f t="shared" si="21"/>
        <v>0</v>
      </c>
      <c r="K202" s="7">
        <f t="shared" si="22"/>
        <v>0</v>
      </c>
      <c r="L202" s="7">
        <f t="shared" si="23"/>
        <v>0</v>
      </c>
    </row>
    <row r="203" spans="2:12" x14ac:dyDescent="0.25">
      <c r="F203" s="7"/>
    </row>
    <row r="204" spans="2:12" x14ac:dyDescent="0.25">
      <c r="F204" s="7"/>
    </row>
  </sheetData>
  <mergeCells count="2">
    <mergeCell ref="B20:D20"/>
    <mergeCell ref="H20:J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C7BF1-0B21-4206-9017-1177985F37B1}">
  <dimension ref="B2:L204"/>
  <sheetViews>
    <sheetView workbookViewId="0">
      <selection activeCell="D16" sqref="D16"/>
    </sheetView>
  </sheetViews>
  <sheetFormatPr defaultRowHeight="15" x14ac:dyDescent="0.25"/>
  <cols>
    <col min="1" max="28" width="18.28515625" customWidth="1"/>
  </cols>
  <sheetData>
    <row r="2" spans="2:11" x14ac:dyDescent="0.25">
      <c r="B2" t="s">
        <v>11</v>
      </c>
      <c r="C2" s="6">
        <v>0.03</v>
      </c>
      <c r="I2" t="s">
        <v>25</v>
      </c>
      <c r="J2">
        <v>5</v>
      </c>
      <c r="K2" t="s">
        <v>26</v>
      </c>
    </row>
    <row r="3" spans="2:11" x14ac:dyDescent="0.25">
      <c r="B3" s="1" t="s">
        <v>0</v>
      </c>
      <c r="C3" s="3">
        <v>280</v>
      </c>
      <c r="E3" t="s">
        <v>8</v>
      </c>
      <c r="F3" s="3">
        <v>90</v>
      </c>
      <c r="I3" t="s">
        <v>8</v>
      </c>
      <c r="J3" s="3">
        <v>270</v>
      </c>
    </row>
    <row r="4" spans="2:11" x14ac:dyDescent="0.25">
      <c r="B4" s="2" t="s">
        <v>9</v>
      </c>
      <c r="C4" s="8">
        <v>750000</v>
      </c>
      <c r="E4" t="s">
        <v>9</v>
      </c>
      <c r="F4" s="8">
        <v>3500000</v>
      </c>
      <c r="I4" t="s">
        <v>9</v>
      </c>
      <c r="J4" s="8">
        <v>3500000</v>
      </c>
    </row>
    <row r="5" spans="2:11" x14ac:dyDescent="0.25">
      <c r="B5" t="s">
        <v>1</v>
      </c>
      <c r="C5" s="8">
        <f>C4*C3</f>
        <v>210000000</v>
      </c>
      <c r="E5" t="s">
        <v>10</v>
      </c>
      <c r="F5" s="8">
        <f>F4*F3</f>
        <v>315000000</v>
      </c>
      <c r="I5" t="s">
        <v>10</v>
      </c>
      <c r="J5" s="8">
        <f>J4*J3</f>
        <v>945000000</v>
      </c>
      <c r="K5" s="8"/>
    </row>
    <row r="6" spans="2:11" x14ac:dyDescent="0.25">
      <c r="C6" s="8">
        <f>C5*(1+C2)^(C10)</f>
        <v>282222439.6622656</v>
      </c>
      <c r="F6" s="8">
        <f>F5*(1+C2)^(C10)</f>
        <v>423333659.49339837</v>
      </c>
      <c r="J6" s="8">
        <f>J5*(1+C2)^(C10+J2)</f>
        <v>1472279208.6877224</v>
      </c>
      <c r="K6" s="7"/>
    </row>
    <row r="8" spans="2:11" x14ac:dyDescent="0.25">
      <c r="B8" t="s">
        <v>2</v>
      </c>
      <c r="C8" s="6">
        <v>0.08</v>
      </c>
      <c r="E8" t="s">
        <v>17</v>
      </c>
      <c r="F8" s="6">
        <v>7.7499999999999999E-2</v>
      </c>
      <c r="G8" t="s">
        <v>23</v>
      </c>
      <c r="I8" t="s">
        <v>17</v>
      </c>
      <c r="J8" s="6">
        <v>7.7499999999999999E-2</v>
      </c>
      <c r="K8" t="s">
        <v>23</v>
      </c>
    </row>
    <row r="9" spans="2:11" x14ac:dyDescent="0.25">
      <c r="B9" t="s">
        <v>3</v>
      </c>
      <c r="C9" s="2">
        <f>(1+C8)^(1/12)-1</f>
        <v>6.4340301100034303E-3</v>
      </c>
      <c r="E9" t="s">
        <v>24</v>
      </c>
      <c r="F9">
        <v>10</v>
      </c>
      <c r="G9" t="s">
        <v>26</v>
      </c>
      <c r="I9" t="s">
        <v>24</v>
      </c>
      <c r="J9">
        <v>10</v>
      </c>
      <c r="K9" t="s">
        <v>26</v>
      </c>
    </row>
    <row r="10" spans="2:11" x14ac:dyDescent="0.25">
      <c r="B10" t="s">
        <v>4</v>
      </c>
      <c r="C10">
        <v>10</v>
      </c>
      <c r="E10" t="s">
        <v>13</v>
      </c>
      <c r="F10" s="8">
        <f>($D$16*($F$8/12))/(1-1/(1+$F$8/12)^($F$9*12))</f>
        <v>3048272.3797549903</v>
      </c>
      <c r="G10" t="s">
        <v>59</v>
      </c>
      <c r="H10" s="7"/>
      <c r="I10" t="s">
        <v>13</v>
      </c>
      <c r="J10" s="8">
        <f>($J$16*($J$8/12))/(1-1/(1+$J$8/12)^($J$9*12))</f>
        <v>17668915.706273623</v>
      </c>
      <c r="K10" t="s">
        <v>59</v>
      </c>
    </row>
    <row r="11" spans="2:11" x14ac:dyDescent="0.25">
      <c r="B11" t="s">
        <v>7</v>
      </c>
      <c r="C11">
        <v>0</v>
      </c>
      <c r="E11" s="5"/>
    </row>
    <row r="12" spans="2:11" x14ac:dyDescent="0.25">
      <c r="B12" t="s">
        <v>6</v>
      </c>
      <c r="C12" s="8">
        <f>C6+(F6*0.4)</f>
        <v>451555903.45962495</v>
      </c>
      <c r="E12" s="3"/>
      <c r="J12" s="8"/>
    </row>
    <row r="13" spans="2:11" x14ac:dyDescent="0.25">
      <c r="B13" t="s">
        <v>5</v>
      </c>
      <c r="C13" s="8">
        <f>-PMT(C9,C10*12,C11,C12,1)</f>
        <v>2490886.6787706777</v>
      </c>
      <c r="E13" s="4"/>
      <c r="J13" s="8"/>
    </row>
    <row r="14" spans="2:11" x14ac:dyDescent="0.25">
      <c r="C14" s="8"/>
    </row>
    <row r="16" spans="2:11" x14ac:dyDescent="0.25">
      <c r="C16" t="s">
        <v>12</v>
      </c>
      <c r="D16" s="8">
        <f>F6*0.6</f>
        <v>254000195.69603902</v>
      </c>
      <c r="E16" t="s">
        <v>22</v>
      </c>
      <c r="I16" t="s">
        <v>12</v>
      </c>
      <c r="J16" s="8">
        <f>J6</f>
        <v>1472279208.6877224</v>
      </c>
      <c r="K16" t="s">
        <v>22</v>
      </c>
    </row>
    <row r="17" spans="2:12" x14ac:dyDescent="0.25">
      <c r="C17" t="s">
        <v>4</v>
      </c>
      <c r="D17">
        <f>F9*12</f>
        <v>120</v>
      </c>
      <c r="E17" t="s">
        <v>21</v>
      </c>
      <c r="I17" t="s">
        <v>4</v>
      </c>
      <c r="J17">
        <f>J9*12</f>
        <v>120</v>
      </c>
      <c r="K17" t="s">
        <v>21</v>
      </c>
    </row>
    <row r="18" spans="2:12" x14ac:dyDescent="0.25">
      <c r="C18" t="s">
        <v>17</v>
      </c>
      <c r="D18" s="6">
        <f>F8</f>
        <v>7.7499999999999999E-2</v>
      </c>
      <c r="E18" t="s">
        <v>23</v>
      </c>
      <c r="I18" t="s">
        <v>17</v>
      </c>
      <c r="J18" s="6">
        <f>J8</f>
        <v>7.7499999999999999E-2</v>
      </c>
      <c r="K18" t="s">
        <v>23</v>
      </c>
    </row>
    <row r="20" spans="2:12" x14ac:dyDescent="0.25">
      <c r="B20" s="27" t="s">
        <v>13</v>
      </c>
      <c r="C20" s="27"/>
      <c r="D20" s="27"/>
      <c r="E20" t="s">
        <v>18</v>
      </c>
      <c r="F20" t="s">
        <v>19</v>
      </c>
      <c r="H20" s="27" t="s">
        <v>13</v>
      </c>
      <c r="I20" s="27"/>
      <c r="J20" s="27"/>
      <c r="K20" t="s">
        <v>18</v>
      </c>
      <c r="L20" t="s">
        <v>19</v>
      </c>
    </row>
    <row r="21" spans="2:12" x14ac:dyDescent="0.25">
      <c r="B21" t="s">
        <v>14</v>
      </c>
      <c r="C21" t="s">
        <v>15</v>
      </c>
      <c r="D21" t="s">
        <v>16</v>
      </c>
      <c r="E21" t="s">
        <v>13</v>
      </c>
      <c r="F21" t="s">
        <v>20</v>
      </c>
      <c r="H21" t="s">
        <v>14</v>
      </c>
      <c r="I21" t="s">
        <v>15</v>
      </c>
      <c r="J21" t="s">
        <v>16</v>
      </c>
      <c r="K21" t="s">
        <v>13</v>
      </c>
      <c r="L21" t="s">
        <v>20</v>
      </c>
    </row>
    <row r="22" spans="2:12" x14ac:dyDescent="0.25">
      <c r="C22" s="7"/>
      <c r="D22" s="7"/>
      <c r="E22" s="7"/>
      <c r="F22" s="8">
        <f>D16</f>
        <v>254000195.69603902</v>
      </c>
      <c r="G22" s="8"/>
      <c r="I22" s="7"/>
      <c r="J22" s="7"/>
      <c r="K22" s="7"/>
      <c r="L22" s="8">
        <f>J16</f>
        <v>1472279208.6877224</v>
      </c>
    </row>
    <row r="23" spans="2:12" x14ac:dyDescent="0.25">
      <c r="B23">
        <v>1</v>
      </c>
      <c r="C23" s="7">
        <f>IF(E23-D23&lt;0,0,E23-D23)</f>
        <v>1407854.4492180718</v>
      </c>
      <c r="D23" s="7">
        <f>IF(F22*$D$18/12&lt;0,0,F22*$D$18/12)</f>
        <v>1640417.9305369186</v>
      </c>
      <c r="E23" s="7">
        <f>IF(D23=0,0,($D$16*($D$18/12))/(1-1/(1+$D$18/12)^$D$17))</f>
        <v>3048272.3797549903</v>
      </c>
      <c r="F23" s="7">
        <f t="shared" ref="F23:F86" si="0">IF(F22-C23&lt;0,0,F22-C23)</f>
        <v>252592341.24682096</v>
      </c>
      <c r="G23" s="7"/>
      <c r="H23">
        <v>1</v>
      </c>
      <c r="I23" s="7">
        <f>IF(K23-J23&lt;0,0,K23-J23)</f>
        <v>8160445.8168320823</v>
      </c>
      <c r="J23" s="7">
        <f>IF(L22*$D$18/12&lt;0,0,L22*$D$18/12)</f>
        <v>9508469.8894415405</v>
      </c>
      <c r="K23" s="7">
        <f t="shared" ref="K23:K54" si="1">IF(J23=0,0,($J$16*($J$18/12))/(1-1/(1+$J$18/12)^$J$17))</f>
        <v>17668915.706273623</v>
      </c>
      <c r="L23" s="7">
        <f>IF(L22-I23&lt;0,0,L22-I23)</f>
        <v>1464118762.8708904</v>
      </c>
    </row>
    <row r="24" spans="2:12" x14ac:dyDescent="0.25">
      <c r="B24">
        <v>2</v>
      </c>
      <c r="C24" s="7">
        <f t="shared" ref="C24:C87" si="2">IF(E24-D24&lt;0,0,E24-D24)</f>
        <v>1416946.8425359384</v>
      </c>
      <c r="D24" s="7">
        <f t="shared" ref="D24:D87" si="3">IF(F23*$D$18/12&lt;0,0,F23*$D$18/12)</f>
        <v>1631325.537219052</v>
      </c>
      <c r="E24" s="7">
        <f t="shared" ref="E24:E87" si="4">IF(D24=0,0,($D$16*($D$18/12))/(1-1/(1+$D$18/12)^$D$17))</f>
        <v>3048272.3797549903</v>
      </c>
      <c r="F24" s="7">
        <f t="shared" si="0"/>
        <v>251175394.40428501</v>
      </c>
      <c r="G24" s="7"/>
      <c r="H24">
        <v>2</v>
      </c>
      <c r="I24" s="7">
        <f t="shared" ref="I24:I87" si="5">IF(K24-J24&lt;0,0,K24-J24)</f>
        <v>8213148.6960657891</v>
      </c>
      <c r="J24" s="7">
        <f t="shared" ref="J24:J87" si="6">IF(L23*$D$18/12&lt;0,0,L23*$D$18/12)</f>
        <v>9455767.0102078337</v>
      </c>
      <c r="K24" s="7">
        <f t="shared" si="1"/>
        <v>17668915.706273623</v>
      </c>
      <c r="L24" s="7">
        <f t="shared" ref="L24:L87" si="7">IF(L23-I24&lt;0,0,L23-I24)</f>
        <v>1455905614.1748245</v>
      </c>
    </row>
    <row r="25" spans="2:12" x14ac:dyDescent="0.25">
      <c r="B25">
        <v>3</v>
      </c>
      <c r="C25" s="7">
        <f t="shared" si="2"/>
        <v>1426097.9575606498</v>
      </c>
      <c r="D25" s="7">
        <f t="shared" si="3"/>
        <v>1622174.4221943405</v>
      </c>
      <c r="E25" s="7">
        <f t="shared" si="4"/>
        <v>3048272.3797549903</v>
      </c>
      <c r="F25" s="7">
        <f t="shared" si="0"/>
        <v>249749296.44672436</v>
      </c>
      <c r="G25" s="7"/>
      <c r="H25">
        <v>3</v>
      </c>
      <c r="I25" s="7">
        <f t="shared" si="5"/>
        <v>8266191.9480612148</v>
      </c>
      <c r="J25" s="7">
        <f t="shared" si="6"/>
        <v>9402723.7582124081</v>
      </c>
      <c r="K25" s="7">
        <f t="shared" si="1"/>
        <v>17668915.706273623</v>
      </c>
      <c r="L25" s="7">
        <f t="shared" si="7"/>
        <v>1447639422.2267632</v>
      </c>
    </row>
    <row r="26" spans="2:12" x14ac:dyDescent="0.25">
      <c r="B26">
        <v>4</v>
      </c>
      <c r="C26" s="7">
        <f t="shared" si="2"/>
        <v>1435308.1735365624</v>
      </c>
      <c r="D26" s="7">
        <f t="shared" si="3"/>
        <v>1612964.206218428</v>
      </c>
      <c r="E26" s="7">
        <f t="shared" si="4"/>
        <v>3048272.3797549903</v>
      </c>
      <c r="F26" s="7">
        <f t="shared" si="0"/>
        <v>248313988.27318779</v>
      </c>
      <c r="G26" s="7"/>
      <c r="H26">
        <v>4</v>
      </c>
      <c r="I26" s="7">
        <f t="shared" si="5"/>
        <v>8319577.7710591108</v>
      </c>
      <c r="J26" s="7">
        <f t="shared" si="6"/>
        <v>9349337.9352145121</v>
      </c>
      <c r="K26" s="7">
        <f t="shared" si="1"/>
        <v>17668915.706273623</v>
      </c>
      <c r="L26" s="7">
        <f t="shared" si="7"/>
        <v>1439319844.4557042</v>
      </c>
    </row>
    <row r="27" spans="2:12" x14ac:dyDescent="0.25">
      <c r="B27">
        <v>5</v>
      </c>
      <c r="C27" s="7">
        <f t="shared" si="2"/>
        <v>1444577.8721573192</v>
      </c>
      <c r="D27" s="7">
        <f t="shared" si="3"/>
        <v>1603694.5075976711</v>
      </c>
      <c r="E27" s="7">
        <f t="shared" si="4"/>
        <v>3048272.3797549903</v>
      </c>
      <c r="F27" s="7">
        <f t="shared" si="0"/>
        <v>246869410.40103048</v>
      </c>
      <c r="G27" s="7"/>
      <c r="H27">
        <v>5</v>
      </c>
      <c r="I27" s="7">
        <f t="shared" si="5"/>
        <v>8373308.3774971999</v>
      </c>
      <c r="J27" s="7">
        <f t="shared" si="6"/>
        <v>9295607.3287764229</v>
      </c>
      <c r="K27" s="7">
        <f t="shared" si="1"/>
        <v>17668915.706273623</v>
      </c>
      <c r="L27" s="7">
        <f t="shared" si="7"/>
        <v>1430946536.078207</v>
      </c>
    </row>
    <row r="28" spans="2:12" x14ac:dyDescent="0.25">
      <c r="B28">
        <v>6</v>
      </c>
      <c r="C28" s="7">
        <f t="shared" si="2"/>
        <v>1453907.4375816686</v>
      </c>
      <c r="D28" s="7">
        <f t="shared" si="3"/>
        <v>1594364.9421733217</v>
      </c>
      <c r="E28" s="7">
        <f t="shared" si="4"/>
        <v>3048272.3797549903</v>
      </c>
      <c r="F28" s="7">
        <f t="shared" si="0"/>
        <v>245415502.96344882</v>
      </c>
      <c r="G28" s="7"/>
      <c r="H28">
        <v>6</v>
      </c>
      <c r="I28" s="7">
        <f t="shared" si="5"/>
        <v>8427385.9941018689</v>
      </c>
      <c r="J28" s="7">
        <f t="shared" si="6"/>
        <v>9241529.7121717539</v>
      </c>
      <c r="K28" s="7">
        <f t="shared" si="1"/>
        <v>17668915.706273623</v>
      </c>
      <c r="L28" s="7">
        <f t="shared" si="7"/>
        <v>1422519150.0841053</v>
      </c>
    </row>
    <row r="29" spans="2:12" x14ac:dyDescent="0.25">
      <c r="B29">
        <v>7</v>
      </c>
      <c r="C29" s="7">
        <f t="shared" si="2"/>
        <v>1463297.2564493835</v>
      </c>
      <c r="D29" s="7">
        <f t="shared" si="3"/>
        <v>1584975.1233056069</v>
      </c>
      <c r="E29" s="7">
        <f t="shared" si="4"/>
        <v>3048272.3797549903</v>
      </c>
      <c r="F29" s="7">
        <f t="shared" si="0"/>
        <v>243952205.70699945</v>
      </c>
      <c r="G29" s="7"/>
      <c r="H29">
        <v>7</v>
      </c>
      <c r="I29" s="7">
        <f t="shared" si="5"/>
        <v>8481812.8619804438</v>
      </c>
      <c r="J29" s="7">
        <f t="shared" si="6"/>
        <v>9187102.844293179</v>
      </c>
      <c r="K29" s="7">
        <f t="shared" si="1"/>
        <v>17668915.706273623</v>
      </c>
      <c r="L29" s="7">
        <f t="shared" si="7"/>
        <v>1414037337.2221248</v>
      </c>
    </row>
    <row r="30" spans="2:12" x14ac:dyDescent="0.25">
      <c r="B30">
        <v>8</v>
      </c>
      <c r="C30" s="7">
        <f t="shared" si="2"/>
        <v>1472747.7178972857</v>
      </c>
      <c r="D30" s="7">
        <f t="shared" si="3"/>
        <v>1575524.6618577046</v>
      </c>
      <c r="E30" s="7">
        <f t="shared" si="4"/>
        <v>3048272.3797549903</v>
      </c>
      <c r="F30" s="7">
        <f t="shared" si="0"/>
        <v>242479457.98910215</v>
      </c>
      <c r="G30" s="7"/>
      <c r="H30">
        <v>8</v>
      </c>
      <c r="I30" s="7">
        <f t="shared" si="5"/>
        <v>8536591.2367140669</v>
      </c>
      <c r="J30" s="7">
        <f t="shared" si="6"/>
        <v>9132324.4695595559</v>
      </c>
      <c r="K30" s="7">
        <f t="shared" si="1"/>
        <v>17668915.706273623</v>
      </c>
      <c r="L30" s="7">
        <f t="shared" si="7"/>
        <v>1405500745.9854107</v>
      </c>
    </row>
    <row r="31" spans="2:12" x14ac:dyDescent="0.25">
      <c r="B31">
        <v>9</v>
      </c>
      <c r="C31" s="7">
        <f t="shared" si="2"/>
        <v>1482259.2135753722</v>
      </c>
      <c r="D31" s="7">
        <f t="shared" si="3"/>
        <v>1566013.1661796181</v>
      </c>
      <c r="E31" s="7">
        <f t="shared" si="4"/>
        <v>3048272.3797549903</v>
      </c>
      <c r="F31" s="7">
        <f t="shared" si="0"/>
        <v>240997198.77552679</v>
      </c>
      <c r="G31" s="7"/>
      <c r="H31">
        <v>9</v>
      </c>
      <c r="I31" s="7">
        <f t="shared" si="5"/>
        <v>8591723.3884511795</v>
      </c>
      <c r="J31" s="7">
        <f t="shared" si="6"/>
        <v>9077192.3178224433</v>
      </c>
      <c r="K31" s="7">
        <f t="shared" si="1"/>
        <v>17668915.706273623</v>
      </c>
      <c r="L31" s="7">
        <f t="shared" si="7"/>
        <v>1396909022.5969596</v>
      </c>
    </row>
    <row r="32" spans="2:12" x14ac:dyDescent="0.25">
      <c r="B32">
        <v>10</v>
      </c>
      <c r="C32" s="7">
        <f t="shared" si="2"/>
        <v>1491832.1376630466</v>
      </c>
      <c r="D32" s="7">
        <f t="shared" si="3"/>
        <v>1556440.2420919437</v>
      </c>
      <c r="E32" s="7">
        <f t="shared" si="4"/>
        <v>3048272.3797549903</v>
      </c>
      <c r="F32" s="7">
        <f t="shared" si="0"/>
        <v>239505366.63786376</v>
      </c>
      <c r="G32" s="7"/>
      <c r="H32">
        <v>10</v>
      </c>
      <c r="I32" s="7">
        <f t="shared" si="5"/>
        <v>8647211.6020015925</v>
      </c>
      <c r="J32" s="7">
        <f t="shared" si="6"/>
        <v>9021704.1042720303</v>
      </c>
      <c r="K32" s="7">
        <f t="shared" si="1"/>
        <v>17668915.706273623</v>
      </c>
      <c r="L32" s="7">
        <f t="shared" si="7"/>
        <v>1388261810.9949579</v>
      </c>
    </row>
    <row r="33" spans="2:12" x14ac:dyDescent="0.25">
      <c r="B33">
        <v>11</v>
      </c>
      <c r="C33" s="7">
        <f t="shared" si="2"/>
        <v>1501466.8868854537</v>
      </c>
      <c r="D33" s="7">
        <f t="shared" si="3"/>
        <v>1546805.4928695366</v>
      </c>
      <c r="E33" s="7">
        <f t="shared" si="4"/>
        <v>3048272.3797549903</v>
      </c>
      <c r="F33" s="7">
        <f t="shared" si="0"/>
        <v>238003899.75097829</v>
      </c>
      <c r="G33" s="7"/>
      <c r="H33">
        <v>11</v>
      </c>
      <c r="I33" s="7">
        <f t="shared" si="5"/>
        <v>8703058.1769311856</v>
      </c>
      <c r="J33" s="7">
        <f t="shared" si="6"/>
        <v>8965857.5293424372</v>
      </c>
      <c r="K33" s="7">
        <f t="shared" si="1"/>
        <v>17668915.706273623</v>
      </c>
      <c r="L33" s="7">
        <f t="shared" si="7"/>
        <v>1379558752.8180268</v>
      </c>
    </row>
    <row r="34" spans="2:12" x14ac:dyDescent="0.25">
      <c r="B34">
        <v>12</v>
      </c>
      <c r="C34" s="7">
        <f t="shared" si="2"/>
        <v>1511163.8605299222</v>
      </c>
      <c r="D34" s="7">
        <f t="shared" si="3"/>
        <v>1537108.5192250682</v>
      </c>
      <c r="E34" s="7">
        <f t="shared" si="4"/>
        <v>3048272.3797549903</v>
      </c>
      <c r="F34" s="7">
        <f t="shared" si="0"/>
        <v>236492735.89044836</v>
      </c>
      <c r="G34" s="7"/>
      <c r="H34">
        <v>12</v>
      </c>
      <c r="I34" s="7">
        <f t="shared" si="5"/>
        <v>8759265.4276572</v>
      </c>
      <c r="J34" s="7">
        <f t="shared" si="6"/>
        <v>8909650.2786164228</v>
      </c>
      <c r="K34" s="7">
        <f t="shared" si="1"/>
        <v>17668915.706273623</v>
      </c>
      <c r="L34" s="7">
        <f t="shared" si="7"/>
        <v>1370799487.3903697</v>
      </c>
    </row>
    <row r="35" spans="2:12" x14ac:dyDescent="0.25">
      <c r="B35">
        <v>13</v>
      </c>
      <c r="C35" s="7">
        <f t="shared" si="2"/>
        <v>1520923.4604625113</v>
      </c>
      <c r="D35" s="7">
        <f t="shared" si="3"/>
        <v>1527348.9192924791</v>
      </c>
      <c r="E35" s="7">
        <f t="shared" si="4"/>
        <v>3048272.3797549903</v>
      </c>
      <c r="F35" s="7">
        <f t="shared" si="0"/>
        <v>234971812.42998585</v>
      </c>
      <c r="G35" s="7"/>
      <c r="H35">
        <v>13</v>
      </c>
      <c r="I35" s="7">
        <f t="shared" si="5"/>
        <v>8815835.6835441533</v>
      </c>
      <c r="J35" s="7">
        <f t="shared" si="6"/>
        <v>8853080.0227294695</v>
      </c>
      <c r="K35" s="7">
        <f t="shared" si="1"/>
        <v>17668915.706273623</v>
      </c>
      <c r="L35" s="7">
        <f t="shared" si="7"/>
        <v>1361983651.7068255</v>
      </c>
    </row>
    <row r="36" spans="2:12" x14ac:dyDescent="0.25">
      <c r="B36">
        <v>14</v>
      </c>
      <c r="C36" s="7">
        <f t="shared" si="2"/>
        <v>1530746.0911446651</v>
      </c>
      <c r="D36" s="7">
        <f t="shared" si="3"/>
        <v>1517526.2886103252</v>
      </c>
      <c r="E36" s="7">
        <f t="shared" si="4"/>
        <v>3048272.3797549903</v>
      </c>
      <c r="F36" s="7">
        <f t="shared" si="0"/>
        <v>233441066.3388412</v>
      </c>
      <c r="G36" s="7"/>
      <c r="H36">
        <v>14</v>
      </c>
      <c r="I36" s="7">
        <f t="shared" si="5"/>
        <v>8872771.2890003752</v>
      </c>
      <c r="J36" s="7">
        <f t="shared" si="6"/>
        <v>8796144.4172732476</v>
      </c>
      <c r="K36" s="7">
        <f t="shared" si="1"/>
        <v>17668915.706273623</v>
      </c>
      <c r="L36" s="7">
        <f t="shared" si="7"/>
        <v>1353110880.4178252</v>
      </c>
    </row>
    <row r="37" spans="2:12" x14ac:dyDescent="0.25">
      <c r="B37">
        <v>15</v>
      </c>
      <c r="C37" s="7">
        <f t="shared" si="2"/>
        <v>1540632.1596499744</v>
      </c>
      <c r="D37" s="7">
        <f t="shared" si="3"/>
        <v>1507640.2201050159</v>
      </c>
      <c r="E37" s="7">
        <f t="shared" si="4"/>
        <v>3048272.3797549903</v>
      </c>
      <c r="F37" s="7">
        <f t="shared" si="0"/>
        <v>231900434.17919123</v>
      </c>
      <c r="G37" s="7"/>
      <c r="H37">
        <v>15</v>
      </c>
      <c r="I37" s="7">
        <f t="shared" si="5"/>
        <v>8930074.6035751682</v>
      </c>
      <c r="J37" s="7">
        <f t="shared" si="6"/>
        <v>8738841.1026984546</v>
      </c>
      <c r="K37" s="7">
        <f t="shared" si="1"/>
        <v>17668915.706273623</v>
      </c>
      <c r="L37" s="7">
        <f t="shared" si="7"/>
        <v>1344180805.81425</v>
      </c>
    </row>
    <row r="38" spans="2:12" x14ac:dyDescent="0.25">
      <c r="B38">
        <v>16</v>
      </c>
      <c r="C38" s="7">
        <f t="shared" si="2"/>
        <v>1550582.0756810468</v>
      </c>
      <c r="D38" s="7">
        <f t="shared" si="3"/>
        <v>1497690.3040739435</v>
      </c>
      <c r="E38" s="7">
        <f t="shared" si="4"/>
        <v>3048272.3797549903</v>
      </c>
      <c r="F38" s="7">
        <f t="shared" si="0"/>
        <v>230349852.10351017</v>
      </c>
      <c r="G38" s="7"/>
      <c r="H38">
        <v>16</v>
      </c>
      <c r="I38" s="7">
        <f t="shared" si="5"/>
        <v>8987748.0020565912</v>
      </c>
      <c r="J38" s="7">
        <f t="shared" si="6"/>
        <v>8681167.7042170316</v>
      </c>
      <c r="K38" s="7">
        <f t="shared" si="1"/>
        <v>17668915.706273623</v>
      </c>
      <c r="L38" s="7">
        <f t="shared" si="7"/>
        <v>1335193057.8121934</v>
      </c>
    </row>
    <row r="39" spans="2:12" x14ac:dyDescent="0.25">
      <c r="B39">
        <v>17</v>
      </c>
      <c r="C39" s="7">
        <f t="shared" si="2"/>
        <v>1560596.2515864873</v>
      </c>
      <c r="D39" s="7">
        <f t="shared" si="3"/>
        <v>1487676.1281685031</v>
      </c>
      <c r="E39" s="7">
        <f t="shared" si="4"/>
        <v>3048272.3797549903</v>
      </c>
      <c r="F39" s="7">
        <f t="shared" si="0"/>
        <v>228789255.85192367</v>
      </c>
      <c r="G39" s="7"/>
      <c r="H39">
        <v>17</v>
      </c>
      <c r="I39" s="7">
        <f t="shared" si="5"/>
        <v>9045793.8745698743</v>
      </c>
      <c r="J39" s="7">
        <f t="shared" si="6"/>
        <v>8623121.8317037486</v>
      </c>
      <c r="K39" s="7">
        <f t="shared" si="1"/>
        <v>17668915.706273623</v>
      </c>
      <c r="L39" s="7">
        <f t="shared" si="7"/>
        <v>1326147263.9376235</v>
      </c>
    </row>
    <row r="40" spans="2:12" x14ac:dyDescent="0.25">
      <c r="B40">
        <v>18</v>
      </c>
      <c r="C40" s="7">
        <f t="shared" si="2"/>
        <v>1570675.1023779835</v>
      </c>
      <c r="D40" s="7">
        <f t="shared" si="3"/>
        <v>1477597.2773770068</v>
      </c>
      <c r="E40" s="7">
        <f t="shared" si="4"/>
        <v>3048272.3797549903</v>
      </c>
      <c r="F40" s="7">
        <f t="shared" si="0"/>
        <v>227218580.74954569</v>
      </c>
      <c r="G40" s="7"/>
      <c r="H40">
        <v>18</v>
      </c>
      <c r="I40" s="7">
        <f t="shared" si="5"/>
        <v>9104214.6266764719</v>
      </c>
      <c r="J40" s="7">
        <f t="shared" si="6"/>
        <v>8564701.0795971509</v>
      </c>
      <c r="K40" s="7">
        <f t="shared" si="1"/>
        <v>17668915.706273623</v>
      </c>
      <c r="L40" s="7">
        <f t="shared" si="7"/>
        <v>1317043049.3109469</v>
      </c>
    </row>
    <row r="41" spans="2:12" x14ac:dyDescent="0.25">
      <c r="B41">
        <v>19</v>
      </c>
      <c r="C41" s="7">
        <f t="shared" si="2"/>
        <v>1580819.0457475076</v>
      </c>
      <c r="D41" s="7">
        <f t="shared" si="3"/>
        <v>1467453.3340074827</v>
      </c>
      <c r="E41" s="7">
        <f t="shared" si="4"/>
        <v>3048272.3797549903</v>
      </c>
      <c r="F41" s="7">
        <f t="shared" si="0"/>
        <v>225637761.70379817</v>
      </c>
      <c r="G41" s="7"/>
      <c r="H41">
        <v>19</v>
      </c>
      <c r="I41" s="7">
        <f t="shared" si="5"/>
        <v>9163012.6794737577</v>
      </c>
      <c r="J41" s="7">
        <f t="shared" si="6"/>
        <v>8505903.0267998651</v>
      </c>
      <c r="K41" s="7">
        <f t="shared" si="1"/>
        <v>17668915.706273623</v>
      </c>
      <c r="L41" s="7">
        <f t="shared" si="7"/>
        <v>1307880036.6314731</v>
      </c>
    </row>
    <row r="42" spans="2:12" x14ac:dyDescent="0.25">
      <c r="B42">
        <v>20</v>
      </c>
      <c r="C42" s="7">
        <f t="shared" si="2"/>
        <v>1591028.502084627</v>
      </c>
      <c r="D42" s="7">
        <f t="shared" si="3"/>
        <v>1457243.8776703633</v>
      </c>
      <c r="E42" s="7">
        <f t="shared" si="4"/>
        <v>3048272.3797549903</v>
      </c>
      <c r="F42" s="7">
        <f t="shared" si="0"/>
        <v>224046733.20171356</v>
      </c>
      <c r="G42" s="7"/>
      <c r="H42">
        <v>20</v>
      </c>
      <c r="I42" s="7">
        <f t="shared" si="5"/>
        <v>9222190.4696953595</v>
      </c>
      <c r="J42" s="7">
        <f t="shared" si="6"/>
        <v>8446725.2365782633</v>
      </c>
      <c r="K42" s="7">
        <f t="shared" si="1"/>
        <v>17668915.706273623</v>
      </c>
      <c r="L42" s="7">
        <f t="shared" si="7"/>
        <v>1298657846.1617777</v>
      </c>
    </row>
    <row r="43" spans="2:12" x14ac:dyDescent="0.25">
      <c r="B43">
        <v>21</v>
      </c>
      <c r="C43" s="7">
        <f t="shared" si="2"/>
        <v>1601303.8944939235</v>
      </c>
      <c r="D43" s="7">
        <f t="shared" si="3"/>
        <v>1446968.4852610668</v>
      </c>
      <c r="E43" s="7">
        <f t="shared" si="4"/>
        <v>3048272.3797549903</v>
      </c>
      <c r="F43" s="7">
        <f t="shared" si="0"/>
        <v>222445429.30721962</v>
      </c>
      <c r="G43" s="7"/>
      <c r="H43">
        <v>21</v>
      </c>
      <c r="I43" s="7">
        <f t="shared" si="5"/>
        <v>9281750.4498121403</v>
      </c>
      <c r="J43" s="7">
        <f t="shared" si="6"/>
        <v>8387165.2564614816</v>
      </c>
      <c r="K43" s="7">
        <f t="shared" si="1"/>
        <v>17668915.706273623</v>
      </c>
      <c r="L43" s="7">
        <f t="shared" si="7"/>
        <v>1289376095.7119656</v>
      </c>
    </row>
    <row r="44" spans="2:12" x14ac:dyDescent="0.25">
      <c r="B44">
        <v>22</v>
      </c>
      <c r="C44" s="7">
        <f t="shared" si="2"/>
        <v>1611645.6488125303</v>
      </c>
      <c r="D44" s="7">
        <f t="shared" si="3"/>
        <v>1436626.73094246</v>
      </c>
      <c r="E44" s="7">
        <f t="shared" si="4"/>
        <v>3048272.3797549903</v>
      </c>
      <c r="F44" s="7">
        <f t="shared" si="0"/>
        <v>220833783.65840709</v>
      </c>
      <c r="G44" s="7"/>
      <c r="H44">
        <v>22</v>
      </c>
      <c r="I44" s="7">
        <f t="shared" si="5"/>
        <v>9341695.0881338455</v>
      </c>
      <c r="J44" s="7">
        <f t="shared" si="6"/>
        <v>8327220.6181397773</v>
      </c>
      <c r="K44" s="7">
        <f t="shared" si="1"/>
        <v>17668915.706273623</v>
      </c>
      <c r="L44" s="7">
        <f t="shared" si="7"/>
        <v>1280034400.6238317</v>
      </c>
    </row>
    <row r="45" spans="2:12" x14ac:dyDescent="0.25">
      <c r="B45">
        <v>23</v>
      </c>
      <c r="C45" s="7">
        <f t="shared" si="2"/>
        <v>1622054.1936277777</v>
      </c>
      <c r="D45" s="7">
        <f t="shared" si="3"/>
        <v>1426218.1861272126</v>
      </c>
      <c r="E45" s="7">
        <f t="shared" si="4"/>
        <v>3048272.3797549903</v>
      </c>
      <c r="F45" s="7">
        <f t="shared" si="0"/>
        <v>219211729.46477932</v>
      </c>
      <c r="G45" s="7"/>
      <c r="H45">
        <v>23</v>
      </c>
      <c r="I45" s="7">
        <f t="shared" si="5"/>
        <v>9402026.8689113744</v>
      </c>
      <c r="J45" s="7">
        <f t="shared" si="6"/>
        <v>8266888.8373622475</v>
      </c>
      <c r="K45" s="7">
        <f t="shared" si="1"/>
        <v>17668915.706273623</v>
      </c>
      <c r="L45" s="7">
        <f t="shared" si="7"/>
        <v>1270632373.7549205</v>
      </c>
    </row>
    <row r="46" spans="2:12" x14ac:dyDescent="0.25">
      <c r="B46">
        <v>24</v>
      </c>
      <c r="C46" s="7">
        <f t="shared" si="2"/>
        <v>1632529.9602949573</v>
      </c>
      <c r="D46" s="7">
        <f t="shared" si="3"/>
        <v>1415742.4194600331</v>
      </c>
      <c r="E46" s="7">
        <f t="shared" si="4"/>
        <v>3048272.3797549903</v>
      </c>
      <c r="F46" s="7">
        <f t="shared" si="0"/>
        <v>217579199.50448436</v>
      </c>
      <c r="G46" s="7"/>
      <c r="H46">
        <v>24</v>
      </c>
      <c r="I46" s="7">
        <f t="shared" si="5"/>
        <v>9462748.2924397625</v>
      </c>
      <c r="J46" s="7">
        <f t="shared" si="6"/>
        <v>8206167.4138338612</v>
      </c>
      <c r="K46" s="7">
        <f t="shared" si="1"/>
        <v>17668915.706273623</v>
      </c>
      <c r="L46" s="7">
        <f t="shared" si="7"/>
        <v>1261169625.4624808</v>
      </c>
    </row>
    <row r="47" spans="2:12" x14ac:dyDescent="0.25">
      <c r="B47">
        <v>25</v>
      </c>
      <c r="C47" s="7">
        <f t="shared" si="2"/>
        <v>1643073.3829551956</v>
      </c>
      <c r="D47" s="7">
        <f t="shared" si="3"/>
        <v>1405198.9967997947</v>
      </c>
      <c r="E47" s="7">
        <f t="shared" si="4"/>
        <v>3048272.3797549903</v>
      </c>
      <c r="F47" s="7">
        <f t="shared" si="0"/>
        <v>215936126.12152916</v>
      </c>
      <c r="G47" s="7"/>
      <c r="H47">
        <v>25</v>
      </c>
      <c r="I47" s="7">
        <f t="shared" si="5"/>
        <v>9523861.875161767</v>
      </c>
      <c r="J47" s="7">
        <f t="shared" si="6"/>
        <v>8145053.8311118549</v>
      </c>
      <c r="K47" s="7">
        <f t="shared" si="1"/>
        <v>17668915.706273623</v>
      </c>
      <c r="L47" s="7">
        <f t="shared" si="7"/>
        <v>1251645763.5873189</v>
      </c>
    </row>
    <row r="48" spans="2:12" x14ac:dyDescent="0.25">
      <c r="B48">
        <v>26</v>
      </c>
      <c r="C48" s="7">
        <f t="shared" si="2"/>
        <v>1653684.8985534478</v>
      </c>
      <c r="D48" s="7">
        <f t="shared" si="3"/>
        <v>1394587.4812015425</v>
      </c>
      <c r="E48" s="7">
        <f t="shared" si="4"/>
        <v>3048272.3797549903</v>
      </c>
      <c r="F48" s="7">
        <f t="shared" si="0"/>
        <v>214282441.2229757</v>
      </c>
      <c r="G48" s="7"/>
      <c r="H48">
        <v>26</v>
      </c>
      <c r="I48" s="7">
        <f t="shared" si="5"/>
        <v>9585370.1497721896</v>
      </c>
      <c r="J48" s="7">
        <f t="shared" si="6"/>
        <v>8083545.5565014342</v>
      </c>
      <c r="K48" s="7">
        <f t="shared" si="1"/>
        <v>17668915.706273623</v>
      </c>
      <c r="L48" s="7">
        <f t="shared" si="7"/>
        <v>1242060393.4375467</v>
      </c>
    </row>
    <row r="49" spans="2:12" x14ac:dyDescent="0.25">
      <c r="B49">
        <v>27</v>
      </c>
      <c r="C49" s="7">
        <f t="shared" si="2"/>
        <v>1664364.9468566056</v>
      </c>
      <c r="D49" s="7">
        <f t="shared" si="3"/>
        <v>1383907.4328983848</v>
      </c>
      <c r="E49" s="7">
        <f t="shared" si="4"/>
        <v>3048272.3797549903</v>
      </c>
      <c r="F49" s="7">
        <f t="shared" si="0"/>
        <v>212618076.27611908</v>
      </c>
      <c r="G49" s="7"/>
      <c r="H49">
        <v>27</v>
      </c>
      <c r="I49" s="7">
        <f t="shared" si="5"/>
        <v>9647275.6653227992</v>
      </c>
      <c r="J49" s="7">
        <f t="shared" si="6"/>
        <v>8021640.0409508226</v>
      </c>
      <c r="K49" s="7">
        <f t="shared" si="1"/>
        <v>17668915.706273623</v>
      </c>
      <c r="L49" s="7">
        <f t="shared" si="7"/>
        <v>1232413117.7722239</v>
      </c>
    </row>
    <row r="50" spans="2:12" x14ac:dyDescent="0.25">
      <c r="B50">
        <v>28</v>
      </c>
      <c r="C50" s="7">
        <f t="shared" si="2"/>
        <v>1675113.9704717214</v>
      </c>
      <c r="D50" s="7">
        <f t="shared" si="3"/>
        <v>1373158.409283269</v>
      </c>
      <c r="E50" s="7">
        <f t="shared" si="4"/>
        <v>3048272.3797549903</v>
      </c>
      <c r="F50" s="7">
        <f t="shared" si="0"/>
        <v>210942962.30564737</v>
      </c>
      <c r="G50" s="7"/>
      <c r="H50">
        <v>28</v>
      </c>
      <c r="I50" s="7">
        <f t="shared" si="5"/>
        <v>9709580.9873280115</v>
      </c>
      <c r="J50" s="7">
        <f t="shared" si="6"/>
        <v>7959334.7189456122</v>
      </c>
      <c r="K50" s="7">
        <f t="shared" si="1"/>
        <v>17668915.706273623</v>
      </c>
      <c r="L50" s="7">
        <f t="shared" si="7"/>
        <v>1222703536.7848959</v>
      </c>
    </row>
    <row r="51" spans="2:12" x14ac:dyDescent="0.25">
      <c r="B51">
        <v>29</v>
      </c>
      <c r="C51" s="7">
        <f t="shared" si="2"/>
        <v>1685932.414864351</v>
      </c>
      <c r="D51" s="7">
        <f t="shared" si="3"/>
        <v>1362339.9648906393</v>
      </c>
      <c r="E51" s="7">
        <f t="shared" si="4"/>
        <v>3048272.3797549903</v>
      </c>
      <c r="F51" s="7">
        <f t="shared" si="0"/>
        <v>209257029.89078301</v>
      </c>
      <c r="G51" s="7"/>
      <c r="H51">
        <v>29</v>
      </c>
      <c r="I51" s="7">
        <f t="shared" si="5"/>
        <v>9772288.6978711709</v>
      </c>
      <c r="J51" s="7">
        <f t="shared" si="6"/>
        <v>7896627.0084024528</v>
      </c>
      <c r="K51" s="7">
        <f t="shared" si="1"/>
        <v>17668915.706273623</v>
      </c>
      <c r="L51" s="7">
        <f t="shared" si="7"/>
        <v>1212931248.0870247</v>
      </c>
    </row>
    <row r="52" spans="2:12" x14ac:dyDescent="0.25">
      <c r="B52">
        <v>30</v>
      </c>
      <c r="C52" s="7">
        <f t="shared" si="2"/>
        <v>1696820.7283770167</v>
      </c>
      <c r="D52" s="7">
        <f t="shared" si="3"/>
        <v>1351451.6513779736</v>
      </c>
      <c r="E52" s="7">
        <f t="shared" si="4"/>
        <v>3048272.3797549903</v>
      </c>
      <c r="F52" s="7">
        <f t="shared" si="0"/>
        <v>207560209.162406</v>
      </c>
      <c r="G52" s="7"/>
      <c r="H52">
        <v>30</v>
      </c>
      <c r="I52" s="7">
        <f t="shared" si="5"/>
        <v>9835401.3957115896</v>
      </c>
      <c r="J52" s="7">
        <f t="shared" si="6"/>
        <v>7833514.3105620341</v>
      </c>
      <c r="K52" s="7">
        <f t="shared" si="1"/>
        <v>17668915.706273623</v>
      </c>
      <c r="L52" s="7">
        <f t="shared" si="7"/>
        <v>1203095846.691313</v>
      </c>
    </row>
    <row r="53" spans="2:12" x14ac:dyDescent="0.25">
      <c r="B53">
        <v>31</v>
      </c>
      <c r="C53" s="7">
        <f t="shared" si="2"/>
        <v>1707779.3622477849</v>
      </c>
      <c r="D53" s="7">
        <f t="shared" si="3"/>
        <v>1340493.0175072055</v>
      </c>
      <c r="E53" s="7">
        <f t="shared" si="4"/>
        <v>3048272.3797549903</v>
      </c>
      <c r="F53" s="7">
        <f t="shared" si="0"/>
        <v>205852429.8001582</v>
      </c>
      <c r="G53" s="7"/>
      <c r="H53">
        <v>31</v>
      </c>
      <c r="I53" s="7">
        <f t="shared" si="5"/>
        <v>9898921.696392227</v>
      </c>
      <c r="J53" s="7">
        <f t="shared" si="6"/>
        <v>7769994.0098813968</v>
      </c>
      <c r="K53" s="7">
        <f t="shared" si="1"/>
        <v>17668915.706273623</v>
      </c>
      <c r="L53" s="7">
        <f t="shared" si="7"/>
        <v>1193196924.9949207</v>
      </c>
    </row>
    <row r="54" spans="2:12" x14ac:dyDescent="0.25">
      <c r="B54">
        <v>32</v>
      </c>
      <c r="C54" s="7">
        <f t="shared" si="2"/>
        <v>1718808.7706289685</v>
      </c>
      <c r="D54" s="7">
        <f t="shared" si="3"/>
        <v>1329463.6091260219</v>
      </c>
      <c r="E54" s="7">
        <f t="shared" si="4"/>
        <v>3048272.3797549903</v>
      </c>
      <c r="F54" s="7">
        <f t="shared" si="0"/>
        <v>204133621.02952924</v>
      </c>
      <c r="G54" s="7"/>
      <c r="H54">
        <v>32</v>
      </c>
      <c r="I54" s="7">
        <f t="shared" si="5"/>
        <v>9962852.2323480919</v>
      </c>
      <c r="J54" s="7">
        <f t="shared" si="6"/>
        <v>7706063.47392553</v>
      </c>
      <c r="K54" s="7">
        <f t="shared" si="1"/>
        <v>17668915.706273623</v>
      </c>
      <c r="L54" s="7">
        <f t="shared" si="7"/>
        <v>1183234072.7625725</v>
      </c>
    </row>
    <row r="55" spans="2:12" x14ac:dyDescent="0.25">
      <c r="B55">
        <v>33</v>
      </c>
      <c r="C55" s="7">
        <f t="shared" si="2"/>
        <v>1729909.4106059473</v>
      </c>
      <c r="D55" s="7">
        <f t="shared" si="3"/>
        <v>1318362.9691490431</v>
      </c>
      <c r="E55" s="7">
        <f t="shared" si="4"/>
        <v>3048272.3797549903</v>
      </c>
      <c r="F55" s="7">
        <f t="shared" si="0"/>
        <v>202403711.61892331</v>
      </c>
      <c r="G55" s="7"/>
      <c r="H55">
        <v>33</v>
      </c>
      <c r="I55" s="7">
        <f t="shared" si="5"/>
        <v>10027195.653015342</v>
      </c>
      <c r="J55" s="7">
        <f t="shared" si="6"/>
        <v>7641720.0532582812</v>
      </c>
      <c r="K55" s="7">
        <f t="shared" ref="K55:K86" si="8">IF(J55=0,0,($J$16*($J$18/12))/(1-1/(1+$J$18/12)^$J$17))</f>
        <v>17668915.706273623</v>
      </c>
      <c r="L55" s="7">
        <f t="shared" si="7"/>
        <v>1173206877.1095572</v>
      </c>
    </row>
    <row r="56" spans="2:12" x14ac:dyDescent="0.25">
      <c r="B56">
        <v>34</v>
      </c>
      <c r="C56" s="7">
        <f t="shared" si="2"/>
        <v>1741081.7422161107</v>
      </c>
      <c r="D56" s="7">
        <f t="shared" si="3"/>
        <v>1307190.6375388796</v>
      </c>
      <c r="E56" s="7">
        <f t="shared" si="4"/>
        <v>3048272.3797549903</v>
      </c>
      <c r="F56" s="7">
        <f t="shared" si="0"/>
        <v>200662629.8767072</v>
      </c>
      <c r="G56" s="7"/>
      <c r="H56">
        <v>34</v>
      </c>
      <c r="I56" s="7">
        <f t="shared" si="5"/>
        <v>10091954.624941066</v>
      </c>
      <c r="J56" s="7">
        <f t="shared" si="6"/>
        <v>7576961.0813325569</v>
      </c>
      <c r="K56" s="7">
        <f t="shared" si="8"/>
        <v>17668915.706273623</v>
      </c>
      <c r="L56" s="7">
        <f t="shared" si="7"/>
        <v>1163114922.484616</v>
      </c>
    </row>
    <row r="57" spans="2:12" x14ac:dyDescent="0.25">
      <c r="B57">
        <v>35</v>
      </c>
      <c r="C57" s="7">
        <f t="shared" si="2"/>
        <v>1752326.2284679229</v>
      </c>
      <c r="D57" s="7">
        <f t="shared" si="3"/>
        <v>1295946.1512870674</v>
      </c>
      <c r="E57" s="7">
        <f t="shared" si="4"/>
        <v>3048272.3797549903</v>
      </c>
      <c r="F57" s="7">
        <f t="shared" si="0"/>
        <v>198910303.64823928</v>
      </c>
      <c r="G57" s="7"/>
      <c r="H57">
        <v>35</v>
      </c>
      <c r="I57" s="7">
        <f t="shared" si="5"/>
        <v>10157131.831893809</v>
      </c>
      <c r="J57" s="7">
        <f t="shared" si="6"/>
        <v>7511783.8743798127</v>
      </c>
      <c r="K57" s="7">
        <f t="shared" si="8"/>
        <v>17668915.706273623</v>
      </c>
      <c r="L57" s="7">
        <f t="shared" si="7"/>
        <v>1152957790.6527221</v>
      </c>
    </row>
    <row r="58" spans="2:12" x14ac:dyDescent="0.25">
      <c r="B58">
        <v>36</v>
      </c>
      <c r="C58" s="7">
        <f t="shared" si="2"/>
        <v>1763643.3353601117</v>
      </c>
      <c r="D58" s="7">
        <f t="shared" si="3"/>
        <v>1284629.0443948787</v>
      </c>
      <c r="E58" s="7">
        <f t="shared" si="4"/>
        <v>3048272.3797549903</v>
      </c>
      <c r="F58" s="7">
        <f t="shared" si="0"/>
        <v>197146660.31287917</v>
      </c>
      <c r="G58" s="7"/>
      <c r="H58">
        <v>36</v>
      </c>
      <c r="I58" s="7">
        <f t="shared" si="5"/>
        <v>10222729.974974792</v>
      </c>
      <c r="J58" s="7">
        <f t="shared" si="6"/>
        <v>7446185.7312988304</v>
      </c>
      <c r="K58" s="7">
        <f t="shared" si="8"/>
        <v>17668915.706273623</v>
      </c>
      <c r="L58" s="7">
        <f t="shared" si="7"/>
        <v>1142735060.6777472</v>
      </c>
    </row>
    <row r="59" spans="2:12" x14ac:dyDescent="0.25">
      <c r="B59">
        <v>37</v>
      </c>
      <c r="C59" s="7">
        <f t="shared" si="2"/>
        <v>1775033.5319009789</v>
      </c>
      <c r="D59" s="7">
        <f t="shared" si="3"/>
        <v>1273238.8478540115</v>
      </c>
      <c r="E59" s="7">
        <f t="shared" si="4"/>
        <v>3048272.3797549903</v>
      </c>
      <c r="F59" s="7">
        <f t="shared" si="0"/>
        <v>195371626.7809782</v>
      </c>
      <c r="G59" s="7"/>
      <c r="H59">
        <v>37</v>
      </c>
      <c r="I59" s="7">
        <f t="shared" si="5"/>
        <v>10288751.77272984</v>
      </c>
      <c r="J59" s="7">
        <f t="shared" si="6"/>
        <v>7380163.9335437836</v>
      </c>
      <c r="K59" s="7">
        <f t="shared" si="8"/>
        <v>17668915.706273623</v>
      </c>
      <c r="L59" s="7">
        <f t="shared" si="7"/>
        <v>1132446308.9050174</v>
      </c>
    </row>
    <row r="60" spans="2:12" x14ac:dyDescent="0.25">
      <c r="B60">
        <v>38</v>
      </c>
      <c r="C60" s="7">
        <f t="shared" si="2"/>
        <v>1786497.2901278394</v>
      </c>
      <c r="D60" s="7">
        <f t="shared" si="3"/>
        <v>1261775.0896271509</v>
      </c>
      <c r="E60" s="7">
        <f t="shared" si="4"/>
        <v>3048272.3797549903</v>
      </c>
      <c r="F60" s="7">
        <f t="shared" si="0"/>
        <v>193585129.49085036</v>
      </c>
      <c r="G60" s="7"/>
      <c r="H60">
        <v>38</v>
      </c>
      <c r="I60" s="7">
        <f t="shared" si="5"/>
        <v>10355199.961262051</v>
      </c>
      <c r="J60" s="7">
        <f t="shared" si="6"/>
        <v>7313715.7450115709</v>
      </c>
      <c r="K60" s="7">
        <f t="shared" si="8"/>
        <v>17668915.706273623</v>
      </c>
      <c r="L60" s="7">
        <f t="shared" si="7"/>
        <v>1122091108.9437554</v>
      </c>
    </row>
    <row r="61" spans="2:12" x14ac:dyDescent="0.25">
      <c r="B61">
        <v>39</v>
      </c>
      <c r="C61" s="7">
        <f t="shared" si="2"/>
        <v>1798035.0851265818</v>
      </c>
      <c r="D61" s="7">
        <f t="shared" si="3"/>
        <v>1250237.2946284085</v>
      </c>
      <c r="E61" s="7">
        <f t="shared" si="4"/>
        <v>3048272.3797549903</v>
      </c>
      <c r="F61" s="7">
        <f t="shared" si="0"/>
        <v>191787094.40572378</v>
      </c>
      <c r="G61" s="7"/>
      <c r="H61">
        <v>39</v>
      </c>
      <c r="I61" s="7">
        <f t="shared" si="5"/>
        <v>10422077.294345204</v>
      </c>
      <c r="J61" s="7">
        <f t="shared" si="6"/>
        <v>7246838.41192842</v>
      </c>
      <c r="K61" s="7">
        <f t="shared" si="8"/>
        <v>17668915.706273623</v>
      </c>
      <c r="L61" s="7">
        <f t="shared" si="7"/>
        <v>1111669031.6494102</v>
      </c>
    </row>
    <row r="62" spans="2:12" x14ac:dyDescent="0.25">
      <c r="B62">
        <v>40</v>
      </c>
      <c r="C62" s="7">
        <f t="shared" si="2"/>
        <v>1809647.3950513576</v>
      </c>
      <c r="D62" s="7">
        <f t="shared" si="3"/>
        <v>1238624.9847036328</v>
      </c>
      <c r="E62" s="7">
        <f t="shared" si="4"/>
        <v>3048272.3797549903</v>
      </c>
      <c r="F62" s="7">
        <f t="shared" si="0"/>
        <v>189977447.01067242</v>
      </c>
      <c r="G62" s="7"/>
      <c r="H62">
        <v>40</v>
      </c>
      <c r="I62" s="7">
        <f t="shared" si="5"/>
        <v>10489386.543537848</v>
      </c>
      <c r="J62" s="7">
        <f t="shared" si="6"/>
        <v>7179529.1627357742</v>
      </c>
      <c r="K62" s="7">
        <f t="shared" si="8"/>
        <v>17668915.706273623</v>
      </c>
      <c r="L62" s="7">
        <f t="shared" si="7"/>
        <v>1101179645.1058724</v>
      </c>
    </row>
    <row r="63" spans="2:12" x14ac:dyDescent="0.25">
      <c r="B63">
        <v>41</v>
      </c>
      <c r="C63" s="7">
        <f t="shared" si="2"/>
        <v>1821334.7011443975</v>
      </c>
      <c r="D63" s="7">
        <f t="shared" si="3"/>
        <v>1226937.6786105928</v>
      </c>
      <c r="E63" s="7">
        <f t="shared" si="4"/>
        <v>3048272.3797549903</v>
      </c>
      <c r="F63" s="7">
        <f t="shared" si="0"/>
        <v>188156112.30952802</v>
      </c>
      <c r="G63" s="7"/>
      <c r="H63">
        <v>41</v>
      </c>
      <c r="I63" s="7">
        <f t="shared" si="5"/>
        <v>10557130.498298198</v>
      </c>
      <c r="J63" s="7">
        <f t="shared" si="6"/>
        <v>7111785.2079754258</v>
      </c>
      <c r="K63" s="7">
        <f t="shared" si="8"/>
        <v>17668915.706273623</v>
      </c>
      <c r="L63" s="7">
        <f t="shared" si="7"/>
        <v>1090622514.6075742</v>
      </c>
    </row>
    <row r="64" spans="2:12" x14ac:dyDescent="0.25">
      <c r="B64">
        <v>42</v>
      </c>
      <c r="C64" s="7">
        <f t="shared" si="2"/>
        <v>1833097.4877559552</v>
      </c>
      <c r="D64" s="7">
        <f t="shared" si="3"/>
        <v>1215174.8919990351</v>
      </c>
      <c r="E64" s="7">
        <f t="shared" si="4"/>
        <v>3048272.3797549903</v>
      </c>
      <c r="F64" s="7">
        <f t="shared" si="0"/>
        <v>186323014.82177207</v>
      </c>
      <c r="G64" s="7"/>
      <c r="H64">
        <v>42</v>
      </c>
      <c r="I64" s="7">
        <f t="shared" si="5"/>
        <v>10625311.966099706</v>
      </c>
      <c r="J64" s="7">
        <f t="shared" si="6"/>
        <v>7043603.7401739173</v>
      </c>
      <c r="K64" s="7">
        <f t="shared" si="8"/>
        <v>17668915.706273623</v>
      </c>
      <c r="L64" s="7">
        <f t="shared" si="7"/>
        <v>1079997202.6414745</v>
      </c>
    </row>
    <row r="65" spans="2:12" x14ac:dyDescent="0.25">
      <c r="B65">
        <v>43</v>
      </c>
      <c r="C65" s="7">
        <f t="shared" si="2"/>
        <v>1844936.2423643791</v>
      </c>
      <c r="D65" s="7">
        <f t="shared" si="3"/>
        <v>1203336.1373906112</v>
      </c>
      <c r="E65" s="7">
        <f t="shared" si="4"/>
        <v>3048272.3797549903</v>
      </c>
      <c r="F65" s="7">
        <f t="shared" si="0"/>
        <v>184478078.57940769</v>
      </c>
      <c r="G65" s="7"/>
      <c r="H65">
        <v>43</v>
      </c>
      <c r="I65" s="7">
        <f t="shared" si="5"/>
        <v>10693933.772547435</v>
      </c>
      <c r="J65" s="7">
        <f t="shared" si="6"/>
        <v>6974981.9337261887</v>
      </c>
      <c r="K65" s="7">
        <f t="shared" si="8"/>
        <v>17668915.706273623</v>
      </c>
      <c r="L65" s="7">
        <f t="shared" si="7"/>
        <v>1069303268.868927</v>
      </c>
    </row>
    <row r="66" spans="2:12" x14ac:dyDescent="0.25">
      <c r="B66">
        <v>44</v>
      </c>
      <c r="C66" s="7">
        <f t="shared" si="2"/>
        <v>1856851.4555963157</v>
      </c>
      <c r="D66" s="7">
        <f t="shared" si="3"/>
        <v>1191420.9241586747</v>
      </c>
      <c r="E66" s="7">
        <f t="shared" si="4"/>
        <v>3048272.3797549903</v>
      </c>
      <c r="F66" s="7">
        <f t="shared" si="0"/>
        <v>182621227.12381136</v>
      </c>
      <c r="G66" s="7"/>
      <c r="H66">
        <v>44</v>
      </c>
      <c r="I66" s="7">
        <f t="shared" si="5"/>
        <v>10762998.761495136</v>
      </c>
      <c r="J66" s="7">
        <f t="shared" si="6"/>
        <v>6905916.9447784871</v>
      </c>
      <c r="K66" s="7">
        <f t="shared" si="8"/>
        <v>17668915.706273623</v>
      </c>
      <c r="L66" s="7">
        <f t="shared" si="7"/>
        <v>1058540270.1074319</v>
      </c>
    </row>
    <row r="67" spans="2:12" x14ac:dyDescent="0.25">
      <c r="B67">
        <v>45</v>
      </c>
      <c r="C67" s="7">
        <f t="shared" si="2"/>
        <v>1868843.621247042</v>
      </c>
      <c r="D67" s="7">
        <f t="shared" si="3"/>
        <v>1179428.7585079484</v>
      </c>
      <c r="E67" s="7">
        <f t="shared" si="4"/>
        <v>3048272.3797549903</v>
      </c>
      <c r="F67" s="7">
        <f t="shared" si="0"/>
        <v>180752383.50256431</v>
      </c>
      <c r="G67" s="7"/>
      <c r="H67">
        <v>45</v>
      </c>
      <c r="I67" s="7">
        <f t="shared" si="5"/>
        <v>10832509.795163125</v>
      </c>
      <c r="J67" s="7">
        <f t="shared" si="6"/>
        <v>6836405.911110498</v>
      </c>
      <c r="K67" s="7">
        <f t="shared" si="8"/>
        <v>17668915.706273623</v>
      </c>
      <c r="L67" s="7">
        <f t="shared" si="7"/>
        <v>1047707760.3122687</v>
      </c>
    </row>
    <row r="68" spans="2:12" x14ac:dyDescent="0.25">
      <c r="B68">
        <v>46</v>
      </c>
      <c r="C68" s="7">
        <f t="shared" si="2"/>
        <v>1880913.2363009292</v>
      </c>
      <c r="D68" s="7">
        <f t="shared" si="3"/>
        <v>1167359.1434540611</v>
      </c>
      <c r="E68" s="7">
        <f t="shared" si="4"/>
        <v>3048272.3797549903</v>
      </c>
      <c r="F68" s="7">
        <f t="shared" si="0"/>
        <v>178871470.2662634</v>
      </c>
      <c r="G68" s="7"/>
      <c r="H68">
        <v>46</v>
      </c>
      <c r="I68" s="7">
        <f t="shared" si="5"/>
        <v>10902469.754256885</v>
      </c>
      <c r="J68" s="7">
        <f t="shared" si="6"/>
        <v>6766445.9520167364</v>
      </c>
      <c r="K68" s="7">
        <f t="shared" si="8"/>
        <v>17668915.706273623</v>
      </c>
      <c r="L68" s="7">
        <f t="shared" si="7"/>
        <v>1036805290.5580119</v>
      </c>
    </row>
    <row r="69" spans="2:12" x14ac:dyDescent="0.25">
      <c r="B69">
        <v>47</v>
      </c>
      <c r="C69" s="7">
        <f t="shared" si="2"/>
        <v>1893060.8009520392</v>
      </c>
      <c r="D69" s="7">
        <f t="shared" si="3"/>
        <v>1155211.5788029511</v>
      </c>
      <c r="E69" s="7">
        <f t="shared" si="4"/>
        <v>3048272.3797549903</v>
      </c>
      <c r="F69" s="7">
        <f t="shared" si="0"/>
        <v>176978409.46531135</v>
      </c>
      <c r="G69" s="7"/>
      <c r="H69">
        <v>47</v>
      </c>
      <c r="I69" s="7">
        <f t="shared" si="5"/>
        <v>10972881.538086463</v>
      </c>
      <c r="J69" s="7">
        <f t="shared" si="6"/>
        <v>6696034.16818716</v>
      </c>
      <c r="K69" s="7">
        <f t="shared" si="8"/>
        <v>17668915.706273623</v>
      </c>
      <c r="L69" s="7">
        <f t="shared" si="7"/>
        <v>1025832409.0199255</v>
      </c>
    </row>
    <row r="70" spans="2:12" x14ac:dyDescent="0.25">
      <c r="B70">
        <v>48</v>
      </c>
      <c r="C70" s="7">
        <f t="shared" si="2"/>
        <v>1905286.8186248546</v>
      </c>
      <c r="D70" s="7">
        <f t="shared" si="3"/>
        <v>1142985.5611301358</v>
      </c>
      <c r="E70" s="7">
        <f t="shared" si="4"/>
        <v>3048272.3797549903</v>
      </c>
      <c r="F70" s="7">
        <f t="shared" si="0"/>
        <v>175073122.64668649</v>
      </c>
      <c r="G70" s="7"/>
      <c r="H70">
        <v>48</v>
      </c>
      <c r="I70" s="7">
        <f t="shared" si="5"/>
        <v>11043748.064686604</v>
      </c>
      <c r="J70" s="7">
        <f t="shared" si="6"/>
        <v>6625167.641587019</v>
      </c>
      <c r="K70" s="7">
        <f t="shared" si="8"/>
        <v>17668915.706273623</v>
      </c>
      <c r="L70" s="7">
        <f t="shared" si="7"/>
        <v>1014788660.9552388</v>
      </c>
    </row>
    <row r="71" spans="2:12" x14ac:dyDescent="0.25">
      <c r="B71">
        <v>49</v>
      </c>
      <c r="C71" s="7">
        <f t="shared" si="2"/>
        <v>1917591.7959951402</v>
      </c>
      <c r="D71" s="7">
        <f t="shared" si="3"/>
        <v>1130680.5837598501</v>
      </c>
      <c r="E71" s="7">
        <f t="shared" si="4"/>
        <v>3048272.3797549903</v>
      </c>
      <c r="F71" s="7">
        <f t="shared" si="0"/>
        <v>173155530.85069135</v>
      </c>
      <c r="G71" s="7"/>
      <c r="H71">
        <v>49</v>
      </c>
      <c r="I71" s="7">
        <f t="shared" si="5"/>
        <v>11115072.270937707</v>
      </c>
      <c r="J71" s="7">
        <f t="shared" si="6"/>
        <v>6553843.4353359165</v>
      </c>
      <c r="K71" s="7">
        <f t="shared" si="8"/>
        <v>17668915.706273623</v>
      </c>
      <c r="L71" s="7">
        <f t="shared" si="7"/>
        <v>1003673588.6843011</v>
      </c>
    </row>
    <row r="72" spans="2:12" x14ac:dyDescent="0.25">
      <c r="B72">
        <v>50</v>
      </c>
      <c r="C72" s="7">
        <f t="shared" si="2"/>
        <v>1929976.2430109421</v>
      </c>
      <c r="D72" s="7">
        <f t="shared" si="3"/>
        <v>1118296.1367440482</v>
      </c>
      <c r="E72" s="7">
        <f t="shared" si="4"/>
        <v>3048272.3797549903</v>
      </c>
      <c r="F72" s="7">
        <f t="shared" si="0"/>
        <v>171225554.60768041</v>
      </c>
      <c r="G72" s="7"/>
      <c r="H72">
        <v>50</v>
      </c>
      <c r="I72" s="7">
        <f t="shared" si="5"/>
        <v>11186857.11268751</v>
      </c>
      <c r="J72" s="7">
        <f t="shared" si="6"/>
        <v>6482058.5935861124</v>
      </c>
      <c r="K72" s="7">
        <f t="shared" si="8"/>
        <v>17668915.706273623</v>
      </c>
      <c r="L72" s="7">
        <f t="shared" si="7"/>
        <v>992486731.57161367</v>
      </c>
    </row>
    <row r="73" spans="2:12" x14ac:dyDescent="0.25">
      <c r="B73">
        <v>51</v>
      </c>
      <c r="C73" s="7">
        <f t="shared" si="2"/>
        <v>1942440.6729137211</v>
      </c>
      <c r="D73" s="7">
        <f t="shared" si="3"/>
        <v>1105831.7068412693</v>
      </c>
      <c r="E73" s="7">
        <f t="shared" si="4"/>
        <v>3048272.3797549903</v>
      </c>
      <c r="F73" s="7">
        <f t="shared" si="0"/>
        <v>169283113.93476668</v>
      </c>
      <c r="G73" s="7"/>
      <c r="H73">
        <v>51</v>
      </c>
      <c r="I73" s="7">
        <f t="shared" si="5"/>
        <v>11259105.564873617</v>
      </c>
      <c r="J73" s="7">
        <f t="shared" si="6"/>
        <v>6409810.1414000047</v>
      </c>
      <c r="K73" s="7">
        <f t="shared" si="8"/>
        <v>17668915.706273623</v>
      </c>
      <c r="L73" s="7">
        <f t="shared" si="7"/>
        <v>981227626.00674009</v>
      </c>
    </row>
    <row r="74" spans="2:12" x14ac:dyDescent="0.25">
      <c r="B74">
        <v>52</v>
      </c>
      <c r="C74" s="7">
        <f t="shared" si="2"/>
        <v>1954985.6022596222</v>
      </c>
      <c r="D74" s="7">
        <f t="shared" si="3"/>
        <v>1093286.7774953682</v>
      </c>
      <c r="E74" s="7">
        <f t="shared" si="4"/>
        <v>3048272.3797549903</v>
      </c>
      <c r="F74" s="7">
        <f t="shared" si="0"/>
        <v>167328128.33250704</v>
      </c>
      <c r="G74" s="7"/>
      <c r="H74">
        <v>52</v>
      </c>
      <c r="I74" s="7">
        <f t="shared" si="5"/>
        <v>11331820.621646758</v>
      </c>
      <c r="J74" s="7">
        <f t="shared" si="6"/>
        <v>6337095.0846268637</v>
      </c>
      <c r="K74" s="7">
        <f t="shared" si="8"/>
        <v>17668915.706273623</v>
      </c>
      <c r="L74" s="7">
        <f t="shared" si="7"/>
        <v>969895805.38509333</v>
      </c>
    </row>
    <row r="75" spans="2:12" x14ac:dyDescent="0.25">
      <c r="B75">
        <v>53</v>
      </c>
      <c r="C75" s="7">
        <f t="shared" si="2"/>
        <v>1967611.5509408824</v>
      </c>
      <c r="D75" s="7">
        <f t="shared" si="3"/>
        <v>1080660.8288141079</v>
      </c>
      <c r="E75" s="7">
        <f t="shared" si="4"/>
        <v>3048272.3797549903</v>
      </c>
      <c r="F75" s="7">
        <f t="shared" si="0"/>
        <v>165360516.78156617</v>
      </c>
      <c r="G75" s="7"/>
      <c r="H75">
        <v>53</v>
      </c>
      <c r="I75" s="7">
        <f t="shared" si="5"/>
        <v>11405005.296494894</v>
      </c>
      <c r="J75" s="7">
        <f t="shared" si="6"/>
        <v>6263910.4097787281</v>
      </c>
      <c r="K75" s="7">
        <f t="shared" si="8"/>
        <v>17668915.706273623</v>
      </c>
      <c r="L75" s="7">
        <f t="shared" si="7"/>
        <v>958490800.08859849</v>
      </c>
    </row>
    <row r="76" spans="2:12" x14ac:dyDescent="0.25">
      <c r="B76">
        <v>54</v>
      </c>
      <c r="C76" s="7">
        <f t="shared" si="2"/>
        <v>1980319.0422073754</v>
      </c>
      <c r="D76" s="7">
        <f t="shared" si="3"/>
        <v>1067953.3375476149</v>
      </c>
      <c r="E76" s="7">
        <f t="shared" si="4"/>
        <v>3048272.3797549903</v>
      </c>
      <c r="F76" s="7">
        <f t="shared" si="0"/>
        <v>163380197.73935878</v>
      </c>
      <c r="G76" s="7"/>
      <c r="H76">
        <v>54</v>
      </c>
      <c r="I76" s="7">
        <f t="shared" si="5"/>
        <v>11478662.62236809</v>
      </c>
      <c r="J76" s="7">
        <f t="shared" si="6"/>
        <v>6190253.083905532</v>
      </c>
      <c r="K76" s="7">
        <f t="shared" si="8"/>
        <v>17668915.706273623</v>
      </c>
      <c r="L76" s="7">
        <f t="shared" si="7"/>
        <v>947012137.46623039</v>
      </c>
    </row>
    <row r="77" spans="2:12" x14ac:dyDescent="0.25">
      <c r="B77">
        <v>55</v>
      </c>
      <c r="C77" s="7">
        <f t="shared" si="2"/>
        <v>1993108.6026882983</v>
      </c>
      <c r="D77" s="7">
        <f t="shared" si="3"/>
        <v>1055163.777066692</v>
      </c>
      <c r="E77" s="7">
        <f t="shared" si="4"/>
        <v>3048272.3797549903</v>
      </c>
      <c r="F77" s="7">
        <f t="shared" si="0"/>
        <v>161387089.13667047</v>
      </c>
      <c r="G77" s="7"/>
      <c r="H77">
        <v>55</v>
      </c>
      <c r="I77" s="7">
        <f t="shared" si="5"/>
        <v>11552795.65180422</v>
      </c>
      <c r="J77" s="7">
        <f t="shared" si="6"/>
        <v>6116120.0544694038</v>
      </c>
      <c r="K77" s="7">
        <f t="shared" si="8"/>
        <v>17668915.706273623</v>
      </c>
      <c r="L77" s="7">
        <f t="shared" si="7"/>
        <v>935459341.81442618</v>
      </c>
    </row>
    <row r="78" spans="2:12" x14ac:dyDescent="0.25">
      <c r="B78">
        <v>56</v>
      </c>
      <c r="C78" s="7">
        <f t="shared" si="2"/>
        <v>2005980.7624139935</v>
      </c>
      <c r="D78" s="7">
        <f t="shared" si="3"/>
        <v>1042291.6173409967</v>
      </c>
      <c r="E78" s="7">
        <f t="shared" si="4"/>
        <v>3048272.3797549903</v>
      </c>
      <c r="F78" s="7">
        <f t="shared" si="0"/>
        <v>159381108.37425649</v>
      </c>
      <c r="G78" s="7"/>
      <c r="H78">
        <v>56</v>
      </c>
      <c r="I78" s="7">
        <f t="shared" si="5"/>
        <v>11627407.457055453</v>
      </c>
      <c r="J78" s="7">
        <f t="shared" si="6"/>
        <v>6041508.2492181696</v>
      </c>
      <c r="K78" s="7">
        <f t="shared" si="8"/>
        <v>17668915.706273623</v>
      </c>
      <c r="L78" s="7">
        <f t="shared" si="7"/>
        <v>923831934.35737073</v>
      </c>
    </row>
    <row r="79" spans="2:12" x14ac:dyDescent="0.25">
      <c r="B79">
        <v>57</v>
      </c>
      <c r="C79" s="7">
        <f t="shared" si="2"/>
        <v>2018936.054837917</v>
      </c>
      <c r="D79" s="7">
        <f t="shared" si="3"/>
        <v>1029336.3249170732</v>
      </c>
      <c r="E79" s="7">
        <f t="shared" si="4"/>
        <v>3048272.3797549903</v>
      </c>
      <c r="F79" s="7">
        <f t="shared" si="0"/>
        <v>157362172.31941858</v>
      </c>
      <c r="G79" s="7"/>
      <c r="H79">
        <v>57</v>
      </c>
      <c r="I79" s="7">
        <f t="shared" si="5"/>
        <v>11702501.130215604</v>
      </c>
      <c r="J79" s="7">
        <f t="shared" si="6"/>
        <v>5966414.576058019</v>
      </c>
      <c r="K79" s="7">
        <f t="shared" si="8"/>
        <v>17668915.706273623</v>
      </c>
      <c r="L79" s="7">
        <f t="shared" si="7"/>
        <v>912129433.22715509</v>
      </c>
    </row>
    <row r="80" spans="2:12" x14ac:dyDescent="0.25">
      <c r="B80">
        <v>58</v>
      </c>
      <c r="C80" s="7">
        <f t="shared" si="2"/>
        <v>2031975.0168587454</v>
      </c>
      <c r="D80" s="7">
        <f t="shared" si="3"/>
        <v>1016297.362896245</v>
      </c>
      <c r="E80" s="7">
        <f t="shared" si="4"/>
        <v>3048272.3797549903</v>
      </c>
      <c r="F80" s="7">
        <f t="shared" si="0"/>
        <v>155330197.30255982</v>
      </c>
      <c r="G80" s="7"/>
      <c r="H80">
        <v>58</v>
      </c>
      <c r="I80" s="7">
        <f t="shared" si="5"/>
        <v>11778079.783348247</v>
      </c>
      <c r="J80" s="7">
        <f t="shared" si="6"/>
        <v>5890835.9229253763</v>
      </c>
      <c r="K80" s="7">
        <f t="shared" si="8"/>
        <v>17668915.706273623</v>
      </c>
      <c r="L80" s="7">
        <f t="shared" si="7"/>
        <v>900351353.44380689</v>
      </c>
    </row>
    <row r="81" spans="2:12" x14ac:dyDescent="0.25">
      <c r="B81">
        <v>59</v>
      </c>
      <c r="C81" s="7">
        <f t="shared" si="2"/>
        <v>2045098.1888426249</v>
      </c>
      <c r="D81" s="7">
        <f t="shared" si="3"/>
        <v>1003174.1909123654</v>
      </c>
      <c r="E81" s="7">
        <f t="shared" si="4"/>
        <v>3048272.3797549903</v>
      </c>
      <c r="F81" s="7">
        <f t="shared" si="0"/>
        <v>153285099.1137172</v>
      </c>
      <c r="G81" s="7"/>
      <c r="H81">
        <v>59</v>
      </c>
      <c r="I81" s="7">
        <f t="shared" si="5"/>
        <v>11854146.548615705</v>
      </c>
      <c r="J81" s="7">
        <f t="shared" si="6"/>
        <v>5814769.1576579185</v>
      </c>
      <c r="K81" s="7">
        <f t="shared" si="8"/>
        <v>17668915.706273623</v>
      </c>
      <c r="L81" s="7">
        <f t="shared" si="7"/>
        <v>888497206.89519119</v>
      </c>
    </row>
    <row r="82" spans="2:12" x14ac:dyDescent="0.25">
      <c r="B82">
        <v>60</v>
      </c>
      <c r="C82" s="7">
        <f t="shared" si="2"/>
        <v>2058306.1146455668</v>
      </c>
      <c r="D82" s="7">
        <f t="shared" si="3"/>
        <v>989966.26510942355</v>
      </c>
      <c r="E82" s="7">
        <f t="shared" si="4"/>
        <v>3048272.3797549903</v>
      </c>
      <c r="F82" s="7">
        <f t="shared" si="0"/>
        <v>151226792.99907163</v>
      </c>
      <c r="G82" s="7"/>
      <c r="H82">
        <v>60</v>
      </c>
      <c r="I82" s="7">
        <f t="shared" si="5"/>
        <v>11930704.578408845</v>
      </c>
      <c r="J82" s="7">
        <f t="shared" si="6"/>
        <v>5738211.1278647771</v>
      </c>
      <c r="K82" s="7">
        <f t="shared" si="8"/>
        <v>17668915.706273623</v>
      </c>
      <c r="L82" s="7">
        <f t="shared" si="7"/>
        <v>876566502.31678236</v>
      </c>
    </row>
    <row r="83" spans="2:12" x14ac:dyDescent="0.25">
      <c r="B83">
        <v>61</v>
      </c>
      <c r="C83" s="7">
        <f t="shared" si="2"/>
        <v>2071599.3416359862</v>
      </c>
      <c r="D83" s="7">
        <f t="shared" si="3"/>
        <v>976673.03811900422</v>
      </c>
      <c r="E83" s="7">
        <f t="shared" si="4"/>
        <v>3048272.3797549903</v>
      </c>
      <c r="F83" s="7">
        <f t="shared" si="0"/>
        <v>149155193.65743566</v>
      </c>
      <c r="G83" s="7"/>
      <c r="H83">
        <v>61</v>
      </c>
      <c r="I83" s="7">
        <f t="shared" si="5"/>
        <v>12007757.045477737</v>
      </c>
      <c r="J83" s="7">
        <f t="shared" si="6"/>
        <v>5661158.6607958861</v>
      </c>
      <c r="K83" s="7">
        <f t="shared" si="8"/>
        <v>17668915.706273623</v>
      </c>
      <c r="L83" s="7">
        <f t="shared" si="7"/>
        <v>864558745.27130461</v>
      </c>
    </row>
    <row r="84" spans="2:12" x14ac:dyDescent="0.25">
      <c r="B84">
        <v>62</v>
      </c>
      <c r="C84" s="7">
        <f t="shared" si="2"/>
        <v>2084978.4207173851</v>
      </c>
      <c r="D84" s="7">
        <f t="shared" si="3"/>
        <v>963293.95903760521</v>
      </c>
      <c r="E84" s="7">
        <f t="shared" si="4"/>
        <v>3048272.3797549903</v>
      </c>
      <c r="F84" s="7">
        <f t="shared" si="0"/>
        <v>147070215.23671827</v>
      </c>
      <c r="G84" s="7"/>
      <c r="H84">
        <v>62</v>
      </c>
      <c r="I84" s="7">
        <f t="shared" si="5"/>
        <v>12085307.143063113</v>
      </c>
      <c r="J84" s="7">
        <f t="shared" si="6"/>
        <v>5583608.5632105088</v>
      </c>
      <c r="K84" s="7">
        <f t="shared" si="8"/>
        <v>17668915.706273623</v>
      </c>
      <c r="L84" s="7">
        <f t="shared" si="7"/>
        <v>852473438.12824154</v>
      </c>
    </row>
    <row r="85" spans="2:12" x14ac:dyDescent="0.25">
      <c r="B85">
        <v>63</v>
      </c>
      <c r="C85" s="7">
        <f t="shared" si="2"/>
        <v>2098443.9063511849</v>
      </c>
      <c r="D85" s="7">
        <f t="shared" si="3"/>
        <v>949828.4734038054</v>
      </c>
      <c r="E85" s="7">
        <f t="shared" si="4"/>
        <v>3048272.3797549903</v>
      </c>
      <c r="F85" s="7">
        <f t="shared" si="0"/>
        <v>144971771.33036709</v>
      </c>
      <c r="G85" s="7"/>
      <c r="H85">
        <v>63</v>
      </c>
      <c r="I85" s="7">
        <f t="shared" si="5"/>
        <v>12163358.08502873</v>
      </c>
      <c r="J85" s="7">
        <f t="shared" si="6"/>
        <v>5505557.6212448934</v>
      </c>
      <c r="K85" s="7">
        <f t="shared" si="8"/>
        <v>17668915.706273623</v>
      </c>
      <c r="L85" s="7">
        <f t="shared" si="7"/>
        <v>840310080.04321277</v>
      </c>
    </row>
    <row r="86" spans="2:12" x14ac:dyDescent="0.25">
      <c r="B86">
        <v>64</v>
      </c>
      <c r="C86" s="7">
        <f t="shared" si="2"/>
        <v>2111996.3565797028</v>
      </c>
      <c r="D86" s="7">
        <f t="shared" si="3"/>
        <v>936276.02317528741</v>
      </c>
      <c r="E86" s="7">
        <f t="shared" si="4"/>
        <v>3048272.3797549903</v>
      </c>
      <c r="F86" s="7">
        <f t="shared" si="0"/>
        <v>142859774.9737874</v>
      </c>
      <c r="G86" s="7"/>
      <c r="H86">
        <v>64</v>
      </c>
      <c r="I86" s="7">
        <f t="shared" si="5"/>
        <v>12241913.105994541</v>
      </c>
      <c r="J86" s="7">
        <f t="shared" si="6"/>
        <v>5427002.6002790825</v>
      </c>
      <c r="K86" s="7">
        <f t="shared" si="8"/>
        <v>17668915.706273623</v>
      </c>
      <c r="L86" s="7">
        <f t="shared" si="7"/>
        <v>828068166.93721819</v>
      </c>
    </row>
    <row r="87" spans="2:12" x14ac:dyDescent="0.25">
      <c r="B87">
        <v>65</v>
      </c>
      <c r="C87" s="7">
        <f t="shared" si="2"/>
        <v>2125636.3330492801</v>
      </c>
      <c r="D87" s="7">
        <f t="shared" si="3"/>
        <v>922636.04670571024</v>
      </c>
      <c r="E87" s="7">
        <f t="shared" si="4"/>
        <v>3048272.3797549903</v>
      </c>
      <c r="F87" s="7">
        <f t="shared" ref="F87:F141" si="9">IF(F86-C87&lt;0,0,F86-C87)</f>
        <v>140734138.64073813</v>
      </c>
      <c r="G87" s="7"/>
      <c r="H87">
        <v>65</v>
      </c>
      <c r="I87" s="7">
        <f t="shared" si="5"/>
        <v>12320975.461470757</v>
      </c>
      <c r="J87" s="7">
        <f t="shared" si="6"/>
        <v>5347940.2448028671</v>
      </c>
      <c r="K87" s="7">
        <f t="shared" ref="K87:K118" si="10">IF(J87=0,0,($J$16*($J$18/12))/(1-1/(1+$J$18/12)^$J$17))</f>
        <v>17668915.706273623</v>
      </c>
      <c r="L87" s="7">
        <f t="shared" si="7"/>
        <v>815747191.47574747</v>
      </c>
    </row>
    <row r="88" spans="2:12" x14ac:dyDescent="0.25">
      <c r="B88">
        <v>66</v>
      </c>
      <c r="C88" s="7">
        <f t="shared" ref="C88:C151" si="11">IF(E88-D88&lt;0,0,E88-D88)</f>
        <v>2139364.4010335566</v>
      </c>
      <c r="D88" s="7">
        <f t="shared" ref="D88:D151" si="12">IF(F87*$D$18/12&lt;0,0,F87*$D$18/12)</f>
        <v>908907.97872143378</v>
      </c>
      <c r="E88" s="7">
        <f t="shared" ref="E88:E151" si="13">IF(D88=0,0,($D$16*($D$18/12))/(1-1/(1+$D$18/12)^$D$17))</f>
        <v>3048272.3797549903</v>
      </c>
      <c r="F88" s="7">
        <f t="shared" si="9"/>
        <v>138594774.23970458</v>
      </c>
      <c r="G88" s="7"/>
      <c r="H88">
        <v>66</v>
      </c>
      <c r="I88" s="7">
        <f t="shared" ref="I88:I151" si="14">IF(K88-J88&lt;0,0,K88-J88)</f>
        <v>12400548.427992754</v>
      </c>
      <c r="J88" s="7">
        <f t="shared" ref="J88:J151" si="15">IF(L87*$D$18/12&lt;0,0,L87*$D$18/12)</f>
        <v>5268367.2782808691</v>
      </c>
      <c r="K88" s="7">
        <f t="shared" si="10"/>
        <v>17668915.706273623</v>
      </c>
      <c r="L88" s="7">
        <f t="shared" ref="L88:L151" si="16">IF(L87-I88&lt;0,0,L87-I88)</f>
        <v>803346643.04775476</v>
      </c>
    </row>
    <row r="89" spans="2:12" x14ac:dyDescent="0.25">
      <c r="B89">
        <v>67</v>
      </c>
      <c r="C89" s="7">
        <f t="shared" si="11"/>
        <v>2153181.1294568982</v>
      </c>
      <c r="D89" s="7">
        <f t="shared" si="12"/>
        <v>895091.25029809214</v>
      </c>
      <c r="E89" s="7">
        <f t="shared" si="13"/>
        <v>3048272.3797549903</v>
      </c>
      <c r="F89" s="7">
        <f t="shared" si="9"/>
        <v>136441593.11024767</v>
      </c>
      <c r="G89" s="7"/>
      <c r="H89">
        <v>67</v>
      </c>
      <c r="I89" s="7">
        <f t="shared" si="14"/>
        <v>12480635.303256873</v>
      </c>
      <c r="J89" s="7">
        <f t="shared" si="15"/>
        <v>5188280.4030167498</v>
      </c>
      <c r="K89" s="7">
        <f t="shared" si="10"/>
        <v>17668915.706273623</v>
      </c>
      <c r="L89" s="7">
        <f t="shared" si="16"/>
        <v>790866007.7444979</v>
      </c>
    </row>
    <row r="90" spans="2:12" x14ac:dyDescent="0.25">
      <c r="B90">
        <v>68</v>
      </c>
      <c r="C90" s="7">
        <f t="shared" si="11"/>
        <v>2167087.0909179742</v>
      </c>
      <c r="D90" s="7">
        <f t="shared" si="12"/>
        <v>881185.28883701621</v>
      </c>
      <c r="E90" s="7">
        <f t="shared" si="13"/>
        <v>3048272.3797549903</v>
      </c>
      <c r="F90" s="7">
        <f t="shared" si="9"/>
        <v>134274506.0193297</v>
      </c>
      <c r="G90" s="7"/>
      <c r="H90">
        <v>68</v>
      </c>
      <c r="I90" s="7">
        <f t="shared" si="14"/>
        <v>12561239.406257074</v>
      </c>
      <c r="J90" s="7">
        <f t="shared" si="15"/>
        <v>5107676.3000165494</v>
      </c>
      <c r="K90" s="7">
        <f t="shared" si="10"/>
        <v>17668915.706273623</v>
      </c>
      <c r="L90" s="7">
        <f t="shared" si="16"/>
        <v>778304768.33824086</v>
      </c>
    </row>
    <row r="91" spans="2:12" x14ac:dyDescent="0.25">
      <c r="B91">
        <v>69</v>
      </c>
      <c r="C91" s="7">
        <f t="shared" si="11"/>
        <v>2181082.8617134863</v>
      </c>
      <c r="D91" s="7">
        <f t="shared" si="12"/>
        <v>867189.5180415042</v>
      </c>
      <c r="E91" s="7">
        <f t="shared" si="13"/>
        <v>3048272.3797549903</v>
      </c>
      <c r="F91" s="7">
        <f t="shared" si="9"/>
        <v>132093423.15761621</v>
      </c>
      <c r="G91" s="7"/>
      <c r="H91">
        <v>69</v>
      </c>
      <c r="I91" s="7">
        <f t="shared" si="14"/>
        <v>12642364.077422485</v>
      </c>
      <c r="J91" s="7">
        <f t="shared" si="15"/>
        <v>5026551.628851139</v>
      </c>
      <c r="K91" s="7">
        <f t="shared" si="10"/>
        <v>17668915.706273623</v>
      </c>
      <c r="L91" s="7">
        <f t="shared" si="16"/>
        <v>765662404.26081836</v>
      </c>
    </row>
    <row r="92" spans="2:12" x14ac:dyDescent="0.25">
      <c r="B92">
        <v>70</v>
      </c>
      <c r="C92" s="7">
        <f t="shared" si="11"/>
        <v>2195169.0218620524</v>
      </c>
      <c r="D92" s="7">
        <f t="shared" si="12"/>
        <v>853103.35789293807</v>
      </c>
      <c r="E92" s="7">
        <f t="shared" si="13"/>
        <v>3048272.3797549903</v>
      </c>
      <c r="F92" s="7">
        <f t="shared" si="9"/>
        <v>129898254.13575417</v>
      </c>
      <c r="G92" s="7"/>
      <c r="H92">
        <v>70</v>
      </c>
      <c r="I92" s="7">
        <f t="shared" si="14"/>
        <v>12724012.678755838</v>
      </c>
      <c r="J92" s="7">
        <f t="shared" si="15"/>
        <v>4944903.0275177853</v>
      </c>
      <c r="K92" s="7">
        <f t="shared" si="10"/>
        <v>17668915.706273623</v>
      </c>
      <c r="L92" s="7">
        <f t="shared" si="16"/>
        <v>752938391.58206248</v>
      </c>
    </row>
    <row r="93" spans="2:12" x14ac:dyDescent="0.25">
      <c r="B93">
        <v>71</v>
      </c>
      <c r="C93" s="7">
        <f t="shared" si="11"/>
        <v>2209346.1551282448</v>
      </c>
      <c r="D93" s="7">
        <f t="shared" si="12"/>
        <v>838926.22462674568</v>
      </c>
      <c r="E93" s="7">
        <f t="shared" si="13"/>
        <v>3048272.3797549903</v>
      </c>
      <c r="F93" s="7">
        <f t="shared" si="9"/>
        <v>127688907.98062593</v>
      </c>
      <c r="G93" s="7"/>
      <c r="H93">
        <v>71</v>
      </c>
      <c r="I93" s="7">
        <f t="shared" si="14"/>
        <v>12806188.593972802</v>
      </c>
      <c r="J93" s="7">
        <f t="shared" si="15"/>
        <v>4862727.1123008197</v>
      </c>
      <c r="K93" s="7">
        <f t="shared" si="10"/>
        <v>17668915.706273623</v>
      </c>
      <c r="L93" s="7">
        <f t="shared" si="16"/>
        <v>740132202.98808968</v>
      </c>
    </row>
    <row r="94" spans="2:12" x14ac:dyDescent="0.25">
      <c r="B94">
        <v>72</v>
      </c>
      <c r="C94" s="7">
        <f t="shared" si="11"/>
        <v>2223614.8490467812</v>
      </c>
      <c r="D94" s="7">
        <f t="shared" si="12"/>
        <v>824657.53070820915</v>
      </c>
      <c r="E94" s="7">
        <f t="shared" si="13"/>
        <v>3048272.3797549903</v>
      </c>
      <c r="F94" s="7">
        <f t="shared" si="9"/>
        <v>125465293.13157915</v>
      </c>
      <c r="G94" s="7"/>
      <c r="H94">
        <v>72</v>
      </c>
      <c r="I94" s="7">
        <f t="shared" si="14"/>
        <v>12888895.22864221</v>
      </c>
      <c r="J94" s="7">
        <f t="shared" si="15"/>
        <v>4780020.4776314124</v>
      </c>
      <c r="K94" s="7">
        <f t="shared" si="10"/>
        <v>17668915.706273623</v>
      </c>
      <c r="L94" s="7">
        <f t="shared" si="16"/>
        <v>727243307.75944746</v>
      </c>
    </row>
    <row r="95" spans="2:12" x14ac:dyDescent="0.25">
      <c r="B95">
        <v>73</v>
      </c>
      <c r="C95" s="7">
        <f t="shared" si="11"/>
        <v>2237975.6949468749</v>
      </c>
      <c r="D95" s="7">
        <f t="shared" si="12"/>
        <v>810296.68480811536</v>
      </c>
      <c r="E95" s="7">
        <f t="shared" si="13"/>
        <v>3048272.3797549903</v>
      </c>
      <c r="F95" s="7">
        <f t="shared" si="9"/>
        <v>123227317.43663228</v>
      </c>
      <c r="G95" s="7"/>
      <c r="H95">
        <v>73</v>
      </c>
      <c r="I95" s="7">
        <f t="shared" si="14"/>
        <v>12972136.01032719</v>
      </c>
      <c r="J95" s="7">
        <f t="shared" si="15"/>
        <v>4696779.6959464317</v>
      </c>
      <c r="K95" s="7">
        <f t="shared" si="10"/>
        <v>17668915.706273623</v>
      </c>
      <c r="L95" s="7">
        <f t="shared" si="16"/>
        <v>714271171.74912024</v>
      </c>
    </row>
    <row r="96" spans="2:12" x14ac:dyDescent="0.25">
      <c r="B96">
        <v>74</v>
      </c>
      <c r="C96" s="7">
        <f t="shared" si="11"/>
        <v>2252429.2879767404</v>
      </c>
      <c r="D96" s="7">
        <f t="shared" si="12"/>
        <v>795843.09177825006</v>
      </c>
      <c r="E96" s="7">
        <f t="shared" si="13"/>
        <v>3048272.3797549903</v>
      </c>
      <c r="F96" s="7">
        <f t="shared" si="9"/>
        <v>120974888.14865553</v>
      </c>
      <c r="G96" s="7"/>
      <c r="H96">
        <v>74</v>
      </c>
      <c r="I96" s="7">
        <f t="shared" si="14"/>
        <v>13055914.388727222</v>
      </c>
      <c r="J96" s="7">
        <f t="shared" si="15"/>
        <v>4613001.3175464021</v>
      </c>
      <c r="K96" s="7">
        <f t="shared" si="10"/>
        <v>17668915.706273623</v>
      </c>
      <c r="L96" s="7">
        <f t="shared" si="16"/>
        <v>701215257.36039305</v>
      </c>
    </row>
    <row r="97" spans="2:12" x14ac:dyDescent="0.25">
      <c r="B97">
        <v>75</v>
      </c>
      <c r="C97" s="7">
        <f t="shared" si="11"/>
        <v>2266976.2271282566</v>
      </c>
      <c r="D97" s="7">
        <f t="shared" si="12"/>
        <v>781296.15262673364</v>
      </c>
      <c r="E97" s="7">
        <f t="shared" si="13"/>
        <v>3048272.3797549903</v>
      </c>
      <c r="F97" s="7">
        <f t="shared" si="9"/>
        <v>118707911.92152728</v>
      </c>
      <c r="G97" s="7"/>
      <c r="H97">
        <v>75</v>
      </c>
      <c r="I97" s="7">
        <f t="shared" si="14"/>
        <v>13140233.835821085</v>
      </c>
      <c r="J97" s="7">
        <f t="shared" si="15"/>
        <v>4528681.8704525381</v>
      </c>
      <c r="K97" s="7">
        <f t="shared" si="10"/>
        <v>17668915.706273623</v>
      </c>
      <c r="L97" s="7">
        <f t="shared" si="16"/>
        <v>688075023.52457201</v>
      </c>
    </row>
    <row r="98" spans="2:12" x14ac:dyDescent="0.25">
      <c r="B98">
        <v>76</v>
      </c>
      <c r="C98" s="7">
        <f t="shared" si="11"/>
        <v>2281617.1152617931</v>
      </c>
      <c r="D98" s="7">
        <f t="shared" si="12"/>
        <v>766655.26449319709</v>
      </c>
      <c r="E98" s="7">
        <f t="shared" si="13"/>
        <v>3048272.3797549903</v>
      </c>
      <c r="F98" s="7">
        <f t="shared" si="9"/>
        <v>116426294.80626549</v>
      </c>
      <c r="G98" s="7"/>
      <c r="H98">
        <v>76</v>
      </c>
      <c r="I98" s="7">
        <f t="shared" si="14"/>
        <v>13225097.846010763</v>
      </c>
      <c r="J98" s="7">
        <f t="shared" si="15"/>
        <v>4443817.8602628605</v>
      </c>
      <c r="K98" s="7">
        <f t="shared" si="10"/>
        <v>17668915.706273623</v>
      </c>
      <c r="L98" s="7">
        <f t="shared" si="16"/>
        <v>674849925.67856121</v>
      </c>
    </row>
    <row r="99" spans="2:12" x14ac:dyDescent="0.25">
      <c r="B99">
        <v>77</v>
      </c>
      <c r="C99" s="7">
        <f t="shared" si="11"/>
        <v>2296352.5591311925</v>
      </c>
      <c r="D99" s="7">
        <f t="shared" si="12"/>
        <v>751919.82062379795</v>
      </c>
      <c r="E99" s="7">
        <f t="shared" si="13"/>
        <v>3048272.3797549903</v>
      </c>
      <c r="F99" s="7">
        <f t="shared" si="9"/>
        <v>114129942.2471343</v>
      </c>
      <c r="G99" s="7"/>
      <c r="H99">
        <v>77</v>
      </c>
      <c r="I99" s="7">
        <f t="shared" si="14"/>
        <v>13310509.936266247</v>
      </c>
      <c r="J99" s="7">
        <f t="shared" si="15"/>
        <v>4358405.7700073747</v>
      </c>
      <c r="K99" s="7">
        <f t="shared" si="10"/>
        <v>17668915.706273623</v>
      </c>
      <c r="L99" s="7">
        <f t="shared" si="16"/>
        <v>661539415.74229491</v>
      </c>
    </row>
    <row r="100" spans="2:12" x14ac:dyDescent="0.25">
      <c r="B100">
        <v>78</v>
      </c>
      <c r="C100" s="7">
        <f t="shared" si="11"/>
        <v>2311183.1694089146</v>
      </c>
      <c r="D100" s="7">
        <f t="shared" si="12"/>
        <v>737089.21034607571</v>
      </c>
      <c r="E100" s="7">
        <f t="shared" si="13"/>
        <v>3048272.3797549903</v>
      </c>
      <c r="F100" s="7">
        <f t="shared" si="9"/>
        <v>111818759.07772538</v>
      </c>
      <c r="G100" s="7"/>
      <c r="H100">
        <v>78</v>
      </c>
      <c r="I100" s="7">
        <f t="shared" si="14"/>
        <v>13396473.646271301</v>
      </c>
      <c r="J100" s="7">
        <f t="shared" si="15"/>
        <v>4272442.0600023214</v>
      </c>
      <c r="K100" s="7">
        <f t="shared" si="10"/>
        <v>17668915.706273623</v>
      </c>
      <c r="L100" s="7">
        <f t="shared" si="16"/>
        <v>648142942.09602356</v>
      </c>
    </row>
    <row r="101" spans="2:12" x14ac:dyDescent="0.25">
      <c r="B101">
        <v>79</v>
      </c>
      <c r="C101" s="7">
        <f t="shared" si="11"/>
        <v>2326109.560711347</v>
      </c>
      <c r="D101" s="7">
        <f t="shared" si="12"/>
        <v>722162.81904364319</v>
      </c>
      <c r="E101" s="7">
        <f t="shared" si="13"/>
        <v>3048272.3797549903</v>
      </c>
      <c r="F101" s="7">
        <f t="shared" si="9"/>
        <v>109492649.51701403</v>
      </c>
      <c r="G101" s="7"/>
      <c r="H101">
        <v>79</v>
      </c>
      <c r="I101" s="7">
        <f t="shared" si="14"/>
        <v>13482992.538570138</v>
      </c>
      <c r="J101" s="7">
        <f t="shared" si="15"/>
        <v>4185923.1677034856</v>
      </c>
      <c r="K101" s="7">
        <f t="shared" si="10"/>
        <v>17668915.706273623</v>
      </c>
      <c r="L101" s="7">
        <f t="shared" si="16"/>
        <v>634659949.55745339</v>
      </c>
    </row>
    <row r="102" spans="2:12" x14ac:dyDescent="0.25">
      <c r="B102">
        <v>80</v>
      </c>
      <c r="C102" s="7">
        <f t="shared" si="11"/>
        <v>2341132.3516242746</v>
      </c>
      <c r="D102" s="7">
        <f t="shared" si="12"/>
        <v>707140.0281307156</v>
      </c>
      <c r="E102" s="7">
        <f t="shared" si="13"/>
        <v>3048272.3797549903</v>
      </c>
      <c r="F102" s="7">
        <f t="shared" si="9"/>
        <v>107151517.16538975</v>
      </c>
      <c r="G102" s="7"/>
      <c r="H102">
        <v>80</v>
      </c>
      <c r="I102" s="7">
        <f t="shared" si="14"/>
        <v>13570070.19871507</v>
      </c>
      <c r="J102" s="7">
        <f t="shared" si="15"/>
        <v>4098845.507558553</v>
      </c>
      <c r="K102" s="7">
        <f t="shared" si="10"/>
        <v>17668915.706273623</v>
      </c>
      <c r="L102" s="7">
        <f t="shared" si="16"/>
        <v>621089879.3587383</v>
      </c>
    </row>
    <row r="103" spans="2:12" x14ac:dyDescent="0.25">
      <c r="B103">
        <v>81</v>
      </c>
      <c r="C103" s="7">
        <f t="shared" si="11"/>
        <v>2356252.1647285149</v>
      </c>
      <c r="D103" s="7">
        <f t="shared" si="12"/>
        <v>692020.21502647537</v>
      </c>
      <c r="E103" s="7">
        <f t="shared" si="13"/>
        <v>3048272.3797549903</v>
      </c>
      <c r="F103" s="7">
        <f t="shared" si="9"/>
        <v>104795265.00066122</v>
      </c>
      <c r="G103" s="7"/>
      <c r="H103">
        <v>81</v>
      </c>
      <c r="I103" s="7">
        <f t="shared" si="14"/>
        <v>13657710.235415105</v>
      </c>
      <c r="J103" s="7">
        <f t="shared" si="15"/>
        <v>4011205.470858518</v>
      </c>
      <c r="K103" s="7">
        <f t="shared" si="10"/>
        <v>17668915.706273623</v>
      </c>
      <c r="L103" s="7">
        <f t="shared" si="16"/>
        <v>607432169.1233232</v>
      </c>
    </row>
    <row r="104" spans="2:12" x14ac:dyDescent="0.25">
      <c r="B104">
        <v>82</v>
      </c>
      <c r="C104" s="7">
        <f t="shared" si="11"/>
        <v>2371469.6266257199</v>
      </c>
      <c r="D104" s="7">
        <f t="shared" si="12"/>
        <v>676802.75312927039</v>
      </c>
      <c r="E104" s="7">
        <f t="shared" si="13"/>
        <v>3048272.3797549903</v>
      </c>
      <c r="F104" s="7">
        <f t="shared" si="9"/>
        <v>102423795.37403551</v>
      </c>
      <c r="G104" s="7"/>
      <c r="H104">
        <v>82</v>
      </c>
      <c r="I104" s="7">
        <f t="shared" si="14"/>
        <v>13745916.280685494</v>
      </c>
      <c r="J104" s="7">
        <f t="shared" si="15"/>
        <v>3922999.4255881291</v>
      </c>
      <c r="K104" s="7">
        <f t="shared" si="10"/>
        <v>17668915.706273623</v>
      </c>
      <c r="L104" s="7">
        <f t="shared" si="16"/>
        <v>593686252.84263766</v>
      </c>
    </row>
    <row r="105" spans="2:12" x14ac:dyDescent="0.25">
      <c r="B105">
        <v>83</v>
      </c>
      <c r="C105" s="7">
        <f t="shared" si="11"/>
        <v>2386785.3679643441</v>
      </c>
      <c r="D105" s="7">
        <f t="shared" si="12"/>
        <v>661487.01179064601</v>
      </c>
      <c r="E105" s="7">
        <f t="shared" si="13"/>
        <v>3048272.3797549903</v>
      </c>
      <c r="F105" s="7">
        <f t="shared" si="9"/>
        <v>100037010.00607117</v>
      </c>
      <c r="G105" s="7"/>
      <c r="H105">
        <v>83</v>
      </c>
      <c r="I105" s="7">
        <f t="shared" si="14"/>
        <v>13834691.989998255</v>
      </c>
      <c r="J105" s="7">
        <f t="shared" si="15"/>
        <v>3834223.7162753679</v>
      </c>
      <c r="K105" s="7">
        <f t="shared" si="10"/>
        <v>17668915.706273623</v>
      </c>
      <c r="L105" s="7">
        <f t="shared" si="16"/>
        <v>579851560.85263944</v>
      </c>
    </row>
    <row r="106" spans="2:12" x14ac:dyDescent="0.25">
      <c r="B106">
        <v>84</v>
      </c>
      <c r="C106" s="7">
        <f t="shared" si="11"/>
        <v>2402200.0234657805</v>
      </c>
      <c r="D106" s="7">
        <f t="shared" si="12"/>
        <v>646072.35628920968</v>
      </c>
      <c r="E106" s="7">
        <f t="shared" si="13"/>
        <v>3048272.3797549903</v>
      </c>
      <c r="F106" s="7">
        <f t="shared" si="9"/>
        <v>97634809.982605383</v>
      </c>
      <c r="G106" s="7"/>
      <c r="H106">
        <v>84</v>
      </c>
      <c r="I106" s="7">
        <f t="shared" si="14"/>
        <v>13924041.04243366</v>
      </c>
      <c r="J106" s="7">
        <f t="shared" si="15"/>
        <v>3744874.6638399628</v>
      </c>
      <c r="K106" s="7">
        <f t="shared" si="10"/>
        <v>17668915.706273623</v>
      </c>
      <c r="L106" s="7">
        <f t="shared" si="16"/>
        <v>565927519.81020582</v>
      </c>
    </row>
    <row r="107" spans="2:12" x14ac:dyDescent="0.25">
      <c r="B107">
        <v>85</v>
      </c>
      <c r="C107" s="7">
        <f t="shared" si="11"/>
        <v>2417714.231950664</v>
      </c>
      <c r="D107" s="7">
        <f t="shared" si="12"/>
        <v>630558.14780432649</v>
      </c>
      <c r="E107" s="7">
        <f t="shared" si="13"/>
        <v>3048272.3797549903</v>
      </c>
      <c r="F107" s="7">
        <f t="shared" si="9"/>
        <v>95217095.750654712</v>
      </c>
      <c r="G107" s="7"/>
      <c r="H107">
        <v>85</v>
      </c>
      <c r="I107" s="7">
        <f t="shared" si="14"/>
        <v>14013967.140832711</v>
      </c>
      <c r="J107" s="7">
        <f t="shared" si="15"/>
        <v>3654948.5654409123</v>
      </c>
      <c r="K107" s="7">
        <f t="shared" si="10"/>
        <v>17668915.706273623</v>
      </c>
      <c r="L107" s="7">
        <f t="shared" si="16"/>
        <v>551913552.66937315</v>
      </c>
    </row>
    <row r="108" spans="2:12" x14ac:dyDescent="0.25">
      <c r="B108">
        <v>86</v>
      </c>
      <c r="C108" s="7">
        <f t="shared" si="11"/>
        <v>2433328.6363653452</v>
      </c>
      <c r="D108" s="7">
        <f t="shared" si="12"/>
        <v>614943.74338964501</v>
      </c>
      <c r="E108" s="7">
        <f t="shared" si="13"/>
        <v>3048272.3797549903</v>
      </c>
      <c r="F108" s="7">
        <f t="shared" si="9"/>
        <v>92783767.114289373</v>
      </c>
      <c r="G108" s="7"/>
      <c r="H108">
        <v>86</v>
      </c>
      <c r="I108" s="7">
        <f t="shared" si="14"/>
        <v>14104474.011950588</v>
      </c>
      <c r="J108" s="7">
        <f t="shared" si="15"/>
        <v>3564441.694323035</v>
      </c>
      <c r="K108" s="7">
        <f t="shared" si="10"/>
        <v>17668915.706273623</v>
      </c>
      <c r="L108" s="7">
        <f t="shared" si="16"/>
        <v>537809078.65742254</v>
      </c>
    </row>
    <row r="109" spans="2:12" x14ac:dyDescent="0.25">
      <c r="B109">
        <v>87</v>
      </c>
      <c r="C109" s="7">
        <f t="shared" si="11"/>
        <v>2449043.8838085383</v>
      </c>
      <c r="D109" s="7">
        <f t="shared" si="12"/>
        <v>599228.49594645214</v>
      </c>
      <c r="E109" s="7">
        <f t="shared" si="13"/>
        <v>3048272.3797549903</v>
      </c>
      <c r="F109" s="7">
        <f t="shared" si="9"/>
        <v>90334723.230480835</v>
      </c>
      <c r="G109" s="7"/>
      <c r="H109">
        <v>87</v>
      </c>
      <c r="I109" s="7">
        <f t="shared" si="14"/>
        <v>14195565.406611102</v>
      </c>
      <c r="J109" s="7">
        <f t="shared" si="15"/>
        <v>3473350.2996625206</v>
      </c>
      <c r="K109" s="7">
        <f t="shared" si="10"/>
        <v>17668915.706273623</v>
      </c>
      <c r="L109" s="7">
        <f t="shared" si="16"/>
        <v>523613513.25081146</v>
      </c>
    </row>
    <row r="110" spans="2:12" x14ac:dyDescent="0.25">
      <c r="B110">
        <v>88</v>
      </c>
      <c r="C110" s="7">
        <f t="shared" si="11"/>
        <v>2464860.6255581351</v>
      </c>
      <c r="D110" s="7">
        <f t="shared" si="12"/>
        <v>583411.75419685536</v>
      </c>
      <c r="E110" s="7">
        <f t="shared" si="13"/>
        <v>3048272.3797549903</v>
      </c>
      <c r="F110" s="7">
        <f t="shared" si="9"/>
        <v>87869862.604922697</v>
      </c>
      <c r="G110" s="7"/>
      <c r="H110">
        <v>88</v>
      </c>
      <c r="I110" s="7">
        <f t="shared" si="14"/>
        <v>14287245.099862132</v>
      </c>
      <c r="J110" s="7">
        <f t="shared" si="15"/>
        <v>3381670.6064114906</v>
      </c>
      <c r="K110" s="7">
        <f t="shared" si="10"/>
        <v>17668915.706273623</v>
      </c>
      <c r="L110" s="7">
        <f t="shared" si="16"/>
        <v>509326268.1509493</v>
      </c>
    </row>
    <row r="111" spans="2:12" x14ac:dyDescent="0.25">
      <c r="B111">
        <v>89</v>
      </c>
      <c r="C111" s="7">
        <f t="shared" si="11"/>
        <v>2480779.5170981977</v>
      </c>
      <c r="D111" s="7">
        <f t="shared" si="12"/>
        <v>567492.86265679239</v>
      </c>
      <c r="E111" s="7">
        <f t="shared" si="13"/>
        <v>3048272.3797549903</v>
      </c>
      <c r="F111" s="7">
        <f t="shared" si="9"/>
        <v>85389083.087824494</v>
      </c>
      <c r="G111" s="7"/>
      <c r="H111">
        <v>89</v>
      </c>
      <c r="I111" s="7">
        <f t="shared" si="14"/>
        <v>14379516.891132075</v>
      </c>
      <c r="J111" s="7">
        <f t="shared" si="15"/>
        <v>3289398.8151415475</v>
      </c>
      <c r="K111" s="7">
        <f t="shared" si="10"/>
        <v>17668915.706273623</v>
      </c>
      <c r="L111" s="7">
        <f t="shared" si="16"/>
        <v>494946751.25981724</v>
      </c>
    </row>
    <row r="112" spans="2:12" x14ac:dyDescent="0.25">
      <c r="B112">
        <v>90</v>
      </c>
      <c r="C112" s="7">
        <f t="shared" si="11"/>
        <v>2496801.2181461239</v>
      </c>
      <c r="D112" s="7">
        <f t="shared" si="12"/>
        <v>551471.16160886653</v>
      </c>
      <c r="E112" s="7">
        <f t="shared" si="13"/>
        <v>3048272.3797549903</v>
      </c>
      <c r="F112" s="7">
        <f t="shared" si="9"/>
        <v>82892281.869678363</v>
      </c>
      <c r="G112" s="7"/>
      <c r="H112">
        <v>90</v>
      </c>
      <c r="I112" s="7">
        <f t="shared" si="14"/>
        <v>14472384.604387304</v>
      </c>
      <c r="J112" s="7">
        <f t="shared" si="15"/>
        <v>3196531.1018863195</v>
      </c>
      <c r="K112" s="7">
        <f t="shared" si="10"/>
        <v>17668915.706273623</v>
      </c>
      <c r="L112" s="7">
        <f t="shared" si="16"/>
        <v>480474366.65542996</v>
      </c>
    </row>
    <row r="113" spans="2:12" x14ac:dyDescent="0.25">
      <c r="B113">
        <v>91</v>
      </c>
      <c r="C113" s="7">
        <f t="shared" si="11"/>
        <v>2512926.3926799842</v>
      </c>
      <c r="D113" s="7">
        <f t="shared" si="12"/>
        <v>535345.98707500612</v>
      </c>
      <c r="E113" s="7">
        <f t="shared" si="13"/>
        <v>3048272.3797549903</v>
      </c>
      <c r="F113" s="7">
        <f t="shared" si="9"/>
        <v>80379355.476998374</v>
      </c>
      <c r="G113" s="7"/>
      <c r="H113">
        <v>91</v>
      </c>
      <c r="I113" s="7">
        <f t="shared" si="14"/>
        <v>14565852.088290637</v>
      </c>
      <c r="J113" s="7">
        <f t="shared" si="15"/>
        <v>3103063.617982985</v>
      </c>
      <c r="K113" s="7">
        <f t="shared" si="10"/>
        <v>17668915.706273623</v>
      </c>
      <c r="L113" s="7">
        <f t="shared" si="16"/>
        <v>465908514.56713933</v>
      </c>
    </row>
    <row r="114" spans="2:12" x14ac:dyDescent="0.25">
      <c r="B114">
        <v>92</v>
      </c>
      <c r="C114" s="7">
        <f t="shared" si="11"/>
        <v>2529155.7089660424</v>
      </c>
      <c r="D114" s="7">
        <f t="shared" si="12"/>
        <v>519116.67078894778</v>
      </c>
      <c r="E114" s="7">
        <f t="shared" si="13"/>
        <v>3048272.3797549903</v>
      </c>
      <c r="F114" s="7">
        <f t="shared" si="9"/>
        <v>77850199.768032327</v>
      </c>
      <c r="G114" s="7"/>
      <c r="H114">
        <v>92</v>
      </c>
      <c r="I114" s="7">
        <f t="shared" si="14"/>
        <v>14659923.216360848</v>
      </c>
      <c r="J114" s="7">
        <f t="shared" si="15"/>
        <v>3008992.4899127749</v>
      </c>
      <c r="K114" s="7">
        <f t="shared" si="10"/>
        <v>17668915.706273623</v>
      </c>
      <c r="L114" s="7">
        <f t="shared" si="16"/>
        <v>451248591.35077846</v>
      </c>
    </row>
    <row r="115" spans="2:12" x14ac:dyDescent="0.25">
      <c r="B115">
        <v>93</v>
      </c>
      <c r="C115" s="7">
        <f t="shared" si="11"/>
        <v>2545489.8395864484</v>
      </c>
      <c r="D115" s="7">
        <f t="shared" si="12"/>
        <v>502782.54016854212</v>
      </c>
      <c r="E115" s="7">
        <f t="shared" si="13"/>
        <v>3048272.3797549903</v>
      </c>
      <c r="F115" s="7">
        <f t="shared" si="9"/>
        <v>75304709.928445876</v>
      </c>
      <c r="G115" s="7"/>
      <c r="H115">
        <v>93</v>
      </c>
      <c r="I115" s="7">
        <f t="shared" si="14"/>
        <v>14754601.887133179</v>
      </c>
      <c r="J115" s="7">
        <f t="shared" si="15"/>
        <v>2914313.819140444</v>
      </c>
      <c r="K115" s="7">
        <f t="shared" si="10"/>
        <v>17668915.706273623</v>
      </c>
      <c r="L115" s="7">
        <f t="shared" si="16"/>
        <v>436493989.46364528</v>
      </c>
    </row>
    <row r="116" spans="2:12" x14ac:dyDescent="0.25">
      <c r="B116">
        <v>94</v>
      </c>
      <c r="C116" s="7">
        <f t="shared" si="11"/>
        <v>2561929.4614671106</v>
      </c>
      <c r="D116" s="7">
        <f t="shared" si="12"/>
        <v>486342.91828787961</v>
      </c>
      <c r="E116" s="7">
        <f t="shared" si="13"/>
        <v>3048272.3797549903</v>
      </c>
      <c r="F116" s="7">
        <f t="shared" si="9"/>
        <v>72742780.466978759</v>
      </c>
      <c r="G116" s="7"/>
      <c r="H116">
        <v>94</v>
      </c>
      <c r="I116" s="7">
        <f t="shared" si="14"/>
        <v>14849892.024320913</v>
      </c>
      <c r="J116" s="7">
        <f t="shared" si="15"/>
        <v>2819023.6819527093</v>
      </c>
      <c r="K116" s="7">
        <f t="shared" si="10"/>
        <v>17668915.706273623</v>
      </c>
      <c r="L116" s="7">
        <f t="shared" si="16"/>
        <v>421644097.43932438</v>
      </c>
    </row>
    <row r="117" spans="2:12" x14ac:dyDescent="0.25">
      <c r="B117">
        <v>95</v>
      </c>
      <c r="C117" s="7">
        <f t="shared" si="11"/>
        <v>2578475.2559057525</v>
      </c>
      <c r="D117" s="7">
        <f t="shared" si="12"/>
        <v>469797.1238492378</v>
      </c>
      <c r="E117" s="7">
        <f t="shared" si="13"/>
        <v>3048272.3797549903</v>
      </c>
      <c r="F117" s="7">
        <f t="shared" si="9"/>
        <v>70164305.211073011</v>
      </c>
      <c r="G117" s="7"/>
      <c r="H117">
        <v>95</v>
      </c>
      <c r="I117" s="7">
        <f t="shared" si="14"/>
        <v>14945797.576977987</v>
      </c>
      <c r="J117" s="7">
        <f t="shared" si="15"/>
        <v>2723118.1292956364</v>
      </c>
      <c r="K117" s="7">
        <f t="shared" si="10"/>
        <v>17668915.706273623</v>
      </c>
      <c r="L117" s="7">
        <f t="shared" si="16"/>
        <v>406698299.86234641</v>
      </c>
    </row>
    <row r="118" spans="2:12" x14ac:dyDescent="0.25">
      <c r="B118">
        <v>96</v>
      </c>
      <c r="C118" s="7">
        <f t="shared" si="11"/>
        <v>2595127.9086001436</v>
      </c>
      <c r="D118" s="7">
        <f t="shared" si="12"/>
        <v>453144.47115484654</v>
      </c>
      <c r="E118" s="7">
        <f t="shared" si="13"/>
        <v>3048272.3797549903</v>
      </c>
      <c r="F118" s="7">
        <f t="shared" si="9"/>
        <v>67569177.302472875</v>
      </c>
      <c r="G118" s="7"/>
      <c r="H118">
        <v>96</v>
      </c>
      <c r="I118" s="7">
        <f t="shared" si="14"/>
        <v>15042322.519662635</v>
      </c>
      <c r="J118" s="7">
        <f t="shared" si="15"/>
        <v>2626593.1866109869</v>
      </c>
      <c r="K118" s="7">
        <f t="shared" si="10"/>
        <v>17668915.706273623</v>
      </c>
      <c r="L118" s="7">
        <f t="shared" si="16"/>
        <v>391655977.34268379</v>
      </c>
    </row>
    <row r="119" spans="2:12" x14ac:dyDescent="0.25">
      <c r="B119">
        <v>97</v>
      </c>
      <c r="C119" s="7">
        <f t="shared" si="11"/>
        <v>2611888.1096765199</v>
      </c>
      <c r="D119" s="7">
        <f t="shared" si="12"/>
        <v>436384.27007847064</v>
      </c>
      <c r="E119" s="7">
        <f t="shared" si="13"/>
        <v>3048272.3797549903</v>
      </c>
      <c r="F119" s="7">
        <f t="shared" si="9"/>
        <v>64957289.192796357</v>
      </c>
      <c r="G119" s="7"/>
      <c r="H119">
        <v>97</v>
      </c>
      <c r="I119" s="7">
        <f t="shared" si="14"/>
        <v>15139470.852602124</v>
      </c>
      <c r="J119" s="7">
        <f t="shared" si="15"/>
        <v>2529444.8536714995</v>
      </c>
      <c r="K119" s="7">
        <f t="shared" ref="K119:K150" si="17">IF(J119=0,0,($J$16*($J$18/12))/(1-1/(1+$J$18/12)^$J$17))</f>
        <v>17668915.706273623</v>
      </c>
      <c r="L119" s="7">
        <f t="shared" si="16"/>
        <v>376516506.49008167</v>
      </c>
    </row>
    <row r="120" spans="2:12" x14ac:dyDescent="0.25">
      <c r="B120">
        <v>98</v>
      </c>
      <c r="C120" s="7">
        <f t="shared" si="11"/>
        <v>2628756.5537181804</v>
      </c>
      <c r="D120" s="7">
        <f t="shared" si="12"/>
        <v>419515.82603680977</v>
      </c>
      <c r="E120" s="7">
        <f t="shared" si="13"/>
        <v>3048272.3797549903</v>
      </c>
      <c r="F120" s="7">
        <f t="shared" si="9"/>
        <v>62328532.639078178</v>
      </c>
      <c r="G120" s="7"/>
      <c r="H120">
        <v>98</v>
      </c>
      <c r="I120" s="7">
        <f t="shared" si="14"/>
        <v>15237246.601858512</v>
      </c>
      <c r="J120" s="7">
        <f t="shared" si="15"/>
        <v>2431669.1044151108</v>
      </c>
      <c r="K120" s="7">
        <f t="shared" si="17"/>
        <v>17668915.706273623</v>
      </c>
      <c r="L120" s="7">
        <f t="shared" si="16"/>
        <v>361279259.88822317</v>
      </c>
    </row>
    <row r="121" spans="2:12" x14ac:dyDescent="0.25">
      <c r="B121">
        <v>99</v>
      </c>
      <c r="C121" s="7">
        <f t="shared" si="11"/>
        <v>2645733.9397942768</v>
      </c>
      <c r="D121" s="7">
        <f t="shared" si="12"/>
        <v>402538.43996071327</v>
      </c>
      <c r="E121" s="7">
        <f t="shared" si="13"/>
        <v>3048272.3797549903</v>
      </c>
      <c r="F121" s="7">
        <f t="shared" si="9"/>
        <v>59682798.699283898</v>
      </c>
      <c r="G121" s="7"/>
      <c r="H121">
        <v>99</v>
      </c>
      <c r="I121" s="7">
        <f t="shared" si="14"/>
        <v>15335653.819495514</v>
      </c>
      <c r="J121" s="7">
        <f t="shared" si="15"/>
        <v>2333261.8867781078</v>
      </c>
      <c r="K121" s="7">
        <f t="shared" si="17"/>
        <v>17668915.706273623</v>
      </c>
      <c r="L121" s="7">
        <f t="shared" si="16"/>
        <v>345943606.06872767</v>
      </c>
    </row>
    <row r="122" spans="2:12" x14ac:dyDescent="0.25">
      <c r="B122">
        <v>100</v>
      </c>
      <c r="C122" s="7">
        <f t="shared" si="11"/>
        <v>2662820.9714887817</v>
      </c>
      <c r="D122" s="7">
        <f t="shared" si="12"/>
        <v>385451.40826620854</v>
      </c>
      <c r="E122" s="7">
        <f t="shared" si="13"/>
        <v>3048272.3797549903</v>
      </c>
      <c r="F122" s="7">
        <f t="shared" si="9"/>
        <v>57019977.727795117</v>
      </c>
      <c r="G122" s="7"/>
      <c r="H122">
        <v>100</v>
      </c>
      <c r="I122" s="7">
        <f t="shared" si="14"/>
        <v>15434696.583746424</v>
      </c>
      <c r="J122" s="7">
        <f t="shared" si="15"/>
        <v>2234219.1225271993</v>
      </c>
      <c r="K122" s="7">
        <f t="shared" si="17"/>
        <v>17668915.706273623</v>
      </c>
      <c r="L122" s="7">
        <f t="shared" si="16"/>
        <v>330508909.48498124</v>
      </c>
    </row>
    <row r="123" spans="2:12" x14ac:dyDescent="0.25">
      <c r="B123">
        <v>101</v>
      </c>
      <c r="C123" s="7">
        <f t="shared" si="11"/>
        <v>2680018.3569296468</v>
      </c>
      <c r="D123" s="7">
        <f t="shared" si="12"/>
        <v>368254.02282534348</v>
      </c>
      <c r="E123" s="7">
        <f t="shared" si="13"/>
        <v>3048272.3797549903</v>
      </c>
      <c r="F123" s="7">
        <f t="shared" si="9"/>
        <v>54339959.370865472</v>
      </c>
      <c r="G123" s="7"/>
      <c r="H123">
        <v>101</v>
      </c>
      <c r="I123" s="7">
        <f t="shared" si="14"/>
        <v>15534378.999183118</v>
      </c>
      <c r="J123" s="7">
        <f t="shared" si="15"/>
        <v>2134536.707090504</v>
      </c>
      <c r="K123" s="7">
        <f t="shared" si="17"/>
        <v>17668915.706273623</v>
      </c>
      <c r="L123" s="7">
        <f t="shared" si="16"/>
        <v>314974530.48579812</v>
      </c>
    </row>
    <row r="124" spans="2:12" x14ac:dyDescent="0.25">
      <c r="B124">
        <v>102</v>
      </c>
      <c r="C124" s="7">
        <f t="shared" si="11"/>
        <v>2697326.8088181508</v>
      </c>
      <c r="D124" s="7">
        <f t="shared" si="12"/>
        <v>350945.5709368395</v>
      </c>
      <c r="E124" s="7">
        <f t="shared" si="13"/>
        <v>3048272.3797549903</v>
      </c>
      <c r="F124" s="7">
        <f t="shared" si="9"/>
        <v>51642632.562047318</v>
      </c>
      <c r="G124" s="7"/>
      <c r="H124">
        <v>102</v>
      </c>
      <c r="I124" s="7">
        <f t="shared" si="14"/>
        <v>15634705.196886176</v>
      </c>
      <c r="J124" s="7">
        <f t="shared" si="15"/>
        <v>2034210.5093874463</v>
      </c>
      <c r="K124" s="7">
        <f t="shared" si="17"/>
        <v>17668915.706273623</v>
      </c>
      <c r="L124" s="7">
        <f t="shared" si="16"/>
        <v>299339825.28891194</v>
      </c>
    </row>
    <row r="125" spans="2:12" x14ac:dyDescent="0.25">
      <c r="B125">
        <v>103</v>
      </c>
      <c r="C125" s="7">
        <f t="shared" si="11"/>
        <v>2714747.0444584349</v>
      </c>
      <c r="D125" s="7">
        <f t="shared" si="12"/>
        <v>333525.3352965556</v>
      </c>
      <c r="E125" s="7">
        <f t="shared" si="13"/>
        <v>3048272.3797549903</v>
      </c>
      <c r="F125" s="7">
        <f t="shared" si="9"/>
        <v>48927885.517588884</v>
      </c>
      <c r="G125" s="7"/>
      <c r="H125">
        <v>103</v>
      </c>
      <c r="I125" s="7">
        <f t="shared" si="14"/>
        <v>15735679.334616067</v>
      </c>
      <c r="J125" s="7">
        <f t="shared" si="15"/>
        <v>1933236.3716575562</v>
      </c>
      <c r="K125" s="7">
        <f t="shared" si="17"/>
        <v>17668915.706273623</v>
      </c>
      <c r="L125" s="7">
        <f t="shared" si="16"/>
        <v>283604145.95429587</v>
      </c>
    </row>
    <row r="126" spans="2:12" x14ac:dyDescent="0.25">
      <c r="B126">
        <v>104</v>
      </c>
      <c r="C126" s="7">
        <f t="shared" si="11"/>
        <v>2732279.785787229</v>
      </c>
      <c r="D126" s="7">
        <f t="shared" si="12"/>
        <v>315992.59396776155</v>
      </c>
      <c r="E126" s="7">
        <f t="shared" si="13"/>
        <v>3048272.3797549903</v>
      </c>
      <c r="F126" s="7">
        <f t="shared" si="9"/>
        <v>46195605.731801651</v>
      </c>
      <c r="G126" s="7"/>
      <c r="H126">
        <v>104</v>
      </c>
      <c r="I126" s="7">
        <f t="shared" si="14"/>
        <v>15837305.596985463</v>
      </c>
      <c r="J126" s="7">
        <f t="shared" si="15"/>
        <v>1831610.1092881607</v>
      </c>
      <c r="K126" s="7">
        <f t="shared" si="17"/>
        <v>17668915.706273623</v>
      </c>
      <c r="L126" s="7">
        <f t="shared" si="16"/>
        <v>267766840.35731041</v>
      </c>
    </row>
    <row r="127" spans="2:12" x14ac:dyDescent="0.25">
      <c r="B127">
        <v>105</v>
      </c>
      <c r="C127" s="7">
        <f t="shared" si="11"/>
        <v>2749925.7594037713</v>
      </c>
      <c r="D127" s="7">
        <f t="shared" si="12"/>
        <v>298346.62035121903</v>
      </c>
      <c r="E127" s="7">
        <f t="shared" si="13"/>
        <v>3048272.3797549903</v>
      </c>
      <c r="F127" s="7">
        <f t="shared" si="9"/>
        <v>43445679.972397879</v>
      </c>
      <c r="G127" s="7"/>
      <c r="H127">
        <v>105</v>
      </c>
      <c r="I127" s="7">
        <f t="shared" si="14"/>
        <v>15939588.195632659</v>
      </c>
      <c r="J127" s="7">
        <f t="shared" si="15"/>
        <v>1729327.510640963</v>
      </c>
      <c r="K127" s="7">
        <f t="shared" si="17"/>
        <v>17668915.706273623</v>
      </c>
      <c r="L127" s="7">
        <f t="shared" si="16"/>
        <v>251827252.16167775</v>
      </c>
    </row>
    <row r="128" spans="2:12" x14ac:dyDescent="0.25">
      <c r="B128">
        <v>106</v>
      </c>
      <c r="C128" s="7">
        <f t="shared" si="11"/>
        <v>2767685.6965999207</v>
      </c>
      <c r="D128" s="7">
        <f t="shared" si="12"/>
        <v>280586.68315506965</v>
      </c>
      <c r="E128" s="7">
        <f t="shared" si="13"/>
        <v>3048272.3797549903</v>
      </c>
      <c r="F128" s="7">
        <f t="shared" si="9"/>
        <v>40677994.275797956</v>
      </c>
      <c r="G128" s="7"/>
      <c r="H128">
        <v>106</v>
      </c>
      <c r="I128" s="7">
        <f t="shared" si="14"/>
        <v>16042531.36939612</v>
      </c>
      <c r="J128" s="7">
        <f t="shared" si="15"/>
        <v>1626384.3368775023</v>
      </c>
      <c r="K128" s="7">
        <f t="shared" si="17"/>
        <v>17668915.706273623</v>
      </c>
      <c r="L128" s="7">
        <f t="shared" si="16"/>
        <v>235784720.79228163</v>
      </c>
    </row>
    <row r="129" spans="2:12" x14ac:dyDescent="0.25">
      <c r="B129">
        <v>107</v>
      </c>
      <c r="C129" s="7">
        <f t="shared" si="11"/>
        <v>2785560.3333904617</v>
      </c>
      <c r="D129" s="7">
        <f t="shared" si="12"/>
        <v>262712.04636452848</v>
      </c>
      <c r="E129" s="7">
        <f t="shared" si="13"/>
        <v>3048272.3797549903</v>
      </c>
      <c r="F129" s="7">
        <f t="shared" si="9"/>
        <v>37892433.942407496</v>
      </c>
      <c r="G129" s="7"/>
      <c r="H129">
        <v>107</v>
      </c>
      <c r="I129" s="7">
        <f t="shared" si="14"/>
        <v>16146139.384490138</v>
      </c>
      <c r="J129" s="7">
        <f t="shared" si="15"/>
        <v>1522776.3217834856</v>
      </c>
      <c r="K129" s="7">
        <f t="shared" si="17"/>
        <v>17668915.706273623</v>
      </c>
      <c r="L129" s="7">
        <f t="shared" si="16"/>
        <v>219638581.4077915</v>
      </c>
    </row>
    <row r="130" spans="2:12" x14ac:dyDescent="0.25">
      <c r="B130">
        <v>108</v>
      </c>
      <c r="C130" s="7">
        <f t="shared" si="11"/>
        <v>2803550.4105436085</v>
      </c>
      <c r="D130" s="7">
        <f t="shared" si="12"/>
        <v>244721.96921138174</v>
      </c>
      <c r="E130" s="7">
        <f t="shared" si="13"/>
        <v>3048272.3797549903</v>
      </c>
      <c r="F130" s="7">
        <f t="shared" si="9"/>
        <v>35088883.531863891</v>
      </c>
      <c r="G130" s="7"/>
      <c r="H130">
        <v>108</v>
      </c>
      <c r="I130" s="7">
        <f t="shared" si="14"/>
        <v>16250416.534681637</v>
      </c>
      <c r="J130" s="7">
        <f t="shared" si="15"/>
        <v>1418499.1715919867</v>
      </c>
      <c r="K130" s="7">
        <f t="shared" si="17"/>
        <v>17668915.706273623</v>
      </c>
      <c r="L130" s="7">
        <f t="shared" si="16"/>
        <v>203388164.87310985</v>
      </c>
    </row>
    <row r="131" spans="2:12" x14ac:dyDescent="0.25">
      <c r="B131">
        <v>109</v>
      </c>
      <c r="C131" s="7">
        <f t="shared" si="11"/>
        <v>2821656.6736117029</v>
      </c>
      <c r="D131" s="7">
        <f t="shared" si="12"/>
        <v>226615.70614328762</v>
      </c>
      <c r="E131" s="7">
        <f t="shared" si="13"/>
        <v>3048272.3797549903</v>
      </c>
      <c r="F131" s="7">
        <f t="shared" si="9"/>
        <v>32267226.858252186</v>
      </c>
      <c r="G131" s="7"/>
      <c r="H131">
        <v>109</v>
      </c>
      <c r="I131" s="7">
        <f t="shared" si="14"/>
        <v>16355367.141468123</v>
      </c>
      <c r="J131" s="7">
        <f t="shared" si="15"/>
        <v>1313548.5648055011</v>
      </c>
      <c r="K131" s="7">
        <f t="shared" si="17"/>
        <v>17668915.706273623</v>
      </c>
      <c r="L131" s="7">
        <f t="shared" si="16"/>
        <v>187032797.73164171</v>
      </c>
    </row>
    <row r="132" spans="2:12" x14ac:dyDescent="0.25">
      <c r="B132">
        <v>110</v>
      </c>
      <c r="C132" s="7">
        <f t="shared" si="11"/>
        <v>2839879.8729621116</v>
      </c>
      <c r="D132" s="7">
        <f t="shared" si="12"/>
        <v>208392.5067928787</v>
      </c>
      <c r="E132" s="7">
        <f t="shared" si="13"/>
        <v>3048272.3797549903</v>
      </c>
      <c r="F132" s="7">
        <f t="shared" si="9"/>
        <v>29427346.985290073</v>
      </c>
      <c r="G132" s="7"/>
      <c r="H132">
        <v>110</v>
      </c>
      <c r="I132" s="7">
        <f t="shared" si="14"/>
        <v>16460995.554256771</v>
      </c>
      <c r="J132" s="7">
        <f t="shared" si="15"/>
        <v>1207920.1520168527</v>
      </c>
      <c r="K132" s="7">
        <f t="shared" si="17"/>
        <v>17668915.706273623</v>
      </c>
      <c r="L132" s="7">
        <f t="shared" si="16"/>
        <v>170571802.17738494</v>
      </c>
    </row>
    <row r="133" spans="2:12" x14ac:dyDescent="0.25">
      <c r="B133">
        <v>111</v>
      </c>
      <c r="C133" s="7">
        <f t="shared" si="11"/>
        <v>2858220.7638083254</v>
      </c>
      <c r="D133" s="7">
        <f t="shared" si="12"/>
        <v>190051.61594666506</v>
      </c>
      <c r="E133" s="7">
        <f t="shared" si="13"/>
        <v>3048272.3797549903</v>
      </c>
      <c r="F133" s="7">
        <f t="shared" si="9"/>
        <v>26569126.221481748</v>
      </c>
      <c r="G133" s="7"/>
      <c r="H133">
        <v>111</v>
      </c>
      <c r="I133" s="7">
        <f t="shared" si="14"/>
        <v>16567306.150544679</v>
      </c>
      <c r="J133" s="7">
        <f t="shared" si="15"/>
        <v>1101609.5557289445</v>
      </c>
      <c r="K133" s="7">
        <f t="shared" si="17"/>
        <v>17668915.706273623</v>
      </c>
      <c r="L133" s="7">
        <f t="shared" si="16"/>
        <v>154004496.02684027</v>
      </c>
    </row>
    <row r="134" spans="2:12" x14ac:dyDescent="0.25">
      <c r="B134">
        <v>112</v>
      </c>
      <c r="C134" s="7">
        <f t="shared" si="11"/>
        <v>2876680.1062412541</v>
      </c>
      <c r="D134" s="7">
        <f t="shared" si="12"/>
        <v>171592.27351373629</v>
      </c>
      <c r="E134" s="7">
        <f t="shared" si="13"/>
        <v>3048272.3797549903</v>
      </c>
      <c r="F134" s="7">
        <f t="shared" si="9"/>
        <v>23692446.115240492</v>
      </c>
      <c r="G134" s="7"/>
      <c r="H134">
        <v>112</v>
      </c>
      <c r="I134" s="7">
        <f t="shared" si="14"/>
        <v>16674303.33610028</v>
      </c>
      <c r="J134" s="7">
        <f t="shared" si="15"/>
        <v>994612.37017334346</v>
      </c>
      <c r="K134" s="7">
        <f t="shared" si="17"/>
        <v>17668915.706273623</v>
      </c>
      <c r="L134" s="7">
        <f t="shared" si="16"/>
        <v>137330192.69073999</v>
      </c>
    </row>
    <row r="135" spans="2:12" x14ac:dyDescent="0.25">
      <c r="B135">
        <v>113</v>
      </c>
      <c r="C135" s="7">
        <f t="shared" si="11"/>
        <v>2895258.6652607289</v>
      </c>
      <c r="D135" s="7">
        <f t="shared" si="12"/>
        <v>153013.71449426151</v>
      </c>
      <c r="E135" s="7">
        <f t="shared" si="13"/>
        <v>3048272.3797549903</v>
      </c>
      <c r="F135" s="7">
        <f t="shared" si="9"/>
        <v>20797187.449979763</v>
      </c>
      <c r="G135" s="7"/>
      <c r="H135">
        <v>113</v>
      </c>
      <c r="I135" s="7">
        <f t="shared" si="14"/>
        <v>16781991.545145929</v>
      </c>
      <c r="J135" s="7">
        <f t="shared" si="15"/>
        <v>886924.16112769581</v>
      </c>
      <c r="K135" s="7">
        <f t="shared" si="17"/>
        <v>17668915.706273623</v>
      </c>
      <c r="L135" s="7">
        <f t="shared" si="16"/>
        <v>120548201.14559406</v>
      </c>
    </row>
    <row r="136" spans="2:12" x14ac:dyDescent="0.25">
      <c r="B136">
        <v>114</v>
      </c>
      <c r="C136" s="7">
        <f t="shared" si="11"/>
        <v>2913957.2108072042</v>
      </c>
      <c r="D136" s="7">
        <f t="shared" si="12"/>
        <v>134315.16894778598</v>
      </c>
      <c r="E136" s="7">
        <f t="shared" si="13"/>
        <v>3048272.3797549903</v>
      </c>
      <c r="F136" s="7">
        <f t="shared" si="9"/>
        <v>17883230.239172559</v>
      </c>
      <c r="G136" s="7"/>
      <c r="H136">
        <v>114</v>
      </c>
      <c r="I136" s="7">
        <f t="shared" si="14"/>
        <v>16890375.240541659</v>
      </c>
      <c r="J136" s="7">
        <f t="shared" si="15"/>
        <v>778540.46573196165</v>
      </c>
      <c r="K136" s="7">
        <f t="shared" si="17"/>
        <v>17668915.706273623</v>
      </c>
      <c r="L136" s="7">
        <f t="shared" si="16"/>
        <v>103657825.90505239</v>
      </c>
    </row>
    <row r="137" spans="2:12" x14ac:dyDescent="0.25">
      <c r="B137">
        <v>115</v>
      </c>
      <c r="C137" s="7">
        <f t="shared" si="11"/>
        <v>2932776.5177936675</v>
      </c>
      <c r="D137" s="7">
        <f t="shared" si="12"/>
        <v>115495.86196132278</v>
      </c>
      <c r="E137" s="7">
        <f t="shared" si="13"/>
        <v>3048272.3797549903</v>
      </c>
      <c r="F137" s="7">
        <f t="shared" si="9"/>
        <v>14950453.721378893</v>
      </c>
      <c r="G137" s="7"/>
      <c r="H137">
        <v>115</v>
      </c>
      <c r="I137" s="7">
        <f t="shared" si="14"/>
        <v>16999458.913970161</v>
      </c>
      <c r="J137" s="7">
        <f t="shared" si="15"/>
        <v>669456.79230346333</v>
      </c>
      <c r="K137" s="7">
        <f t="shared" si="17"/>
        <v>17668915.706273623</v>
      </c>
      <c r="L137" s="7">
        <f t="shared" si="16"/>
        <v>86658366.991082236</v>
      </c>
    </row>
    <row r="138" spans="2:12" x14ac:dyDescent="0.25">
      <c r="B138">
        <v>116</v>
      </c>
      <c r="C138" s="7">
        <f t="shared" si="11"/>
        <v>2951717.3661377518</v>
      </c>
      <c r="D138" s="7">
        <f t="shared" si="12"/>
        <v>96555.013617238685</v>
      </c>
      <c r="E138" s="7">
        <f t="shared" si="13"/>
        <v>3048272.3797549903</v>
      </c>
      <c r="F138" s="7">
        <f t="shared" si="9"/>
        <v>11998736.35524114</v>
      </c>
      <c r="G138" s="7"/>
      <c r="H138">
        <v>116</v>
      </c>
      <c r="I138" s="7">
        <f t="shared" si="14"/>
        <v>17109247.086122882</v>
      </c>
      <c r="J138" s="7">
        <f t="shared" si="15"/>
        <v>559668.62015073944</v>
      </c>
      <c r="K138" s="7">
        <f t="shared" si="17"/>
        <v>17668915.706273623</v>
      </c>
      <c r="L138" s="7">
        <f t="shared" si="16"/>
        <v>69549119.904959351</v>
      </c>
    </row>
    <row r="139" spans="2:12" x14ac:dyDescent="0.25">
      <c r="B139">
        <v>117</v>
      </c>
      <c r="C139" s="7">
        <f t="shared" si="11"/>
        <v>2970780.5407940578</v>
      </c>
      <c r="D139" s="7">
        <f t="shared" si="12"/>
        <v>77491.838960932364</v>
      </c>
      <c r="E139" s="7">
        <f t="shared" si="13"/>
        <v>3048272.3797549903</v>
      </c>
      <c r="F139" s="7">
        <f t="shared" si="9"/>
        <v>9027955.8144470826</v>
      </c>
      <c r="G139" s="7"/>
      <c r="H139">
        <v>117</v>
      </c>
      <c r="I139" s="7">
        <f t="shared" si="14"/>
        <v>17219744.306887425</v>
      </c>
      <c r="J139" s="7">
        <f t="shared" si="15"/>
        <v>449171.39938619576</v>
      </c>
      <c r="K139" s="7">
        <f t="shared" si="17"/>
        <v>17668915.706273623</v>
      </c>
      <c r="L139" s="7">
        <f t="shared" si="16"/>
        <v>52329375.598071925</v>
      </c>
    </row>
    <row r="140" spans="2:12" x14ac:dyDescent="0.25">
      <c r="B140">
        <v>118</v>
      </c>
      <c r="C140" s="7">
        <f t="shared" si="11"/>
        <v>2989966.8317866861</v>
      </c>
      <c r="D140" s="7">
        <f t="shared" si="12"/>
        <v>58305.547968304076</v>
      </c>
      <c r="E140" s="7">
        <f t="shared" si="13"/>
        <v>3048272.3797549903</v>
      </c>
      <c r="F140" s="7">
        <f t="shared" si="9"/>
        <v>6037988.982660396</v>
      </c>
      <c r="G140" s="7"/>
      <c r="H140">
        <v>118</v>
      </c>
      <c r="I140" s="7">
        <f t="shared" si="14"/>
        <v>17330955.155536074</v>
      </c>
      <c r="J140" s="7">
        <f t="shared" si="15"/>
        <v>337960.55073754786</v>
      </c>
      <c r="K140" s="7">
        <f t="shared" si="17"/>
        <v>17668915.706273623</v>
      </c>
      <c r="L140" s="7">
        <f t="shared" si="16"/>
        <v>34998420.442535847</v>
      </c>
    </row>
    <row r="141" spans="2:12" x14ac:dyDescent="0.25">
      <c r="B141">
        <v>119</v>
      </c>
      <c r="C141" s="7">
        <f t="shared" si="11"/>
        <v>3009277.0342419753</v>
      </c>
      <c r="D141" s="7">
        <f t="shared" si="12"/>
        <v>38995.345513015061</v>
      </c>
      <c r="E141" s="7">
        <f t="shared" si="13"/>
        <v>3048272.3797549903</v>
      </c>
      <c r="F141" s="7">
        <f t="shared" si="9"/>
        <v>3028711.9484184207</v>
      </c>
      <c r="G141" s="7"/>
      <c r="H141">
        <v>119</v>
      </c>
      <c r="I141" s="7">
        <f t="shared" si="14"/>
        <v>17442884.240915578</v>
      </c>
      <c r="J141" s="7">
        <f t="shared" si="15"/>
        <v>226031.46535804402</v>
      </c>
      <c r="K141" s="7">
        <f t="shared" si="17"/>
        <v>17668915.706273623</v>
      </c>
      <c r="L141" s="7">
        <f t="shared" si="16"/>
        <v>17555536.20162027</v>
      </c>
    </row>
    <row r="142" spans="2:12" x14ac:dyDescent="0.25">
      <c r="B142">
        <v>120</v>
      </c>
      <c r="C142" s="7">
        <f t="shared" si="11"/>
        <v>3028711.9484214545</v>
      </c>
      <c r="D142" s="7">
        <f>IF(F141*$D$18/12&lt;0,0,F141*$D$18/12)</f>
        <v>19560.431333535635</v>
      </c>
      <c r="E142" s="7">
        <f t="shared" si="13"/>
        <v>3048272.3797549903</v>
      </c>
      <c r="F142" s="7">
        <f>IF(F141-C142&lt;0,0,F141-C142)</f>
        <v>0</v>
      </c>
      <c r="G142" s="7"/>
      <c r="H142">
        <v>120</v>
      </c>
      <c r="I142" s="7">
        <f t="shared" si="14"/>
        <v>17555536.201638158</v>
      </c>
      <c r="J142" s="7">
        <f t="shared" si="15"/>
        <v>113379.50463546424</v>
      </c>
      <c r="K142" s="7">
        <f t="shared" si="17"/>
        <v>17668915.706273623</v>
      </c>
      <c r="L142" s="7">
        <f t="shared" si="16"/>
        <v>0</v>
      </c>
    </row>
    <row r="143" spans="2:12" x14ac:dyDescent="0.25">
      <c r="B143">
        <v>121</v>
      </c>
      <c r="C143" s="7">
        <f>IF(E143-D143&lt;0,0,E143-D143)</f>
        <v>0</v>
      </c>
      <c r="D143" s="7">
        <f t="shared" si="12"/>
        <v>0</v>
      </c>
      <c r="E143" s="7">
        <f t="shared" si="13"/>
        <v>0</v>
      </c>
      <c r="F143" s="7">
        <f t="shared" ref="F143:F202" si="18">IF(F142-C143&lt;0,0,F142-C143)</f>
        <v>0</v>
      </c>
      <c r="G143" s="7"/>
      <c r="H143">
        <v>121</v>
      </c>
      <c r="I143" s="7">
        <f t="shared" si="14"/>
        <v>0</v>
      </c>
      <c r="J143" s="7">
        <f t="shared" si="15"/>
        <v>0</v>
      </c>
      <c r="K143" s="7">
        <f t="shared" si="17"/>
        <v>0</v>
      </c>
      <c r="L143" s="7">
        <f t="shared" si="16"/>
        <v>0</v>
      </c>
    </row>
    <row r="144" spans="2:12" x14ac:dyDescent="0.25">
      <c r="B144">
        <v>122</v>
      </c>
      <c r="C144" s="7">
        <f t="shared" si="11"/>
        <v>0</v>
      </c>
      <c r="D144" s="7">
        <f t="shared" si="12"/>
        <v>0</v>
      </c>
      <c r="E144" s="7">
        <f t="shared" si="13"/>
        <v>0</v>
      </c>
      <c r="F144" s="7">
        <f t="shared" si="18"/>
        <v>0</v>
      </c>
      <c r="G144" s="7"/>
      <c r="H144">
        <v>122</v>
      </c>
      <c r="I144" s="7">
        <f t="shared" si="14"/>
        <v>0</v>
      </c>
      <c r="J144" s="7">
        <f t="shared" si="15"/>
        <v>0</v>
      </c>
      <c r="K144" s="7">
        <f t="shared" si="17"/>
        <v>0</v>
      </c>
      <c r="L144" s="7">
        <f t="shared" si="16"/>
        <v>0</v>
      </c>
    </row>
    <row r="145" spans="2:12" x14ac:dyDescent="0.25">
      <c r="B145">
        <v>123</v>
      </c>
      <c r="C145" s="7">
        <f t="shared" si="11"/>
        <v>0</v>
      </c>
      <c r="D145" s="7">
        <f t="shared" si="12"/>
        <v>0</v>
      </c>
      <c r="E145" s="7">
        <f t="shared" si="13"/>
        <v>0</v>
      </c>
      <c r="F145" s="7">
        <f t="shared" si="18"/>
        <v>0</v>
      </c>
      <c r="G145" s="7"/>
      <c r="H145">
        <v>123</v>
      </c>
      <c r="I145" s="7">
        <f t="shared" si="14"/>
        <v>0</v>
      </c>
      <c r="J145" s="7">
        <f t="shared" si="15"/>
        <v>0</v>
      </c>
      <c r="K145" s="7">
        <f t="shared" si="17"/>
        <v>0</v>
      </c>
      <c r="L145" s="7">
        <f t="shared" si="16"/>
        <v>0</v>
      </c>
    </row>
    <row r="146" spans="2:12" x14ac:dyDescent="0.25">
      <c r="B146">
        <v>124</v>
      </c>
      <c r="C146" s="7">
        <f t="shared" si="11"/>
        <v>0</v>
      </c>
      <c r="D146" s="7">
        <f t="shared" si="12"/>
        <v>0</v>
      </c>
      <c r="E146" s="7">
        <f t="shared" si="13"/>
        <v>0</v>
      </c>
      <c r="F146" s="7">
        <f t="shared" si="18"/>
        <v>0</v>
      </c>
      <c r="G146" s="7"/>
      <c r="H146">
        <v>124</v>
      </c>
      <c r="I146" s="7">
        <f t="shared" si="14"/>
        <v>0</v>
      </c>
      <c r="J146" s="7">
        <f t="shared" si="15"/>
        <v>0</v>
      </c>
      <c r="K146" s="7">
        <f t="shared" si="17"/>
        <v>0</v>
      </c>
      <c r="L146" s="7">
        <f t="shared" si="16"/>
        <v>0</v>
      </c>
    </row>
    <row r="147" spans="2:12" x14ac:dyDescent="0.25">
      <c r="B147">
        <v>125</v>
      </c>
      <c r="C147" s="7">
        <f t="shared" si="11"/>
        <v>0</v>
      </c>
      <c r="D147" s="7">
        <f t="shared" si="12"/>
        <v>0</v>
      </c>
      <c r="E147" s="7">
        <f t="shared" si="13"/>
        <v>0</v>
      </c>
      <c r="F147" s="7">
        <f t="shared" si="18"/>
        <v>0</v>
      </c>
      <c r="G147" s="7"/>
      <c r="H147">
        <v>125</v>
      </c>
      <c r="I147" s="7">
        <f t="shared" si="14"/>
        <v>0</v>
      </c>
      <c r="J147" s="7">
        <f t="shared" si="15"/>
        <v>0</v>
      </c>
      <c r="K147" s="7">
        <f t="shared" si="17"/>
        <v>0</v>
      </c>
      <c r="L147" s="7">
        <f t="shared" si="16"/>
        <v>0</v>
      </c>
    </row>
    <row r="148" spans="2:12" x14ac:dyDescent="0.25">
      <c r="B148">
        <v>126</v>
      </c>
      <c r="C148" s="7">
        <f t="shared" si="11"/>
        <v>0</v>
      </c>
      <c r="D148" s="7">
        <f t="shared" si="12"/>
        <v>0</v>
      </c>
      <c r="E148" s="7">
        <f t="shared" si="13"/>
        <v>0</v>
      </c>
      <c r="F148" s="7">
        <f t="shared" si="18"/>
        <v>0</v>
      </c>
      <c r="G148" s="7"/>
      <c r="H148">
        <v>126</v>
      </c>
      <c r="I148" s="7">
        <f t="shared" si="14"/>
        <v>0</v>
      </c>
      <c r="J148" s="7">
        <f t="shared" si="15"/>
        <v>0</v>
      </c>
      <c r="K148" s="7">
        <f t="shared" si="17"/>
        <v>0</v>
      </c>
      <c r="L148" s="7">
        <f t="shared" si="16"/>
        <v>0</v>
      </c>
    </row>
    <row r="149" spans="2:12" x14ac:dyDescent="0.25">
      <c r="B149">
        <v>127</v>
      </c>
      <c r="C149" s="7">
        <f t="shared" si="11"/>
        <v>0</v>
      </c>
      <c r="D149" s="7">
        <f t="shared" si="12"/>
        <v>0</v>
      </c>
      <c r="E149" s="7">
        <f t="shared" si="13"/>
        <v>0</v>
      </c>
      <c r="F149" s="7">
        <f t="shared" si="18"/>
        <v>0</v>
      </c>
      <c r="G149" s="7"/>
      <c r="H149">
        <v>127</v>
      </c>
      <c r="I149" s="7">
        <f t="shared" si="14"/>
        <v>0</v>
      </c>
      <c r="J149" s="7">
        <f t="shared" si="15"/>
        <v>0</v>
      </c>
      <c r="K149" s="7">
        <f t="shared" si="17"/>
        <v>0</v>
      </c>
      <c r="L149" s="7">
        <f t="shared" si="16"/>
        <v>0</v>
      </c>
    </row>
    <row r="150" spans="2:12" x14ac:dyDescent="0.25">
      <c r="B150">
        <v>128</v>
      </c>
      <c r="C150" s="7">
        <f t="shared" si="11"/>
        <v>0</v>
      </c>
      <c r="D150" s="7">
        <f t="shared" si="12"/>
        <v>0</v>
      </c>
      <c r="E150" s="7">
        <f t="shared" si="13"/>
        <v>0</v>
      </c>
      <c r="F150" s="7">
        <f t="shared" si="18"/>
        <v>0</v>
      </c>
      <c r="G150" s="7"/>
      <c r="H150">
        <v>128</v>
      </c>
      <c r="I150" s="7">
        <f t="shared" si="14"/>
        <v>0</v>
      </c>
      <c r="J150" s="7">
        <f t="shared" si="15"/>
        <v>0</v>
      </c>
      <c r="K150" s="7">
        <f t="shared" si="17"/>
        <v>0</v>
      </c>
      <c r="L150" s="7">
        <f t="shared" si="16"/>
        <v>0</v>
      </c>
    </row>
    <row r="151" spans="2:12" x14ac:dyDescent="0.25">
      <c r="B151">
        <v>129</v>
      </c>
      <c r="C151" s="7">
        <f t="shared" si="11"/>
        <v>0</v>
      </c>
      <c r="D151" s="7">
        <f t="shared" si="12"/>
        <v>0</v>
      </c>
      <c r="E151" s="7">
        <f t="shared" si="13"/>
        <v>0</v>
      </c>
      <c r="F151" s="7">
        <f t="shared" si="18"/>
        <v>0</v>
      </c>
      <c r="G151" s="7"/>
      <c r="H151">
        <v>129</v>
      </c>
      <c r="I151" s="7">
        <f t="shared" si="14"/>
        <v>0</v>
      </c>
      <c r="J151" s="7">
        <f t="shared" si="15"/>
        <v>0</v>
      </c>
      <c r="K151" s="7">
        <f t="shared" ref="K151:K182" si="19">IF(J151=0,0,($J$16*($J$18/12))/(1-1/(1+$J$18/12)^$J$17))</f>
        <v>0</v>
      </c>
      <c r="L151" s="7">
        <f t="shared" si="16"/>
        <v>0</v>
      </c>
    </row>
    <row r="152" spans="2:12" x14ac:dyDescent="0.25">
      <c r="B152">
        <v>130</v>
      </c>
      <c r="C152" s="7">
        <f t="shared" ref="C152:C202" si="20">IF(E152-D152&lt;0,0,E152-D152)</f>
        <v>0</v>
      </c>
      <c r="D152" s="7">
        <f t="shared" ref="D152:D202" si="21">IF(F151*$D$18/12&lt;0,0,F151*$D$18/12)</f>
        <v>0</v>
      </c>
      <c r="E152" s="7">
        <f t="shared" ref="E152:E202" si="22">IF(D152=0,0,($D$16*($D$18/12))/(1-1/(1+$D$18/12)^$D$17))</f>
        <v>0</v>
      </c>
      <c r="F152" s="7">
        <f t="shared" si="18"/>
        <v>0</v>
      </c>
      <c r="G152" s="7"/>
      <c r="H152">
        <v>130</v>
      </c>
      <c r="I152" s="7">
        <f t="shared" ref="I152:I202" si="23">IF(K152-J152&lt;0,0,K152-J152)</f>
        <v>0</v>
      </c>
      <c r="J152" s="7">
        <f t="shared" ref="J152:J202" si="24">IF(L151*$D$18/12&lt;0,0,L151*$D$18/12)</f>
        <v>0</v>
      </c>
      <c r="K152" s="7">
        <f t="shared" si="19"/>
        <v>0</v>
      </c>
      <c r="L152" s="7">
        <f t="shared" ref="L152:L202" si="25">IF(L151-I152&lt;0,0,L151-I152)</f>
        <v>0</v>
      </c>
    </row>
    <row r="153" spans="2:12" x14ac:dyDescent="0.25">
      <c r="B153">
        <v>131</v>
      </c>
      <c r="C153" s="7">
        <f t="shared" si="20"/>
        <v>0</v>
      </c>
      <c r="D153" s="7">
        <f t="shared" si="21"/>
        <v>0</v>
      </c>
      <c r="E153" s="7">
        <f t="shared" si="22"/>
        <v>0</v>
      </c>
      <c r="F153" s="7">
        <f t="shared" si="18"/>
        <v>0</v>
      </c>
      <c r="G153" s="7"/>
      <c r="H153">
        <v>131</v>
      </c>
      <c r="I153" s="7">
        <f t="shared" si="23"/>
        <v>0</v>
      </c>
      <c r="J153" s="7">
        <f t="shared" si="24"/>
        <v>0</v>
      </c>
      <c r="K153" s="7">
        <f t="shared" si="19"/>
        <v>0</v>
      </c>
      <c r="L153" s="7">
        <f t="shared" si="25"/>
        <v>0</v>
      </c>
    </row>
    <row r="154" spans="2:12" x14ac:dyDescent="0.25">
      <c r="B154">
        <v>132</v>
      </c>
      <c r="C154" s="7">
        <f t="shared" si="20"/>
        <v>0</v>
      </c>
      <c r="D154" s="7">
        <f t="shared" si="21"/>
        <v>0</v>
      </c>
      <c r="E154" s="7">
        <f t="shared" si="22"/>
        <v>0</v>
      </c>
      <c r="F154" s="7">
        <f t="shared" si="18"/>
        <v>0</v>
      </c>
      <c r="G154" s="7"/>
      <c r="H154">
        <v>132</v>
      </c>
      <c r="I154" s="7">
        <f t="shared" si="23"/>
        <v>0</v>
      </c>
      <c r="J154" s="7">
        <f t="shared" si="24"/>
        <v>0</v>
      </c>
      <c r="K154" s="7">
        <f t="shared" si="19"/>
        <v>0</v>
      </c>
      <c r="L154" s="7">
        <f t="shared" si="25"/>
        <v>0</v>
      </c>
    </row>
    <row r="155" spans="2:12" x14ac:dyDescent="0.25">
      <c r="B155">
        <v>133</v>
      </c>
      <c r="C155" s="7">
        <f t="shared" si="20"/>
        <v>0</v>
      </c>
      <c r="D155" s="7">
        <f t="shared" si="21"/>
        <v>0</v>
      </c>
      <c r="E155" s="7">
        <f t="shared" si="22"/>
        <v>0</v>
      </c>
      <c r="F155" s="7">
        <f t="shared" si="18"/>
        <v>0</v>
      </c>
      <c r="G155" s="7"/>
      <c r="H155">
        <v>133</v>
      </c>
      <c r="I155" s="7">
        <f t="shared" si="23"/>
        <v>0</v>
      </c>
      <c r="J155" s="7">
        <f t="shared" si="24"/>
        <v>0</v>
      </c>
      <c r="K155" s="7">
        <f t="shared" si="19"/>
        <v>0</v>
      </c>
      <c r="L155" s="7">
        <f t="shared" si="25"/>
        <v>0</v>
      </c>
    </row>
    <row r="156" spans="2:12" x14ac:dyDescent="0.25">
      <c r="B156">
        <v>134</v>
      </c>
      <c r="C156" s="7">
        <f t="shared" si="20"/>
        <v>0</v>
      </c>
      <c r="D156" s="7">
        <f t="shared" si="21"/>
        <v>0</v>
      </c>
      <c r="E156" s="7">
        <f t="shared" si="22"/>
        <v>0</v>
      </c>
      <c r="F156" s="7">
        <f t="shared" si="18"/>
        <v>0</v>
      </c>
      <c r="G156" s="7"/>
      <c r="H156">
        <v>134</v>
      </c>
      <c r="I156" s="7">
        <f t="shared" si="23"/>
        <v>0</v>
      </c>
      <c r="J156" s="7">
        <f t="shared" si="24"/>
        <v>0</v>
      </c>
      <c r="K156" s="7">
        <f t="shared" si="19"/>
        <v>0</v>
      </c>
      <c r="L156" s="7">
        <f t="shared" si="25"/>
        <v>0</v>
      </c>
    </row>
    <row r="157" spans="2:12" x14ac:dyDescent="0.25">
      <c r="B157">
        <v>135</v>
      </c>
      <c r="C157" s="7">
        <f t="shared" si="20"/>
        <v>0</v>
      </c>
      <c r="D157" s="7">
        <f t="shared" si="21"/>
        <v>0</v>
      </c>
      <c r="E157" s="7">
        <f t="shared" si="22"/>
        <v>0</v>
      </c>
      <c r="F157" s="7">
        <f t="shared" si="18"/>
        <v>0</v>
      </c>
      <c r="G157" s="7"/>
      <c r="H157">
        <v>135</v>
      </c>
      <c r="I157" s="7">
        <f t="shared" si="23"/>
        <v>0</v>
      </c>
      <c r="J157" s="7">
        <f t="shared" si="24"/>
        <v>0</v>
      </c>
      <c r="K157" s="7">
        <f t="shared" si="19"/>
        <v>0</v>
      </c>
      <c r="L157" s="7">
        <f t="shared" si="25"/>
        <v>0</v>
      </c>
    </row>
    <row r="158" spans="2:12" x14ac:dyDescent="0.25">
      <c r="B158">
        <v>136</v>
      </c>
      <c r="C158" s="7">
        <f t="shared" si="20"/>
        <v>0</v>
      </c>
      <c r="D158" s="7">
        <f t="shared" si="21"/>
        <v>0</v>
      </c>
      <c r="E158" s="7">
        <f t="shared" si="22"/>
        <v>0</v>
      </c>
      <c r="F158" s="7">
        <f t="shared" si="18"/>
        <v>0</v>
      </c>
      <c r="G158" s="7"/>
      <c r="H158">
        <v>136</v>
      </c>
      <c r="I158" s="7">
        <f t="shared" si="23"/>
        <v>0</v>
      </c>
      <c r="J158" s="7">
        <f t="shared" si="24"/>
        <v>0</v>
      </c>
      <c r="K158" s="7">
        <f t="shared" si="19"/>
        <v>0</v>
      </c>
      <c r="L158" s="7">
        <f t="shared" si="25"/>
        <v>0</v>
      </c>
    </row>
    <row r="159" spans="2:12" x14ac:dyDescent="0.25">
      <c r="B159">
        <v>137</v>
      </c>
      <c r="C159" s="7">
        <f t="shared" si="20"/>
        <v>0</v>
      </c>
      <c r="D159" s="7">
        <f t="shared" si="21"/>
        <v>0</v>
      </c>
      <c r="E159" s="7">
        <f t="shared" si="22"/>
        <v>0</v>
      </c>
      <c r="F159" s="7">
        <f t="shared" si="18"/>
        <v>0</v>
      </c>
      <c r="G159" s="7"/>
      <c r="H159">
        <v>137</v>
      </c>
      <c r="I159" s="7">
        <f t="shared" si="23"/>
        <v>0</v>
      </c>
      <c r="J159" s="7">
        <f t="shared" si="24"/>
        <v>0</v>
      </c>
      <c r="K159" s="7">
        <f t="shared" si="19"/>
        <v>0</v>
      </c>
      <c r="L159" s="7">
        <f t="shared" si="25"/>
        <v>0</v>
      </c>
    </row>
    <row r="160" spans="2:12" x14ac:dyDescent="0.25">
      <c r="B160">
        <v>138</v>
      </c>
      <c r="C160" s="7">
        <f t="shared" si="20"/>
        <v>0</v>
      </c>
      <c r="D160" s="7">
        <f t="shared" si="21"/>
        <v>0</v>
      </c>
      <c r="E160" s="7">
        <f t="shared" si="22"/>
        <v>0</v>
      </c>
      <c r="F160" s="7">
        <f t="shared" si="18"/>
        <v>0</v>
      </c>
      <c r="G160" s="7"/>
      <c r="H160">
        <v>138</v>
      </c>
      <c r="I160" s="7">
        <f t="shared" si="23"/>
        <v>0</v>
      </c>
      <c r="J160" s="7">
        <f t="shared" si="24"/>
        <v>0</v>
      </c>
      <c r="K160" s="7">
        <f t="shared" si="19"/>
        <v>0</v>
      </c>
      <c r="L160" s="7">
        <f t="shared" si="25"/>
        <v>0</v>
      </c>
    </row>
    <row r="161" spans="2:12" x14ac:dyDescent="0.25">
      <c r="B161">
        <v>139</v>
      </c>
      <c r="C161" s="7">
        <f t="shared" si="20"/>
        <v>0</v>
      </c>
      <c r="D161" s="7">
        <f t="shared" si="21"/>
        <v>0</v>
      </c>
      <c r="E161" s="7">
        <f t="shared" si="22"/>
        <v>0</v>
      </c>
      <c r="F161" s="7">
        <f t="shared" si="18"/>
        <v>0</v>
      </c>
      <c r="G161" s="7"/>
      <c r="H161">
        <v>139</v>
      </c>
      <c r="I161" s="7">
        <f t="shared" si="23"/>
        <v>0</v>
      </c>
      <c r="J161" s="7">
        <f t="shared" si="24"/>
        <v>0</v>
      </c>
      <c r="K161" s="7">
        <f t="shared" si="19"/>
        <v>0</v>
      </c>
      <c r="L161" s="7">
        <f t="shared" si="25"/>
        <v>0</v>
      </c>
    </row>
    <row r="162" spans="2:12" x14ac:dyDescent="0.25">
      <c r="B162">
        <v>140</v>
      </c>
      <c r="C162" s="7">
        <f t="shared" si="20"/>
        <v>0</v>
      </c>
      <c r="D162" s="7">
        <f t="shared" si="21"/>
        <v>0</v>
      </c>
      <c r="E162" s="7">
        <f t="shared" si="22"/>
        <v>0</v>
      </c>
      <c r="F162" s="7">
        <f t="shared" si="18"/>
        <v>0</v>
      </c>
      <c r="G162" s="7"/>
      <c r="H162">
        <v>140</v>
      </c>
      <c r="I162" s="7">
        <f t="shared" si="23"/>
        <v>0</v>
      </c>
      <c r="J162" s="7">
        <f t="shared" si="24"/>
        <v>0</v>
      </c>
      <c r="K162" s="7">
        <f t="shared" si="19"/>
        <v>0</v>
      </c>
      <c r="L162" s="7">
        <f t="shared" si="25"/>
        <v>0</v>
      </c>
    </row>
    <row r="163" spans="2:12" x14ac:dyDescent="0.25">
      <c r="B163">
        <v>141</v>
      </c>
      <c r="C163" s="7">
        <f t="shared" si="20"/>
        <v>0</v>
      </c>
      <c r="D163" s="7">
        <f t="shared" si="21"/>
        <v>0</v>
      </c>
      <c r="E163" s="7">
        <f t="shared" si="22"/>
        <v>0</v>
      </c>
      <c r="F163" s="7">
        <f t="shared" si="18"/>
        <v>0</v>
      </c>
      <c r="G163" s="7"/>
      <c r="H163">
        <v>141</v>
      </c>
      <c r="I163" s="7">
        <f t="shared" si="23"/>
        <v>0</v>
      </c>
      <c r="J163" s="7">
        <f t="shared" si="24"/>
        <v>0</v>
      </c>
      <c r="K163" s="7">
        <f t="shared" si="19"/>
        <v>0</v>
      </c>
      <c r="L163" s="7">
        <f t="shared" si="25"/>
        <v>0</v>
      </c>
    </row>
    <row r="164" spans="2:12" x14ac:dyDescent="0.25">
      <c r="B164">
        <v>142</v>
      </c>
      <c r="C164" s="7">
        <f t="shared" si="20"/>
        <v>0</v>
      </c>
      <c r="D164" s="7">
        <f t="shared" si="21"/>
        <v>0</v>
      </c>
      <c r="E164" s="7">
        <f t="shared" si="22"/>
        <v>0</v>
      </c>
      <c r="F164" s="7">
        <f t="shared" si="18"/>
        <v>0</v>
      </c>
      <c r="G164" s="7"/>
      <c r="H164">
        <v>142</v>
      </c>
      <c r="I164" s="7">
        <f t="shared" si="23"/>
        <v>0</v>
      </c>
      <c r="J164" s="7">
        <f t="shared" si="24"/>
        <v>0</v>
      </c>
      <c r="K164" s="7">
        <f t="shared" si="19"/>
        <v>0</v>
      </c>
      <c r="L164" s="7">
        <f t="shared" si="25"/>
        <v>0</v>
      </c>
    </row>
    <row r="165" spans="2:12" x14ac:dyDescent="0.25">
      <c r="B165">
        <v>143</v>
      </c>
      <c r="C165" s="7">
        <f t="shared" si="20"/>
        <v>0</v>
      </c>
      <c r="D165" s="7">
        <f t="shared" si="21"/>
        <v>0</v>
      </c>
      <c r="E165" s="7">
        <f t="shared" si="22"/>
        <v>0</v>
      </c>
      <c r="F165" s="7">
        <f t="shared" si="18"/>
        <v>0</v>
      </c>
      <c r="G165" s="7"/>
      <c r="H165">
        <v>143</v>
      </c>
      <c r="I165" s="7">
        <f t="shared" si="23"/>
        <v>0</v>
      </c>
      <c r="J165" s="7">
        <f t="shared" si="24"/>
        <v>0</v>
      </c>
      <c r="K165" s="7">
        <f t="shared" si="19"/>
        <v>0</v>
      </c>
      <c r="L165" s="7">
        <f t="shared" si="25"/>
        <v>0</v>
      </c>
    </row>
    <row r="166" spans="2:12" x14ac:dyDescent="0.25">
      <c r="B166">
        <v>144</v>
      </c>
      <c r="C166" s="7">
        <f t="shared" si="20"/>
        <v>0</v>
      </c>
      <c r="D166" s="7">
        <f t="shared" si="21"/>
        <v>0</v>
      </c>
      <c r="E166" s="7">
        <f t="shared" si="22"/>
        <v>0</v>
      </c>
      <c r="F166" s="7">
        <f t="shared" si="18"/>
        <v>0</v>
      </c>
      <c r="G166" s="7"/>
      <c r="H166">
        <v>144</v>
      </c>
      <c r="I166" s="7">
        <f t="shared" si="23"/>
        <v>0</v>
      </c>
      <c r="J166" s="7">
        <f t="shared" si="24"/>
        <v>0</v>
      </c>
      <c r="K166" s="7">
        <f t="shared" si="19"/>
        <v>0</v>
      </c>
      <c r="L166" s="7">
        <f t="shared" si="25"/>
        <v>0</v>
      </c>
    </row>
    <row r="167" spans="2:12" x14ac:dyDescent="0.25">
      <c r="B167">
        <v>145</v>
      </c>
      <c r="C167" s="7">
        <f t="shared" si="20"/>
        <v>0</v>
      </c>
      <c r="D167" s="7">
        <f t="shared" si="21"/>
        <v>0</v>
      </c>
      <c r="E167" s="7">
        <f t="shared" si="22"/>
        <v>0</v>
      </c>
      <c r="F167" s="7">
        <f t="shared" si="18"/>
        <v>0</v>
      </c>
      <c r="G167" s="7"/>
      <c r="H167">
        <v>145</v>
      </c>
      <c r="I167" s="7">
        <f t="shared" si="23"/>
        <v>0</v>
      </c>
      <c r="J167" s="7">
        <f t="shared" si="24"/>
        <v>0</v>
      </c>
      <c r="K167" s="7">
        <f t="shared" si="19"/>
        <v>0</v>
      </c>
      <c r="L167" s="7">
        <f t="shared" si="25"/>
        <v>0</v>
      </c>
    </row>
    <row r="168" spans="2:12" x14ac:dyDescent="0.25">
      <c r="B168">
        <v>146</v>
      </c>
      <c r="C168" s="7">
        <f t="shared" si="20"/>
        <v>0</v>
      </c>
      <c r="D168" s="7">
        <f t="shared" si="21"/>
        <v>0</v>
      </c>
      <c r="E168" s="7">
        <f t="shared" si="22"/>
        <v>0</v>
      </c>
      <c r="F168" s="7">
        <f t="shared" si="18"/>
        <v>0</v>
      </c>
      <c r="G168" s="7"/>
      <c r="H168">
        <v>146</v>
      </c>
      <c r="I168" s="7">
        <f t="shared" si="23"/>
        <v>0</v>
      </c>
      <c r="J168" s="7">
        <f t="shared" si="24"/>
        <v>0</v>
      </c>
      <c r="K168" s="7">
        <f t="shared" si="19"/>
        <v>0</v>
      </c>
      <c r="L168" s="7">
        <f t="shared" si="25"/>
        <v>0</v>
      </c>
    </row>
    <row r="169" spans="2:12" x14ac:dyDescent="0.25">
      <c r="B169">
        <v>147</v>
      </c>
      <c r="C169" s="7">
        <f t="shared" si="20"/>
        <v>0</v>
      </c>
      <c r="D169" s="7">
        <f t="shared" si="21"/>
        <v>0</v>
      </c>
      <c r="E169" s="7">
        <f t="shared" si="22"/>
        <v>0</v>
      </c>
      <c r="F169" s="7">
        <f t="shared" si="18"/>
        <v>0</v>
      </c>
      <c r="G169" s="7"/>
      <c r="H169">
        <v>147</v>
      </c>
      <c r="I169" s="7">
        <f t="shared" si="23"/>
        <v>0</v>
      </c>
      <c r="J169" s="7">
        <f t="shared" si="24"/>
        <v>0</v>
      </c>
      <c r="K169" s="7">
        <f t="shared" si="19"/>
        <v>0</v>
      </c>
      <c r="L169" s="7">
        <f t="shared" si="25"/>
        <v>0</v>
      </c>
    </row>
    <row r="170" spans="2:12" x14ac:dyDescent="0.25">
      <c r="B170">
        <v>148</v>
      </c>
      <c r="C170" s="7">
        <f t="shared" si="20"/>
        <v>0</v>
      </c>
      <c r="D170" s="7">
        <f t="shared" si="21"/>
        <v>0</v>
      </c>
      <c r="E170" s="7">
        <f t="shared" si="22"/>
        <v>0</v>
      </c>
      <c r="F170" s="7">
        <f t="shared" si="18"/>
        <v>0</v>
      </c>
      <c r="G170" s="7"/>
      <c r="H170">
        <v>148</v>
      </c>
      <c r="I170" s="7">
        <f t="shared" si="23"/>
        <v>0</v>
      </c>
      <c r="J170" s="7">
        <f t="shared" si="24"/>
        <v>0</v>
      </c>
      <c r="K170" s="7">
        <f t="shared" si="19"/>
        <v>0</v>
      </c>
      <c r="L170" s="7">
        <f t="shared" si="25"/>
        <v>0</v>
      </c>
    </row>
    <row r="171" spans="2:12" x14ac:dyDescent="0.25">
      <c r="B171">
        <v>149</v>
      </c>
      <c r="C171" s="7">
        <f t="shared" si="20"/>
        <v>0</v>
      </c>
      <c r="D171" s="7">
        <f t="shared" si="21"/>
        <v>0</v>
      </c>
      <c r="E171" s="7">
        <f t="shared" si="22"/>
        <v>0</v>
      </c>
      <c r="F171" s="7">
        <f t="shared" si="18"/>
        <v>0</v>
      </c>
      <c r="G171" s="7"/>
      <c r="H171">
        <v>149</v>
      </c>
      <c r="I171" s="7">
        <f t="shared" si="23"/>
        <v>0</v>
      </c>
      <c r="J171" s="7">
        <f t="shared" si="24"/>
        <v>0</v>
      </c>
      <c r="K171" s="7">
        <f t="shared" si="19"/>
        <v>0</v>
      </c>
      <c r="L171" s="7">
        <f t="shared" si="25"/>
        <v>0</v>
      </c>
    </row>
    <row r="172" spans="2:12" x14ac:dyDescent="0.25">
      <c r="B172">
        <v>150</v>
      </c>
      <c r="C172" s="7">
        <f t="shared" si="20"/>
        <v>0</v>
      </c>
      <c r="D172" s="7">
        <f t="shared" si="21"/>
        <v>0</v>
      </c>
      <c r="E172" s="7">
        <f t="shared" si="22"/>
        <v>0</v>
      </c>
      <c r="F172" s="7">
        <f t="shared" si="18"/>
        <v>0</v>
      </c>
      <c r="G172" s="7"/>
      <c r="H172">
        <v>150</v>
      </c>
      <c r="I172" s="7">
        <f t="shared" si="23"/>
        <v>0</v>
      </c>
      <c r="J172" s="7">
        <f t="shared" si="24"/>
        <v>0</v>
      </c>
      <c r="K172" s="7">
        <f t="shared" si="19"/>
        <v>0</v>
      </c>
      <c r="L172" s="7">
        <f t="shared" si="25"/>
        <v>0</v>
      </c>
    </row>
    <row r="173" spans="2:12" x14ac:dyDescent="0.25">
      <c r="B173">
        <v>151</v>
      </c>
      <c r="C173" s="7">
        <f t="shared" si="20"/>
        <v>0</v>
      </c>
      <c r="D173" s="7">
        <f t="shared" si="21"/>
        <v>0</v>
      </c>
      <c r="E173" s="7">
        <f t="shared" si="22"/>
        <v>0</v>
      </c>
      <c r="F173" s="7">
        <f t="shared" si="18"/>
        <v>0</v>
      </c>
      <c r="G173" s="7"/>
      <c r="H173">
        <v>151</v>
      </c>
      <c r="I173" s="7">
        <f t="shared" si="23"/>
        <v>0</v>
      </c>
      <c r="J173" s="7">
        <f t="shared" si="24"/>
        <v>0</v>
      </c>
      <c r="K173" s="7">
        <f t="shared" si="19"/>
        <v>0</v>
      </c>
      <c r="L173" s="7">
        <f t="shared" si="25"/>
        <v>0</v>
      </c>
    </row>
    <row r="174" spans="2:12" x14ac:dyDescent="0.25">
      <c r="B174">
        <v>152</v>
      </c>
      <c r="C174" s="7">
        <f t="shared" si="20"/>
        <v>0</v>
      </c>
      <c r="D174" s="7">
        <f t="shared" si="21"/>
        <v>0</v>
      </c>
      <c r="E174" s="7">
        <f t="shared" si="22"/>
        <v>0</v>
      </c>
      <c r="F174" s="7">
        <f t="shared" si="18"/>
        <v>0</v>
      </c>
      <c r="G174" s="7"/>
      <c r="H174">
        <v>152</v>
      </c>
      <c r="I174" s="7">
        <f t="shared" si="23"/>
        <v>0</v>
      </c>
      <c r="J174" s="7">
        <f t="shared" si="24"/>
        <v>0</v>
      </c>
      <c r="K174" s="7">
        <f t="shared" si="19"/>
        <v>0</v>
      </c>
      <c r="L174" s="7">
        <f t="shared" si="25"/>
        <v>0</v>
      </c>
    </row>
    <row r="175" spans="2:12" x14ac:dyDescent="0.25">
      <c r="B175">
        <v>153</v>
      </c>
      <c r="C175" s="7">
        <f t="shared" si="20"/>
        <v>0</v>
      </c>
      <c r="D175" s="7">
        <f t="shared" si="21"/>
        <v>0</v>
      </c>
      <c r="E175" s="7">
        <f t="shared" si="22"/>
        <v>0</v>
      </c>
      <c r="F175" s="7">
        <f t="shared" si="18"/>
        <v>0</v>
      </c>
      <c r="G175" s="7"/>
      <c r="H175">
        <v>153</v>
      </c>
      <c r="I175" s="7">
        <f t="shared" si="23"/>
        <v>0</v>
      </c>
      <c r="J175" s="7">
        <f t="shared" si="24"/>
        <v>0</v>
      </c>
      <c r="K175" s="7">
        <f t="shared" si="19"/>
        <v>0</v>
      </c>
      <c r="L175" s="7">
        <f t="shared" si="25"/>
        <v>0</v>
      </c>
    </row>
    <row r="176" spans="2:12" x14ac:dyDescent="0.25">
      <c r="B176">
        <v>154</v>
      </c>
      <c r="C176" s="7">
        <f t="shared" si="20"/>
        <v>0</v>
      </c>
      <c r="D176" s="7">
        <f t="shared" si="21"/>
        <v>0</v>
      </c>
      <c r="E176" s="7">
        <f t="shared" si="22"/>
        <v>0</v>
      </c>
      <c r="F176" s="7">
        <f t="shared" si="18"/>
        <v>0</v>
      </c>
      <c r="G176" s="7"/>
      <c r="H176">
        <v>154</v>
      </c>
      <c r="I176" s="7">
        <f t="shared" si="23"/>
        <v>0</v>
      </c>
      <c r="J176" s="7">
        <f t="shared" si="24"/>
        <v>0</v>
      </c>
      <c r="K176" s="7">
        <f t="shared" si="19"/>
        <v>0</v>
      </c>
      <c r="L176" s="7">
        <f t="shared" si="25"/>
        <v>0</v>
      </c>
    </row>
    <row r="177" spans="2:12" x14ac:dyDescent="0.25">
      <c r="B177">
        <v>155</v>
      </c>
      <c r="C177" s="7">
        <f t="shared" si="20"/>
        <v>0</v>
      </c>
      <c r="D177" s="7">
        <f t="shared" si="21"/>
        <v>0</v>
      </c>
      <c r="E177" s="7">
        <f t="shared" si="22"/>
        <v>0</v>
      </c>
      <c r="F177" s="7">
        <f t="shared" si="18"/>
        <v>0</v>
      </c>
      <c r="G177" s="7"/>
      <c r="H177">
        <v>155</v>
      </c>
      <c r="I177" s="7">
        <f t="shared" si="23"/>
        <v>0</v>
      </c>
      <c r="J177" s="7">
        <f t="shared" si="24"/>
        <v>0</v>
      </c>
      <c r="K177" s="7">
        <f t="shared" si="19"/>
        <v>0</v>
      </c>
      <c r="L177" s="7">
        <f t="shared" si="25"/>
        <v>0</v>
      </c>
    </row>
    <row r="178" spans="2:12" x14ac:dyDescent="0.25">
      <c r="B178">
        <v>156</v>
      </c>
      <c r="C178" s="7">
        <f t="shared" si="20"/>
        <v>0</v>
      </c>
      <c r="D178" s="7">
        <f t="shared" si="21"/>
        <v>0</v>
      </c>
      <c r="E178" s="7">
        <f t="shared" si="22"/>
        <v>0</v>
      </c>
      <c r="F178" s="7">
        <f t="shared" si="18"/>
        <v>0</v>
      </c>
      <c r="G178" s="7"/>
      <c r="H178">
        <v>156</v>
      </c>
      <c r="I178" s="7">
        <f t="shared" si="23"/>
        <v>0</v>
      </c>
      <c r="J178" s="7">
        <f t="shared" si="24"/>
        <v>0</v>
      </c>
      <c r="K178" s="7">
        <f t="shared" si="19"/>
        <v>0</v>
      </c>
      <c r="L178" s="7">
        <f t="shared" si="25"/>
        <v>0</v>
      </c>
    </row>
    <row r="179" spans="2:12" x14ac:dyDescent="0.25">
      <c r="B179">
        <v>157</v>
      </c>
      <c r="C179" s="7">
        <f t="shared" si="20"/>
        <v>0</v>
      </c>
      <c r="D179" s="7">
        <f t="shared" si="21"/>
        <v>0</v>
      </c>
      <c r="E179" s="7">
        <f t="shared" si="22"/>
        <v>0</v>
      </c>
      <c r="F179" s="7">
        <f t="shared" si="18"/>
        <v>0</v>
      </c>
      <c r="G179" s="7"/>
      <c r="H179">
        <v>157</v>
      </c>
      <c r="I179" s="7">
        <f t="shared" si="23"/>
        <v>0</v>
      </c>
      <c r="J179" s="7">
        <f t="shared" si="24"/>
        <v>0</v>
      </c>
      <c r="K179" s="7">
        <f t="shared" si="19"/>
        <v>0</v>
      </c>
      <c r="L179" s="7">
        <f t="shared" si="25"/>
        <v>0</v>
      </c>
    </row>
    <row r="180" spans="2:12" x14ac:dyDescent="0.25">
      <c r="B180">
        <v>158</v>
      </c>
      <c r="C180" s="7">
        <f t="shared" si="20"/>
        <v>0</v>
      </c>
      <c r="D180" s="7">
        <f t="shared" si="21"/>
        <v>0</v>
      </c>
      <c r="E180" s="7">
        <f t="shared" si="22"/>
        <v>0</v>
      </c>
      <c r="F180" s="7">
        <f t="shared" si="18"/>
        <v>0</v>
      </c>
      <c r="G180" s="7"/>
      <c r="H180">
        <v>158</v>
      </c>
      <c r="I180" s="7">
        <f t="shared" si="23"/>
        <v>0</v>
      </c>
      <c r="J180" s="7">
        <f t="shared" si="24"/>
        <v>0</v>
      </c>
      <c r="K180" s="7">
        <f t="shared" si="19"/>
        <v>0</v>
      </c>
      <c r="L180" s="7">
        <f t="shared" si="25"/>
        <v>0</v>
      </c>
    </row>
    <row r="181" spans="2:12" x14ac:dyDescent="0.25">
      <c r="B181">
        <v>159</v>
      </c>
      <c r="C181" s="7">
        <f t="shared" si="20"/>
        <v>0</v>
      </c>
      <c r="D181" s="7">
        <f t="shared" si="21"/>
        <v>0</v>
      </c>
      <c r="E181" s="7">
        <f t="shared" si="22"/>
        <v>0</v>
      </c>
      <c r="F181" s="7">
        <f t="shared" si="18"/>
        <v>0</v>
      </c>
      <c r="G181" s="7"/>
      <c r="H181">
        <v>159</v>
      </c>
      <c r="I181" s="7">
        <f t="shared" si="23"/>
        <v>0</v>
      </c>
      <c r="J181" s="7">
        <f t="shared" si="24"/>
        <v>0</v>
      </c>
      <c r="K181" s="7">
        <f t="shared" si="19"/>
        <v>0</v>
      </c>
      <c r="L181" s="7">
        <f t="shared" si="25"/>
        <v>0</v>
      </c>
    </row>
    <row r="182" spans="2:12" x14ac:dyDescent="0.25">
      <c r="B182">
        <v>160</v>
      </c>
      <c r="C182" s="7">
        <f t="shared" si="20"/>
        <v>0</v>
      </c>
      <c r="D182" s="7">
        <f t="shared" si="21"/>
        <v>0</v>
      </c>
      <c r="E182" s="7">
        <f t="shared" si="22"/>
        <v>0</v>
      </c>
      <c r="F182" s="7">
        <f t="shared" si="18"/>
        <v>0</v>
      </c>
      <c r="G182" s="7"/>
      <c r="H182">
        <v>160</v>
      </c>
      <c r="I182" s="7">
        <f t="shared" si="23"/>
        <v>0</v>
      </c>
      <c r="J182" s="7">
        <f t="shared" si="24"/>
        <v>0</v>
      </c>
      <c r="K182" s="7">
        <f t="shared" si="19"/>
        <v>0</v>
      </c>
      <c r="L182" s="7">
        <f t="shared" si="25"/>
        <v>0</v>
      </c>
    </row>
    <row r="183" spans="2:12" x14ac:dyDescent="0.25">
      <c r="B183">
        <v>161</v>
      </c>
      <c r="C183" s="7">
        <f t="shared" si="20"/>
        <v>0</v>
      </c>
      <c r="D183" s="7">
        <f t="shared" si="21"/>
        <v>0</v>
      </c>
      <c r="E183" s="7">
        <f t="shared" si="22"/>
        <v>0</v>
      </c>
      <c r="F183" s="7">
        <f t="shared" si="18"/>
        <v>0</v>
      </c>
      <c r="G183" s="7"/>
      <c r="H183">
        <v>161</v>
      </c>
      <c r="I183" s="7">
        <f t="shared" si="23"/>
        <v>0</v>
      </c>
      <c r="J183" s="7">
        <f t="shared" si="24"/>
        <v>0</v>
      </c>
      <c r="K183" s="7">
        <f t="shared" ref="K183:K202" si="26">IF(J183=0,0,($J$16*($J$18/12))/(1-1/(1+$J$18/12)^$J$17))</f>
        <v>0</v>
      </c>
      <c r="L183" s="7">
        <f t="shared" si="25"/>
        <v>0</v>
      </c>
    </row>
    <row r="184" spans="2:12" x14ac:dyDescent="0.25">
      <c r="B184">
        <v>162</v>
      </c>
      <c r="C184" s="7">
        <f t="shared" si="20"/>
        <v>0</v>
      </c>
      <c r="D184" s="7">
        <f t="shared" si="21"/>
        <v>0</v>
      </c>
      <c r="E184" s="7">
        <f t="shared" si="22"/>
        <v>0</v>
      </c>
      <c r="F184" s="7">
        <f t="shared" si="18"/>
        <v>0</v>
      </c>
      <c r="G184" s="7"/>
      <c r="H184">
        <v>162</v>
      </c>
      <c r="I184" s="7">
        <f t="shared" si="23"/>
        <v>0</v>
      </c>
      <c r="J184" s="7">
        <f t="shared" si="24"/>
        <v>0</v>
      </c>
      <c r="K184" s="7">
        <f t="shared" si="26"/>
        <v>0</v>
      </c>
      <c r="L184" s="7">
        <f t="shared" si="25"/>
        <v>0</v>
      </c>
    </row>
    <row r="185" spans="2:12" x14ac:dyDescent="0.25">
      <c r="B185">
        <v>163</v>
      </c>
      <c r="C185" s="7">
        <f t="shared" si="20"/>
        <v>0</v>
      </c>
      <c r="D185" s="7">
        <f t="shared" si="21"/>
        <v>0</v>
      </c>
      <c r="E185" s="7">
        <f t="shared" si="22"/>
        <v>0</v>
      </c>
      <c r="F185" s="7">
        <f t="shared" si="18"/>
        <v>0</v>
      </c>
      <c r="G185" s="7"/>
      <c r="H185">
        <v>163</v>
      </c>
      <c r="I185" s="7">
        <f t="shared" si="23"/>
        <v>0</v>
      </c>
      <c r="J185" s="7">
        <f t="shared" si="24"/>
        <v>0</v>
      </c>
      <c r="K185" s="7">
        <f t="shared" si="26"/>
        <v>0</v>
      </c>
      <c r="L185" s="7">
        <f t="shared" si="25"/>
        <v>0</v>
      </c>
    </row>
    <row r="186" spans="2:12" x14ac:dyDescent="0.25">
      <c r="B186">
        <v>164</v>
      </c>
      <c r="C186" s="7">
        <f t="shared" si="20"/>
        <v>0</v>
      </c>
      <c r="D186" s="7">
        <f t="shared" si="21"/>
        <v>0</v>
      </c>
      <c r="E186" s="7">
        <f t="shared" si="22"/>
        <v>0</v>
      </c>
      <c r="F186" s="7">
        <f t="shared" si="18"/>
        <v>0</v>
      </c>
      <c r="G186" s="7"/>
      <c r="H186">
        <v>164</v>
      </c>
      <c r="I186" s="7">
        <f t="shared" si="23"/>
        <v>0</v>
      </c>
      <c r="J186" s="7">
        <f t="shared" si="24"/>
        <v>0</v>
      </c>
      <c r="K186" s="7">
        <f t="shared" si="26"/>
        <v>0</v>
      </c>
      <c r="L186" s="7">
        <f t="shared" si="25"/>
        <v>0</v>
      </c>
    </row>
    <row r="187" spans="2:12" x14ac:dyDescent="0.25">
      <c r="B187">
        <v>165</v>
      </c>
      <c r="C187" s="7">
        <f t="shared" si="20"/>
        <v>0</v>
      </c>
      <c r="D187" s="7">
        <f t="shared" si="21"/>
        <v>0</v>
      </c>
      <c r="E187" s="7">
        <f t="shared" si="22"/>
        <v>0</v>
      </c>
      <c r="F187" s="7">
        <f t="shared" si="18"/>
        <v>0</v>
      </c>
      <c r="G187" s="7"/>
      <c r="H187">
        <v>165</v>
      </c>
      <c r="I187" s="7">
        <f t="shared" si="23"/>
        <v>0</v>
      </c>
      <c r="J187" s="7">
        <f t="shared" si="24"/>
        <v>0</v>
      </c>
      <c r="K187" s="7">
        <f t="shared" si="26"/>
        <v>0</v>
      </c>
      <c r="L187" s="7">
        <f t="shared" si="25"/>
        <v>0</v>
      </c>
    </row>
    <row r="188" spans="2:12" x14ac:dyDescent="0.25">
      <c r="B188">
        <v>166</v>
      </c>
      <c r="C188" s="7">
        <f t="shared" si="20"/>
        <v>0</v>
      </c>
      <c r="D188" s="7">
        <f t="shared" si="21"/>
        <v>0</v>
      </c>
      <c r="E188" s="7">
        <f t="shared" si="22"/>
        <v>0</v>
      </c>
      <c r="F188" s="7">
        <f t="shared" si="18"/>
        <v>0</v>
      </c>
      <c r="G188" s="7"/>
      <c r="H188">
        <v>166</v>
      </c>
      <c r="I188" s="7">
        <f t="shared" si="23"/>
        <v>0</v>
      </c>
      <c r="J188" s="7">
        <f t="shared" si="24"/>
        <v>0</v>
      </c>
      <c r="K188" s="7">
        <f t="shared" si="26"/>
        <v>0</v>
      </c>
      <c r="L188" s="7">
        <f t="shared" si="25"/>
        <v>0</v>
      </c>
    </row>
    <row r="189" spans="2:12" x14ac:dyDescent="0.25">
      <c r="B189">
        <v>167</v>
      </c>
      <c r="C189" s="7">
        <f t="shared" si="20"/>
        <v>0</v>
      </c>
      <c r="D189" s="7">
        <f t="shared" si="21"/>
        <v>0</v>
      </c>
      <c r="E189" s="7">
        <f t="shared" si="22"/>
        <v>0</v>
      </c>
      <c r="F189" s="7">
        <f t="shared" si="18"/>
        <v>0</v>
      </c>
      <c r="G189" s="7"/>
      <c r="H189">
        <v>167</v>
      </c>
      <c r="I189" s="7">
        <f t="shared" si="23"/>
        <v>0</v>
      </c>
      <c r="J189" s="7">
        <f t="shared" si="24"/>
        <v>0</v>
      </c>
      <c r="K189" s="7">
        <f t="shared" si="26"/>
        <v>0</v>
      </c>
      <c r="L189" s="7">
        <f t="shared" si="25"/>
        <v>0</v>
      </c>
    </row>
    <row r="190" spans="2:12" x14ac:dyDescent="0.25">
      <c r="B190">
        <v>168</v>
      </c>
      <c r="C190" s="7">
        <f t="shared" si="20"/>
        <v>0</v>
      </c>
      <c r="D190" s="7">
        <f t="shared" si="21"/>
        <v>0</v>
      </c>
      <c r="E190" s="7">
        <f t="shared" si="22"/>
        <v>0</v>
      </c>
      <c r="F190" s="7">
        <f t="shared" si="18"/>
        <v>0</v>
      </c>
      <c r="G190" s="7"/>
      <c r="H190">
        <v>168</v>
      </c>
      <c r="I190" s="7">
        <f t="shared" si="23"/>
        <v>0</v>
      </c>
      <c r="J190" s="7">
        <f t="shared" si="24"/>
        <v>0</v>
      </c>
      <c r="K190" s="7">
        <f t="shared" si="26"/>
        <v>0</v>
      </c>
      <c r="L190" s="7">
        <f t="shared" si="25"/>
        <v>0</v>
      </c>
    </row>
    <row r="191" spans="2:12" x14ac:dyDescent="0.25">
      <c r="B191">
        <v>169</v>
      </c>
      <c r="C191" s="7">
        <f t="shared" si="20"/>
        <v>0</v>
      </c>
      <c r="D191" s="7">
        <f t="shared" si="21"/>
        <v>0</v>
      </c>
      <c r="E191" s="7">
        <f t="shared" si="22"/>
        <v>0</v>
      </c>
      <c r="F191" s="7">
        <f t="shared" si="18"/>
        <v>0</v>
      </c>
      <c r="G191" s="7"/>
      <c r="H191">
        <v>169</v>
      </c>
      <c r="I191" s="7">
        <f t="shared" si="23"/>
        <v>0</v>
      </c>
      <c r="J191" s="7">
        <f t="shared" si="24"/>
        <v>0</v>
      </c>
      <c r="K191" s="7">
        <f t="shared" si="26"/>
        <v>0</v>
      </c>
      <c r="L191" s="7">
        <f t="shared" si="25"/>
        <v>0</v>
      </c>
    </row>
    <row r="192" spans="2:12" x14ac:dyDescent="0.25">
      <c r="B192">
        <v>170</v>
      </c>
      <c r="C192" s="7">
        <f t="shared" si="20"/>
        <v>0</v>
      </c>
      <c r="D192" s="7">
        <f t="shared" si="21"/>
        <v>0</v>
      </c>
      <c r="E192" s="7">
        <f t="shared" si="22"/>
        <v>0</v>
      </c>
      <c r="F192" s="7">
        <f t="shared" si="18"/>
        <v>0</v>
      </c>
      <c r="G192" s="7"/>
      <c r="H192">
        <v>170</v>
      </c>
      <c r="I192" s="7">
        <f t="shared" si="23"/>
        <v>0</v>
      </c>
      <c r="J192" s="7">
        <f t="shared" si="24"/>
        <v>0</v>
      </c>
      <c r="K192" s="7">
        <f t="shared" si="26"/>
        <v>0</v>
      </c>
      <c r="L192" s="7">
        <f t="shared" si="25"/>
        <v>0</v>
      </c>
    </row>
    <row r="193" spans="2:12" x14ac:dyDescent="0.25">
      <c r="B193">
        <v>171</v>
      </c>
      <c r="C193" s="7">
        <f t="shared" si="20"/>
        <v>0</v>
      </c>
      <c r="D193" s="7">
        <f t="shared" si="21"/>
        <v>0</v>
      </c>
      <c r="E193" s="7">
        <f t="shared" si="22"/>
        <v>0</v>
      </c>
      <c r="F193" s="7">
        <f t="shared" si="18"/>
        <v>0</v>
      </c>
      <c r="G193" s="7"/>
      <c r="H193">
        <v>171</v>
      </c>
      <c r="I193" s="7">
        <f t="shared" si="23"/>
        <v>0</v>
      </c>
      <c r="J193" s="7">
        <f t="shared" si="24"/>
        <v>0</v>
      </c>
      <c r="K193" s="7">
        <f t="shared" si="26"/>
        <v>0</v>
      </c>
      <c r="L193" s="7">
        <f t="shared" si="25"/>
        <v>0</v>
      </c>
    </row>
    <row r="194" spans="2:12" x14ac:dyDescent="0.25">
      <c r="B194">
        <v>172</v>
      </c>
      <c r="C194" s="7">
        <f t="shared" si="20"/>
        <v>0</v>
      </c>
      <c r="D194" s="7">
        <f t="shared" si="21"/>
        <v>0</v>
      </c>
      <c r="E194" s="7">
        <f t="shared" si="22"/>
        <v>0</v>
      </c>
      <c r="F194" s="7">
        <f t="shared" si="18"/>
        <v>0</v>
      </c>
      <c r="G194" s="7"/>
      <c r="H194">
        <v>172</v>
      </c>
      <c r="I194" s="7">
        <f t="shared" si="23"/>
        <v>0</v>
      </c>
      <c r="J194" s="7">
        <f t="shared" si="24"/>
        <v>0</v>
      </c>
      <c r="K194" s="7">
        <f t="shared" si="26"/>
        <v>0</v>
      </c>
      <c r="L194" s="7">
        <f t="shared" si="25"/>
        <v>0</v>
      </c>
    </row>
    <row r="195" spans="2:12" x14ac:dyDescent="0.25">
      <c r="B195">
        <v>173</v>
      </c>
      <c r="C195" s="7">
        <f>IF(E195-D195&lt;0,0,E195-D195)</f>
        <v>0</v>
      </c>
      <c r="D195" s="7">
        <f t="shared" si="21"/>
        <v>0</v>
      </c>
      <c r="E195" s="7">
        <f t="shared" si="22"/>
        <v>0</v>
      </c>
      <c r="F195" s="7">
        <f t="shared" si="18"/>
        <v>0</v>
      </c>
      <c r="G195" s="7"/>
      <c r="H195">
        <v>173</v>
      </c>
      <c r="I195" s="7">
        <f t="shared" si="23"/>
        <v>0</v>
      </c>
      <c r="J195" s="7">
        <f t="shared" si="24"/>
        <v>0</v>
      </c>
      <c r="K195" s="7">
        <f t="shared" si="26"/>
        <v>0</v>
      </c>
      <c r="L195" s="7">
        <f t="shared" si="25"/>
        <v>0</v>
      </c>
    </row>
    <row r="196" spans="2:12" x14ac:dyDescent="0.25">
      <c r="B196">
        <v>174</v>
      </c>
      <c r="C196" s="7">
        <f t="shared" si="20"/>
        <v>0</v>
      </c>
      <c r="D196" s="7">
        <f t="shared" si="21"/>
        <v>0</v>
      </c>
      <c r="E196" s="7">
        <f t="shared" si="22"/>
        <v>0</v>
      </c>
      <c r="F196" s="7">
        <f t="shared" si="18"/>
        <v>0</v>
      </c>
      <c r="G196" s="7"/>
      <c r="H196">
        <v>174</v>
      </c>
      <c r="I196" s="7">
        <f t="shared" si="23"/>
        <v>0</v>
      </c>
      <c r="J196" s="7">
        <f t="shared" si="24"/>
        <v>0</v>
      </c>
      <c r="K196" s="7">
        <f t="shared" si="26"/>
        <v>0</v>
      </c>
      <c r="L196" s="7">
        <f t="shared" si="25"/>
        <v>0</v>
      </c>
    </row>
    <row r="197" spans="2:12" x14ac:dyDescent="0.25">
      <c r="B197">
        <v>175</v>
      </c>
      <c r="C197" s="7">
        <f t="shared" si="20"/>
        <v>0</v>
      </c>
      <c r="D197" s="7">
        <f t="shared" si="21"/>
        <v>0</v>
      </c>
      <c r="E197" s="7">
        <f t="shared" si="22"/>
        <v>0</v>
      </c>
      <c r="F197" s="7">
        <f t="shared" si="18"/>
        <v>0</v>
      </c>
      <c r="G197" s="7"/>
      <c r="H197">
        <v>175</v>
      </c>
      <c r="I197" s="7">
        <f t="shared" si="23"/>
        <v>0</v>
      </c>
      <c r="J197" s="7">
        <f t="shared" si="24"/>
        <v>0</v>
      </c>
      <c r="K197" s="7">
        <f t="shared" si="26"/>
        <v>0</v>
      </c>
      <c r="L197" s="7">
        <f t="shared" si="25"/>
        <v>0</v>
      </c>
    </row>
    <row r="198" spans="2:12" x14ac:dyDescent="0.25">
      <c r="B198">
        <v>176</v>
      </c>
      <c r="C198" s="7">
        <f t="shared" si="20"/>
        <v>0</v>
      </c>
      <c r="D198" s="7">
        <f t="shared" si="21"/>
        <v>0</v>
      </c>
      <c r="E198" s="7">
        <f t="shared" si="22"/>
        <v>0</v>
      </c>
      <c r="F198" s="7">
        <f t="shared" si="18"/>
        <v>0</v>
      </c>
      <c r="G198" s="7"/>
      <c r="H198">
        <v>176</v>
      </c>
      <c r="I198" s="7">
        <f t="shared" si="23"/>
        <v>0</v>
      </c>
      <c r="J198" s="7">
        <f t="shared" si="24"/>
        <v>0</v>
      </c>
      <c r="K198" s="7">
        <f t="shared" si="26"/>
        <v>0</v>
      </c>
      <c r="L198" s="7">
        <f t="shared" si="25"/>
        <v>0</v>
      </c>
    </row>
    <row r="199" spans="2:12" x14ac:dyDescent="0.25">
      <c r="B199">
        <v>177</v>
      </c>
      <c r="C199" s="7">
        <f t="shared" si="20"/>
        <v>0</v>
      </c>
      <c r="D199" s="7">
        <f t="shared" si="21"/>
        <v>0</v>
      </c>
      <c r="E199" s="7">
        <f t="shared" si="22"/>
        <v>0</v>
      </c>
      <c r="F199" s="7">
        <f t="shared" si="18"/>
        <v>0</v>
      </c>
      <c r="G199" s="7"/>
      <c r="H199">
        <v>177</v>
      </c>
      <c r="I199" s="7">
        <f t="shared" si="23"/>
        <v>0</v>
      </c>
      <c r="J199" s="7">
        <f t="shared" si="24"/>
        <v>0</v>
      </c>
      <c r="K199" s="7">
        <f t="shared" si="26"/>
        <v>0</v>
      </c>
      <c r="L199" s="7">
        <f t="shared" si="25"/>
        <v>0</v>
      </c>
    </row>
    <row r="200" spans="2:12" x14ac:dyDescent="0.25">
      <c r="B200">
        <v>178</v>
      </c>
      <c r="C200" s="7">
        <f t="shared" si="20"/>
        <v>0</v>
      </c>
      <c r="D200" s="7">
        <f t="shared" si="21"/>
        <v>0</v>
      </c>
      <c r="E200" s="7">
        <f t="shared" si="22"/>
        <v>0</v>
      </c>
      <c r="F200" s="7">
        <f t="shared" si="18"/>
        <v>0</v>
      </c>
      <c r="G200" s="7"/>
      <c r="H200">
        <v>178</v>
      </c>
      <c r="I200" s="7">
        <f t="shared" si="23"/>
        <v>0</v>
      </c>
      <c r="J200" s="7">
        <f t="shared" si="24"/>
        <v>0</v>
      </c>
      <c r="K200" s="7">
        <f t="shared" si="26"/>
        <v>0</v>
      </c>
      <c r="L200" s="7">
        <f t="shared" si="25"/>
        <v>0</v>
      </c>
    </row>
    <row r="201" spans="2:12" x14ac:dyDescent="0.25">
      <c r="B201">
        <v>179</v>
      </c>
      <c r="C201" s="7">
        <f t="shared" si="20"/>
        <v>0</v>
      </c>
      <c r="D201" s="7">
        <f t="shared" si="21"/>
        <v>0</v>
      </c>
      <c r="E201" s="7">
        <f t="shared" si="22"/>
        <v>0</v>
      </c>
      <c r="F201" s="7">
        <f t="shared" si="18"/>
        <v>0</v>
      </c>
      <c r="G201" s="7"/>
      <c r="H201">
        <v>179</v>
      </c>
      <c r="I201" s="7">
        <f t="shared" si="23"/>
        <v>0</v>
      </c>
      <c r="J201" s="7">
        <f t="shared" si="24"/>
        <v>0</v>
      </c>
      <c r="K201" s="7">
        <f t="shared" si="26"/>
        <v>0</v>
      </c>
      <c r="L201" s="7">
        <f t="shared" si="25"/>
        <v>0</v>
      </c>
    </row>
    <row r="202" spans="2:12" x14ac:dyDescent="0.25">
      <c r="B202">
        <v>180</v>
      </c>
      <c r="C202" s="7">
        <f t="shared" si="20"/>
        <v>0</v>
      </c>
      <c r="D202" s="7">
        <f t="shared" si="21"/>
        <v>0</v>
      </c>
      <c r="E202" s="7">
        <f t="shared" si="22"/>
        <v>0</v>
      </c>
      <c r="F202" s="7">
        <f t="shared" si="18"/>
        <v>0</v>
      </c>
      <c r="G202" s="7"/>
      <c r="H202">
        <v>180</v>
      </c>
      <c r="I202" s="7">
        <f t="shared" si="23"/>
        <v>0</v>
      </c>
      <c r="J202" s="7">
        <f t="shared" si="24"/>
        <v>0</v>
      </c>
      <c r="K202" s="7">
        <f t="shared" si="26"/>
        <v>0</v>
      </c>
      <c r="L202" s="7">
        <f t="shared" si="25"/>
        <v>0</v>
      </c>
    </row>
    <row r="203" spans="2:12" x14ac:dyDescent="0.25">
      <c r="F203" s="7"/>
      <c r="G203" s="7"/>
      <c r="H203" s="7"/>
    </row>
    <row r="204" spans="2:12" x14ac:dyDescent="0.25">
      <c r="F204" s="7"/>
      <c r="G204" s="7"/>
      <c r="H204" s="7"/>
    </row>
  </sheetData>
  <mergeCells count="2">
    <mergeCell ref="B20:D20"/>
    <mergeCell ref="H20:J20"/>
  </mergeCells>
  <pageMargins left="0.7" right="0.7" top="0.75" bottom="0.75" header="0.3" footer="0.3"/>
  <ignoredErrors>
    <ignoredError sqref="J1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8E4E4-96CC-4E86-9934-9DB0E36BFDCA}">
  <dimension ref="C2:D13"/>
  <sheetViews>
    <sheetView workbookViewId="0">
      <selection activeCell="E6" sqref="E6"/>
    </sheetView>
  </sheetViews>
  <sheetFormatPr defaultRowHeight="15" x14ac:dyDescent="0.25"/>
  <cols>
    <col min="1" max="26" width="22.85546875" customWidth="1"/>
  </cols>
  <sheetData>
    <row r="2" spans="3:4" x14ac:dyDescent="0.25">
      <c r="C2" s="8">
        <v>600000000</v>
      </c>
    </row>
    <row r="3" spans="3:4" x14ac:dyDescent="0.25">
      <c r="C3">
        <v>120</v>
      </c>
    </row>
    <row r="4" spans="3:4" x14ac:dyDescent="0.25">
      <c r="C4" s="6">
        <v>7.7499999999999999E-2</v>
      </c>
    </row>
    <row r="5" spans="3:4" x14ac:dyDescent="0.25">
      <c r="C5" s="8">
        <v>2400000</v>
      </c>
    </row>
    <row r="6" spans="3:4" x14ac:dyDescent="0.25">
      <c r="D6" t="e">
        <f>LOG(1/(1-C2*(C4/12)/C5),1+(C4/12))</f>
        <v>#NUM!</v>
      </c>
    </row>
    <row r="7" spans="3:4" x14ac:dyDescent="0.25">
      <c r="D7">
        <f>(1-C2*(C4/12)/C5)</f>
        <v>-0.61458333333333326</v>
      </c>
    </row>
    <row r="8" spans="3:4" x14ac:dyDescent="0.25">
      <c r="D8">
        <f>C2*(C4/12)/C5</f>
        <v>1.6145833333333333</v>
      </c>
    </row>
    <row r="9" spans="3:4" x14ac:dyDescent="0.25">
      <c r="D9" s="7">
        <f>C2*(C4/12)</f>
        <v>3875000</v>
      </c>
    </row>
    <row r="10" spans="3:4" x14ac:dyDescent="0.25">
      <c r="C10" s="7">
        <f>C2*(C4/12)</f>
        <v>3875000</v>
      </c>
    </row>
    <row r="11" spans="3:4" x14ac:dyDescent="0.25">
      <c r="C11">
        <f>1-1/(1+(C4/12))^C3</f>
        <v>0.53814676845537335</v>
      </c>
    </row>
    <row r="12" spans="3:4" x14ac:dyDescent="0.25">
      <c r="C12">
        <f>1/(1+(C4/12))^C3</f>
        <v>0.4618532315446266</v>
      </c>
    </row>
    <row r="13" spans="3:4" x14ac:dyDescent="0.25">
      <c r="C13">
        <f>(1+(C4/12))^C3</f>
        <v>2.1651900034467442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B63D-B13E-43FC-8D4B-6B3B8E4ADA0D}">
  <dimension ref="A1:AD83"/>
  <sheetViews>
    <sheetView topLeftCell="A2" zoomScale="67" zoomScaleNormal="70" workbookViewId="0">
      <selection activeCell="H6" sqref="H6"/>
    </sheetView>
  </sheetViews>
  <sheetFormatPr defaultColWidth="12.42578125" defaultRowHeight="26.25" x14ac:dyDescent="0.4"/>
  <cols>
    <col min="1" max="1" width="12.42578125" style="11" customWidth="1"/>
    <col min="2" max="2" width="12.42578125" style="11"/>
    <col min="3" max="3" width="21.28515625" style="11" bestFit="1" customWidth="1"/>
    <col min="4" max="4" width="9.85546875" style="11" customWidth="1"/>
    <col min="5" max="5" width="21.28515625" style="11" bestFit="1" customWidth="1"/>
    <col min="6" max="6" width="14.42578125" style="11" customWidth="1"/>
    <col min="7" max="7" width="7.42578125" style="11" customWidth="1"/>
    <col min="8" max="8" width="27.42578125" style="11" bestFit="1" customWidth="1"/>
    <col min="9" max="15" width="12.42578125" style="11"/>
    <col min="16" max="16" width="2.28515625" style="11" customWidth="1"/>
    <col min="17" max="17" width="27.42578125" style="11" customWidth="1"/>
    <col min="18" max="18" width="12.42578125" style="11"/>
    <col min="19" max="19" width="15.28515625" style="11" bestFit="1" customWidth="1"/>
    <col min="20" max="20" width="1.5703125" style="11" customWidth="1"/>
    <col min="21" max="21" width="5.5703125" style="11" customWidth="1"/>
    <col min="22" max="22" width="34.140625" style="11" bestFit="1" customWidth="1"/>
    <col min="23" max="23" width="12.42578125" style="11"/>
    <col min="24" max="24" width="13" style="11" customWidth="1"/>
    <col min="25" max="25" width="12.42578125" style="11"/>
    <col min="26" max="26" width="25.5703125" style="11" bestFit="1" customWidth="1"/>
    <col min="27" max="29" width="12.42578125" style="11"/>
    <col min="30" max="30" width="12.5703125" style="11" bestFit="1" customWidth="1"/>
    <col min="31" max="16384" width="12.42578125" style="11"/>
  </cols>
  <sheetData>
    <row r="1" spans="1:30" s="10" customFormat="1" ht="33.75" x14ac:dyDescent="0.5">
      <c r="A1" s="9" t="s">
        <v>27</v>
      </c>
    </row>
    <row r="3" spans="1:30" ht="27" thickBot="1" x14ac:dyDescent="0.45">
      <c r="A3" s="11" t="s">
        <v>28</v>
      </c>
      <c r="G3" s="11" t="s">
        <v>29</v>
      </c>
      <c r="H3" s="12">
        <v>10</v>
      </c>
      <c r="I3" s="11" t="s">
        <v>30</v>
      </c>
      <c r="N3" s="13" t="s">
        <v>31</v>
      </c>
      <c r="Q3" s="13" t="s">
        <v>32</v>
      </c>
    </row>
    <row r="4" spans="1:30" ht="27.75" thickTop="1" thickBot="1" x14ac:dyDescent="0.45">
      <c r="A4" s="11" t="s">
        <v>33</v>
      </c>
      <c r="G4" s="11" t="s">
        <v>29</v>
      </c>
      <c r="H4" s="33">
        <v>800000000</v>
      </c>
      <c r="I4" s="33"/>
      <c r="J4" s="33"/>
      <c r="K4" s="33"/>
      <c r="L4" s="33"/>
      <c r="N4" s="13" t="s">
        <v>31</v>
      </c>
      <c r="Q4" s="13" t="s">
        <v>32</v>
      </c>
    </row>
    <row r="5" spans="1:30" ht="27.75" thickTop="1" thickBot="1" x14ac:dyDescent="0.45">
      <c r="A5" s="11" t="s">
        <v>34</v>
      </c>
      <c r="G5" s="11" t="s">
        <v>29</v>
      </c>
      <c r="H5" s="14">
        <v>0.45</v>
      </c>
      <c r="I5" s="11" t="s">
        <v>35</v>
      </c>
      <c r="L5" s="34">
        <f>H5*$H$4</f>
        <v>360000000</v>
      </c>
      <c r="M5" s="35"/>
      <c r="N5" s="35"/>
      <c r="O5" s="35"/>
      <c r="P5" s="35"/>
      <c r="R5" s="13" t="s">
        <v>31</v>
      </c>
      <c r="U5" s="13" t="s">
        <v>32</v>
      </c>
    </row>
    <row r="6" spans="1:30" ht="27.75" thickTop="1" thickBot="1" x14ac:dyDescent="0.45">
      <c r="A6" s="11" t="s">
        <v>36</v>
      </c>
      <c r="G6" s="11" t="s">
        <v>29</v>
      </c>
      <c r="H6" s="15">
        <f>1-H5</f>
        <v>0.55000000000000004</v>
      </c>
      <c r="I6" s="11" t="s">
        <v>35</v>
      </c>
      <c r="L6" s="34">
        <f>H6*$H$4</f>
        <v>440000000.00000006</v>
      </c>
      <c r="M6" s="35"/>
      <c r="N6" s="35"/>
      <c r="O6" s="35"/>
      <c r="P6" s="35"/>
    </row>
    <row r="7" spans="1:30" ht="27.75" thickTop="1" thickBot="1" x14ac:dyDescent="0.45">
      <c r="A7" s="11" t="s">
        <v>37</v>
      </c>
      <c r="G7" s="11" t="s">
        <v>29</v>
      </c>
      <c r="H7" s="30">
        <v>0</v>
      </c>
      <c r="I7" s="30"/>
      <c r="J7" s="30"/>
      <c r="K7" s="30"/>
      <c r="L7" s="30"/>
      <c r="N7" s="13" t="s">
        <v>31</v>
      </c>
      <c r="Q7" s="13" t="s">
        <v>32</v>
      </c>
    </row>
    <row r="8" spans="1:30" ht="27.75" thickTop="1" thickBot="1" x14ac:dyDescent="0.45">
      <c r="A8" s="11" t="s">
        <v>38</v>
      </c>
      <c r="G8" s="11" t="s">
        <v>29</v>
      </c>
      <c r="H8" s="15">
        <v>0.05</v>
      </c>
    </row>
    <row r="9" spans="1:30" ht="27.75" thickTop="1" thickBot="1" x14ac:dyDescent="0.45">
      <c r="A9" s="11" t="s">
        <v>39</v>
      </c>
      <c r="G9" s="11" t="s">
        <v>29</v>
      </c>
      <c r="H9" s="36">
        <f>L5*(1+H8)^H3</f>
        <v>586402065.63987899</v>
      </c>
      <c r="I9" s="37"/>
      <c r="J9" s="37"/>
      <c r="K9" s="37"/>
      <c r="L9" s="37"/>
    </row>
    <row r="10" spans="1:30" ht="27" thickTop="1" x14ac:dyDescent="0.4"/>
    <row r="12" spans="1:30" x14ac:dyDescent="0.4">
      <c r="A12" s="16" t="s">
        <v>40</v>
      </c>
      <c r="L12" s="11" t="s">
        <v>41</v>
      </c>
    </row>
    <row r="13" spans="1:30" x14ac:dyDescent="0.4">
      <c r="V13" s="17"/>
      <c r="Z13" s="18">
        <f>IF(H3=1,K35, IF(H3=2,K47, IF(H3=3,K59, IF(H3=4,K71, IF(H3=5,K83,0)))))</f>
        <v>0</v>
      </c>
    </row>
    <row r="14" spans="1:30" ht="47.25" thickBot="1" x14ac:dyDescent="0.75">
      <c r="A14" s="11" t="s">
        <v>39</v>
      </c>
      <c r="G14" s="11" t="s">
        <v>29</v>
      </c>
      <c r="H14" s="38">
        <f>H9</f>
        <v>586402065.63987899</v>
      </c>
      <c r="I14" s="39"/>
      <c r="J14" s="39"/>
      <c r="K14" s="39"/>
      <c r="L14" s="39"/>
      <c r="R14" s="11" t="s">
        <v>42</v>
      </c>
      <c r="U14" s="11" t="s">
        <v>29</v>
      </c>
      <c r="V14" s="40">
        <f>-FV((((1+H17)^(1/12))-1),H18*12,H16,H15,1)</f>
        <v>580106234.21212459</v>
      </c>
      <c r="W14" s="40"/>
      <c r="X14" s="40"/>
      <c r="Y14" s="40"/>
      <c r="Z14" s="40"/>
    </row>
    <row r="15" spans="1:30" ht="27.75" thickTop="1" thickBot="1" x14ac:dyDescent="0.45">
      <c r="A15" s="11" t="s">
        <v>37</v>
      </c>
      <c r="H15" s="41">
        <f>H7</f>
        <v>0</v>
      </c>
      <c r="I15" s="41"/>
      <c r="J15" s="41"/>
      <c r="K15" s="41"/>
      <c r="L15" s="41"/>
      <c r="R15" s="11" t="s">
        <v>43</v>
      </c>
      <c r="U15" s="11" t="s">
        <v>29</v>
      </c>
      <c r="V15" s="31">
        <f>H15+(H16*H18*12)</f>
        <v>384000000</v>
      </c>
      <c r="W15" s="31"/>
      <c r="X15" s="31"/>
      <c r="Y15" s="31"/>
      <c r="Z15" s="31"/>
      <c r="AA15" s="11" t="s">
        <v>44</v>
      </c>
      <c r="AD15" s="19">
        <f>V15/V14</f>
        <v>0.66194772156091775</v>
      </c>
    </row>
    <row r="16" spans="1:30" ht="27.75" thickTop="1" thickBot="1" x14ac:dyDescent="0.45">
      <c r="A16" s="11" t="s">
        <v>45</v>
      </c>
      <c r="G16" s="11" t="s">
        <v>29</v>
      </c>
      <c r="H16" s="30">
        <v>3200000</v>
      </c>
      <c r="I16" s="30"/>
      <c r="J16" s="30"/>
      <c r="K16" s="30"/>
      <c r="L16" s="30"/>
      <c r="N16" s="13" t="s">
        <v>31</v>
      </c>
      <c r="Q16" s="13" t="s">
        <v>32</v>
      </c>
      <c r="R16" s="11" t="s">
        <v>46</v>
      </c>
      <c r="U16" s="11" t="s">
        <v>29</v>
      </c>
      <c r="V16" s="31">
        <f>V14-V15</f>
        <v>196106234.21212459</v>
      </c>
      <c r="W16" s="31"/>
      <c r="X16" s="31"/>
      <c r="Y16" s="31"/>
      <c r="Z16" s="31"/>
      <c r="AA16" s="11" t="s">
        <v>44</v>
      </c>
      <c r="AD16" s="20">
        <f>1-AD15</f>
        <v>0.33805227843908225</v>
      </c>
    </row>
    <row r="17" spans="1:17" ht="27.75" thickTop="1" thickBot="1" x14ac:dyDescent="0.45">
      <c r="A17" s="11" t="s">
        <v>47</v>
      </c>
      <c r="G17" s="11" t="s">
        <v>29</v>
      </c>
      <c r="H17" s="14">
        <v>0.08</v>
      </c>
      <c r="N17" s="13" t="s">
        <v>31</v>
      </c>
      <c r="Q17" s="13" t="s">
        <v>32</v>
      </c>
    </row>
    <row r="18" spans="1:17" ht="27.75" thickTop="1" thickBot="1" x14ac:dyDescent="0.45">
      <c r="A18" s="11" t="s">
        <v>48</v>
      </c>
      <c r="G18" s="11" t="s">
        <v>29</v>
      </c>
      <c r="H18" s="21">
        <f>H3</f>
        <v>10</v>
      </c>
      <c r="I18" s="11" t="s">
        <v>49</v>
      </c>
    </row>
    <row r="19" spans="1:17" ht="27" thickTop="1" x14ac:dyDescent="0.4"/>
    <row r="20" spans="1:17" x14ac:dyDescent="0.4">
      <c r="A20" s="22" t="s">
        <v>58</v>
      </c>
      <c r="H20" s="26">
        <f>($L$6*(Sheet7!$D$6/12))/(1-1/(1+Sheet7!$D$6/12)^Sheet7!$D$5)</f>
        <v>3323446.5540685547</v>
      </c>
      <c r="J20" s="23"/>
    </row>
    <row r="22" spans="1:17" hidden="1" x14ac:dyDescent="0.4">
      <c r="A22" s="23" t="s">
        <v>50</v>
      </c>
    </row>
    <row r="23" spans="1:17" hidden="1" x14ac:dyDescent="0.4">
      <c r="A23" s="24" t="s">
        <v>51</v>
      </c>
      <c r="B23" s="24" t="s">
        <v>52</v>
      </c>
      <c r="C23" s="32" t="s">
        <v>53</v>
      </c>
      <c r="D23" s="32"/>
      <c r="E23" s="32" t="s">
        <v>54</v>
      </c>
      <c r="F23" s="32"/>
      <c r="G23" s="32" t="s">
        <v>55</v>
      </c>
      <c r="H23" s="32"/>
      <c r="I23" s="32" t="s">
        <v>16</v>
      </c>
      <c r="J23" s="32"/>
      <c r="K23" s="32" t="s">
        <v>56</v>
      </c>
      <c r="L23" s="32"/>
      <c r="M23" s="32" t="s">
        <v>57</v>
      </c>
      <c r="N23" s="32"/>
    </row>
    <row r="24" spans="1:17" hidden="1" x14ac:dyDescent="0.4">
      <c r="A24" s="29">
        <v>1</v>
      </c>
      <c r="B24" s="25">
        <v>1</v>
      </c>
      <c r="C24" s="28">
        <f>H15</f>
        <v>0</v>
      </c>
      <c r="D24" s="28"/>
      <c r="E24" s="28">
        <f>$H$16</f>
        <v>3200000</v>
      </c>
      <c r="F24" s="28"/>
      <c r="G24" s="28">
        <f>C24+E24</f>
        <v>3200000</v>
      </c>
      <c r="H24" s="28"/>
      <c r="I24" s="28">
        <f>G24*$H$17*1/12</f>
        <v>21333.333333333332</v>
      </c>
      <c r="J24" s="28"/>
      <c r="K24" s="28">
        <f>G24+I24</f>
        <v>3221333.3333333335</v>
      </c>
      <c r="L24" s="28"/>
      <c r="M24" s="28">
        <f>C24+E24</f>
        <v>3200000</v>
      </c>
      <c r="N24" s="28"/>
    </row>
    <row r="25" spans="1:17" hidden="1" x14ac:dyDescent="0.4">
      <c r="A25" s="29"/>
      <c r="B25" s="25">
        <v>2</v>
      </c>
      <c r="C25" s="28">
        <f>M24</f>
        <v>3200000</v>
      </c>
      <c r="D25" s="28"/>
      <c r="E25" s="28">
        <f t="shared" ref="E25:E83" si="0">$H$16</f>
        <v>3200000</v>
      </c>
      <c r="F25" s="28"/>
      <c r="G25" s="28">
        <f>K24+E25</f>
        <v>6421333.333333334</v>
      </c>
      <c r="H25" s="28"/>
      <c r="I25" s="28">
        <f>G25*$H$17*1/12</f>
        <v>42808.888888888898</v>
      </c>
      <c r="J25" s="28"/>
      <c r="K25" s="28">
        <f>G25+I25</f>
        <v>6464142.2222222229</v>
      </c>
      <c r="L25" s="28"/>
      <c r="M25" s="28">
        <f>C25+E25</f>
        <v>6400000</v>
      </c>
      <c r="N25" s="28"/>
    </row>
    <row r="26" spans="1:17" hidden="1" x14ac:dyDescent="0.4">
      <c r="A26" s="29"/>
      <c r="B26" s="25">
        <v>3</v>
      </c>
      <c r="C26" s="28">
        <f>M25</f>
        <v>6400000</v>
      </c>
      <c r="D26" s="28"/>
      <c r="E26" s="28">
        <f t="shared" si="0"/>
        <v>3200000</v>
      </c>
      <c r="F26" s="28"/>
      <c r="G26" s="28">
        <f t="shared" ref="G26:G83" si="1">K25+E26</f>
        <v>9664142.2222222239</v>
      </c>
      <c r="H26" s="28"/>
      <c r="I26" s="28">
        <f>G26*$H$17*1/12</f>
        <v>64427.614814814828</v>
      </c>
      <c r="J26" s="28"/>
      <c r="K26" s="28">
        <f t="shared" ref="K26:K83" si="2">G26+I26</f>
        <v>9728569.8370370381</v>
      </c>
      <c r="L26" s="28"/>
      <c r="M26" s="28">
        <f t="shared" ref="M26:M83" si="3">C26+E26</f>
        <v>9600000</v>
      </c>
      <c r="N26" s="28"/>
    </row>
    <row r="27" spans="1:17" hidden="1" x14ac:dyDescent="0.4">
      <c r="A27" s="29"/>
      <c r="B27" s="25">
        <v>4</v>
      </c>
      <c r="C27" s="28">
        <f>M26</f>
        <v>9600000</v>
      </c>
      <c r="D27" s="28"/>
      <c r="E27" s="28">
        <f t="shared" si="0"/>
        <v>3200000</v>
      </c>
      <c r="F27" s="28"/>
      <c r="G27" s="28">
        <f t="shared" si="1"/>
        <v>12928569.837037038</v>
      </c>
      <c r="H27" s="28"/>
      <c r="I27" s="28">
        <f t="shared" ref="I27:I83" si="4">G27*$H$17*1/12</f>
        <v>86190.465580246921</v>
      </c>
      <c r="J27" s="28"/>
      <c r="K27" s="28">
        <f t="shared" si="2"/>
        <v>13014760.302617285</v>
      </c>
      <c r="L27" s="28"/>
      <c r="M27" s="28">
        <f t="shared" si="3"/>
        <v>12800000</v>
      </c>
      <c r="N27" s="28"/>
    </row>
    <row r="28" spans="1:17" hidden="1" x14ac:dyDescent="0.4">
      <c r="A28" s="29"/>
      <c r="B28" s="25">
        <v>5</v>
      </c>
      <c r="C28" s="28">
        <f>M27</f>
        <v>12800000</v>
      </c>
      <c r="D28" s="28"/>
      <c r="E28" s="28">
        <f t="shared" si="0"/>
        <v>3200000</v>
      </c>
      <c r="F28" s="28"/>
      <c r="G28" s="28">
        <f t="shared" si="1"/>
        <v>16214760.302617285</v>
      </c>
      <c r="H28" s="28"/>
      <c r="I28" s="28">
        <f t="shared" si="4"/>
        <v>108098.40201744856</v>
      </c>
      <c r="J28" s="28"/>
      <c r="K28" s="28">
        <f t="shared" si="2"/>
        <v>16322858.704634733</v>
      </c>
      <c r="L28" s="28"/>
      <c r="M28" s="28">
        <f t="shared" si="3"/>
        <v>16000000</v>
      </c>
      <c r="N28" s="28"/>
    </row>
    <row r="29" spans="1:17" hidden="1" x14ac:dyDescent="0.4">
      <c r="A29" s="29"/>
      <c r="B29" s="25">
        <v>6</v>
      </c>
      <c r="C29" s="28">
        <f t="shared" ref="C29:C83" si="5">M28</f>
        <v>16000000</v>
      </c>
      <c r="D29" s="28"/>
      <c r="E29" s="28">
        <f t="shared" si="0"/>
        <v>3200000</v>
      </c>
      <c r="F29" s="28"/>
      <c r="G29" s="28">
        <f t="shared" si="1"/>
        <v>19522858.704634733</v>
      </c>
      <c r="H29" s="28"/>
      <c r="I29" s="28">
        <f t="shared" si="4"/>
        <v>130152.39136423155</v>
      </c>
      <c r="J29" s="28"/>
      <c r="K29" s="28">
        <f t="shared" si="2"/>
        <v>19653011.095998965</v>
      </c>
      <c r="L29" s="28"/>
      <c r="M29" s="28">
        <f t="shared" si="3"/>
        <v>19200000</v>
      </c>
      <c r="N29" s="28"/>
    </row>
    <row r="30" spans="1:17" hidden="1" x14ac:dyDescent="0.4">
      <c r="A30" s="29"/>
      <c r="B30" s="25">
        <v>7</v>
      </c>
      <c r="C30" s="28">
        <f t="shared" si="5"/>
        <v>19200000</v>
      </c>
      <c r="D30" s="28"/>
      <c r="E30" s="28">
        <f t="shared" si="0"/>
        <v>3200000</v>
      </c>
      <c r="F30" s="28"/>
      <c r="G30" s="28">
        <f t="shared" si="1"/>
        <v>22853011.095998965</v>
      </c>
      <c r="H30" s="28"/>
      <c r="I30" s="28">
        <f t="shared" si="4"/>
        <v>152353.40730665976</v>
      </c>
      <c r="J30" s="28"/>
      <c r="K30" s="28">
        <f t="shared" si="2"/>
        <v>23005364.503305625</v>
      </c>
      <c r="L30" s="28"/>
      <c r="M30" s="28">
        <f t="shared" si="3"/>
        <v>22400000</v>
      </c>
      <c r="N30" s="28"/>
    </row>
    <row r="31" spans="1:17" hidden="1" x14ac:dyDescent="0.4">
      <c r="A31" s="29"/>
      <c r="B31" s="25">
        <v>8</v>
      </c>
      <c r="C31" s="28">
        <f t="shared" si="5"/>
        <v>22400000</v>
      </c>
      <c r="D31" s="28"/>
      <c r="E31" s="28">
        <f t="shared" si="0"/>
        <v>3200000</v>
      </c>
      <c r="F31" s="28"/>
      <c r="G31" s="28">
        <f t="shared" si="1"/>
        <v>26205364.503305625</v>
      </c>
      <c r="H31" s="28"/>
      <c r="I31" s="28">
        <f t="shared" si="4"/>
        <v>174702.4300220375</v>
      </c>
      <c r="J31" s="28"/>
      <c r="K31" s="28">
        <f t="shared" si="2"/>
        <v>26380066.933327664</v>
      </c>
      <c r="L31" s="28"/>
      <c r="M31" s="28">
        <f t="shared" si="3"/>
        <v>25600000</v>
      </c>
      <c r="N31" s="28"/>
    </row>
    <row r="32" spans="1:17" hidden="1" x14ac:dyDescent="0.4">
      <c r="A32" s="29"/>
      <c r="B32" s="25">
        <v>9</v>
      </c>
      <c r="C32" s="28">
        <f t="shared" si="5"/>
        <v>25600000</v>
      </c>
      <c r="D32" s="28"/>
      <c r="E32" s="28">
        <f t="shared" si="0"/>
        <v>3200000</v>
      </c>
      <c r="F32" s="28"/>
      <c r="G32" s="28">
        <f t="shared" si="1"/>
        <v>29580066.933327664</v>
      </c>
      <c r="H32" s="28"/>
      <c r="I32" s="28">
        <f t="shared" si="4"/>
        <v>197200.44622218443</v>
      </c>
      <c r="J32" s="28"/>
      <c r="K32" s="28">
        <f t="shared" si="2"/>
        <v>29777267.37954985</v>
      </c>
      <c r="L32" s="28"/>
      <c r="M32" s="28">
        <f t="shared" si="3"/>
        <v>28800000</v>
      </c>
      <c r="N32" s="28"/>
    </row>
    <row r="33" spans="1:14" hidden="1" x14ac:dyDescent="0.4">
      <c r="A33" s="29"/>
      <c r="B33" s="25">
        <v>10</v>
      </c>
      <c r="C33" s="28">
        <f t="shared" si="5"/>
        <v>28800000</v>
      </c>
      <c r="D33" s="28"/>
      <c r="E33" s="28">
        <f t="shared" si="0"/>
        <v>3200000</v>
      </c>
      <c r="F33" s="28"/>
      <c r="G33" s="28">
        <f t="shared" si="1"/>
        <v>32977267.37954985</v>
      </c>
      <c r="H33" s="28"/>
      <c r="I33" s="28">
        <f t="shared" si="4"/>
        <v>219848.44919699899</v>
      </c>
      <c r="J33" s="28"/>
      <c r="K33" s="28">
        <f t="shared" si="2"/>
        <v>33197115.828746848</v>
      </c>
      <c r="L33" s="28"/>
      <c r="M33" s="28">
        <f t="shared" si="3"/>
        <v>32000000</v>
      </c>
      <c r="N33" s="28"/>
    </row>
    <row r="34" spans="1:14" hidden="1" x14ac:dyDescent="0.4">
      <c r="A34" s="29"/>
      <c r="B34" s="25">
        <v>11</v>
      </c>
      <c r="C34" s="28">
        <f t="shared" si="5"/>
        <v>32000000</v>
      </c>
      <c r="D34" s="28"/>
      <c r="E34" s="28">
        <f t="shared" si="0"/>
        <v>3200000</v>
      </c>
      <c r="F34" s="28"/>
      <c r="G34" s="28">
        <f t="shared" si="1"/>
        <v>36397115.828746848</v>
      </c>
      <c r="H34" s="28"/>
      <c r="I34" s="28">
        <f t="shared" si="4"/>
        <v>242647.43885831232</v>
      </c>
      <c r="J34" s="28"/>
      <c r="K34" s="28">
        <f t="shared" si="2"/>
        <v>36639763.267605163</v>
      </c>
      <c r="L34" s="28"/>
      <c r="M34" s="28">
        <f t="shared" si="3"/>
        <v>35200000</v>
      </c>
      <c r="N34" s="28"/>
    </row>
    <row r="35" spans="1:14" hidden="1" x14ac:dyDescent="0.4">
      <c r="A35" s="29"/>
      <c r="B35" s="25">
        <v>12</v>
      </c>
      <c r="C35" s="28">
        <f t="shared" si="5"/>
        <v>35200000</v>
      </c>
      <c r="D35" s="28"/>
      <c r="E35" s="28">
        <f t="shared" si="0"/>
        <v>3200000</v>
      </c>
      <c r="F35" s="28"/>
      <c r="G35" s="28">
        <f t="shared" si="1"/>
        <v>39839763.267605163</v>
      </c>
      <c r="H35" s="28"/>
      <c r="I35" s="28">
        <f>G35*$H$17*1/12</f>
        <v>265598.42178403441</v>
      </c>
      <c r="J35" s="28"/>
      <c r="K35" s="28">
        <f t="shared" si="2"/>
        <v>40105361.689389199</v>
      </c>
      <c r="L35" s="28"/>
      <c r="M35" s="28">
        <f t="shared" si="3"/>
        <v>38400000</v>
      </c>
      <c r="N35" s="28"/>
    </row>
    <row r="36" spans="1:14" hidden="1" x14ac:dyDescent="0.4">
      <c r="A36" s="29">
        <v>2</v>
      </c>
      <c r="B36" s="25">
        <v>13</v>
      </c>
      <c r="C36" s="28">
        <f t="shared" si="5"/>
        <v>38400000</v>
      </c>
      <c r="D36" s="28"/>
      <c r="E36" s="28">
        <f t="shared" si="0"/>
        <v>3200000</v>
      </c>
      <c r="F36" s="28"/>
      <c r="G36" s="28">
        <f t="shared" si="1"/>
        <v>43305361.689389199</v>
      </c>
      <c r="H36" s="28"/>
      <c r="I36" s="28">
        <f t="shared" si="4"/>
        <v>288702.41126259469</v>
      </c>
      <c r="J36" s="28"/>
      <c r="K36" s="28">
        <f t="shared" si="2"/>
        <v>43594064.100651793</v>
      </c>
      <c r="L36" s="28"/>
      <c r="M36" s="28">
        <f t="shared" si="3"/>
        <v>41600000</v>
      </c>
      <c r="N36" s="28"/>
    </row>
    <row r="37" spans="1:14" hidden="1" x14ac:dyDescent="0.4">
      <c r="A37" s="29"/>
      <c r="B37" s="25">
        <v>14</v>
      </c>
      <c r="C37" s="28">
        <f t="shared" si="5"/>
        <v>41600000</v>
      </c>
      <c r="D37" s="28"/>
      <c r="E37" s="28">
        <f t="shared" si="0"/>
        <v>3200000</v>
      </c>
      <c r="F37" s="28"/>
      <c r="G37" s="28">
        <f t="shared" si="1"/>
        <v>46794064.100651793</v>
      </c>
      <c r="H37" s="28"/>
      <c r="I37" s="28">
        <f t="shared" si="4"/>
        <v>311960.42733767862</v>
      </c>
      <c r="J37" s="28"/>
      <c r="K37" s="28">
        <f t="shared" si="2"/>
        <v>47106024.527989469</v>
      </c>
      <c r="L37" s="28"/>
      <c r="M37" s="28">
        <f t="shared" si="3"/>
        <v>44800000</v>
      </c>
      <c r="N37" s="28"/>
    </row>
    <row r="38" spans="1:14" hidden="1" x14ac:dyDescent="0.4">
      <c r="A38" s="29"/>
      <c r="B38" s="25">
        <v>15</v>
      </c>
      <c r="C38" s="28">
        <f t="shared" si="5"/>
        <v>44800000</v>
      </c>
      <c r="D38" s="28"/>
      <c r="E38" s="28">
        <f t="shared" si="0"/>
        <v>3200000</v>
      </c>
      <c r="F38" s="28"/>
      <c r="G38" s="28">
        <f t="shared" si="1"/>
        <v>50306024.527989469</v>
      </c>
      <c r="H38" s="28"/>
      <c r="I38" s="28">
        <f t="shared" si="4"/>
        <v>335373.49685326312</v>
      </c>
      <c r="J38" s="28"/>
      <c r="K38" s="28">
        <f t="shared" si="2"/>
        <v>50641398.024842732</v>
      </c>
      <c r="L38" s="28"/>
      <c r="M38" s="28">
        <f t="shared" si="3"/>
        <v>48000000</v>
      </c>
      <c r="N38" s="28"/>
    </row>
    <row r="39" spans="1:14" hidden="1" x14ac:dyDescent="0.4">
      <c r="A39" s="29"/>
      <c r="B39" s="25">
        <v>16</v>
      </c>
      <c r="C39" s="28">
        <f t="shared" si="5"/>
        <v>48000000</v>
      </c>
      <c r="D39" s="28"/>
      <c r="E39" s="28">
        <f t="shared" si="0"/>
        <v>3200000</v>
      </c>
      <c r="F39" s="28"/>
      <c r="G39" s="28">
        <f t="shared" si="1"/>
        <v>53841398.024842732</v>
      </c>
      <c r="H39" s="28"/>
      <c r="I39" s="28">
        <f t="shared" si="4"/>
        <v>358942.65349895158</v>
      </c>
      <c r="J39" s="28"/>
      <c r="K39" s="28">
        <f t="shared" si="2"/>
        <v>54200340.678341687</v>
      </c>
      <c r="L39" s="28"/>
      <c r="M39" s="28">
        <f t="shared" si="3"/>
        <v>51200000</v>
      </c>
      <c r="N39" s="28"/>
    </row>
    <row r="40" spans="1:14" hidden="1" x14ac:dyDescent="0.4">
      <c r="A40" s="29"/>
      <c r="B40" s="25">
        <v>17</v>
      </c>
      <c r="C40" s="28">
        <f t="shared" si="5"/>
        <v>51200000</v>
      </c>
      <c r="D40" s="28"/>
      <c r="E40" s="28">
        <f t="shared" si="0"/>
        <v>3200000</v>
      </c>
      <c r="F40" s="28"/>
      <c r="G40" s="28">
        <f t="shared" si="1"/>
        <v>57400340.678341687</v>
      </c>
      <c r="H40" s="28"/>
      <c r="I40" s="28">
        <f t="shared" si="4"/>
        <v>382668.93785561126</v>
      </c>
      <c r="J40" s="28"/>
      <c r="K40" s="28">
        <f t="shared" si="2"/>
        <v>57783009.616197295</v>
      </c>
      <c r="L40" s="28"/>
      <c r="M40" s="28">
        <f t="shared" si="3"/>
        <v>54400000</v>
      </c>
      <c r="N40" s="28"/>
    </row>
    <row r="41" spans="1:14" hidden="1" x14ac:dyDescent="0.4">
      <c r="A41" s="29"/>
      <c r="B41" s="25">
        <v>18</v>
      </c>
      <c r="C41" s="28">
        <f t="shared" si="5"/>
        <v>54400000</v>
      </c>
      <c r="D41" s="28"/>
      <c r="E41" s="28">
        <f t="shared" si="0"/>
        <v>3200000</v>
      </c>
      <c r="F41" s="28"/>
      <c r="G41" s="28">
        <f t="shared" si="1"/>
        <v>60983009.616197295</v>
      </c>
      <c r="H41" s="28"/>
      <c r="I41" s="28">
        <f t="shared" si="4"/>
        <v>406553.39744131529</v>
      </c>
      <c r="J41" s="28"/>
      <c r="K41" s="28">
        <f t="shared" si="2"/>
        <v>61389563.013638608</v>
      </c>
      <c r="L41" s="28"/>
      <c r="M41" s="28">
        <f t="shared" si="3"/>
        <v>57600000</v>
      </c>
      <c r="N41" s="28"/>
    </row>
    <row r="42" spans="1:14" hidden="1" x14ac:dyDescent="0.4">
      <c r="A42" s="29"/>
      <c r="B42" s="25">
        <v>19</v>
      </c>
      <c r="C42" s="28">
        <f t="shared" si="5"/>
        <v>57600000</v>
      </c>
      <c r="D42" s="28"/>
      <c r="E42" s="28">
        <f t="shared" si="0"/>
        <v>3200000</v>
      </c>
      <c r="F42" s="28"/>
      <c r="G42" s="28">
        <f t="shared" si="1"/>
        <v>64589563.013638608</v>
      </c>
      <c r="H42" s="28"/>
      <c r="I42" s="28">
        <f t="shared" si="4"/>
        <v>430597.08675759076</v>
      </c>
      <c r="J42" s="28"/>
      <c r="K42" s="28">
        <f t="shared" si="2"/>
        <v>65020160.100396201</v>
      </c>
      <c r="L42" s="28"/>
      <c r="M42" s="28">
        <f t="shared" si="3"/>
        <v>60800000</v>
      </c>
      <c r="N42" s="28"/>
    </row>
    <row r="43" spans="1:14" hidden="1" x14ac:dyDescent="0.4">
      <c r="A43" s="29"/>
      <c r="B43" s="25">
        <v>20</v>
      </c>
      <c r="C43" s="28">
        <f t="shared" si="5"/>
        <v>60800000</v>
      </c>
      <c r="D43" s="28"/>
      <c r="E43" s="28">
        <f t="shared" si="0"/>
        <v>3200000</v>
      </c>
      <c r="F43" s="28"/>
      <c r="G43" s="28">
        <f t="shared" si="1"/>
        <v>68220160.100396201</v>
      </c>
      <c r="H43" s="28"/>
      <c r="I43" s="28">
        <f t="shared" si="4"/>
        <v>454801.06733597466</v>
      </c>
      <c r="J43" s="28"/>
      <c r="K43" s="28">
        <f t="shared" si="2"/>
        <v>68674961.167732179</v>
      </c>
      <c r="L43" s="28"/>
      <c r="M43" s="28">
        <f t="shared" si="3"/>
        <v>64000000</v>
      </c>
      <c r="N43" s="28"/>
    </row>
    <row r="44" spans="1:14" hidden="1" x14ac:dyDescent="0.4">
      <c r="A44" s="29"/>
      <c r="B44" s="25">
        <v>21</v>
      </c>
      <c r="C44" s="28">
        <f t="shared" si="5"/>
        <v>64000000</v>
      </c>
      <c r="D44" s="28"/>
      <c r="E44" s="28">
        <f t="shared" si="0"/>
        <v>3200000</v>
      </c>
      <c r="F44" s="28"/>
      <c r="G44" s="28">
        <f t="shared" si="1"/>
        <v>71874961.167732179</v>
      </c>
      <c r="H44" s="28"/>
      <c r="I44" s="28">
        <f t="shared" si="4"/>
        <v>479166.40778488124</v>
      </c>
      <c r="J44" s="28"/>
      <c r="K44" s="28">
        <f t="shared" si="2"/>
        <v>72354127.575517058</v>
      </c>
      <c r="L44" s="28"/>
      <c r="M44" s="28">
        <f t="shared" si="3"/>
        <v>67200000</v>
      </c>
      <c r="N44" s="28"/>
    </row>
    <row r="45" spans="1:14" hidden="1" x14ac:dyDescent="0.4">
      <c r="A45" s="29"/>
      <c r="B45" s="25">
        <v>22</v>
      </c>
      <c r="C45" s="28">
        <f t="shared" si="5"/>
        <v>67200000</v>
      </c>
      <c r="D45" s="28"/>
      <c r="E45" s="28">
        <f t="shared" si="0"/>
        <v>3200000</v>
      </c>
      <c r="F45" s="28"/>
      <c r="G45" s="28">
        <f t="shared" si="1"/>
        <v>75554127.575517058</v>
      </c>
      <c r="H45" s="28"/>
      <c r="I45" s="28">
        <f t="shared" si="4"/>
        <v>503694.18383678043</v>
      </c>
      <c r="J45" s="28"/>
      <c r="K45" s="28">
        <f t="shared" si="2"/>
        <v>76057821.759353831</v>
      </c>
      <c r="L45" s="28"/>
      <c r="M45" s="28">
        <f t="shared" si="3"/>
        <v>70400000</v>
      </c>
      <c r="N45" s="28"/>
    </row>
    <row r="46" spans="1:14" hidden="1" x14ac:dyDescent="0.4">
      <c r="A46" s="29"/>
      <c r="B46" s="25">
        <v>23</v>
      </c>
      <c r="C46" s="28">
        <f t="shared" si="5"/>
        <v>70400000</v>
      </c>
      <c r="D46" s="28"/>
      <c r="E46" s="28">
        <f t="shared" si="0"/>
        <v>3200000</v>
      </c>
      <c r="F46" s="28"/>
      <c r="G46" s="28">
        <f t="shared" si="1"/>
        <v>79257821.759353831</v>
      </c>
      <c r="H46" s="28"/>
      <c r="I46" s="28">
        <f t="shared" si="4"/>
        <v>528385.47839569219</v>
      </c>
      <c r="J46" s="28"/>
      <c r="K46" s="28">
        <f t="shared" si="2"/>
        <v>79786207.237749517</v>
      </c>
      <c r="L46" s="28"/>
      <c r="M46" s="28">
        <f t="shared" si="3"/>
        <v>73600000</v>
      </c>
      <c r="N46" s="28"/>
    </row>
    <row r="47" spans="1:14" hidden="1" x14ac:dyDescent="0.4">
      <c r="A47" s="29"/>
      <c r="B47" s="25">
        <v>24</v>
      </c>
      <c r="C47" s="28">
        <f t="shared" si="5"/>
        <v>73600000</v>
      </c>
      <c r="D47" s="28"/>
      <c r="E47" s="28">
        <f t="shared" si="0"/>
        <v>3200000</v>
      </c>
      <c r="F47" s="28"/>
      <c r="G47" s="28">
        <f t="shared" si="1"/>
        <v>82986207.237749517</v>
      </c>
      <c r="H47" s="28"/>
      <c r="I47" s="28">
        <f t="shared" si="4"/>
        <v>553241.38158499682</v>
      </c>
      <c r="J47" s="28"/>
      <c r="K47" s="28">
        <f t="shared" si="2"/>
        <v>83539448.619334519</v>
      </c>
      <c r="L47" s="28"/>
      <c r="M47" s="28">
        <f t="shared" si="3"/>
        <v>76800000</v>
      </c>
      <c r="N47" s="28"/>
    </row>
    <row r="48" spans="1:14" hidden="1" x14ac:dyDescent="0.4">
      <c r="A48" s="29">
        <v>3</v>
      </c>
      <c r="B48" s="25">
        <v>25</v>
      </c>
      <c r="C48" s="28">
        <f t="shared" si="5"/>
        <v>76800000</v>
      </c>
      <c r="D48" s="28"/>
      <c r="E48" s="28">
        <f t="shared" si="0"/>
        <v>3200000</v>
      </c>
      <c r="F48" s="28"/>
      <c r="G48" s="28">
        <f t="shared" si="1"/>
        <v>86739448.619334519</v>
      </c>
      <c r="H48" s="28"/>
      <c r="I48" s="28">
        <f t="shared" si="4"/>
        <v>578262.99079556344</v>
      </c>
      <c r="J48" s="28"/>
      <c r="K48" s="28">
        <f t="shared" si="2"/>
        <v>87317711.610130087</v>
      </c>
      <c r="L48" s="28"/>
      <c r="M48" s="28">
        <f t="shared" si="3"/>
        <v>80000000</v>
      </c>
      <c r="N48" s="28"/>
    </row>
    <row r="49" spans="1:14" hidden="1" x14ac:dyDescent="0.4">
      <c r="A49" s="29"/>
      <c r="B49" s="25">
        <v>26</v>
      </c>
      <c r="C49" s="28">
        <f t="shared" si="5"/>
        <v>80000000</v>
      </c>
      <c r="D49" s="28"/>
      <c r="E49" s="28">
        <f t="shared" si="0"/>
        <v>3200000</v>
      </c>
      <c r="F49" s="28"/>
      <c r="G49" s="28">
        <f t="shared" si="1"/>
        <v>90517711.610130087</v>
      </c>
      <c r="H49" s="28"/>
      <c r="I49" s="28">
        <f t="shared" si="4"/>
        <v>603451.41073420062</v>
      </c>
      <c r="J49" s="28"/>
      <c r="K49" s="28">
        <f t="shared" si="2"/>
        <v>91121163.020864293</v>
      </c>
      <c r="L49" s="28"/>
      <c r="M49" s="28">
        <f t="shared" si="3"/>
        <v>83200000</v>
      </c>
      <c r="N49" s="28"/>
    </row>
    <row r="50" spans="1:14" hidden="1" x14ac:dyDescent="0.4">
      <c r="A50" s="29"/>
      <c r="B50" s="25">
        <v>27</v>
      </c>
      <c r="C50" s="28">
        <f t="shared" si="5"/>
        <v>83200000</v>
      </c>
      <c r="D50" s="28"/>
      <c r="E50" s="28">
        <f t="shared" si="0"/>
        <v>3200000</v>
      </c>
      <c r="F50" s="28"/>
      <c r="G50" s="28">
        <f t="shared" si="1"/>
        <v>94321163.020864293</v>
      </c>
      <c r="H50" s="28"/>
      <c r="I50" s="28">
        <f t="shared" si="4"/>
        <v>628807.75347242865</v>
      </c>
      <c r="J50" s="28"/>
      <c r="K50" s="28">
        <f t="shared" si="2"/>
        <v>94949970.774336725</v>
      </c>
      <c r="L50" s="28"/>
      <c r="M50" s="28">
        <f t="shared" si="3"/>
        <v>86400000</v>
      </c>
      <c r="N50" s="28"/>
    </row>
    <row r="51" spans="1:14" hidden="1" x14ac:dyDescent="0.4">
      <c r="A51" s="29"/>
      <c r="B51" s="25">
        <v>28</v>
      </c>
      <c r="C51" s="28">
        <f t="shared" si="5"/>
        <v>86400000</v>
      </c>
      <c r="D51" s="28"/>
      <c r="E51" s="28">
        <f t="shared" si="0"/>
        <v>3200000</v>
      </c>
      <c r="F51" s="28"/>
      <c r="G51" s="28">
        <f t="shared" si="1"/>
        <v>98149970.774336725</v>
      </c>
      <c r="H51" s="28"/>
      <c r="I51" s="28">
        <f t="shared" si="4"/>
        <v>654333.1384955782</v>
      </c>
      <c r="J51" s="28"/>
      <c r="K51" s="28">
        <f t="shared" si="2"/>
        <v>98804303.912832305</v>
      </c>
      <c r="L51" s="28"/>
      <c r="M51" s="28">
        <f t="shared" si="3"/>
        <v>89600000</v>
      </c>
      <c r="N51" s="28"/>
    </row>
    <row r="52" spans="1:14" hidden="1" x14ac:dyDescent="0.4">
      <c r="A52" s="29"/>
      <c r="B52" s="25">
        <v>29</v>
      </c>
      <c r="C52" s="28">
        <f t="shared" si="5"/>
        <v>89600000</v>
      </c>
      <c r="D52" s="28"/>
      <c r="E52" s="28">
        <f t="shared" si="0"/>
        <v>3200000</v>
      </c>
      <c r="F52" s="28"/>
      <c r="G52" s="28">
        <f t="shared" si="1"/>
        <v>102004303.9128323</v>
      </c>
      <c r="H52" s="28"/>
      <c r="I52" s="28">
        <f t="shared" si="4"/>
        <v>680028.69275221543</v>
      </c>
      <c r="J52" s="28"/>
      <c r="K52" s="28">
        <f t="shared" si="2"/>
        <v>102684332.60558452</v>
      </c>
      <c r="L52" s="28"/>
      <c r="M52" s="28">
        <f t="shared" si="3"/>
        <v>92800000</v>
      </c>
      <c r="N52" s="28"/>
    </row>
    <row r="53" spans="1:14" hidden="1" x14ac:dyDescent="0.4">
      <c r="A53" s="29"/>
      <c r="B53" s="25">
        <v>30</v>
      </c>
      <c r="C53" s="28">
        <f t="shared" si="5"/>
        <v>92800000</v>
      </c>
      <c r="D53" s="28"/>
      <c r="E53" s="28">
        <f t="shared" si="0"/>
        <v>3200000</v>
      </c>
      <c r="F53" s="28"/>
      <c r="G53" s="28">
        <f t="shared" si="1"/>
        <v>105884332.60558452</v>
      </c>
      <c r="H53" s="28"/>
      <c r="I53" s="28">
        <f t="shared" si="4"/>
        <v>705895.55070389679</v>
      </c>
      <c r="J53" s="28"/>
      <c r="K53" s="28">
        <f t="shared" si="2"/>
        <v>106590228.15628842</v>
      </c>
      <c r="L53" s="28"/>
      <c r="M53" s="28">
        <f t="shared" si="3"/>
        <v>96000000</v>
      </c>
      <c r="N53" s="28"/>
    </row>
    <row r="54" spans="1:14" hidden="1" x14ac:dyDescent="0.4">
      <c r="A54" s="29"/>
      <c r="B54" s="25">
        <v>31</v>
      </c>
      <c r="C54" s="28">
        <f t="shared" si="5"/>
        <v>96000000</v>
      </c>
      <c r="D54" s="28"/>
      <c r="E54" s="28">
        <f t="shared" si="0"/>
        <v>3200000</v>
      </c>
      <c r="F54" s="28"/>
      <c r="G54" s="28">
        <f t="shared" si="1"/>
        <v>109790228.15628842</v>
      </c>
      <c r="H54" s="28"/>
      <c r="I54" s="28">
        <f t="shared" si="4"/>
        <v>731934.85437525611</v>
      </c>
      <c r="J54" s="28"/>
      <c r="K54" s="28">
        <f t="shared" si="2"/>
        <v>110522163.01066367</v>
      </c>
      <c r="L54" s="28"/>
      <c r="M54" s="28">
        <f t="shared" si="3"/>
        <v>99200000</v>
      </c>
      <c r="N54" s="28"/>
    </row>
    <row r="55" spans="1:14" hidden="1" x14ac:dyDescent="0.4">
      <c r="A55" s="29"/>
      <c r="B55" s="25">
        <v>32</v>
      </c>
      <c r="C55" s="28">
        <f t="shared" si="5"/>
        <v>99200000</v>
      </c>
      <c r="D55" s="28"/>
      <c r="E55" s="28">
        <f t="shared" si="0"/>
        <v>3200000</v>
      </c>
      <c r="F55" s="28"/>
      <c r="G55" s="28">
        <f t="shared" si="1"/>
        <v>113722163.01066367</v>
      </c>
      <c r="H55" s="28"/>
      <c r="I55" s="28">
        <f t="shared" si="4"/>
        <v>758147.75340442453</v>
      </c>
      <c r="J55" s="28"/>
      <c r="K55" s="28">
        <f t="shared" si="2"/>
        <v>114480310.7640681</v>
      </c>
      <c r="L55" s="28"/>
      <c r="M55" s="28">
        <f t="shared" si="3"/>
        <v>102400000</v>
      </c>
      <c r="N55" s="28"/>
    </row>
    <row r="56" spans="1:14" hidden="1" x14ac:dyDescent="0.4">
      <c r="A56" s="29"/>
      <c r="B56" s="25">
        <v>33</v>
      </c>
      <c r="C56" s="28">
        <f t="shared" si="5"/>
        <v>102400000</v>
      </c>
      <c r="D56" s="28"/>
      <c r="E56" s="28">
        <f t="shared" si="0"/>
        <v>3200000</v>
      </c>
      <c r="F56" s="28"/>
      <c r="G56" s="28">
        <f t="shared" si="1"/>
        <v>117680310.7640681</v>
      </c>
      <c r="H56" s="28"/>
      <c r="I56" s="28">
        <f t="shared" si="4"/>
        <v>784535.40509378735</v>
      </c>
      <c r="J56" s="28"/>
      <c r="K56" s="28">
        <f t="shared" si="2"/>
        <v>118464846.16916189</v>
      </c>
      <c r="L56" s="28"/>
      <c r="M56" s="28">
        <f t="shared" si="3"/>
        <v>105600000</v>
      </c>
      <c r="N56" s="28"/>
    </row>
    <row r="57" spans="1:14" hidden="1" x14ac:dyDescent="0.4">
      <c r="A57" s="29"/>
      <c r="B57" s="25">
        <v>34</v>
      </c>
      <c r="C57" s="28">
        <f t="shared" si="5"/>
        <v>105600000</v>
      </c>
      <c r="D57" s="28"/>
      <c r="E57" s="28">
        <f t="shared" si="0"/>
        <v>3200000</v>
      </c>
      <c r="F57" s="28"/>
      <c r="G57" s="28">
        <f t="shared" si="1"/>
        <v>121664846.16916189</v>
      </c>
      <c r="H57" s="28"/>
      <c r="I57" s="28">
        <f t="shared" si="4"/>
        <v>811098.97446107923</v>
      </c>
      <c r="J57" s="28"/>
      <c r="K57" s="28">
        <f t="shared" si="2"/>
        <v>122475945.14362296</v>
      </c>
      <c r="L57" s="28"/>
      <c r="M57" s="28">
        <f t="shared" si="3"/>
        <v>108800000</v>
      </c>
      <c r="N57" s="28"/>
    </row>
    <row r="58" spans="1:14" hidden="1" x14ac:dyDescent="0.4">
      <c r="A58" s="29"/>
      <c r="B58" s="25">
        <v>35</v>
      </c>
      <c r="C58" s="28">
        <f t="shared" si="5"/>
        <v>108800000</v>
      </c>
      <c r="D58" s="28"/>
      <c r="E58" s="28">
        <f t="shared" si="0"/>
        <v>3200000</v>
      </c>
      <c r="F58" s="28"/>
      <c r="G58" s="28">
        <f t="shared" si="1"/>
        <v>125675945.14362296</v>
      </c>
      <c r="H58" s="28"/>
      <c r="I58" s="28">
        <f t="shared" si="4"/>
        <v>837839.63429081987</v>
      </c>
      <c r="J58" s="28"/>
      <c r="K58" s="28">
        <f t="shared" si="2"/>
        <v>126513784.77791378</v>
      </c>
      <c r="L58" s="28"/>
      <c r="M58" s="28">
        <f t="shared" si="3"/>
        <v>112000000</v>
      </c>
      <c r="N58" s="28"/>
    </row>
    <row r="59" spans="1:14" hidden="1" x14ac:dyDescent="0.4">
      <c r="A59" s="29"/>
      <c r="B59" s="25">
        <v>36</v>
      </c>
      <c r="C59" s="28">
        <f t="shared" si="5"/>
        <v>112000000</v>
      </c>
      <c r="D59" s="28"/>
      <c r="E59" s="28">
        <f t="shared" si="0"/>
        <v>3200000</v>
      </c>
      <c r="F59" s="28"/>
      <c r="G59" s="28">
        <f t="shared" si="1"/>
        <v>129713784.77791378</v>
      </c>
      <c r="H59" s="28"/>
      <c r="I59" s="28">
        <f t="shared" si="4"/>
        <v>864758.56518609182</v>
      </c>
      <c r="J59" s="28"/>
      <c r="K59" s="28">
        <f t="shared" si="2"/>
        <v>130578543.34309988</v>
      </c>
      <c r="L59" s="28"/>
      <c r="M59" s="28">
        <f t="shared" si="3"/>
        <v>115200000</v>
      </c>
      <c r="N59" s="28"/>
    </row>
    <row r="60" spans="1:14" hidden="1" x14ac:dyDescent="0.4">
      <c r="A60" s="29">
        <v>4</v>
      </c>
      <c r="B60" s="25">
        <v>37</v>
      </c>
      <c r="C60" s="28">
        <f t="shared" si="5"/>
        <v>115200000</v>
      </c>
      <c r="D60" s="28"/>
      <c r="E60" s="28">
        <f t="shared" si="0"/>
        <v>3200000</v>
      </c>
      <c r="F60" s="28"/>
      <c r="G60" s="28">
        <f t="shared" si="1"/>
        <v>133778543.34309988</v>
      </c>
      <c r="H60" s="28"/>
      <c r="I60" s="28">
        <f t="shared" si="4"/>
        <v>891856.95562066592</v>
      </c>
      <c r="J60" s="28"/>
      <c r="K60" s="28">
        <f t="shared" si="2"/>
        <v>134670400.29872054</v>
      </c>
      <c r="L60" s="28"/>
      <c r="M60" s="28">
        <f t="shared" si="3"/>
        <v>118400000</v>
      </c>
      <c r="N60" s="28"/>
    </row>
    <row r="61" spans="1:14" hidden="1" x14ac:dyDescent="0.4">
      <c r="A61" s="29"/>
      <c r="B61" s="25">
        <v>38</v>
      </c>
      <c r="C61" s="28">
        <f t="shared" si="5"/>
        <v>118400000</v>
      </c>
      <c r="D61" s="28"/>
      <c r="E61" s="28">
        <f t="shared" si="0"/>
        <v>3200000</v>
      </c>
      <c r="F61" s="28"/>
      <c r="G61" s="28">
        <f t="shared" si="1"/>
        <v>137870400.29872054</v>
      </c>
      <c r="H61" s="28"/>
      <c r="I61" s="28">
        <f t="shared" si="4"/>
        <v>919136.00199147034</v>
      </c>
      <c r="J61" s="28"/>
      <c r="K61" s="28">
        <f t="shared" si="2"/>
        <v>138789536.30071202</v>
      </c>
      <c r="L61" s="28"/>
      <c r="M61" s="28">
        <f t="shared" si="3"/>
        <v>121600000</v>
      </c>
      <c r="N61" s="28"/>
    </row>
    <row r="62" spans="1:14" hidden="1" x14ac:dyDescent="0.4">
      <c r="A62" s="29"/>
      <c r="B62" s="25">
        <v>39</v>
      </c>
      <c r="C62" s="28">
        <f t="shared" si="5"/>
        <v>121600000</v>
      </c>
      <c r="D62" s="28"/>
      <c r="E62" s="28">
        <f t="shared" si="0"/>
        <v>3200000</v>
      </c>
      <c r="F62" s="28"/>
      <c r="G62" s="28">
        <f t="shared" si="1"/>
        <v>141989536.30071202</v>
      </c>
      <c r="H62" s="28"/>
      <c r="I62" s="28">
        <f t="shared" si="4"/>
        <v>946596.90867141355</v>
      </c>
      <c r="J62" s="28"/>
      <c r="K62" s="28">
        <f t="shared" si="2"/>
        <v>142936133.20938343</v>
      </c>
      <c r="L62" s="28"/>
      <c r="M62" s="28">
        <f t="shared" si="3"/>
        <v>124800000</v>
      </c>
      <c r="N62" s="28"/>
    </row>
    <row r="63" spans="1:14" hidden="1" x14ac:dyDescent="0.4">
      <c r="A63" s="29"/>
      <c r="B63" s="25">
        <v>40</v>
      </c>
      <c r="C63" s="28">
        <f t="shared" si="5"/>
        <v>124800000</v>
      </c>
      <c r="D63" s="28"/>
      <c r="E63" s="28">
        <f t="shared" si="0"/>
        <v>3200000</v>
      </c>
      <c r="F63" s="28"/>
      <c r="G63" s="28">
        <f t="shared" si="1"/>
        <v>146136133.20938343</v>
      </c>
      <c r="H63" s="28"/>
      <c r="I63" s="28">
        <f t="shared" si="4"/>
        <v>974240.88806255627</v>
      </c>
      <c r="J63" s="28"/>
      <c r="K63" s="28">
        <f t="shared" si="2"/>
        <v>147110374.09744599</v>
      </c>
      <c r="L63" s="28"/>
      <c r="M63" s="28">
        <f t="shared" si="3"/>
        <v>128000000</v>
      </c>
      <c r="N63" s="28"/>
    </row>
    <row r="64" spans="1:14" hidden="1" x14ac:dyDescent="0.4">
      <c r="A64" s="29"/>
      <c r="B64" s="25">
        <v>41</v>
      </c>
      <c r="C64" s="28">
        <f t="shared" si="5"/>
        <v>128000000</v>
      </c>
      <c r="D64" s="28"/>
      <c r="E64" s="28">
        <f t="shared" si="0"/>
        <v>3200000</v>
      </c>
      <c r="F64" s="28"/>
      <c r="G64" s="28">
        <f t="shared" si="1"/>
        <v>150310374.09744599</v>
      </c>
      <c r="H64" s="28"/>
      <c r="I64" s="28">
        <f t="shared" si="4"/>
        <v>1002069.16064964</v>
      </c>
      <c r="J64" s="28"/>
      <c r="K64" s="28">
        <f t="shared" si="2"/>
        <v>151312443.25809562</v>
      </c>
      <c r="L64" s="28"/>
      <c r="M64" s="28">
        <f t="shared" si="3"/>
        <v>131200000</v>
      </c>
      <c r="N64" s="28"/>
    </row>
    <row r="65" spans="1:14" hidden="1" x14ac:dyDescent="0.4">
      <c r="A65" s="29"/>
      <c r="B65" s="25">
        <v>42</v>
      </c>
      <c r="C65" s="28">
        <f t="shared" si="5"/>
        <v>131200000</v>
      </c>
      <c r="D65" s="28"/>
      <c r="E65" s="28">
        <f t="shared" si="0"/>
        <v>3200000</v>
      </c>
      <c r="F65" s="28"/>
      <c r="G65" s="28">
        <f t="shared" si="1"/>
        <v>154512443.25809562</v>
      </c>
      <c r="H65" s="28"/>
      <c r="I65" s="28">
        <f t="shared" si="4"/>
        <v>1030082.9550539708</v>
      </c>
      <c r="J65" s="28"/>
      <c r="K65" s="28">
        <f t="shared" si="2"/>
        <v>155542526.21314961</v>
      </c>
      <c r="L65" s="28"/>
      <c r="M65" s="28">
        <f t="shared" si="3"/>
        <v>134400000</v>
      </c>
      <c r="N65" s="28"/>
    </row>
    <row r="66" spans="1:14" hidden="1" x14ac:dyDescent="0.4">
      <c r="A66" s="29"/>
      <c r="B66" s="25">
        <v>43</v>
      </c>
      <c r="C66" s="28">
        <f t="shared" si="5"/>
        <v>134400000</v>
      </c>
      <c r="D66" s="28"/>
      <c r="E66" s="28">
        <f t="shared" si="0"/>
        <v>3200000</v>
      </c>
      <c r="F66" s="28"/>
      <c r="G66" s="28">
        <f t="shared" si="1"/>
        <v>158742526.21314961</v>
      </c>
      <c r="H66" s="28"/>
      <c r="I66" s="28">
        <f t="shared" si="4"/>
        <v>1058283.5080876641</v>
      </c>
      <c r="J66" s="28"/>
      <c r="K66" s="28">
        <f t="shared" si="2"/>
        <v>159800809.72123727</v>
      </c>
      <c r="L66" s="28"/>
      <c r="M66" s="28">
        <f t="shared" si="3"/>
        <v>137600000</v>
      </c>
      <c r="N66" s="28"/>
    </row>
    <row r="67" spans="1:14" hidden="1" x14ac:dyDescent="0.4">
      <c r="A67" s="29"/>
      <c r="B67" s="25">
        <v>44</v>
      </c>
      <c r="C67" s="28">
        <f t="shared" si="5"/>
        <v>137600000</v>
      </c>
      <c r="D67" s="28"/>
      <c r="E67" s="28">
        <f t="shared" si="0"/>
        <v>3200000</v>
      </c>
      <c r="F67" s="28"/>
      <c r="G67" s="28">
        <f t="shared" si="1"/>
        <v>163000809.72123727</v>
      </c>
      <c r="H67" s="28"/>
      <c r="I67" s="28">
        <f t="shared" si="4"/>
        <v>1086672.0648082485</v>
      </c>
      <c r="J67" s="28"/>
      <c r="K67" s="28">
        <f t="shared" si="2"/>
        <v>164087481.78604552</v>
      </c>
      <c r="L67" s="28"/>
      <c r="M67" s="28">
        <f t="shared" si="3"/>
        <v>140800000</v>
      </c>
      <c r="N67" s="28"/>
    </row>
    <row r="68" spans="1:14" hidden="1" x14ac:dyDescent="0.4">
      <c r="A68" s="29"/>
      <c r="B68" s="25">
        <v>45</v>
      </c>
      <c r="C68" s="28">
        <f t="shared" si="5"/>
        <v>140800000</v>
      </c>
      <c r="D68" s="28"/>
      <c r="E68" s="28">
        <f t="shared" si="0"/>
        <v>3200000</v>
      </c>
      <c r="F68" s="28"/>
      <c r="G68" s="28">
        <f t="shared" si="1"/>
        <v>167287481.78604552</v>
      </c>
      <c r="H68" s="28"/>
      <c r="I68" s="28">
        <f t="shared" si="4"/>
        <v>1115249.8785736368</v>
      </c>
      <c r="J68" s="28"/>
      <c r="K68" s="28">
        <f t="shared" si="2"/>
        <v>168402731.66461915</v>
      </c>
      <c r="L68" s="28"/>
      <c r="M68" s="28">
        <f t="shared" si="3"/>
        <v>144000000</v>
      </c>
      <c r="N68" s="28"/>
    </row>
    <row r="69" spans="1:14" hidden="1" x14ac:dyDescent="0.4">
      <c r="A69" s="29"/>
      <c r="B69" s="25">
        <v>46</v>
      </c>
      <c r="C69" s="28">
        <f t="shared" si="5"/>
        <v>144000000</v>
      </c>
      <c r="D69" s="28"/>
      <c r="E69" s="28">
        <f t="shared" si="0"/>
        <v>3200000</v>
      </c>
      <c r="F69" s="28"/>
      <c r="G69" s="28">
        <f t="shared" si="1"/>
        <v>171602731.66461915</v>
      </c>
      <c r="H69" s="28"/>
      <c r="I69" s="28">
        <f t="shared" si="4"/>
        <v>1144018.2110974609</v>
      </c>
      <c r="J69" s="28"/>
      <c r="K69" s="28">
        <f t="shared" si="2"/>
        <v>172746749.8757166</v>
      </c>
      <c r="L69" s="28"/>
      <c r="M69" s="28">
        <f t="shared" si="3"/>
        <v>147200000</v>
      </c>
      <c r="N69" s="28"/>
    </row>
    <row r="70" spans="1:14" hidden="1" x14ac:dyDescent="0.4">
      <c r="A70" s="29"/>
      <c r="B70" s="25">
        <v>47</v>
      </c>
      <c r="C70" s="28">
        <f t="shared" si="5"/>
        <v>147200000</v>
      </c>
      <c r="D70" s="28"/>
      <c r="E70" s="28">
        <f t="shared" si="0"/>
        <v>3200000</v>
      </c>
      <c r="F70" s="28"/>
      <c r="G70" s="28">
        <f t="shared" si="1"/>
        <v>175946749.8757166</v>
      </c>
      <c r="H70" s="28"/>
      <c r="I70" s="28">
        <f t="shared" si="4"/>
        <v>1172978.3325047775</v>
      </c>
      <c r="J70" s="28"/>
      <c r="K70" s="28">
        <f t="shared" si="2"/>
        <v>177119728.20822138</v>
      </c>
      <c r="L70" s="28"/>
      <c r="M70" s="28">
        <f t="shared" si="3"/>
        <v>150400000</v>
      </c>
      <c r="N70" s="28"/>
    </row>
    <row r="71" spans="1:14" hidden="1" x14ac:dyDescent="0.4">
      <c r="A71" s="29"/>
      <c r="B71" s="25">
        <v>48</v>
      </c>
      <c r="C71" s="28">
        <f t="shared" si="5"/>
        <v>150400000</v>
      </c>
      <c r="D71" s="28"/>
      <c r="E71" s="28">
        <f t="shared" si="0"/>
        <v>3200000</v>
      </c>
      <c r="F71" s="28"/>
      <c r="G71" s="28">
        <f t="shared" si="1"/>
        <v>180319728.20822138</v>
      </c>
      <c r="H71" s="28"/>
      <c r="I71" s="28">
        <f t="shared" si="4"/>
        <v>1202131.5213881426</v>
      </c>
      <c r="J71" s="28"/>
      <c r="K71" s="28">
        <f t="shared" si="2"/>
        <v>181521859.72960952</v>
      </c>
      <c r="L71" s="28"/>
      <c r="M71" s="28">
        <f t="shared" si="3"/>
        <v>153600000</v>
      </c>
      <c r="N71" s="28"/>
    </row>
    <row r="72" spans="1:14" hidden="1" x14ac:dyDescent="0.4">
      <c r="A72" s="29">
        <v>5</v>
      </c>
      <c r="B72" s="25">
        <v>49</v>
      </c>
      <c r="C72" s="28">
        <f t="shared" si="5"/>
        <v>153600000</v>
      </c>
      <c r="D72" s="28"/>
      <c r="E72" s="28">
        <f t="shared" si="0"/>
        <v>3200000</v>
      </c>
      <c r="F72" s="28"/>
      <c r="G72" s="28">
        <f t="shared" si="1"/>
        <v>184721859.72960952</v>
      </c>
      <c r="H72" s="28"/>
      <c r="I72" s="28">
        <f t="shared" si="4"/>
        <v>1231479.0648640634</v>
      </c>
      <c r="J72" s="28"/>
      <c r="K72" s="28">
        <f t="shared" si="2"/>
        <v>185953338.79447359</v>
      </c>
      <c r="L72" s="28"/>
      <c r="M72" s="28">
        <f t="shared" si="3"/>
        <v>156800000</v>
      </c>
      <c r="N72" s="28"/>
    </row>
    <row r="73" spans="1:14" hidden="1" x14ac:dyDescent="0.4">
      <c r="A73" s="29"/>
      <c r="B73" s="25">
        <v>50</v>
      </c>
      <c r="C73" s="28">
        <f t="shared" si="5"/>
        <v>156800000</v>
      </c>
      <c r="D73" s="28"/>
      <c r="E73" s="28">
        <f t="shared" si="0"/>
        <v>3200000</v>
      </c>
      <c r="F73" s="28"/>
      <c r="G73" s="28">
        <f t="shared" si="1"/>
        <v>189153338.79447359</v>
      </c>
      <c r="H73" s="28"/>
      <c r="I73" s="28">
        <f t="shared" si="4"/>
        <v>1261022.2586298238</v>
      </c>
      <c r="J73" s="28"/>
      <c r="K73" s="28">
        <f t="shared" si="2"/>
        <v>190414361.05310342</v>
      </c>
      <c r="L73" s="28"/>
      <c r="M73" s="28">
        <f t="shared" si="3"/>
        <v>160000000</v>
      </c>
      <c r="N73" s="28"/>
    </row>
    <row r="74" spans="1:14" hidden="1" x14ac:dyDescent="0.4">
      <c r="A74" s="29"/>
      <c r="B74" s="25">
        <v>51</v>
      </c>
      <c r="C74" s="28">
        <f t="shared" si="5"/>
        <v>160000000</v>
      </c>
      <c r="D74" s="28"/>
      <c r="E74" s="28">
        <f t="shared" si="0"/>
        <v>3200000</v>
      </c>
      <c r="F74" s="28"/>
      <c r="G74" s="28">
        <f t="shared" si="1"/>
        <v>193614361.05310342</v>
      </c>
      <c r="H74" s="28"/>
      <c r="I74" s="28">
        <f t="shared" si="4"/>
        <v>1290762.4070206895</v>
      </c>
      <c r="J74" s="28"/>
      <c r="K74" s="28">
        <f t="shared" si="2"/>
        <v>194905123.46012411</v>
      </c>
      <c r="L74" s="28"/>
      <c r="M74" s="28">
        <f t="shared" si="3"/>
        <v>163200000</v>
      </c>
      <c r="N74" s="28"/>
    </row>
    <row r="75" spans="1:14" hidden="1" x14ac:dyDescent="0.4">
      <c r="A75" s="29"/>
      <c r="B75" s="25">
        <v>52</v>
      </c>
      <c r="C75" s="28">
        <f t="shared" si="5"/>
        <v>163200000</v>
      </c>
      <c r="D75" s="28"/>
      <c r="E75" s="28">
        <f t="shared" si="0"/>
        <v>3200000</v>
      </c>
      <c r="F75" s="28"/>
      <c r="G75" s="28">
        <f t="shared" si="1"/>
        <v>198105123.46012411</v>
      </c>
      <c r="H75" s="28"/>
      <c r="I75" s="28">
        <f t="shared" si="4"/>
        <v>1320700.823067494</v>
      </c>
      <c r="J75" s="28"/>
      <c r="K75" s="28">
        <f t="shared" si="2"/>
        <v>199425824.28319159</v>
      </c>
      <c r="L75" s="28"/>
      <c r="M75" s="28">
        <f t="shared" si="3"/>
        <v>166400000</v>
      </c>
      <c r="N75" s="28"/>
    </row>
    <row r="76" spans="1:14" hidden="1" x14ac:dyDescent="0.4">
      <c r="A76" s="29"/>
      <c r="B76" s="25">
        <v>53</v>
      </c>
      <c r="C76" s="28">
        <f t="shared" si="5"/>
        <v>166400000</v>
      </c>
      <c r="D76" s="28"/>
      <c r="E76" s="28">
        <f t="shared" si="0"/>
        <v>3200000</v>
      </c>
      <c r="F76" s="28"/>
      <c r="G76" s="28">
        <f t="shared" si="1"/>
        <v>202625824.28319159</v>
      </c>
      <c r="H76" s="28"/>
      <c r="I76" s="28">
        <f t="shared" si="4"/>
        <v>1350838.8285546105</v>
      </c>
      <c r="J76" s="28"/>
      <c r="K76" s="28">
        <f t="shared" si="2"/>
        <v>203976663.11174619</v>
      </c>
      <c r="L76" s="28"/>
      <c r="M76" s="28">
        <f t="shared" si="3"/>
        <v>169600000</v>
      </c>
      <c r="N76" s="28"/>
    </row>
    <row r="77" spans="1:14" hidden="1" x14ac:dyDescent="0.4">
      <c r="A77" s="29"/>
      <c r="B77" s="25">
        <v>54</v>
      </c>
      <c r="C77" s="28">
        <f t="shared" si="5"/>
        <v>169600000</v>
      </c>
      <c r="D77" s="28"/>
      <c r="E77" s="28">
        <f t="shared" si="0"/>
        <v>3200000</v>
      </c>
      <c r="F77" s="28"/>
      <c r="G77" s="28">
        <f t="shared" si="1"/>
        <v>207176663.11174619</v>
      </c>
      <c r="H77" s="28"/>
      <c r="I77" s="28">
        <f t="shared" si="4"/>
        <v>1381177.7540783079</v>
      </c>
      <c r="J77" s="28"/>
      <c r="K77" s="28">
        <f t="shared" si="2"/>
        <v>208557840.86582449</v>
      </c>
      <c r="L77" s="28"/>
      <c r="M77" s="28">
        <f t="shared" si="3"/>
        <v>172800000</v>
      </c>
      <c r="N77" s="28"/>
    </row>
    <row r="78" spans="1:14" hidden="1" x14ac:dyDescent="0.4">
      <c r="A78" s="29"/>
      <c r="B78" s="25">
        <v>55</v>
      </c>
      <c r="C78" s="28">
        <f t="shared" si="5"/>
        <v>172800000</v>
      </c>
      <c r="D78" s="28"/>
      <c r="E78" s="28">
        <f t="shared" si="0"/>
        <v>3200000</v>
      </c>
      <c r="F78" s="28"/>
      <c r="G78" s="28">
        <f t="shared" si="1"/>
        <v>211757840.86582449</v>
      </c>
      <c r="H78" s="28"/>
      <c r="I78" s="28">
        <f t="shared" si="4"/>
        <v>1411718.9391054967</v>
      </c>
      <c r="J78" s="28"/>
      <c r="K78" s="28">
        <f t="shared" si="2"/>
        <v>213169559.80493</v>
      </c>
      <c r="L78" s="28"/>
      <c r="M78" s="28">
        <f t="shared" si="3"/>
        <v>176000000</v>
      </c>
      <c r="N78" s="28"/>
    </row>
    <row r="79" spans="1:14" hidden="1" x14ac:dyDescent="0.4">
      <c r="A79" s="29"/>
      <c r="B79" s="25">
        <v>56</v>
      </c>
      <c r="C79" s="28">
        <f t="shared" si="5"/>
        <v>176000000</v>
      </c>
      <c r="D79" s="28"/>
      <c r="E79" s="28">
        <f t="shared" si="0"/>
        <v>3200000</v>
      </c>
      <c r="F79" s="28"/>
      <c r="G79" s="28">
        <f t="shared" si="1"/>
        <v>216369559.80493</v>
      </c>
      <c r="H79" s="28"/>
      <c r="I79" s="28">
        <f t="shared" si="4"/>
        <v>1442463.7320328669</v>
      </c>
      <c r="J79" s="28"/>
      <c r="K79" s="28">
        <f t="shared" si="2"/>
        <v>217812023.53696287</v>
      </c>
      <c r="L79" s="28"/>
      <c r="M79" s="28">
        <f t="shared" si="3"/>
        <v>179200000</v>
      </c>
      <c r="N79" s="28"/>
    </row>
    <row r="80" spans="1:14" hidden="1" x14ac:dyDescent="0.4">
      <c r="A80" s="29"/>
      <c r="B80" s="25">
        <v>57</v>
      </c>
      <c r="C80" s="28">
        <f t="shared" si="5"/>
        <v>179200000</v>
      </c>
      <c r="D80" s="28"/>
      <c r="E80" s="28">
        <f t="shared" si="0"/>
        <v>3200000</v>
      </c>
      <c r="F80" s="28"/>
      <c r="G80" s="28">
        <f t="shared" si="1"/>
        <v>221012023.53696287</v>
      </c>
      <c r="H80" s="28"/>
      <c r="I80" s="28">
        <f t="shared" si="4"/>
        <v>1473413.4902464191</v>
      </c>
      <c r="J80" s="28"/>
      <c r="K80" s="28">
        <f t="shared" si="2"/>
        <v>222485437.02720928</v>
      </c>
      <c r="L80" s="28"/>
      <c r="M80" s="28">
        <f t="shared" si="3"/>
        <v>182400000</v>
      </c>
      <c r="N80" s="28"/>
    </row>
    <row r="81" spans="1:14" hidden="1" x14ac:dyDescent="0.4">
      <c r="A81" s="29"/>
      <c r="B81" s="25">
        <v>58</v>
      </c>
      <c r="C81" s="28">
        <f t="shared" si="5"/>
        <v>182400000</v>
      </c>
      <c r="D81" s="28"/>
      <c r="E81" s="28">
        <f t="shared" si="0"/>
        <v>3200000</v>
      </c>
      <c r="F81" s="28"/>
      <c r="G81" s="28">
        <f t="shared" si="1"/>
        <v>225685437.02720928</v>
      </c>
      <c r="H81" s="28"/>
      <c r="I81" s="28">
        <f t="shared" si="4"/>
        <v>1504569.5801813954</v>
      </c>
      <c r="J81" s="28"/>
      <c r="K81" s="28">
        <f t="shared" si="2"/>
        <v>227190006.60739067</v>
      </c>
      <c r="L81" s="28"/>
      <c r="M81" s="28">
        <f t="shared" si="3"/>
        <v>185600000</v>
      </c>
      <c r="N81" s="28"/>
    </row>
    <row r="82" spans="1:14" hidden="1" x14ac:dyDescent="0.4">
      <c r="A82" s="29"/>
      <c r="B82" s="25">
        <v>59</v>
      </c>
      <c r="C82" s="28">
        <f t="shared" si="5"/>
        <v>185600000</v>
      </c>
      <c r="D82" s="28"/>
      <c r="E82" s="28">
        <f t="shared" si="0"/>
        <v>3200000</v>
      </c>
      <c r="F82" s="28"/>
      <c r="G82" s="28">
        <f t="shared" si="1"/>
        <v>230390006.60739067</v>
      </c>
      <c r="H82" s="28"/>
      <c r="I82" s="28">
        <f t="shared" si="4"/>
        <v>1535933.3773826044</v>
      </c>
      <c r="J82" s="28"/>
      <c r="K82" s="28">
        <f t="shared" si="2"/>
        <v>231925939.98477328</v>
      </c>
      <c r="L82" s="28"/>
      <c r="M82" s="28">
        <f t="shared" si="3"/>
        <v>188800000</v>
      </c>
      <c r="N82" s="28"/>
    </row>
    <row r="83" spans="1:14" hidden="1" x14ac:dyDescent="0.4">
      <c r="A83" s="29"/>
      <c r="B83" s="25">
        <v>60</v>
      </c>
      <c r="C83" s="28">
        <f t="shared" si="5"/>
        <v>188800000</v>
      </c>
      <c r="D83" s="28"/>
      <c r="E83" s="28">
        <f t="shared" si="0"/>
        <v>3200000</v>
      </c>
      <c r="F83" s="28"/>
      <c r="G83" s="28">
        <f t="shared" si="1"/>
        <v>235125939.98477328</v>
      </c>
      <c r="H83" s="28"/>
      <c r="I83" s="28">
        <f t="shared" si="4"/>
        <v>1567506.2665651552</v>
      </c>
      <c r="J83" s="28"/>
      <c r="K83" s="28">
        <f t="shared" si="2"/>
        <v>236693446.25133842</v>
      </c>
      <c r="L83" s="28"/>
      <c r="M83" s="28">
        <f t="shared" si="3"/>
        <v>192000000</v>
      </c>
      <c r="N83" s="28"/>
    </row>
  </sheetData>
  <mergeCells count="382">
    <mergeCell ref="H4:L4"/>
    <mergeCell ref="L5:P5"/>
    <mergeCell ref="L6:P6"/>
    <mergeCell ref="H7:L7"/>
    <mergeCell ref="H9:L9"/>
    <mergeCell ref="H14:L14"/>
    <mergeCell ref="V14:Z14"/>
    <mergeCell ref="H15:L15"/>
    <mergeCell ref="V15:Z15"/>
    <mergeCell ref="H16:L16"/>
    <mergeCell ref="V16:Z16"/>
    <mergeCell ref="C23:D23"/>
    <mergeCell ref="E23:F23"/>
    <mergeCell ref="G23:H23"/>
    <mergeCell ref="I23:J23"/>
    <mergeCell ref="K23:L23"/>
    <mergeCell ref="M23:N23"/>
    <mergeCell ref="A24:A35"/>
    <mergeCell ref="C24:D24"/>
    <mergeCell ref="E24:F24"/>
    <mergeCell ref="G24:H24"/>
    <mergeCell ref="I24:J24"/>
    <mergeCell ref="K24:L24"/>
    <mergeCell ref="M24:N24"/>
    <mergeCell ref="C25:D25"/>
    <mergeCell ref="E25:F25"/>
    <mergeCell ref="C27:D27"/>
    <mergeCell ref="E27:F27"/>
    <mergeCell ref="G27:H27"/>
    <mergeCell ref="I27:J27"/>
    <mergeCell ref="K27:L27"/>
    <mergeCell ref="M27:N27"/>
    <mergeCell ref="G25:H25"/>
    <mergeCell ref="I25:J25"/>
    <mergeCell ref="K25:L25"/>
    <mergeCell ref="M25:N25"/>
    <mergeCell ref="C26:D26"/>
    <mergeCell ref="E26:F26"/>
    <mergeCell ref="G26:H26"/>
    <mergeCell ref="I26:J26"/>
    <mergeCell ref="K26:L26"/>
    <mergeCell ref="M26:N26"/>
    <mergeCell ref="C29:D29"/>
    <mergeCell ref="E29:F29"/>
    <mergeCell ref="G29:H29"/>
    <mergeCell ref="I29:J29"/>
    <mergeCell ref="K29:L29"/>
    <mergeCell ref="M29:N29"/>
    <mergeCell ref="C28:D28"/>
    <mergeCell ref="E28:F28"/>
    <mergeCell ref="G28:H28"/>
    <mergeCell ref="I28:J28"/>
    <mergeCell ref="K28:L28"/>
    <mergeCell ref="M28:N28"/>
    <mergeCell ref="C31:D31"/>
    <mergeCell ref="E31:F31"/>
    <mergeCell ref="G31:H31"/>
    <mergeCell ref="I31:J31"/>
    <mergeCell ref="K31:L31"/>
    <mergeCell ref="M31:N31"/>
    <mergeCell ref="C30:D30"/>
    <mergeCell ref="E30:F30"/>
    <mergeCell ref="G30:H30"/>
    <mergeCell ref="I30:J30"/>
    <mergeCell ref="K30:L30"/>
    <mergeCell ref="M30:N30"/>
    <mergeCell ref="C33:D33"/>
    <mergeCell ref="E33:F33"/>
    <mergeCell ref="G33:H33"/>
    <mergeCell ref="I33:J33"/>
    <mergeCell ref="K33:L33"/>
    <mergeCell ref="M33:N33"/>
    <mergeCell ref="C32:D32"/>
    <mergeCell ref="E32:F32"/>
    <mergeCell ref="G32:H32"/>
    <mergeCell ref="I32:J32"/>
    <mergeCell ref="K32:L32"/>
    <mergeCell ref="M32:N32"/>
    <mergeCell ref="C35:D35"/>
    <mergeCell ref="E35:F35"/>
    <mergeCell ref="G35:H35"/>
    <mergeCell ref="I35:J35"/>
    <mergeCell ref="K35:L35"/>
    <mergeCell ref="M35:N35"/>
    <mergeCell ref="C34:D34"/>
    <mergeCell ref="E34:F34"/>
    <mergeCell ref="G34:H34"/>
    <mergeCell ref="I34:J34"/>
    <mergeCell ref="K34:L34"/>
    <mergeCell ref="M34:N34"/>
    <mergeCell ref="A36:A47"/>
    <mergeCell ref="C36:D36"/>
    <mergeCell ref="E36:F36"/>
    <mergeCell ref="G36:H36"/>
    <mergeCell ref="I36:J36"/>
    <mergeCell ref="K36:L36"/>
    <mergeCell ref="C38:D38"/>
    <mergeCell ref="E38:F38"/>
    <mergeCell ref="G38:H38"/>
    <mergeCell ref="I38:J38"/>
    <mergeCell ref="K38:L38"/>
    <mergeCell ref="C41:D41"/>
    <mergeCell ref="E41:F41"/>
    <mergeCell ref="G41:H41"/>
    <mergeCell ref="I41:J41"/>
    <mergeCell ref="K41:L41"/>
    <mergeCell ref="C45:D45"/>
    <mergeCell ref="E45:F45"/>
    <mergeCell ref="G45:H45"/>
    <mergeCell ref="I45:J45"/>
    <mergeCell ref="K45:L45"/>
    <mergeCell ref="M38:N38"/>
    <mergeCell ref="C39:D39"/>
    <mergeCell ref="E39:F39"/>
    <mergeCell ref="G39:H39"/>
    <mergeCell ref="I39:J39"/>
    <mergeCell ref="K39:L39"/>
    <mergeCell ref="M39:N39"/>
    <mergeCell ref="M36:N36"/>
    <mergeCell ref="C37:D37"/>
    <mergeCell ref="E37:F37"/>
    <mergeCell ref="G37:H37"/>
    <mergeCell ref="I37:J37"/>
    <mergeCell ref="K37:L37"/>
    <mergeCell ref="M37:N37"/>
    <mergeCell ref="M41:N41"/>
    <mergeCell ref="C40:D40"/>
    <mergeCell ref="E40:F40"/>
    <mergeCell ref="G40:H40"/>
    <mergeCell ref="I40:J40"/>
    <mergeCell ref="K40:L40"/>
    <mergeCell ref="M40:N40"/>
    <mergeCell ref="C43:D43"/>
    <mergeCell ref="E43:F43"/>
    <mergeCell ref="G43:H43"/>
    <mergeCell ref="I43:J43"/>
    <mergeCell ref="K43:L43"/>
    <mergeCell ref="M43:N43"/>
    <mergeCell ref="C42:D42"/>
    <mergeCell ref="E42:F42"/>
    <mergeCell ref="G42:H42"/>
    <mergeCell ref="I42:J42"/>
    <mergeCell ref="K42:L42"/>
    <mergeCell ref="M42:N42"/>
    <mergeCell ref="M45:N45"/>
    <mergeCell ref="C44:D44"/>
    <mergeCell ref="E44:F44"/>
    <mergeCell ref="G44:H44"/>
    <mergeCell ref="I44:J44"/>
    <mergeCell ref="K44:L44"/>
    <mergeCell ref="M44:N44"/>
    <mergeCell ref="C47:D47"/>
    <mergeCell ref="E47:F47"/>
    <mergeCell ref="G47:H47"/>
    <mergeCell ref="I47:J47"/>
    <mergeCell ref="K47:L47"/>
    <mergeCell ref="M47:N47"/>
    <mergeCell ref="C46:D46"/>
    <mergeCell ref="E46:F46"/>
    <mergeCell ref="G46:H46"/>
    <mergeCell ref="I46:J46"/>
    <mergeCell ref="K46:L46"/>
    <mergeCell ref="M46:N46"/>
    <mergeCell ref="A48:A59"/>
    <mergeCell ref="C48:D48"/>
    <mergeCell ref="E48:F48"/>
    <mergeCell ref="G48:H48"/>
    <mergeCell ref="I48:J48"/>
    <mergeCell ref="K48:L48"/>
    <mergeCell ref="C50:D50"/>
    <mergeCell ref="E50:F50"/>
    <mergeCell ref="G50:H50"/>
    <mergeCell ref="I50:J50"/>
    <mergeCell ref="K50:L50"/>
    <mergeCell ref="C53:D53"/>
    <mergeCell ref="E53:F53"/>
    <mergeCell ref="G53:H53"/>
    <mergeCell ref="I53:J53"/>
    <mergeCell ref="K53:L53"/>
    <mergeCell ref="C57:D57"/>
    <mergeCell ref="E57:F57"/>
    <mergeCell ref="G57:H57"/>
    <mergeCell ref="I57:J57"/>
    <mergeCell ref="K57:L57"/>
    <mergeCell ref="M50:N50"/>
    <mergeCell ref="C51:D51"/>
    <mergeCell ref="E51:F51"/>
    <mergeCell ref="G51:H51"/>
    <mergeCell ref="I51:J51"/>
    <mergeCell ref="K51:L51"/>
    <mergeCell ref="M51:N51"/>
    <mergeCell ref="M48:N48"/>
    <mergeCell ref="C49:D49"/>
    <mergeCell ref="E49:F49"/>
    <mergeCell ref="G49:H49"/>
    <mergeCell ref="I49:J49"/>
    <mergeCell ref="K49:L49"/>
    <mergeCell ref="M49:N49"/>
    <mergeCell ref="M53:N53"/>
    <mergeCell ref="C52:D52"/>
    <mergeCell ref="E52:F52"/>
    <mergeCell ref="G52:H52"/>
    <mergeCell ref="I52:J52"/>
    <mergeCell ref="K52:L52"/>
    <mergeCell ref="M52:N52"/>
    <mergeCell ref="C55:D55"/>
    <mergeCell ref="E55:F55"/>
    <mergeCell ref="G55:H55"/>
    <mergeCell ref="I55:J55"/>
    <mergeCell ref="K55:L55"/>
    <mergeCell ref="M55:N55"/>
    <mergeCell ref="C54:D54"/>
    <mergeCell ref="E54:F54"/>
    <mergeCell ref="G54:H54"/>
    <mergeCell ref="I54:J54"/>
    <mergeCell ref="K54:L54"/>
    <mergeCell ref="M54:N54"/>
    <mergeCell ref="M57:N57"/>
    <mergeCell ref="C56:D56"/>
    <mergeCell ref="E56:F56"/>
    <mergeCell ref="G56:H56"/>
    <mergeCell ref="I56:J56"/>
    <mergeCell ref="K56:L56"/>
    <mergeCell ref="M56:N56"/>
    <mergeCell ref="C59:D59"/>
    <mergeCell ref="E59:F59"/>
    <mergeCell ref="G59:H59"/>
    <mergeCell ref="I59:J59"/>
    <mergeCell ref="K59:L59"/>
    <mergeCell ref="M59:N59"/>
    <mergeCell ref="C58:D58"/>
    <mergeCell ref="E58:F58"/>
    <mergeCell ref="G58:H58"/>
    <mergeCell ref="I58:J58"/>
    <mergeCell ref="K58:L58"/>
    <mergeCell ref="M58:N58"/>
    <mergeCell ref="A60:A71"/>
    <mergeCell ref="C60:D60"/>
    <mergeCell ref="E60:F60"/>
    <mergeCell ref="G60:H60"/>
    <mergeCell ref="I60:J60"/>
    <mergeCell ref="K60:L60"/>
    <mergeCell ref="C62:D62"/>
    <mergeCell ref="E62:F62"/>
    <mergeCell ref="G62:H62"/>
    <mergeCell ref="I62:J62"/>
    <mergeCell ref="K62:L62"/>
    <mergeCell ref="C65:D65"/>
    <mergeCell ref="E65:F65"/>
    <mergeCell ref="G65:H65"/>
    <mergeCell ref="I65:J65"/>
    <mergeCell ref="K65:L65"/>
    <mergeCell ref="C69:D69"/>
    <mergeCell ref="E69:F69"/>
    <mergeCell ref="G69:H69"/>
    <mergeCell ref="I69:J69"/>
    <mergeCell ref="K69:L69"/>
    <mergeCell ref="M62:N62"/>
    <mergeCell ref="C63:D63"/>
    <mergeCell ref="E63:F63"/>
    <mergeCell ref="G63:H63"/>
    <mergeCell ref="I63:J63"/>
    <mergeCell ref="K63:L63"/>
    <mergeCell ref="M63:N63"/>
    <mergeCell ref="M60:N60"/>
    <mergeCell ref="C61:D61"/>
    <mergeCell ref="E61:F61"/>
    <mergeCell ref="G61:H61"/>
    <mergeCell ref="I61:J61"/>
    <mergeCell ref="K61:L61"/>
    <mergeCell ref="M61:N61"/>
    <mergeCell ref="M65:N65"/>
    <mergeCell ref="C64:D64"/>
    <mergeCell ref="E64:F64"/>
    <mergeCell ref="G64:H64"/>
    <mergeCell ref="I64:J64"/>
    <mergeCell ref="K64:L64"/>
    <mergeCell ref="M64:N64"/>
    <mergeCell ref="C67:D67"/>
    <mergeCell ref="E67:F67"/>
    <mergeCell ref="G67:H67"/>
    <mergeCell ref="I67:J67"/>
    <mergeCell ref="K67:L67"/>
    <mergeCell ref="M67:N67"/>
    <mergeCell ref="C66:D66"/>
    <mergeCell ref="E66:F66"/>
    <mergeCell ref="G66:H66"/>
    <mergeCell ref="I66:J66"/>
    <mergeCell ref="K66:L66"/>
    <mergeCell ref="M66:N66"/>
    <mergeCell ref="M69:N69"/>
    <mergeCell ref="C68:D68"/>
    <mergeCell ref="E68:F68"/>
    <mergeCell ref="G68:H68"/>
    <mergeCell ref="I68:J68"/>
    <mergeCell ref="K68:L68"/>
    <mergeCell ref="M68:N68"/>
    <mergeCell ref="C71:D71"/>
    <mergeCell ref="E71:F71"/>
    <mergeCell ref="G71:H71"/>
    <mergeCell ref="I71:J71"/>
    <mergeCell ref="K71:L71"/>
    <mergeCell ref="M71:N71"/>
    <mergeCell ref="C70:D70"/>
    <mergeCell ref="E70:F70"/>
    <mergeCell ref="G70:H70"/>
    <mergeCell ref="I70:J70"/>
    <mergeCell ref="K70:L70"/>
    <mergeCell ref="M70:N70"/>
    <mergeCell ref="A72:A83"/>
    <mergeCell ref="C72:D72"/>
    <mergeCell ref="E72:F72"/>
    <mergeCell ref="G72:H72"/>
    <mergeCell ref="I72:J72"/>
    <mergeCell ref="K72:L72"/>
    <mergeCell ref="C74:D74"/>
    <mergeCell ref="E74:F74"/>
    <mergeCell ref="G74:H74"/>
    <mergeCell ref="I74:J74"/>
    <mergeCell ref="K74:L74"/>
    <mergeCell ref="C77:D77"/>
    <mergeCell ref="E77:F77"/>
    <mergeCell ref="G77:H77"/>
    <mergeCell ref="I77:J77"/>
    <mergeCell ref="K77:L77"/>
    <mergeCell ref="C81:D81"/>
    <mergeCell ref="E81:F81"/>
    <mergeCell ref="G81:H81"/>
    <mergeCell ref="I81:J81"/>
    <mergeCell ref="K81:L81"/>
    <mergeCell ref="M74:N74"/>
    <mergeCell ref="C75:D75"/>
    <mergeCell ref="E75:F75"/>
    <mergeCell ref="G75:H75"/>
    <mergeCell ref="I75:J75"/>
    <mergeCell ref="K75:L75"/>
    <mergeCell ref="M75:N75"/>
    <mergeCell ref="M72:N72"/>
    <mergeCell ref="C73:D73"/>
    <mergeCell ref="E73:F73"/>
    <mergeCell ref="G73:H73"/>
    <mergeCell ref="I73:J73"/>
    <mergeCell ref="K73:L73"/>
    <mergeCell ref="M73:N73"/>
    <mergeCell ref="M77:N77"/>
    <mergeCell ref="C76:D76"/>
    <mergeCell ref="E76:F76"/>
    <mergeCell ref="G76:H76"/>
    <mergeCell ref="I76:J76"/>
    <mergeCell ref="K76:L76"/>
    <mergeCell ref="M76:N76"/>
    <mergeCell ref="C79:D79"/>
    <mergeCell ref="E79:F79"/>
    <mergeCell ref="G79:H79"/>
    <mergeCell ref="I79:J79"/>
    <mergeCell ref="K79:L79"/>
    <mergeCell ref="M79:N79"/>
    <mergeCell ref="C78:D78"/>
    <mergeCell ref="E78:F78"/>
    <mergeCell ref="G78:H78"/>
    <mergeCell ref="I78:J78"/>
    <mergeCell ref="K78:L78"/>
    <mergeCell ref="M78:N78"/>
    <mergeCell ref="M81:N81"/>
    <mergeCell ref="C80:D80"/>
    <mergeCell ref="E80:F80"/>
    <mergeCell ref="G80:H80"/>
    <mergeCell ref="I80:J80"/>
    <mergeCell ref="K80:L80"/>
    <mergeCell ref="M80:N80"/>
    <mergeCell ref="C83:D83"/>
    <mergeCell ref="E83:F83"/>
    <mergeCell ref="G83:H83"/>
    <mergeCell ref="I83:J83"/>
    <mergeCell ref="K83:L83"/>
    <mergeCell ref="M83:N83"/>
    <mergeCell ref="C82:D82"/>
    <mergeCell ref="E82:F82"/>
    <mergeCell ref="G82:H82"/>
    <mergeCell ref="I82:J82"/>
    <mergeCell ref="K82:L82"/>
    <mergeCell ref="M82:N8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C1BB-C694-40DC-B888-91AD86DE2AB7}">
  <dimension ref="B4:F310"/>
  <sheetViews>
    <sheetView workbookViewId="0">
      <selection activeCell="D6" sqref="D6"/>
    </sheetView>
  </sheetViews>
  <sheetFormatPr defaultRowHeight="15" x14ac:dyDescent="0.25"/>
  <cols>
    <col min="1" max="26" width="18.28515625" customWidth="1"/>
  </cols>
  <sheetData>
    <row r="4" spans="2:6" x14ac:dyDescent="0.25">
      <c r="C4" t="s">
        <v>12</v>
      </c>
      <c r="D4" s="8">
        <f>'Menghitung mimpi'!H4*'Menghitung mimpi'!H6</f>
        <v>440000000.00000006</v>
      </c>
      <c r="E4" t="s">
        <v>22</v>
      </c>
    </row>
    <row r="5" spans="2:6" x14ac:dyDescent="0.25">
      <c r="C5" t="s">
        <v>4</v>
      </c>
      <c r="D5">
        <v>300</v>
      </c>
      <c r="E5" t="s">
        <v>21</v>
      </c>
    </row>
    <row r="6" spans="2:6" x14ac:dyDescent="0.25">
      <c r="C6" t="s">
        <v>17</v>
      </c>
      <c r="D6" s="6">
        <v>7.7499999999999999E-2</v>
      </c>
      <c r="E6" t="s">
        <v>23</v>
      </c>
    </row>
    <row r="8" spans="2:6" x14ac:dyDescent="0.25">
      <c r="B8" s="27" t="s">
        <v>13</v>
      </c>
      <c r="C8" s="27"/>
      <c r="D8" s="27"/>
      <c r="E8" t="s">
        <v>18</v>
      </c>
      <c r="F8" t="s">
        <v>19</v>
      </c>
    </row>
    <row r="9" spans="2:6" x14ac:dyDescent="0.25">
      <c r="B9" t="s">
        <v>14</v>
      </c>
      <c r="C9" t="s">
        <v>15</v>
      </c>
      <c r="D9" t="s">
        <v>16</v>
      </c>
      <c r="E9" t="s">
        <v>13</v>
      </c>
      <c r="F9" t="s">
        <v>20</v>
      </c>
    </row>
    <row r="10" spans="2:6" x14ac:dyDescent="0.25">
      <c r="C10" s="7"/>
      <c r="D10" s="7"/>
      <c r="E10" s="7"/>
      <c r="F10" s="8">
        <f>D4</f>
        <v>440000000.00000006</v>
      </c>
    </row>
    <row r="11" spans="2:6" x14ac:dyDescent="0.25">
      <c r="B11">
        <v>1</v>
      </c>
      <c r="C11" s="7">
        <f>IF(E11-D11&lt;0,0,E11-D11)</f>
        <v>481779.88740188722</v>
      </c>
      <c r="D11" s="7">
        <f>IF(F10*$D$6/12&lt;0,0,F10*$D$6/12)</f>
        <v>2841666.6666666674</v>
      </c>
      <c r="E11" s="7">
        <f>IF(D11=0,0,($D$4*($D$6/12))/(1-1/(1+$D$6/12)^$D$5))</f>
        <v>3323446.5540685547</v>
      </c>
      <c r="F11" s="7">
        <f>IF(F10-C11&lt;0,0,F10-C11)</f>
        <v>439518220.11259818</v>
      </c>
    </row>
    <row r="12" spans="2:6" x14ac:dyDescent="0.25">
      <c r="B12">
        <v>2</v>
      </c>
      <c r="C12" s="7">
        <f t="shared" ref="C12:C75" si="0">IF(E12-D12&lt;0,0,E12-D12)</f>
        <v>484891.38250802504</v>
      </c>
      <c r="D12" s="7">
        <f t="shared" ref="D12:D75" si="1">IF(F11*$D$6/12&lt;0,0,F11*$D$6/12)</f>
        <v>2838555.1715605296</v>
      </c>
      <c r="E12" s="7">
        <f>IF(D12=0,0,($D$4*($D$6/12))/(1-1/(1+$D$6/12)^$D$5))</f>
        <v>3323446.5540685547</v>
      </c>
      <c r="F12" s="7">
        <f t="shared" ref="F12:F75" si="2">IF(F11-C12&lt;0,0,F11-C12)</f>
        <v>439033328.73009014</v>
      </c>
    </row>
    <row r="13" spans="2:6" x14ac:dyDescent="0.25">
      <c r="B13">
        <v>3</v>
      </c>
      <c r="C13" s="7">
        <f t="shared" si="0"/>
        <v>488022.97268672287</v>
      </c>
      <c r="D13" s="7">
        <f t="shared" si="1"/>
        <v>2835423.5813818318</v>
      </c>
      <c r="E13" s="7">
        <f t="shared" ref="E13:E75" si="3">IF(D13=0,0,($D$4*($D$6/12))/(1-1/(1+$D$6/12)^$D$5))</f>
        <v>3323446.5540685547</v>
      </c>
      <c r="F13" s="7">
        <f t="shared" si="2"/>
        <v>438545305.75740343</v>
      </c>
    </row>
    <row r="14" spans="2:6" x14ac:dyDescent="0.25">
      <c r="B14">
        <v>4</v>
      </c>
      <c r="C14" s="7">
        <f t="shared" si="0"/>
        <v>491174.7877186574</v>
      </c>
      <c r="D14" s="7">
        <f t="shared" si="1"/>
        <v>2832271.7663498973</v>
      </c>
      <c r="E14" s="7">
        <f t="shared" si="3"/>
        <v>3323446.5540685547</v>
      </c>
      <c r="F14" s="7">
        <f t="shared" si="2"/>
        <v>438054130.96968478</v>
      </c>
    </row>
    <row r="15" spans="2:6" x14ac:dyDescent="0.25">
      <c r="B15">
        <v>5</v>
      </c>
      <c r="C15" s="7">
        <f t="shared" si="0"/>
        <v>494346.95822267421</v>
      </c>
      <c r="D15" s="7">
        <f t="shared" si="1"/>
        <v>2829099.5958458805</v>
      </c>
      <c r="E15" s="7">
        <f t="shared" si="3"/>
        <v>3323446.5540685547</v>
      </c>
      <c r="F15" s="7">
        <f t="shared" si="2"/>
        <v>437559784.01146209</v>
      </c>
    </row>
    <row r="16" spans="2:6" x14ac:dyDescent="0.25">
      <c r="B16">
        <v>6</v>
      </c>
      <c r="C16" s="7">
        <f t="shared" si="0"/>
        <v>497539.61566119548</v>
      </c>
      <c r="D16" s="7">
        <f t="shared" si="1"/>
        <v>2825906.9384073592</v>
      </c>
      <c r="E16" s="7">
        <f t="shared" si="3"/>
        <v>3323446.5540685547</v>
      </c>
      <c r="F16" s="7">
        <f t="shared" si="2"/>
        <v>437062244.39580089</v>
      </c>
    </row>
    <row r="17" spans="2:6" x14ac:dyDescent="0.25">
      <c r="B17">
        <v>7</v>
      </c>
      <c r="C17" s="7">
        <f t="shared" si="0"/>
        <v>500752.89234567434</v>
      </c>
      <c r="D17" s="7">
        <f t="shared" si="1"/>
        <v>2822693.6617228803</v>
      </c>
      <c r="E17" s="7">
        <f t="shared" si="3"/>
        <v>3323446.5540685547</v>
      </c>
      <c r="F17" s="7">
        <f t="shared" si="2"/>
        <v>436561491.50345522</v>
      </c>
    </row>
    <row r="18" spans="2:6" x14ac:dyDescent="0.25">
      <c r="B18">
        <v>8</v>
      </c>
      <c r="C18" s="7">
        <f t="shared" si="0"/>
        <v>503986.9214420733</v>
      </c>
      <c r="D18" s="7">
        <f t="shared" si="1"/>
        <v>2819459.6326264814</v>
      </c>
      <c r="E18" s="7">
        <f t="shared" si="3"/>
        <v>3323446.5540685547</v>
      </c>
      <c r="F18" s="7">
        <f t="shared" si="2"/>
        <v>436057504.58201313</v>
      </c>
    </row>
    <row r="19" spans="2:6" x14ac:dyDescent="0.25">
      <c r="B19">
        <v>9</v>
      </c>
      <c r="C19" s="7">
        <f t="shared" si="0"/>
        <v>507241.83697638661</v>
      </c>
      <c r="D19" s="7">
        <f t="shared" si="1"/>
        <v>2816204.7170921681</v>
      </c>
      <c r="E19" s="7">
        <f t="shared" si="3"/>
        <v>3323446.5540685547</v>
      </c>
      <c r="F19" s="7">
        <f t="shared" si="2"/>
        <v>435550262.74503672</v>
      </c>
    </row>
    <row r="20" spans="2:6" x14ac:dyDescent="0.25">
      <c r="B20">
        <v>10</v>
      </c>
      <c r="C20" s="7">
        <f t="shared" si="0"/>
        <v>510517.77384019271</v>
      </c>
      <c r="D20" s="7">
        <f t="shared" si="1"/>
        <v>2812928.780228362</v>
      </c>
      <c r="E20" s="7">
        <f t="shared" si="3"/>
        <v>3323446.5540685547</v>
      </c>
      <c r="F20" s="7">
        <f t="shared" si="2"/>
        <v>435039744.97119653</v>
      </c>
    </row>
    <row r="21" spans="2:6" x14ac:dyDescent="0.25">
      <c r="B21">
        <v>11</v>
      </c>
      <c r="C21" s="7">
        <f t="shared" si="0"/>
        <v>513814.8677962441</v>
      </c>
      <c r="D21" s="7">
        <f t="shared" si="1"/>
        <v>2809631.6862723106</v>
      </c>
      <c r="E21" s="7">
        <f t="shared" si="3"/>
        <v>3323446.5540685547</v>
      </c>
      <c r="F21" s="7">
        <f t="shared" si="2"/>
        <v>434525930.10340029</v>
      </c>
    </row>
    <row r="22" spans="2:6" x14ac:dyDescent="0.25">
      <c r="B22">
        <v>12</v>
      </c>
      <c r="C22" s="7">
        <f t="shared" si="0"/>
        <v>517133.25548409484</v>
      </c>
      <c r="D22" s="7">
        <f t="shared" si="1"/>
        <v>2806313.2985844598</v>
      </c>
      <c r="E22" s="7">
        <f t="shared" si="3"/>
        <v>3323446.5540685547</v>
      </c>
      <c r="F22" s="7">
        <f t="shared" si="2"/>
        <v>434008796.84791619</v>
      </c>
    </row>
    <row r="23" spans="2:6" x14ac:dyDescent="0.25">
      <c r="B23">
        <v>13</v>
      </c>
      <c r="C23" s="7">
        <f t="shared" si="0"/>
        <v>520473.07442576252</v>
      </c>
      <c r="D23" s="7">
        <f t="shared" si="1"/>
        <v>2802973.4796427921</v>
      </c>
      <c r="E23" s="7">
        <f t="shared" si="3"/>
        <v>3323446.5540685547</v>
      </c>
      <c r="F23" s="7">
        <f t="shared" si="2"/>
        <v>433488323.77349043</v>
      </c>
    </row>
    <row r="24" spans="2:6" x14ac:dyDescent="0.25">
      <c r="B24">
        <v>14</v>
      </c>
      <c r="C24" s="7">
        <f t="shared" si="0"/>
        <v>523834.46303142887</v>
      </c>
      <c r="D24" s="7">
        <f t="shared" si="1"/>
        <v>2799612.0910371258</v>
      </c>
      <c r="E24" s="7">
        <f t="shared" si="3"/>
        <v>3323446.5540685547</v>
      </c>
      <c r="F24" s="7">
        <f t="shared" si="2"/>
        <v>432964489.31045902</v>
      </c>
    </row>
    <row r="25" spans="2:6" x14ac:dyDescent="0.25">
      <c r="B25">
        <v>15</v>
      </c>
      <c r="C25" s="7">
        <f t="shared" si="0"/>
        <v>527217.56060517393</v>
      </c>
      <c r="D25" s="7">
        <f t="shared" si="1"/>
        <v>2796228.9934633807</v>
      </c>
      <c r="E25" s="7">
        <f t="shared" si="3"/>
        <v>3323446.5540685547</v>
      </c>
      <c r="F25" s="7">
        <f t="shared" si="2"/>
        <v>432437271.74985385</v>
      </c>
    </row>
    <row r="26" spans="2:6" x14ac:dyDescent="0.25">
      <c r="B26">
        <v>16</v>
      </c>
      <c r="C26" s="7">
        <f t="shared" si="0"/>
        <v>530622.5073507484</v>
      </c>
      <c r="D26" s="7">
        <f t="shared" si="1"/>
        <v>2792824.0467178063</v>
      </c>
      <c r="E26" s="7">
        <f t="shared" si="3"/>
        <v>3323446.5540685547</v>
      </c>
      <c r="F26" s="7">
        <f t="shared" si="2"/>
        <v>431906649.24250311</v>
      </c>
    </row>
    <row r="27" spans="2:6" x14ac:dyDescent="0.25">
      <c r="B27">
        <v>17</v>
      </c>
      <c r="C27" s="7">
        <f t="shared" si="0"/>
        <v>534049.44437738881</v>
      </c>
      <c r="D27" s="7">
        <f t="shared" si="1"/>
        <v>2789397.1096911659</v>
      </c>
      <c r="E27" s="7">
        <f t="shared" si="3"/>
        <v>3323446.5540685547</v>
      </c>
      <c r="F27" s="7">
        <f t="shared" si="2"/>
        <v>431372599.79812574</v>
      </c>
    </row>
    <row r="28" spans="2:6" x14ac:dyDescent="0.25">
      <c r="B28">
        <v>18</v>
      </c>
      <c r="C28" s="7">
        <f t="shared" si="0"/>
        <v>537498.51370565919</v>
      </c>
      <c r="D28" s="7">
        <f t="shared" si="1"/>
        <v>2785948.0403628955</v>
      </c>
      <c r="E28" s="7">
        <f t="shared" si="3"/>
        <v>3323446.5540685547</v>
      </c>
      <c r="F28" s="7">
        <f t="shared" si="2"/>
        <v>430835101.28442007</v>
      </c>
    </row>
    <row r="29" spans="2:6" x14ac:dyDescent="0.25">
      <c r="B29">
        <v>19</v>
      </c>
      <c r="C29" s="7">
        <f t="shared" si="0"/>
        <v>540969.85827334179</v>
      </c>
      <c r="D29" s="7">
        <f t="shared" si="1"/>
        <v>2782476.6957952129</v>
      </c>
      <c r="E29" s="7">
        <f t="shared" si="3"/>
        <v>3323446.5540685547</v>
      </c>
      <c r="F29" s="7">
        <f t="shared" si="2"/>
        <v>430294131.42614675</v>
      </c>
    </row>
    <row r="30" spans="2:6" x14ac:dyDescent="0.25">
      <c r="B30">
        <v>20</v>
      </c>
      <c r="C30" s="7">
        <f t="shared" si="0"/>
        <v>544463.62194135692</v>
      </c>
      <c r="D30" s="7">
        <f t="shared" si="1"/>
        <v>2778982.9321271977</v>
      </c>
      <c r="E30" s="7">
        <f t="shared" si="3"/>
        <v>3323446.5540685547</v>
      </c>
      <c r="F30" s="7">
        <f t="shared" si="2"/>
        <v>429749667.80420542</v>
      </c>
    </row>
    <row r="31" spans="2:6" x14ac:dyDescent="0.25">
      <c r="B31">
        <v>21</v>
      </c>
      <c r="C31" s="7">
        <f t="shared" si="0"/>
        <v>547979.94949972816</v>
      </c>
      <c r="D31" s="7">
        <f t="shared" si="1"/>
        <v>2775466.6045688265</v>
      </c>
      <c r="E31" s="7">
        <f t="shared" si="3"/>
        <v>3323446.5540685547</v>
      </c>
      <c r="F31" s="7">
        <f t="shared" si="2"/>
        <v>429201687.85470569</v>
      </c>
    </row>
    <row r="32" spans="2:6" x14ac:dyDescent="0.25">
      <c r="B32">
        <v>22</v>
      </c>
      <c r="C32" s="7">
        <f t="shared" si="0"/>
        <v>551518.98667358048</v>
      </c>
      <c r="D32" s="7">
        <f t="shared" si="1"/>
        <v>2771927.5673949742</v>
      </c>
      <c r="E32" s="7">
        <f t="shared" si="3"/>
        <v>3323446.5540685547</v>
      </c>
      <c r="F32" s="7">
        <f t="shared" si="2"/>
        <v>428650168.8680321</v>
      </c>
    </row>
    <row r="33" spans="2:6" x14ac:dyDescent="0.25">
      <c r="B33">
        <v>23</v>
      </c>
      <c r="C33" s="7">
        <f t="shared" si="0"/>
        <v>555080.88012918085</v>
      </c>
      <c r="D33" s="7">
        <f t="shared" si="1"/>
        <v>2768365.6739393738</v>
      </c>
      <c r="E33" s="7">
        <f t="shared" si="3"/>
        <v>3323446.5540685547</v>
      </c>
      <c r="F33" s="7">
        <f t="shared" si="2"/>
        <v>428095087.98790294</v>
      </c>
    </row>
    <row r="34" spans="2:6" x14ac:dyDescent="0.25">
      <c r="B34">
        <v>24</v>
      </c>
      <c r="C34" s="7">
        <f t="shared" si="0"/>
        <v>558665.7774800146</v>
      </c>
      <c r="D34" s="7">
        <f t="shared" si="1"/>
        <v>2764780.7765885401</v>
      </c>
      <c r="E34" s="7">
        <f t="shared" si="3"/>
        <v>3323446.5540685547</v>
      </c>
      <c r="F34" s="7">
        <f t="shared" si="2"/>
        <v>427536422.21042293</v>
      </c>
    </row>
    <row r="35" spans="2:6" x14ac:dyDescent="0.25">
      <c r="B35">
        <v>25</v>
      </c>
      <c r="C35" s="7">
        <f t="shared" si="0"/>
        <v>562273.82729290659</v>
      </c>
      <c r="D35" s="7">
        <f t="shared" si="1"/>
        <v>2761172.7267756481</v>
      </c>
      <c r="E35" s="7">
        <f t="shared" si="3"/>
        <v>3323446.5540685547</v>
      </c>
      <c r="F35" s="7">
        <f t="shared" si="2"/>
        <v>426974148.38313001</v>
      </c>
    </row>
    <row r="36" spans="2:6" x14ac:dyDescent="0.25">
      <c r="B36">
        <v>26</v>
      </c>
      <c r="C36" s="7">
        <f t="shared" si="0"/>
        <v>565905.17909417348</v>
      </c>
      <c r="D36" s="7">
        <f t="shared" si="1"/>
        <v>2757541.3749743812</v>
      </c>
      <c r="E36" s="7">
        <f t="shared" si="3"/>
        <v>3323446.5540685547</v>
      </c>
      <c r="F36" s="7">
        <f t="shared" si="2"/>
        <v>426408243.20403582</v>
      </c>
    </row>
    <row r="37" spans="2:6" x14ac:dyDescent="0.25">
      <c r="B37">
        <v>27</v>
      </c>
      <c r="C37" s="7">
        <f t="shared" si="0"/>
        <v>569559.98337582313</v>
      </c>
      <c r="D37" s="7">
        <f t="shared" si="1"/>
        <v>2753886.5706927315</v>
      </c>
      <c r="E37" s="7">
        <f t="shared" si="3"/>
        <v>3323446.5540685547</v>
      </c>
      <c r="F37" s="7">
        <f t="shared" si="2"/>
        <v>425838683.22065997</v>
      </c>
    </row>
    <row r="38" spans="2:6" x14ac:dyDescent="0.25">
      <c r="B38">
        <v>28</v>
      </c>
      <c r="C38" s="7">
        <f t="shared" si="0"/>
        <v>573238.39160179254</v>
      </c>
      <c r="D38" s="7">
        <f t="shared" si="1"/>
        <v>2750208.1624667621</v>
      </c>
      <c r="E38" s="7">
        <f t="shared" si="3"/>
        <v>3323446.5540685547</v>
      </c>
      <c r="F38" s="7">
        <f t="shared" si="2"/>
        <v>425265444.82905817</v>
      </c>
    </row>
    <row r="39" spans="2:6" x14ac:dyDescent="0.25">
      <c r="B39">
        <v>29</v>
      </c>
      <c r="C39" s="7">
        <f t="shared" si="0"/>
        <v>576940.55621422082</v>
      </c>
      <c r="D39" s="7">
        <f t="shared" si="1"/>
        <v>2746505.9978543338</v>
      </c>
      <c r="E39" s="7">
        <f t="shared" si="3"/>
        <v>3323446.5540685547</v>
      </c>
      <c r="F39" s="7">
        <f t="shared" si="2"/>
        <v>424688504.27284396</v>
      </c>
    </row>
    <row r="40" spans="2:6" x14ac:dyDescent="0.25">
      <c r="B40">
        <v>30</v>
      </c>
      <c r="C40" s="7">
        <f t="shared" si="0"/>
        <v>580666.630639771</v>
      </c>
      <c r="D40" s="7">
        <f t="shared" si="1"/>
        <v>2742779.9234287837</v>
      </c>
      <c r="E40" s="7">
        <f t="shared" si="3"/>
        <v>3323446.5540685547</v>
      </c>
      <c r="F40" s="7">
        <f t="shared" si="2"/>
        <v>424107837.64220417</v>
      </c>
    </row>
    <row r="41" spans="2:6" x14ac:dyDescent="0.25">
      <c r="B41">
        <v>31</v>
      </c>
      <c r="C41" s="7">
        <f t="shared" si="0"/>
        <v>584416.76929598581</v>
      </c>
      <c r="D41" s="7">
        <f t="shared" si="1"/>
        <v>2739029.7847725688</v>
      </c>
      <c r="E41" s="7">
        <f t="shared" si="3"/>
        <v>3323446.5540685547</v>
      </c>
      <c r="F41" s="7">
        <f t="shared" si="2"/>
        <v>423523420.87290817</v>
      </c>
    </row>
    <row r="42" spans="2:6" x14ac:dyDescent="0.25">
      <c r="B42">
        <v>32</v>
      </c>
      <c r="C42" s="7">
        <f t="shared" si="0"/>
        <v>588191.12759768963</v>
      </c>
      <c r="D42" s="7">
        <f t="shared" si="1"/>
        <v>2735255.426470865</v>
      </c>
      <c r="E42" s="7">
        <f t="shared" si="3"/>
        <v>3323446.5540685547</v>
      </c>
      <c r="F42" s="7">
        <f t="shared" si="2"/>
        <v>422935229.74531049</v>
      </c>
    </row>
    <row r="43" spans="2:6" x14ac:dyDescent="0.25">
      <c r="B43">
        <v>33</v>
      </c>
      <c r="C43" s="7">
        <f t="shared" si="0"/>
        <v>591989.86196342437</v>
      </c>
      <c r="D43" s="7">
        <f t="shared" si="1"/>
        <v>2731456.6921051303</v>
      </c>
      <c r="E43" s="7">
        <f t="shared" si="3"/>
        <v>3323446.5540685547</v>
      </c>
      <c r="F43" s="7">
        <f t="shared" si="2"/>
        <v>422343239.88334703</v>
      </c>
    </row>
    <row r="44" spans="2:6" x14ac:dyDescent="0.25">
      <c r="B44">
        <v>34</v>
      </c>
      <c r="C44" s="7">
        <f t="shared" si="0"/>
        <v>595813.12982193846</v>
      </c>
      <c r="D44" s="7">
        <f t="shared" si="1"/>
        <v>2727633.4242466162</v>
      </c>
      <c r="E44" s="7">
        <f t="shared" si="3"/>
        <v>3323446.5540685547</v>
      </c>
      <c r="F44" s="7">
        <f t="shared" si="2"/>
        <v>421747426.75352508</v>
      </c>
    </row>
    <row r="45" spans="2:6" x14ac:dyDescent="0.25">
      <c r="B45">
        <v>35</v>
      </c>
      <c r="C45" s="7">
        <f t="shared" si="0"/>
        <v>599661.08961870521</v>
      </c>
      <c r="D45" s="7">
        <f t="shared" si="1"/>
        <v>2723785.4644498494</v>
      </c>
      <c r="E45" s="7">
        <f t="shared" si="3"/>
        <v>3323446.5540685547</v>
      </c>
      <c r="F45" s="7">
        <f t="shared" si="2"/>
        <v>421147765.6639064</v>
      </c>
    </row>
    <row r="46" spans="2:6" x14ac:dyDescent="0.25">
      <c r="B46">
        <v>36</v>
      </c>
      <c r="C46" s="7">
        <f t="shared" si="0"/>
        <v>603533.90082249232</v>
      </c>
      <c r="D46" s="7">
        <f t="shared" si="1"/>
        <v>2719912.6532460623</v>
      </c>
      <c r="E46" s="7">
        <f t="shared" si="3"/>
        <v>3323446.5540685547</v>
      </c>
      <c r="F46" s="7">
        <f t="shared" si="2"/>
        <v>420544231.76308388</v>
      </c>
    </row>
    <row r="47" spans="2:6" x14ac:dyDescent="0.25">
      <c r="B47">
        <v>37</v>
      </c>
      <c r="C47" s="7">
        <f t="shared" si="0"/>
        <v>607431.72393197147</v>
      </c>
      <c r="D47" s="7">
        <f t="shared" si="1"/>
        <v>2716014.8301365832</v>
      </c>
      <c r="E47" s="7">
        <f t="shared" si="3"/>
        <v>3323446.5540685547</v>
      </c>
      <c r="F47" s="7">
        <f t="shared" si="2"/>
        <v>419936800.03915191</v>
      </c>
    </row>
    <row r="48" spans="2:6" x14ac:dyDescent="0.25">
      <c r="B48">
        <v>38</v>
      </c>
      <c r="C48" s="7">
        <f t="shared" si="0"/>
        <v>611354.72048236523</v>
      </c>
      <c r="D48" s="7">
        <f t="shared" si="1"/>
        <v>2712091.8335861894</v>
      </c>
      <c r="E48" s="7">
        <f t="shared" si="3"/>
        <v>3323446.5540685547</v>
      </c>
      <c r="F48" s="7">
        <f t="shared" si="2"/>
        <v>419325445.31866956</v>
      </c>
    </row>
    <row r="49" spans="2:6" x14ac:dyDescent="0.25">
      <c r="B49">
        <v>39</v>
      </c>
      <c r="C49" s="7">
        <f t="shared" si="0"/>
        <v>615303.05305214692</v>
      </c>
      <c r="D49" s="7">
        <f t="shared" si="1"/>
        <v>2708143.5010164077</v>
      </c>
      <c r="E49" s="7">
        <f t="shared" si="3"/>
        <v>3323446.5540685547</v>
      </c>
      <c r="F49" s="7">
        <f t="shared" si="2"/>
        <v>418710142.26561743</v>
      </c>
    </row>
    <row r="50" spans="2:6" x14ac:dyDescent="0.25">
      <c r="B50">
        <v>40</v>
      </c>
      <c r="C50" s="7">
        <f t="shared" si="0"/>
        <v>619276.88526977552</v>
      </c>
      <c r="D50" s="7">
        <f t="shared" si="1"/>
        <v>2704169.6687987791</v>
      </c>
      <c r="E50" s="7">
        <f t="shared" si="3"/>
        <v>3323446.5540685547</v>
      </c>
      <c r="F50" s="7">
        <f t="shared" si="2"/>
        <v>418090865.38034767</v>
      </c>
    </row>
    <row r="51" spans="2:6" x14ac:dyDescent="0.25">
      <c r="B51">
        <v>41</v>
      </c>
      <c r="C51" s="7">
        <f t="shared" si="0"/>
        <v>623276.38182047568</v>
      </c>
      <c r="D51" s="7">
        <f t="shared" si="1"/>
        <v>2700170.172248079</v>
      </c>
      <c r="E51" s="7">
        <f t="shared" si="3"/>
        <v>3323446.5540685547</v>
      </c>
      <c r="F51" s="7">
        <f t="shared" si="2"/>
        <v>417467588.99852717</v>
      </c>
    </row>
    <row r="52" spans="2:6" x14ac:dyDescent="0.25">
      <c r="B52">
        <v>42</v>
      </c>
      <c r="C52" s="7">
        <f t="shared" si="0"/>
        <v>627301.70845306665</v>
      </c>
      <c r="D52" s="7">
        <f t="shared" si="1"/>
        <v>2696144.845615488</v>
      </c>
      <c r="E52" s="7">
        <f t="shared" si="3"/>
        <v>3323446.5540685547</v>
      </c>
      <c r="F52" s="7">
        <f t="shared" si="2"/>
        <v>416840287.29007411</v>
      </c>
    </row>
    <row r="53" spans="2:6" x14ac:dyDescent="0.25">
      <c r="B53">
        <v>43</v>
      </c>
      <c r="C53" s="7">
        <f t="shared" si="0"/>
        <v>631353.0319868261</v>
      </c>
      <c r="D53" s="7">
        <f t="shared" si="1"/>
        <v>2692093.5220817286</v>
      </c>
      <c r="E53" s="7">
        <f t="shared" si="3"/>
        <v>3323446.5540685547</v>
      </c>
      <c r="F53" s="7">
        <f t="shared" si="2"/>
        <v>416208934.25808728</v>
      </c>
    </row>
    <row r="54" spans="2:6" x14ac:dyDescent="0.25">
      <c r="B54">
        <v>44</v>
      </c>
      <c r="C54" s="7">
        <f t="shared" si="0"/>
        <v>635430.52031840757</v>
      </c>
      <c r="D54" s="7">
        <f t="shared" si="1"/>
        <v>2688016.0337501471</v>
      </c>
      <c r="E54" s="7">
        <f t="shared" si="3"/>
        <v>3323446.5540685547</v>
      </c>
      <c r="F54" s="7">
        <f t="shared" si="2"/>
        <v>415573503.73776889</v>
      </c>
    </row>
    <row r="55" spans="2:6" x14ac:dyDescent="0.25">
      <c r="B55">
        <v>45</v>
      </c>
      <c r="C55" s="7">
        <f t="shared" si="0"/>
        <v>639534.34242879739</v>
      </c>
      <c r="D55" s="7">
        <f t="shared" si="1"/>
        <v>2683912.2116397573</v>
      </c>
      <c r="E55" s="7">
        <f t="shared" si="3"/>
        <v>3323446.5540685547</v>
      </c>
      <c r="F55" s="7">
        <f t="shared" si="2"/>
        <v>414933969.39534009</v>
      </c>
    </row>
    <row r="56" spans="2:6" x14ac:dyDescent="0.25">
      <c r="B56">
        <v>46</v>
      </c>
      <c r="C56" s="7">
        <f t="shared" si="0"/>
        <v>643664.66839031689</v>
      </c>
      <c r="D56" s="7">
        <f t="shared" si="1"/>
        <v>2679781.8856782378</v>
      </c>
      <c r="E56" s="7">
        <f t="shared" si="3"/>
        <v>3323446.5540685547</v>
      </c>
      <c r="F56" s="7">
        <f t="shared" si="2"/>
        <v>414290304.72694975</v>
      </c>
    </row>
    <row r="57" spans="2:6" x14ac:dyDescent="0.25">
      <c r="B57">
        <v>47</v>
      </c>
      <c r="C57" s="7">
        <f t="shared" si="0"/>
        <v>647821.66937367059</v>
      </c>
      <c r="D57" s="7">
        <f t="shared" si="1"/>
        <v>2675624.8846948841</v>
      </c>
      <c r="E57" s="7">
        <f t="shared" si="3"/>
        <v>3323446.5540685547</v>
      </c>
      <c r="F57" s="7">
        <f t="shared" si="2"/>
        <v>413642483.05757606</v>
      </c>
    </row>
    <row r="58" spans="2:6" x14ac:dyDescent="0.25">
      <c r="B58">
        <v>48</v>
      </c>
      <c r="C58" s="7">
        <f t="shared" si="0"/>
        <v>652005.51765504293</v>
      </c>
      <c r="D58" s="7">
        <f t="shared" si="1"/>
        <v>2671441.0364135117</v>
      </c>
      <c r="E58" s="7">
        <f t="shared" si="3"/>
        <v>3323446.5540685547</v>
      </c>
      <c r="F58" s="7">
        <f t="shared" si="2"/>
        <v>412990477.53992105</v>
      </c>
    </row>
    <row r="59" spans="2:6" x14ac:dyDescent="0.25">
      <c r="B59">
        <v>49</v>
      </c>
      <c r="C59" s="7">
        <f t="shared" si="0"/>
        <v>656216.38662323123</v>
      </c>
      <c r="D59" s="7">
        <f t="shared" si="1"/>
        <v>2667230.1674453234</v>
      </c>
      <c r="E59" s="7">
        <f t="shared" si="3"/>
        <v>3323446.5540685547</v>
      </c>
      <c r="F59" s="7">
        <f t="shared" si="2"/>
        <v>412334261.15329784</v>
      </c>
    </row>
    <row r="60" spans="2:6" x14ac:dyDescent="0.25">
      <c r="B60">
        <v>50</v>
      </c>
      <c r="C60" s="7">
        <f t="shared" si="0"/>
        <v>660454.45078683924</v>
      </c>
      <c r="D60" s="7">
        <f t="shared" si="1"/>
        <v>2662992.1032817154</v>
      </c>
      <c r="E60" s="7">
        <f t="shared" si="3"/>
        <v>3323446.5540685547</v>
      </c>
      <c r="F60" s="7">
        <f t="shared" si="2"/>
        <v>411673806.70251101</v>
      </c>
    </row>
    <row r="61" spans="2:6" x14ac:dyDescent="0.25">
      <c r="B61">
        <v>51</v>
      </c>
      <c r="C61" s="7">
        <f t="shared" si="0"/>
        <v>664719.88578150421</v>
      </c>
      <c r="D61" s="7">
        <f t="shared" si="1"/>
        <v>2658726.6682870504</v>
      </c>
      <c r="E61" s="7">
        <f t="shared" si="3"/>
        <v>3323446.5540685547</v>
      </c>
      <c r="F61" s="7">
        <f t="shared" si="2"/>
        <v>411009086.81672949</v>
      </c>
    </row>
    <row r="62" spans="2:6" x14ac:dyDescent="0.25">
      <c r="B62">
        <v>52</v>
      </c>
      <c r="C62" s="7">
        <f t="shared" si="0"/>
        <v>669012.86837717704</v>
      </c>
      <c r="D62" s="7">
        <f t="shared" si="1"/>
        <v>2654433.6856913776</v>
      </c>
      <c r="E62" s="7">
        <f t="shared" si="3"/>
        <v>3323446.5540685547</v>
      </c>
      <c r="F62" s="7">
        <f t="shared" si="2"/>
        <v>410340073.94835234</v>
      </c>
    </row>
    <row r="63" spans="2:6" x14ac:dyDescent="0.25">
      <c r="B63">
        <v>53</v>
      </c>
      <c r="C63" s="7">
        <f t="shared" si="0"/>
        <v>673333.57648544572</v>
      </c>
      <c r="D63" s="7">
        <f t="shared" si="1"/>
        <v>2650112.9775831089</v>
      </c>
      <c r="E63" s="7">
        <f t="shared" si="3"/>
        <v>3323446.5540685547</v>
      </c>
      <c r="F63" s="7">
        <f t="shared" si="2"/>
        <v>409666740.37186688</v>
      </c>
    </row>
    <row r="64" spans="2:6" x14ac:dyDescent="0.25">
      <c r="B64">
        <v>54</v>
      </c>
      <c r="C64" s="7">
        <f t="shared" si="0"/>
        <v>677682.18916691467</v>
      </c>
      <c r="D64" s="7">
        <f t="shared" si="1"/>
        <v>2645764.36490164</v>
      </c>
      <c r="E64" s="7">
        <f t="shared" si="3"/>
        <v>3323446.5540685547</v>
      </c>
      <c r="F64" s="7">
        <f t="shared" si="2"/>
        <v>408989058.18269998</v>
      </c>
    </row>
    <row r="65" spans="2:6" x14ac:dyDescent="0.25">
      <c r="B65">
        <v>55</v>
      </c>
      <c r="C65" s="7">
        <f t="shared" si="0"/>
        <v>682058.88663861714</v>
      </c>
      <c r="D65" s="7">
        <f t="shared" si="1"/>
        <v>2641387.6674299375</v>
      </c>
      <c r="E65" s="7">
        <f t="shared" si="3"/>
        <v>3323446.5540685547</v>
      </c>
      <c r="F65" s="7">
        <f t="shared" si="2"/>
        <v>408306999.29606134</v>
      </c>
    </row>
    <row r="66" spans="2:6" x14ac:dyDescent="0.25">
      <c r="B66">
        <v>56</v>
      </c>
      <c r="C66" s="7">
        <f t="shared" si="0"/>
        <v>686463.85028149188</v>
      </c>
      <c r="D66" s="7">
        <f t="shared" si="1"/>
        <v>2636982.7037870628</v>
      </c>
      <c r="E66" s="7">
        <f t="shared" si="3"/>
        <v>3323446.5540685547</v>
      </c>
      <c r="F66" s="7">
        <f t="shared" si="2"/>
        <v>407620535.44577986</v>
      </c>
    </row>
    <row r="67" spans="2:6" x14ac:dyDescent="0.25">
      <c r="B67">
        <v>57</v>
      </c>
      <c r="C67" s="7">
        <f t="shared" si="0"/>
        <v>690897.26264789328</v>
      </c>
      <c r="D67" s="7">
        <f t="shared" si="1"/>
        <v>2632549.2914206614</v>
      </c>
      <c r="E67" s="7">
        <f t="shared" si="3"/>
        <v>3323446.5540685547</v>
      </c>
      <c r="F67" s="7">
        <f t="shared" si="2"/>
        <v>406929638.18313199</v>
      </c>
    </row>
    <row r="68" spans="2:6" x14ac:dyDescent="0.25">
      <c r="B68">
        <v>58</v>
      </c>
      <c r="C68" s="7">
        <f t="shared" si="0"/>
        <v>695359.3074691603</v>
      </c>
      <c r="D68" s="7">
        <f t="shared" si="1"/>
        <v>2628087.2465993944</v>
      </c>
      <c r="E68" s="7">
        <f t="shared" si="3"/>
        <v>3323446.5540685547</v>
      </c>
      <c r="F68" s="7">
        <f t="shared" si="2"/>
        <v>406234278.8756628</v>
      </c>
    </row>
    <row r="69" spans="2:6" x14ac:dyDescent="0.25">
      <c r="B69">
        <v>59</v>
      </c>
      <c r="C69" s="7">
        <f t="shared" si="0"/>
        <v>699850.16966323229</v>
      </c>
      <c r="D69" s="7">
        <f t="shared" si="1"/>
        <v>2623596.3844053224</v>
      </c>
      <c r="E69" s="7">
        <f t="shared" si="3"/>
        <v>3323446.5540685547</v>
      </c>
      <c r="F69" s="7">
        <f t="shared" si="2"/>
        <v>405534428.70599955</v>
      </c>
    </row>
    <row r="70" spans="2:6" x14ac:dyDescent="0.25">
      <c r="B70">
        <v>60</v>
      </c>
      <c r="C70" s="7">
        <f t="shared" si="0"/>
        <v>704370.03534230776</v>
      </c>
      <c r="D70" s="7">
        <f t="shared" si="1"/>
        <v>2619076.5187262469</v>
      </c>
      <c r="E70" s="7">
        <f t="shared" si="3"/>
        <v>3323446.5540685547</v>
      </c>
      <c r="F70" s="7">
        <f t="shared" si="2"/>
        <v>404830058.67065722</v>
      </c>
    </row>
    <row r="71" spans="2:6" x14ac:dyDescent="0.25">
      <c r="B71">
        <v>61</v>
      </c>
      <c r="C71" s="7">
        <f t="shared" si="0"/>
        <v>708919.0918205604</v>
      </c>
      <c r="D71" s="7">
        <f t="shared" si="1"/>
        <v>2614527.4622479943</v>
      </c>
      <c r="E71" s="7">
        <f t="shared" si="3"/>
        <v>3323446.5540685547</v>
      </c>
      <c r="F71" s="7">
        <f t="shared" si="2"/>
        <v>404121139.57883668</v>
      </c>
    </row>
    <row r="72" spans="2:6" x14ac:dyDescent="0.25">
      <c r="B72">
        <v>62</v>
      </c>
      <c r="C72" s="7">
        <f t="shared" si="0"/>
        <v>713497.52762190113</v>
      </c>
      <c r="D72" s="7">
        <f t="shared" si="1"/>
        <v>2609949.0264466535</v>
      </c>
      <c r="E72" s="7">
        <f t="shared" si="3"/>
        <v>3323446.5540685547</v>
      </c>
      <c r="F72" s="7">
        <f t="shared" si="2"/>
        <v>403407642.05121475</v>
      </c>
    </row>
    <row r="73" spans="2:6" x14ac:dyDescent="0.25">
      <c r="B73">
        <v>63</v>
      </c>
      <c r="C73" s="7">
        <f t="shared" si="0"/>
        <v>718105.53248779289</v>
      </c>
      <c r="D73" s="7">
        <f t="shared" si="1"/>
        <v>2605341.0215807618</v>
      </c>
      <c r="E73" s="7">
        <f t="shared" si="3"/>
        <v>3323446.5540685547</v>
      </c>
      <c r="F73" s="7">
        <f t="shared" si="2"/>
        <v>402689536.51872694</v>
      </c>
    </row>
    <row r="74" spans="2:6" x14ac:dyDescent="0.25">
      <c r="B74">
        <v>64</v>
      </c>
      <c r="C74" s="7">
        <f t="shared" si="0"/>
        <v>722743.29738510959</v>
      </c>
      <c r="D74" s="7">
        <f t="shared" si="1"/>
        <v>2600703.2566834451</v>
      </c>
      <c r="E74" s="7">
        <f t="shared" si="3"/>
        <v>3323446.5540685547</v>
      </c>
      <c r="F74" s="7">
        <f t="shared" si="2"/>
        <v>401966793.22134185</v>
      </c>
    </row>
    <row r="75" spans="2:6" x14ac:dyDescent="0.25">
      <c r="B75">
        <v>65</v>
      </c>
      <c r="C75" s="7">
        <f t="shared" si="0"/>
        <v>727411.0145140551</v>
      </c>
      <c r="D75" s="7">
        <f t="shared" si="1"/>
        <v>2596035.5395544996</v>
      </c>
      <c r="E75" s="7">
        <f t="shared" si="3"/>
        <v>3323446.5540685547</v>
      </c>
      <c r="F75" s="7">
        <f t="shared" si="2"/>
        <v>401239382.20682782</v>
      </c>
    </row>
    <row r="76" spans="2:6" x14ac:dyDescent="0.25">
      <c r="B76">
        <v>66</v>
      </c>
      <c r="C76" s="7">
        <f t="shared" ref="C76:C139" si="4">IF(E76-D76&lt;0,0,E76-D76)</f>
        <v>732108.87731612474</v>
      </c>
      <c r="D76" s="7">
        <f t="shared" ref="D76:D139" si="5">IF(F75*$D$6/12&lt;0,0,F75*$D$6/12)</f>
        <v>2591337.6767524299</v>
      </c>
      <c r="E76" s="7">
        <f t="shared" ref="E76:E139" si="6">IF(D76=0,0,($D$4*($D$6/12))/(1-1/(1+$D$6/12)^$D$5))</f>
        <v>3323446.5540685547</v>
      </c>
      <c r="F76" s="7">
        <f t="shared" ref="F76:F139" si="7">IF(F75-C76&lt;0,0,F75-C76)</f>
        <v>400507273.3295117</v>
      </c>
    </row>
    <row r="77" spans="2:6" x14ac:dyDescent="0.25">
      <c r="B77">
        <v>67</v>
      </c>
      <c r="C77" s="7">
        <f t="shared" si="4"/>
        <v>736837.08048212482</v>
      </c>
      <c r="D77" s="7">
        <f t="shared" si="5"/>
        <v>2586609.4735864298</v>
      </c>
      <c r="E77" s="7">
        <f t="shared" si="6"/>
        <v>3323446.5540685547</v>
      </c>
      <c r="F77" s="7">
        <f t="shared" si="7"/>
        <v>399770436.24902958</v>
      </c>
    </row>
    <row r="78" spans="2:6" x14ac:dyDescent="0.25">
      <c r="B78">
        <v>68</v>
      </c>
      <c r="C78" s="7">
        <f t="shared" si="4"/>
        <v>741595.81996023841</v>
      </c>
      <c r="D78" s="7">
        <f t="shared" si="5"/>
        <v>2581850.7341083162</v>
      </c>
      <c r="E78" s="7">
        <f t="shared" si="6"/>
        <v>3323446.5540685547</v>
      </c>
      <c r="F78" s="7">
        <f t="shared" si="7"/>
        <v>399028840.42906934</v>
      </c>
    </row>
    <row r="79" spans="2:6" x14ac:dyDescent="0.25">
      <c r="B79">
        <v>69</v>
      </c>
      <c r="C79" s="7">
        <f t="shared" si="4"/>
        <v>746385.29296414834</v>
      </c>
      <c r="D79" s="7">
        <f t="shared" si="5"/>
        <v>2577061.2611044063</v>
      </c>
      <c r="E79" s="7">
        <f t="shared" si="6"/>
        <v>3323446.5540685547</v>
      </c>
      <c r="F79" s="7">
        <f t="shared" si="7"/>
        <v>398282455.13610518</v>
      </c>
    </row>
    <row r="80" spans="2:6" x14ac:dyDescent="0.25">
      <c r="B80">
        <v>70</v>
      </c>
      <c r="C80" s="7">
        <f t="shared" si="4"/>
        <v>751205.69798120856</v>
      </c>
      <c r="D80" s="7">
        <f t="shared" si="5"/>
        <v>2572240.8560873461</v>
      </c>
      <c r="E80" s="7">
        <f t="shared" si="6"/>
        <v>3323446.5540685547</v>
      </c>
      <c r="F80" s="7">
        <f t="shared" si="7"/>
        <v>397531249.43812394</v>
      </c>
    </row>
    <row r="81" spans="2:6" x14ac:dyDescent="0.25">
      <c r="B81">
        <v>71</v>
      </c>
      <c r="C81" s="7">
        <f t="shared" si="4"/>
        <v>756057.23478067107</v>
      </c>
      <c r="D81" s="7">
        <f t="shared" si="5"/>
        <v>2567389.3192878836</v>
      </c>
      <c r="E81" s="7">
        <f t="shared" si="6"/>
        <v>3323446.5540685547</v>
      </c>
      <c r="F81" s="7">
        <f t="shared" si="7"/>
        <v>396775192.20334327</v>
      </c>
    </row>
    <row r="82" spans="2:6" x14ac:dyDescent="0.25">
      <c r="B82">
        <v>72</v>
      </c>
      <c r="C82" s="7">
        <f t="shared" si="4"/>
        <v>760940.10442196298</v>
      </c>
      <c r="D82" s="7">
        <f t="shared" si="5"/>
        <v>2562506.4496465917</v>
      </c>
      <c r="E82" s="7">
        <f t="shared" si="6"/>
        <v>3323446.5540685547</v>
      </c>
      <c r="F82" s="7">
        <f t="shared" si="7"/>
        <v>396014252.0989213</v>
      </c>
    </row>
    <row r="83" spans="2:6" x14ac:dyDescent="0.25">
      <c r="B83">
        <v>73</v>
      </c>
      <c r="C83" s="7">
        <f t="shared" si="4"/>
        <v>765854.50926302141</v>
      </c>
      <c r="D83" s="7">
        <f t="shared" si="5"/>
        <v>2557592.0448055333</v>
      </c>
      <c r="E83" s="7">
        <f t="shared" si="6"/>
        <v>3323446.5540685547</v>
      </c>
      <c r="F83" s="7">
        <f t="shared" si="7"/>
        <v>395248397.58965826</v>
      </c>
    </row>
    <row r="84" spans="2:6" x14ac:dyDescent="0.25">
      <c r="B84">
        <v>74</v>
      </c>
      <c r="C84" s="7">
        <f t="shared" si="4"/>
        <v>770800.65296867862</v>
      </c>
      <c r="D84" s="7">
        <f t="shared" si="5"/>
        <v>2552645.901099876</v>
      </c>
      <c r="E84" s="7">
        <f t="shared" si="6"/>
        <v>3323446.5540685547</v>
      </c>
      <c r="F84" s="7">
        <f t="shared" si="7"/>
        <v>394477596.93668956</v>
      </c>
    </row>
    <row r="85" spans="2:6" x14ac:dyDescent="0.25">
      <c r="B85">
        <v>75</v>
      </c>
      <c r="C85" s="7">
        <f t="shared" si="4"/>
        <v>775778.74051910127</v>
      </c>
      <c r="D85" s="7">
        <f t="shared" si="5"/>
        <v>2547667.8135494534</v>
      </c>
      <c r="E85" s="7">
        <f t="shared" si="6"/>
        <v>3323446.5540685547</v>
      </c>
      <c r="F85" s="7">
        <f t="shared" si="7"/>
        <v>393701818.19617045</v>
      </c>
    </row>
    <row r="86" spans="2:6" x14ac:dyDescent="0.25">
      <c r="B86">
        <v>76</v>
      </c>
      <c r="C86" s="7">
        <f t="shared" si="4"/>
        <v>780788.97821828723</v>
      </c>
      <c r="D86" s="7">
        <f t="shared" si="5"/>
        <v>2542657.5758502674</v>
      </c>
      <c r="E86" s="7">
        <f t="shared" si="6"/>
        <v>3323446.5540685547</v>
      </c>
      <c r="F86" s="7">
        <f t="shared" si="7"/>
        <v>392921029.21795213</v>
      </c>
    </row>
    <row r="87" spans="2:6" x14ac:dyDescent="0.25">
      <c r="B87">
        <v>77</v>
      </c>
      <c r="C87" s="7">
        <f t="shared" si="4"/>
        <v>785831.57370261382</v>
      </c>
      <c r="D87" s="7">
        <f t="shared" si="5"/>
        <v>2537614.9803659408</v>
      </c>
      <c r="E87" s="7">
        <f t="shared" si="6"/>
        <v>3323446.5540685547</v>
      </c>
      <c r="F87" s="7">
        <f t="shared" si="7"/>
        <v>392135197.6442495</v>
      </c>
    </row>
    <row r="88" spans="2:6" x14ac:dyDescent="0.25">
      <c r="B88">
        <v>78</v>
      </c>
      <c r="C88" s="7">
        <f t="shared" si="4"/>
        <v>790906.73594944319</v>
      </c>
      <c r="D88" s="7">
        <f t="shared" si="5"/>
        <v>2532539.8181191115</v>
      </c>
      <c r="E88" s="7">
        <f t="shared" si="6"/>
        <v>3323446.5540685547</v>
      </c>
      <c r="F88" s="7">
        <f t="shared" si="7"/>
        <v>391344290.90830004</v>
      </c>
    </row>
    <row r="89" spans="2:6" x14ac:dyDescent="0.25">
      <c r="B89">
        <v>79</v>
      </c>
      <c r="C89" s="7">
        <f t="shared" si="4"/>
        <v>796014.6752857836</v>
      </c>
      <c r="D89" s="7">
        <f t="shared" si="5"/>
        <v>2527431.8787827711</v>
      </c>
      <c r="E89" s="7">
        <f t="shared" si="6"/>
        <v>3323446.5540685547</v>
      </c>
      <c r="F89" s="7">
        <f t="shared" si="7"/>
        <v>390548276.23301429</v>
      </c>
    </row>
    <row r="90" spans="2:6" x14ac:dyDescent="0.25">
      <c r="B90">
        <v>80</v>
      </c>
      <c r="C90" s="7">
        <f t="shared" si="4"/>
        <v>801155.60339700431</v>
      </c>
      <c r="D90" s="7">
        <f t="shared" si="5"/>
        <v>2522290.9506715504</v>
      </c>
      <c r="E90" s="7">
        <f t="shared" si="6"/>
        <v>3323446.5540685547</v>
      </c>
      <c r="F90" s="7">
        <f t="shared" si="7"/>
        <v>389747120.62961727</v>
      </c>
    </row>
    <row r="91" spans="2:6" x14ac:dyDescent="0.25">
      <c r="B91">
        <v>81</v>
      </c>
      <c r="C91" s="7">
        <f t="shared" si="4"/>
        <v>806329.73333560955</v>
      </c>
      <c r="D91" s="7">
        <f t="shared" si="5"/>
        <v>2517116.8207329451</v>
      </c>
      <c r="E91" s="7">
        <f t="shared" si="6"/>
        <v>3323446.5540685547</v>
      </c>
      <c r="F91" s="7">
        <f t="shared" si="7"/>
        <v>388940790.89628166</v>
      </c>
    </row>
    <row r="92" spans="2:6" x14ac:dyDescent="0.25">
      <c r="B92">
        <v>82</v>
      </c>
      <c r="C92" s="7">
        <f t="shared" si="4"/>
        <v>811537.27953006886</v>
      </c>
      <c r="D92" s="7">
        <f t="shared" si="5"/>
        <v>2511909.2745384858</v>
      </c>
      <c r="E92" s="7">
        <f t="shared" si="6"/>
        <v>3323446.5540685547</v>
      </c>
      <c r="F92" s="7">
        <f t="shared" si="7"/>
        <v>388129253.61675161</v>
      </c>
    </row>
    <row r="93" spans="2:6" x14ac:dyDescent="0.25">
      <c r="B93">
        <v>83</v>
      </c>
      <c r="C93" s="7">
        <f t="shared" si="4"/>
        <v>816778.45779370051</v>
      </c>
      <c r="D93" s="7">
        <f t="shared" si="5"/>
        <v>2506668.0962748541</v>
      </c>
      <c r="E93" s="7">
        <f t="shared" si="6"/>
        <v>3323446.5540685547</v>
      </c>
      <c r="F93" s="7">
        <f t="shared" si="7"/>
        <v>387312475.1589579</v>
      </c>
    </row>
    <row r="94" spans="2:6" x14ac:dyDescent="0.25">
      <c r="B94">
        <v>84</v>
      </c>
      <c r="C94" s="7">
        <f t="shared" si="4"/>
        <v>822053.48533361824</v>
      </c>
      <c r="D94" s="7">
        <f t="shared" si="5"/>
        <v>2501393.0687349364</v>
      </c>
      <c r="E94" s="7">
        <f t="shared" si="6"/>
        <v>3323446.5540685547</v>
      </c>
      <c r="F94" s="7">
        <f t="shared" si="7"/>
        <v>386490421.67362428</v>
      </c>
    </row>
    <row r="95" spans="2:6" x14ac:dyDescent="0.25">
      <c r="B95">
        <v>85</v>
      </c>
      <c r="C95" s="7">
        <f t="shared" si="4"/>
        <v>827362.58075973112</v>
      </c>
      <c r="D95" s="7">
        <f t="shared" si="5"/>
        <v>2496083.9733088235</v>
      </c>
      <c r="E95" s="7">
        <f t="shared" si="6"/>
        <v>3323446.5540685547</v>
      </c>
      <c r="F95" s="7">
        <f t="shared" si="7"/>
        <v>385663059.09286457</v>
      </c>
    </row>
    <row r="96" spans="2:6" x14ac:dyDescent="0.25">
      <c r="B96">
        <v>86</v>
      </c>
      <c r="C96" s="7">
        <f t="shared" si="4"/>
        <v>832705.96409380436</v>
      </c>
      <c r="D96" s="7">
        <f t="shared" si="5"/>
        <v>2490740.5899747503</v>
      </c>
      <c r="E96" s="7">
        <f t="shared" si="6"/>
        <v>3323446.5540685547</v>
      </c>
      <c r="F96" s="7">
        <f t="shared" si="7"/>
        <v>384830353.12877077</v>
      </c>
    </row>
    <row r="97" spans="2:6" x14ac:dyDescent="0.25">
      <c r="B97">
        <v>87</v>
      </c>
      <c r="C97" s="7">
        <f t="shared" si="4"/>
        <v>838083.85677857697</v>
      </c>
      <c r="D97" s="7">
        <f t="shared" si="5"/>
        <v>2485362.6972899777</v>
      </c>
      <c r="E97" s="7">
        <f t="shared" si="6"/>
        <v>3323446.5540685547</v>
      </c>
      <c r="F97" s="7">
        <f t="shared" si="7"/>
        <v>383992269.27199221</v>
      </c>
    </row>
    <row r="98" spans="2:6" x14ac:dyDescent="0.25">
      <c r="B98">
        <v>88</v>
      </c>
      <c r="C98" s="7">
        <f t="shared" si="4"/>
        <v>843496.48168693855</v>
      </c>
      <c r="D98" s="7">
        <f t="shared" si="5"/>
        <v>2479950.0723816161</v>
      </c>
      <c r="E98" s="7">
        <f t="shared" si="6"/>
        <v>3323446.5540685547</v>
      </c>
      <c r="F98" s="7">
        <f t="shared" si="7"/>
        <v>383148772.79030526</v>
      </c>
    </row>
    <row r="99" spans="2:6" x14ac:dyDescent="0.25">
      <c r="B99">
        <v>89</v>
      </c>
      <c r="C99" s="7">
        <f t="shared" si="4"/>
        <v>848944.06313116662</v>
      </c>
      <c r="D99" s="7">
        <f t="shared" si="5"/>
        <v>2474502.490937388</v>
      </c>
      <c r="E99" s="7">
        <f t="shared" si="6"/>
        <v>3323446.5540685547</v>
      </c>
      <c r="F99" s="7">
        <f t="shared" si="7"/>
        <v>382299828.7271741</v>
      </c>
    </row>
    <row r="100" spans="2:6" x14ac:dyDescent="0.25">
      <c r="B100">
        <v>90</v>
      </c>
      <c r="C100" s="7">
        <f t="shared" si="4"/>
        <v>854426.82687222213</v>
      </c>
      <c r="D100" s="7">
        <f t="shared" si="5"/>
        <v>2469019.7271963325</v>
      </c>
      <c r="E100" s="7">
        <f t="shared" si="6"/>
        <v>3323446.5540685547</v>
      </c>
      <c r="F100" s="7">
        <f t="shared" si="7"/>
        <v>381445401.90030187</v>
      </c>
    </row>
    <row r="101" spans="2:6" x14ac:dyDescent="0.25">
      <c r="B101">
        <v>91</v>
      </c>
      <c r="C101" s="7">
        <f t="shared" si="4"/>
        <v>859945.00012910506</v>
      </c>
      <c r="D101" s="7">
        <f t="shared" si="5"/>
        <v>2463501.5539394496</v>
      </c>
      <c r="E101" s="7">
        <f t="shared" si="6"/>
        <v>3323446.5540685547</v>
      </c>
      <c r="F101" s="7">
        <f t="shared" si="7"/>
        <v>380585456.90017277</v>
      </c>
    </row>
    <row r="102" spans="2:6" x14ac:dyDescent="0.25">
      <c r="B102">
        <v>92</v>
      </c>
      <c r="C102" s="7">
        <f t="shared" si="4"/>
        <v>865498.81158827245</v>
      </c>
      <c r="D102" s="7">
        <f t="shared" si="5"/>
        <v>2457947.7424802822</v>
      </c>
      <c r="E102" s="7">
        <f t="shared" si="6"/>
        <v>3323446.5540685547</v>
      </c>
      <c r="F102" s="7">
        <f t="shared" si="7"/>
        <v>379719958.08858448</v>
      </c>
    </row>
    <row r="103" spans="2:6" x14ac:dyDescent="0.25">
      <c r="B103">
        <v>93</v>
      </c>
      <c r="C103" s="7">
        <f t="shared" si="4"/>
        <v>871088.4914131132</v>
      </c>
      <c r="D103" s="7">
        <f t="shared" si="5"/>
        <v>2452358.0626554415</v>
      </c>
      <c r="E103" s="7">
        <f t="shared" si="6"/>
        <v>3323446.5540685547</v>
      </c>
      <c r="F103" s="7">
        <f t="shared" si="7"/>
        <v>378848869.59717137</v>
      </c>
    </row>
    <row r="104" spans="2:6" x14ac:dyDescent="0.25">
      <c r="B104">
        <v>94</v>
      </c>
      <c r="C104" s="7">
        <f t="shared" si="4"/>
        <v>876714.27125348989</v>
      </c>
      <c r="D104" s="7">
        <f t="shared" si="5"/>
        <v>2446732.2828150648</v>
      </c>
      <c r="E104" s="7">
        <f t="shared" si="6"/>
        <v>3323446.5540685547</v>
      </c>
      <c r="F104" s="7">
        <f t="shared" si="7"/>
        <v>377972155.3259179</v>
      </c>
    </row>
    <row r="105" spans="2:6" x14ac:dyDescent="0.25">
      <c r="B105">
        <v>95</v>
      </c>
      <c r="C105" s="7">
        <f t="shared" si="4"/>
        <v>882376.38425533473</v>
      </c>
      <c r="D105" s="7">
        <f t="shared" si="5"/>
        <v>2441070.1698132199</v>
      </c>
      <c r="E105" s="7">
        <f t="shared" si="6"/>
        <v>3323446.5540685547</v>
      </c>
      <c r="F105" s="7">
        <f t="shared" si="7"/>
        <v>377089778.94166255</v>
      </c>
    </row>
    <row r="106" spans="2:6" x14ac:dyDescent="0.25">
      <c r="B106">
        <v>96</v>
      </c>
      <c r="C106" s="7">
        <f t="shared" si="4"/>
        <v>888075.06507031713</v>
      </c>
      <c r="D106" s="7">
        <f t="shared" si="5"/>
        <v>2435371.4889982375</v>
      </c>
      <c r="E106" s="7">
        <f t="shared" si="6"/>
        <v>3323446.5540685547</v>
      </c>
      <c r="F106" s="7">
        <f t="shared" si="7"/>
        <v>376201703.87659222</v>
      </c>
    </row>
    <row r="107" spans="2:6" x14ac:dyDescent="0.25">
      <c r="B107">
        <v>97</v>
      </c>
      <c r="C107" s="7">
        <f t="shared" si="4"/>
        <v>893810.5498655634</v>
      </c>
      <c r="D107" s="7">
        <f t="shared" si="5"/>
        <v>2429636.0042029913</v>
      </c>
      <c r="E107" s="7">
        <f t="shared" si="6"/>
        <v>3323446.5540685547</v>
      </c>
      <c r="F107" s="7">
        <f t="shared" si="7"/>
        <v>375307893.32672668</v>
      </c>
    </row>
    <row r="108" spans="2:6" x14ac:dyDescent="0.25">
      <c r="B108">
        <v>98</v>
      </c>
      <c r="C108" s="7">
        <f t="shared" si="4"/>
        <v>899583.07633344503</v>
      </c>
      <c r="D108" s="7">
        <f t="shared" si="5"/>
        <v>2423863.4777351096</v>
      </c>
      <c r="E108" s="7">
        <f t="shared" si="6"/>
        <v>3323446.5540685547</v>
      </c>
      <c r="F108" s="7">
        <f t="shared" si="7"/>
        <v>374408310.25039321</v>
      </c>
    </row>
    <row r="109" spans="2:6" x14ac:dyDescent="0.25">
      <c r="B109">
        <v>99</v>
      </c>
      <c r="C109" s="7">
        <f t="shared" si="4"/>
        <v>905392.88370143156</v>
      </c>
      <c r="D109" s="7">
        <f t="shared" si="5"/>
        <v>2418053.6703671231</v>
      </c>
      <c r="E109" s="7">
        <f t="shared" si="6"/>
        <v>3323446.5540685547</v>
      </c>
      <c r="F109" s="7">
        <f t="shared" si="7"/>
        <v>373502917.36669177</v>
      </c>
    </row>
    <row r="110" spans="2:6" x14ac:dyDescent="0.25">
      <c r="B110">
        <v>100</v>
      </c>
      <c r="C110" s="7">
        <f t="shared" si="4"/>
        <v>911240.21274200361</v>
      </c>
      <c r="D110" s="7">
        <f t="shared" si="5"/>
        <v>2412206.341326551</v>
      </c>
      <c r="E110" s="7">
        <f t="shared" si="6"/>
        <v>3323446.5540685547</v>
      </c>
      <c r="F110" s="7">
        <f t="shared" si="7"/>
        <v>372591677.15394974</v>
      </c>
    </row>
    <row r="111" spans="2:6" x14ac:dyDescent="0.25">
      <c r="B111">
        <v>101</v>
      </c>
      <c r="C111" s="7">
        <f t="shared" si="4"/>
        <v>917125.30578262918</v>
      </c>
      <c r="D111" s="7">
        <f t="shared" si="5"/>
        <v>2406321.2482859255</v>
      </c>
      <c r="E111" s="7">
        <f t="shared" si="6"/>
        <v>3323446.5540685547</v>
      </c>
      <c r="F111" s="7">
        <f t="shared" si="7"/>
        <v>371674551.84816712</v>
      </c>
    </row>
    <row r="112" spans="2:6" x14ac:dyDescent="0.25">
      <c r="B112">
        <v>102</v>
      </c>
      <c r="C112" s="7">
        <f t="shared" si="4"/>
        <v>923048.40671580844</v>
      </c>
      <c r="D112" s="7">
        <f t="shared" si="5"/>
        <v>2400398.1473527462</v>
      </c>
      <c r="E112" s="7">
        <f t="shared" si="6"/>
        <v>3323446.5540685547</v>
      </c>
      <c r="F112" s="7">
        <f t="shared" si="7"/>
        <v>370751503.44145131</v>
      </c>
    </row>
    <row r="113" spans="2:6" x14ac:dyDescent="0.25">
      <c r="B113">
        <v>103</v>
      </c>
      <c r="C113" s="7">
        <f t="shared" si="4"/>
        <v>929009.76100918185</v>
      </c>
      <c r="D113" s="7">
        <f t="shared" si="5"/>
        <v>2394436.7930593728</v>
      </c>
      <c r="E113" s="7">
        <f t="shared" si="6"/>
        <v>3323446.5540685547</v>
      </c>
      <c r="F113" s="7">
        <f t="shared" si="7"/>
        <v>369822493.68044215</v>
      </c>
    </row>
    <row r="114" spans="2:6" x14ac:dyDescent="0.25">
      <c r="B114">
        <v>104</v>
      </c>
      <c r="C114" s="7">
        <f t="shared" si="4"/>
        <v>935009.61571569927</v>
      </c>
      <c r="D114" s="7">
        <f t="shared" si="5"/>
        <v>2388436.9383528554</v>
      </c>
      <c r="E114" s="7">
        <f t="shared" si="6"/>
        <v>3323446.5540685547</v>
      </c>
      <c r="F114" s="7">
        <f t="shared" si="7"/>
        <v>368887484.06472647</v>
      </c>
    </row>
    <row r="115" spans="2:6" x14ac:dyDescent="0.25">
      <c r="B115">
        <v>105</v>
      </c>
      <c r="C115" s="7">
        <f t="shared" si="4"/>
        <v>941048.21948386263</v>
      </c>
      <c r="D115" s="7">
        <f t="shared" si="5"/>
        <v>2382398.334584692</v>
      </c>
      <c r="E115" s="7">
        <f t="shared" si="6"/>
        <v>3323446.5540685547</v>
      </c>
      <c r="F115" s="7">
        <f t="shared" si="7"/>
        <v>367946435.84524262</v>
      </c>
    </row>
    <row r="116" spans="2:6" x14ac:dyDescent="0.25">
      <c r="B116">
        <v>106</v>
      </c>
      <c r="C116" s="7">
        <f t="shared" si="4"/>
        <v>947125.82256802917</v>
      </c>
      <c r="D116" s="7">
        <f t="shared" si="5"/>
        <v>2376320.7315005255</v>
      </c>
      <c r="E116" s="7">
        <f t="shared" si="6"/>
        <v>3323446.5540685547</v>
      </c>
      <c r="F116" s="7">
        <f t="shared" si="7"/>
        <v>366999310.02267456</v>
      </c>
    </row>
    <row r="117" spans="2:6" x14ac:dyDescent="0.25">
      <c r="B117">
        <v>107</v>
      </c>
      <c r="C117" s="7">
        <f t="shared" si="4"/>
        <v>953242.67683878168</v>
      </c>
      <c r="D117" s="7">
        <f t="shared" si="5"/>
        <v>2370203.877229773</v>
      </c>
      <c r="E117" s="7">
        <f t="shared" si="6"/>
        <v>3323446.5540685547</v>
      </c>
      <c r="F117" s="7">
        <f t="shared" si="7"/>
        <v>366046067.3458358</v>
      </c>
    </row>
    <row r="118" spans="2:6" x14ac:dyDescent="0.25">
      <c r="B118">
        <v>108</v>
      </c>
      <c r="C118" s="7">
        <f t="shared" si="4"/>
        <v>959399.03579336498</v>
      </c>
      <c r="D118" s="7">
        <f t="shared" si="5"/>
        <v>2364047.5182751897</v>
      </c>
      <c r="E118" s="7">
        <f t="shared" si="6"/>
        <v>3323446.5540685547</v>
      </c>
      <c r="F118" s="7">
        <f t="shared" si="7"/>
        <v>365086668.31004244</v>
      </c>
    </row>
    <row r="119" spans="2:6" x14ac:dyDescent="0.25">
      <c r="B119">
        <v>109</v>
      </c>
      <c r="C119" s="7">
        <f t="shared" si="4"/>
        <v>965595.15456619719</v>
      </c>
      <c r="D119" s="7">
        <f t="shared" si="5"/>
        <v>2357851.3995023575</v>
      </c>
      <c r="E119" s="7">
        <f t="shared" si="6"/>
        <v>3323446.5540685547</v>
      </c>
      <c r="F119" s="7">
        <f t="shared" si="7"/>
        <v>364121073.15547627</v>
      </c>
    </row>
    <row r="120" spans="2:6" x14ac:dyDescent="0.25">
      <c r="B120">
        <v>110</v>
      </c>
      <c r="C120" s="7">
        <f t="shared" si="4"/>
        <v>971831.28993943706</v>
      </c>
      <c r="D120" s="7">
        <f t="shared" si="5"/>
        <v>2351615.2641291176</v>
      </c>
      <c r="E120" s="7">
        <f t="shared" si="6"/>
        <v>3323446.5540685547</v>
      </c>
      <c r="F120" s="7">
        <f t="shared" si="7"/>
        <v>363149241.86553681</v>
      </c>
    </row>
    <row r="121" spans="2:6" x14ac:dyDescent="0.25">
      <c r="B121">
        <v>111</v>
      </c>
      <c r="C121" s="7">
        <f t="shared" si="4"/>
        <v>978107.70035362942</v>
      </c>
      <c r="D121" s="7">
        <f t="shared" si="5"/>
        <v>2345338.8537149252</v>
      </c>
      <c r="E121" s="7">
        <f t="shared" si="6"/>
        <v>3323446.5540685547</v>
      </c>
      <c r="F121" s="7">
        <f t="shared" si="7"/>
        <v>362171134.16518319</v>
      </c>
    </row>
    <row r="122" spans="2:6" x14ac:dyDescent="0.25">
      <c r="B122">
        <v>112</v>
      </c>
      <c r="C122" s="7">
        <f t="shared" si="4"/>
        <v>984424.64591841307</v>
      </c>
      <c r="D122" s="7">
        <f t="shared" si="5"/>
        <v>2339021.9081501416</v>
      </c>
      <c r="E122" s="7">
        <f t="shared" si="6"/>
        <v>3323446.5540685547</v>
      </c>
      <c r="F122" s="7">
        <f t="shared" si="7"/>
        <v>361186709.51926476</v>
      </c>
    </row>
    <row r="123" spans="2:6" x14ac:dyDescent="0.25">
      <c r="B123">
        <v>113</v>
      </c>
      <c r="C123" s="7">
        <f t="shared" si="4"/>
        <v>990782.38842330314</v>
      </c>
      <c r="D123" s="7">
        <f t="shared" si="5"/>
        <v>2332664.1656452515</v>
      </c>
      <c r="E123" s="7">
        <f t="shared" si="6"/>
        <v>3323446.5540685547</v>
      </c>
      <c r="F123" s="7">
        <f t="shared" si="7"/>
        <v>360195927.13084143</v>
      </c>
    </row>
    <row r="124" spans="2:6" x14ac:dyDescent="0.25">
      <c r="B124">
        <v>114</v>
      </c>
      <c r="C124" s="7">
        <f t="shared" si="4"/>
        <v>997181.19134853687</v>
      </c>
      <c r="D124" s="7">
        <f t="shared" si="5"/>
        <v>2326265.3627200178</v>
      </c>
      <c r="E124" s="7">
        <f t="shared" si="6"/>
        <v>3323446.5540685547</v>
      </c>
      <c r="F124" s="7">
        <f t="shared" si="7"/>
        <v>359198745.93949288</v>
      </c>
    </row>
    <row r="125" spans="2:6" x14ac:dyDescent="0.25">
      <c r="B125">
        <v>115</v>
      </c>
      <c r="C125" s="7">
        <f t="shared" si="4"/>
        <v>1003621.3198759966</v>
      </c>
      <c r="D125" s="7">
        <f t="shared" si="5"/>
        <v>2319825.2341925581</v>
      </c>
      <c r="E125" s="7">
        <f t="shared" si="6"/>
        <v>3323446.5540685547</v>
      </c>
      <c r="F125" s="7">
        <f t="shared" si="7"/>
        <v>358195124.61961687</v>
      </c>
    </row>
    <row r="126" spans="2:6" x14ac:dyDescent="0.25">
      <c r="B126">
        <v>116</v>
      </c>
      <c r="C126" s="7">
        <f t="shared" si="4"/>
        <v>1010103.0409001959</v>
      </c>
      <c r="D126" s="7">
        <f t="shared" si="5"/>
        <v>2313343.5131683587</v>
      </c>
      <c r="E126" s="7">
        <f t="shared" si="6"/>
        <v>3323446.5540685547</v>
      </c>
      <c r="F126" s="7">
        <f t="shared" si="7"/>
        <v>357185021.5787167</v>
      </c>
    </row>
    <row r="127" spans="2:6" x14ac:dyDescent="0.25">
      <c r="B127">
        <v>117</v>
      </c>
      <c r="C127" s="7">
        <f t="shared" si="4"/>
        <v>1016626.6230393425</v>
      </c>
      <c r="D127" s="7">
        <f t="shared" si="5"/>
        <v>2306819.9310292122</v>
      </c>
      <c r="E127" s="7">
        <f t="shared" si="6"/>
        <v>3323446.5540685547</v>
      </c>
      <c r="F127" s="7">
        <f t="shared" si="7"/>
        <v>356168394.95567733</v>
      </c>
    </row>
    <row r="128" spans="2:6" x14ac:dyDescent="0.25">
      <c r="B128">
        <v>118</v>
      </c>
      <c r="C128" s="7">
        <f t="shared" si="4"/>
        <v>1023192.3366464721</v>
      </c>
      <c r="D128" s="7">
        <f t="shared" si="5"/>
        <v>2300254.2174220826</v>
      </c>
      <c r="E128" s="7">
        <f t="shared" si="6"/>
        <v>3323446.5540685547</v>
      </c>
      <c r="F128" s="7">
        <f t="shared" si="7"/>
        <v>355145202.61903083</v>
      </c>
    </row>
    <row r="129" spans="2:6" x14ac:dyDescent="0.25">
      <c r="B129">
        <v>119</v>
      </c>
      <c r="C129" s="7">
        <f t="shared" si="4"/>
        <v>1029800.4538206472</v>
      </c>
      <c r="D129" s="7">
        <f t="shared" si="5"/>
        <v>2293646.1002479075</v>
      </c>
      <c r="E129" s="7">
        <f t="shared" si="6"/>
        <v>3323446.5540685547</v>
      </c>
      <c r="F129" s="7">
        <f t="shared" si="7"/>
        <v>354115402.16521019</v>
      </c>
    </row>
    <row r="130" spans="2:6" x14ac:dyDescent="0.25">
      <c r="B130">
        <v>120</v>
      </c>
      <c r="C130" s="7">
        <f t="shared" si="4"/>
        <v>1036451.2484182389</v>
      </c>
      <c r="D130" s="7">
        <f t="shared" si="5"/>
        <v>2286995.3056503157</v>
      </c>
      <c r="E130" s="7">
        <f t="shared" si="6"/>
        <v>3323446.5540685547</v>
      </c>
      <c r="F130" s="7">
        <f t="shared" si="7"/>
        <v>353078950.91679198</v>
      </c>
    </row>
    <row r="131" spans="2:6" x14ac:dyDescent="0.25">
      <c r="B131">
        <v>121</v>
      </c>
      <c r="C131" s="7">
        <f t="shared" si="4"/>
        <v>1043144.9960642732</v>
      </c>
      <c r="D131" s="7">
        <f t="shared" si="5"/>
        <v>2280301.5580042815</v>
      </c>
      <c r="E131" s="7">
        <f t="shared" si="6"/>
        <v>3323446.5540685547</v>
      </c>
      <c r="F131" s="7">
        <f t="shared" si="7"/>
        <v>352035805.92072773</v>
      </c>
    </row>
    <row r="132" spans="2:6" x14ac:dyDescent="0.25">
      <c r="B132">
        <v>122</v>
      </c>
      <c r="C132" s="7">
        <f t="shared" si="4"/>
        <v>1049881.9741638545</v>
      </c>
      <c r="D132" s="7">
        <f t="shared" si="5"/>
        <v>2273564.5799047002</v>
      </c>
      <c r="E132" s="7">
        <f t="shared" si="6"/>
        <v>3323446.5540685547</v>
      </c>
      <c r="F132" s="7">
        <f t="shared" si="7"/>
        <v>350985923.9465639</v>
      </c>
    </row>
    <row r="133" spans="2:6" x14ac:dyDescent="0.25">
      <c r="B133">
        <v>123</v>
      </c>
      <c r="C133" s="7">
        <f t="shared" si="4"/>
        <v>1056662.461913663</v>
      </c>
      <c r="D133" s="7">
        <f t="shared" si="5"/>
        <v>2266784.0921548917</v>
      </c>
      <c r="E133" s="7">
        <f t="shared" si="6"/>
        <v>3323446.5540685547</v>
      </c>
      <c r="F133" s="7">
        <f t="shared" si="7"/>
        <v>349929261.48465025</v>
      </c>
    </row>
    <row r="134" spans="2:6" x14ac:dyDescent="0.25">
      <c r="B134">
        <v>124</v>
      </c>
      <c r="C134" s="7">
        <f t="shared" si="4"/>
        <v>1063486.7403135216</v>
      </c>
      <c r="D134" s="7">
        <f t="shared" si="5"/>
        <v>2259959.8137550331</v>
      </c>
      <c r="E134" s="7">
        <f t="shared" si="6"/>
        <v>3323446.5540685547</v>
      </c>
      <c r="F134" s="7">
        <f t="shared" si="7"/>
        <v>348865774.74433672</v>
      </c>
    </row>
    <row r="135" spans="2:6" x14ac:dyDescent="0.25">
      <c r="B135">
        <v>125</v>
      </c>
      <c r="C135" s="7">
        <f t="shared" si="4"/>
        <v>1070355.0921780467</v>
      </c>
      <c r="D135" s="7">
        <f t="shared" si="5"/>
        <v>2253091.461890508</v>
      </c>
      <c r="E135" s="7">
        <f t="shared" si="6"/>
        <v>3323446.5540685547</v>
      </c>
      <c r="F135" s="7">
        <f t="shared" si="7"/>
        <v>347795419.65215868</v>
      </c>
    </row>
    <row r="136" spans="2:6" x14ac:dyDescent="0.25">
      <c r="B136">
        <v>126</v>
      </c>
      <c r="C136" s="7">
        <f t="shared" si="4"/>
        <v>1077267.8021483631</v>
      </c>
      <c r="D136" s="7">
        <f t="shared" si="5"/>
        <v>2246178.7519201916</v>
      </c>
      <c r="E136" s="7">
        <f t="shared" si="6"/>
        <v>3323446.5540685547</v>
      </c>
      <c r="F136" s="7">
        <f t="shared" si="7"/>
        <v>346718151.85001034</v>
      </c>
    </row>
    <row r="137" spans="2:6" x14ac:dyDescent="0.25">
      <c r="B137">
        <v>127</v>
      </c>
      <c r="C137" s="7">
        <f t="shared" si="4"/>
        <v>1084225.1567039047</v>
      </c>
      <c r="D137" s="7">
        <f t="shared" si="5"/>
        <v>2239221.3973646499</v>
      </c>
      <c r="E137" s="7">
        <f t="shared" si="6"/>
        <v>3323446.5540685547</v>
      </c>
      <c r="F137" s="7">
        <f t="shared" si="7"/>
        <v>345633926.69330645</v>
      </c>
    </row>
    <row r="138" spans="2:6" x14ac:dyDescent="0.25">
      <c r="B138">
        <v>128</v>
      </c>
      <c r="C138" s="7">
        <f t="shared" si="4"/>
        <v>1091227.4441742841</v>
      </c>
      <c r="D138" s="7">
        <f t="shared" si="5"/>
        <v>2232219.1098942705</v>
      </c>
      <c r="E138" s="7">
        <f t="shared" si="6"/>
        <v>3323446.5540685547</v>
      </c>
      <c r="F138" s="7">
        <f t="shared" si="7"/>
        <v>344542699.24913216</v>
      </c>
    </row>
    <row r="139" spans="2:6" x14ac:dyDescent="0.25">
      <c r="B139">
        <v>129</v>
      </c>
      <c r="C139" s="7">
        <f t="shared" si="4"/>
        <v>1098274.9547512429</v>
      </c>
      <c r="D139" s="7">
        <f t="shared" si="5"/>
        <v>2225171.5993173118</v>
      </c>
      <c r="E139" s="7">
        <f t="shared" si="6"/>
        <v>3323446.5540685547</v>
      </c>
      <c r="F139" s="7">
        <f t="shared" si="7"/>
        <v>343444424.2943809</v>
      </c>
    </row>
    <row r="140" spans="2:6" x14ac:dyDescent="0.25">
      <c r="B140">
        <v>130</v>
      </c>
      <c r="C140" s="7">
        <f t="shared" ref="C140:C190" si="8">IF(E140-D140&lt;0,0,E140-D140)</f>
        <v>1105367.9805006781</v>
      </c>
      <c r="D140" s="7">
        <f t="shared" ref="D140:D190" si="9">IF(F139*$D$6/12&lt;0,0,F139*$D$6/12)</f>
        <v>2218078.5735678766</v>
      </c>
      <c r="E140" s="7">
        <f t="shared" ref="E140:E203" si="10">IF(D140=0,0,($D$4*($D$6/12))/(1-1/(1+$D$6/12)^$D$5))</f>
        <v>3323446.5540685547</v>
      </c>
      <c r="F140" s="7">
        <f t="shared" ref="F140:F190" si="11">IF(F139-C140&lt;0,0,F139-C140)</f>
        <v>342339056.31388021</v>
      </c>
    </row>
    <row r="141" spans="2:6" x14ac:dyDescent="0.25">
      <c r="B141">
        <v>131</v>
      </c>
      <c r="C141" s="7">
        <f t="shared" si="8"/>
        <v>1112506.8153747451</v>
      </c>
      <c r="D141" s="7">
        <f t="shared" si="9"/>
        <v>2210939.7386938096</v>
      </c>
      <c r="E141" s="7">
        <f t="shared" si="10"/>
        <v>3323446.5540685547</v>
      </c>
      <c r="F141" s="7">
        <f t="shared" si="11"/>
        <v>341226549.49850547</v>
      </c>
    </row>
    <row r="142" spans="2:6" x14ac:dyDescent="0.25">
      <c r="B142">
        <v>132</v>
      </c>
      <c r="C142" s="7">
        <f t="shared" si="8"/>
        <v>1119691.7552240402</v>
      </c>
      <c r="D142" s="7">
        <f t="shared" si="9"/>
        <v>2203754.7988445144</v>
      </c>
      <c r="E142" s="7">
        <f t="shared" si="10"/>
        <v>3323446.5540685547</v>
      </c>
      <c r="F142" s="7">
        <f t="shared" si="11"/>
        <v>340106857.74328142</v>
      </c>
    </row>
    <row r="143" spans="2:6" x14ac:dyDescent="0.25">
      <c r="B143">
        <v>133</v>
      </c>
      <c r="C143" s="7">
        <f t="shared" si="8"/>
        <v>1126923.0978098623</v>
      </c>
      <c r="D143" s="7">
        <f t="shared" si="9"/>
        <v>2196523.4562586923</v>
      </c>
      <c r="E143" s="7">
        <f t="shared" si="10"/>
        <v>3323446.5540685547</v>
      </c>
      <c r="F143" s="7">
        <f t="shared" si="11"/>
        <v>338979934.64547157</v>
      </c>
    </row>
    <row r="144" spans="2:6" x14ac:dyDescent="0.25">
      <c r="B144">
        <v>134</v>
      </c>
      <c r="C144" s="7">
        <f t="shared" si="8"/>
        <v>1134201.142816551</v>
      </c>
      <c r="D144" s="7">
        <f t="shared" si="9"/>
        <v>2189245.4112520036</v>
      </c>
      <c r="E144" s="7">
        <f t="shared" si="10"/>
        <v>3323446.5540685547</v>
      </c>
      <c r="F144" s="7">
        <f t="shared" si="11"/>
        <v>337845733.50265503</v>
      </c>
    </row>
    <row r="145" spans="2:6" x14ac:dyDescent="0.25">
      <c r="B145">
        <v>135</v>
      </c>
      <c r="C145" s="7">
        <f t="shared" si="8"/>
        <v>1141526.1918639075</v>
      </c>
      <c r="D145" s="7">
        <f t="shared" si="9"/>
        <v>2181920.3622046472</v>
      </c>
      <c r="E145" s="7">
        <f t="shared" si="10"/>
        <v>3323446.5540685547</v>
      </c>
      <c r="F145" s="7">
        <f t="shared" si="11"/>
        <v>336704207.31079113</v>
      </c>
    </row>
    <row r="146" spans="2:6" x14ac:dyDescent="0.25">
      <c r="B146">
        <v>136</v>
      </c>
      <c r="C146" s="7">
        <f t="shared" si="8"/>
        <v>1148898.5485196952</v>
      </c>
      <c r="D146" s="7">
        <f t="shared" si="9"/>
        <v>2174548.0055488595</v>
      </c>
      <c r="E146" s="7">
        <f t="shared" si="10"/>
        <v>3323446.5540685547</v>
      </c>
      <c r="F146" s="7">
        <f t="shared" si="11"/>
        <v>335555308.76227146</v>
      </c>
    </row>
    <row r="147" spans="2:6" x14ac:dyDescent="0.25">
      <c r="B147">
        <v>137</v>
      </c>
      <c r="C147" s="7">
        <f t="shared" si="8"/>
        <v>1156318.5183122181</v>
      </c>
      <c r="D147" s="7">
        <f t="shared" si="9"/>
        <v>2167128.0357563365</v>
      </c>
      <c r="E147" s="7">
        <f t="shared" si="10"/>
        <v>3323446.5540685547</v>
      </c>
      <c r="F147" s="7">
        <f t="shared" si="11"/>
        <v>334398990.24395925</v>
      </c>
    </row>
    <row r="148" spans="2:6" x14ac:dyDescent="0.25">
      <c r="B148">
        <v>138</v>
      </c>
      <c r="C148" s="7">
        <f t="shared" si="8"/>
        <v>1163786.4087429848</v>
      </c>
      <c r="D148" s="7">
        <f t="shared" si="9"/>
        <v>2159660.1453255699</v>
      </c>
      <c r="E148" s="7">
        <f t="shared" si="10"/>
        <v>3323446.5540685547</v>
      </c>
      <c r="F148" s="7">
        <f t="shared" si="11"/>
        <v>333235203.83521628</v>
      </c>
    </row>
    <row r="149" spans="2:6" x14ac:dyDescent="0.25">
      <c r="B149">
        <v>139</v>
      </c>
      <c r="C149" s="7">
        <f t="shared" si="8"/>
        <v>1171302.5292994496</v>
      </c>
      <c r="D149" s="7">
        <f t="shared" si="9"/>
        <v>2152144.024769105</v>
      </c>
      <c r="E149" s="7">
        <f t="shared" si="10"/>
        <v>3323446.5540685547</v>
      </c>
      <c r="F149" s="7">
        <f t="shared" si="11"/>
        <v>332063901.30591685</v>
      </c>
    </row>
    <row r="150" spans="2:6" x14ac:dyDescent="0.25">
      <c r="B150">
        <v>140</v>
      </c>
      <c r="C150" s="7">
        <f t="shared" si="8"/>
        <v>1178867.1914678416</v>
      </c>
      <c r="D150" s="7">
        <f t="shared" si="9"/>
        <v>2144579.362600713</v>
      </c>
      <c r="E150" s="7">
        <f t="shared" si="10"/>
        <v>3323446.5540685547</v>
      </c>
      <c r="F150" s="7">
        <f t="shared" si="11"/>
        <v>330885034.11444902</v>
      </c>
    </row>
    <row r="151" spans="2:6" x14ac:dyDescent="0.25">
      <c r="B151">
        <v>141</v>
      </c>
      <c r="C151" s="7">
        <f t="shared" si="8"/>
        <v>1186480.7087460714</v>
      </c>
      <c r="D151" s="7">
        <f t="shared" si="9"/>
        <v>2136965.8453224832</v>
      </c>
      <c r="E151" s="7">
        <f t="shared" si="10"/>
        <v>3323446.5540685547</v>
      </c>
      <c r="F151" s="7">
        <f t="shared" si="11"/>
        <v>329698553.40570295</v>
      </c>
    </row>
    <row r="152" spans="2:6" x14ac:dyDescent="0.25">
      <c r="B152">
        <v>142</v>
      </c>
      <c r="C152" s="7">
        <f t="shared" si="8"/>
        <v>1194143.3966567232</v>
      </c>
      <c r="D152" s="7">
        <f t="shared" si="9"/>
        <v>2129303.1574118314</v>
      </c>
      <c r="E152" s="7">
        <f t="shared" si="10"/>
        <v>3323446.5540685547</v>
      </c>
      <c r="F152" s="7">
        <f t="shared" si="11"/>
        <v>328504410.0090462</v>
      </c>
    </row>
    <row r="153" spans="2:6" x14ac:dyDescent="0.25">
      <c r="B153">
        <v>143</v>
      </c>
      <c r="C153" s="7">
        <f t="shared" si="8"/>
        <v>1201855.5727601312</v>
      </c>
      <c r="D153" s="7">
        <f t="shared" si="9"/>
        <v>2121590.9813084234</v>
      </c>
      <c r="E153" s="7">
        <f t="shared" si="10"/>
        <v>3323446.5540685547</v>
      </c>
      <c r="F153" s="7">
        <f t="shared" si="11"/>
        <v>327302554.43628609</v>
      </c>
    </row>
    <row r="154" spans="2:6" x14ac:dyDescent="0.25">
      <c r="B154">
        <v>144</v>
      </c>
      <c r="C154" s="7">
        <f t="shared" si="8"/>
        <v>1209617.5566675402</v>
      </c>
      <c r="D154" s="7">
        <f t="shared" si="9"/>
        <v>2113828.9974010144</v>
      </c>
      <c r="E154" s="7">
        <f t="shared" si="10"/>
        <v>3323446.5540685547</v>
      </c>
      <c r="F154" s="7">
        <f t="shared" si="11"/>
        <v>326092936.87961853</v>
      </c>
    </row>
    <row r="155" spans="2:6" x14ac:dyDescent="0.25">
      <c r="B155">
        <v>145</v>
      </c>
      <c r="C155" s="7">
        <f t="shared" si="8"/>
        <v>1217429.6700543519</v>
      </c>
      <c r="D155" s="7">
        <f t="shared" si="9"/>
        <v>2106016.8840142027</v>
      </c>
      <c r="E155" s="7">
        <f t="shared" si="10"/>
        <v>3323446.5540685547</v>
      </c>
      <c r="F155" s="7">
        <f t="shared" si="11"/>
        <v>324875507.20956415</v>
      </c>
    </row>
    <row r="156" spans="2:6" x14ac:dyDescent="0.25">
      <c r="B156">
        <v>146</v>
      </c>
      <c r="C156" s="7">
        <f t="shared" si="8"/>
        <v>1225292.2366734529</v>
      </c>
      <c r="D156" s="7">
        <f t="shared" si="9"/>
        <v>2098154.3173951018</v>
      </c>
      <c r="E156" s="7">
        <f t="shared" si="10"/>
        <v>3323446.5540685547</v>
      </c>
      <c r="F156" s="7">
        <f t="shared" si="11"/>
        <v>323650214.97289068</v>
      </c>
    </row>
    <row r="157" spans="2:6" x14ac:dyDescent="0.25">
      <c r="B157">
        <v>147</v>
      </c>
      <c r="C157" s="7">
        <f t="shared" si="8"/>
        <v>1233205.5823686358</v>
      </c>
      <c r="D157" s="7">
        <f t="shared" si="9"/>
        <v>2090240.9716999189</v>
      </c>
      <c r="E157" s="7">
        <f t="shared" si="10"/>
        <v>3323446.5540685547</v>
      </c>
      <c r="F157" s="7">
        <f t="shared" si="11"/>
        <v>322417009.39052206</v>
      </c>
    </row>
    <row r="158" spans="2:6" x14ac:dyDescent="0.25">
      <c r="B158">
        <v>148</v>
      </c>
      <c r="C158" s="7">
        <f t="shared" si="8"/>
        <v>1241170.0350880998</v>
      </c>
      <c r="D158" s="7">
        <f t="shared" si="9"/>
        <v>2082276.5189804549</v>
      </c>
      <c r="E158" s="7">
        <f t="shared" si="10"/>
        <v>3323446.5540685547</v>
      </c>
      <c r="F158" s="7">
        <f t="shared" si="11"/>
        <v>321175839.35543394</v>
      </c>
    </row>
    <row r="159" spans="2:6" x14ac:dyDescent="0.25">
      <c r="B159">
        <v>149</v>
      </c>
      <c r="C159" s="7">
        <f t="shared" si="8"/>
        <v>1249185.9248980437</v>
      </c>
      <c r="D159" s="7">
        <f t="shared" si="9"/>
        <v>2074260.6291705109</v>
      </c>
      <c r="E159" s="7">
        <f t="shared" si="10"/>
        <v>3323446.5540685547</v>
      </c>
      <c r="F159" s="7">
        <f t="shared" si="11"/>
        <v>319926653.43053591</v>
      </c>
    </row>
    <row r="160" spans="2:6" x14ac:dyDescent="0.25">
      <c r="B160">
        <v>150</v>
      </c>
      <c r="C160" s="7">
        <f t="shared" si="8"/>
        <v>1257253.5839963437</v>
      </c>
      <c r="D160" s="7">
        <f t="shared" si="9"/>
        <v>2066192.970072211</v>
      </c>
      <c r="E160" s="7">
        <f t="shared" si="10"/>
        <v>3323446.5540685547</v>
      </c>
      <c r="F160" s="7">
        <f t="shared" si="11"/>
        <v>318669399.84653956</v>
      </c>
    </row>
    <row r="161" spans="2:6" x14ac:dyDescent="0.25">
      <c r="B161">
        <v>151</v>
      </c>
      <c r="C161" s="7">
        <f t="shared" si="8"/>
        <v>1265373.34672632</v>
      </c>
      <c r="D161" s="7">
        <f t="shared" si="9"/>
        <v>2058073.2073422347</v>
      </c>
      <c r="E161" s="7">
        <f t="shared" si="10"/>
        <v>3323446.5540685547</v>
      </c>
      <c r="F161" s="7">
        <f t="shared" si="11"/>
        <v>317404026.49981326</v>
      </c>
    </row>
    <row r="162" spans="2:6" x14ac:dyDescent="0.25">
      <c r="B162">
        <v>152</v>
      </c>
      <c r="C162" s="7">
        <f t="shared" si="8"/>
        <v>1273545.5495905939</v>
      </c>
      <c r="D162" s="7">
        <f t="shared" si="9"/>
        <v>2049901.0044779608</v>
      </c>
      <c r="E162" s="7">
        <f t="shared" si="10"/>
        <v>3323446.5540685547</v>
      </c>
      <c r="F162" s="7">
        <f t="shared" si="11"/>
        <v>316130480.95022267</v>
      </c>
    </row>
    <row r="163" spans="2:6" x14ac:dyDescent="0.25">
      <c r="B163">
        <v>153</v>
      </c>
      <c r="C163" s="7">
        <f t="shared" si="8"/>
        <v>1281770.5312650332</v>
      </c>
      <c r="D163" s="7">
        <f t="shared" si="9"/>
        <v>2041676.0228035215</v>
      </c>
      <c r="E163" s="7">
        <f t="shared" si="10"/>
        <v>3323446.5540685547</v>
      </c>
      <c r="F163" s="7">
        <f t="shared" si="11"/>
        <v>314848710.41895765</v>
      </c>
    </row>
    <row r="164" spans="2:6" x14ac:dyDescent="0.25">
      <c r="B164">
        <v>154</v>
      </c>
      <c r="C164" s="7">
        <f t="shared" si="8"/>
        <v>1290048.6326127865</v>
      </c>
      <c r="D164" s="7">
        <f t="shared" si="9"/>
        <v>2033397.9214557682</v>
      </c>
      <c r="E164" s="7">
        <f t="shared" si="10"/>
        <v>3323446.5540685547</v>
      </c>
      <c r="F164" s="7">
        <f t="shared" si="11"/>
        <v>313558661.78634489</v>
      </c>
    </row>
    <row r="165" spans="2:6" x14ac:dyDescent="0.25">
      <c r="B165">
        <v>155</v>
      </c>
      <c r="C165" s="7">
        <f t="shared" si="8"/>
        <v>1298380.1966984107</v>
      </c>
      <c r="D165" s="7">
        <f t="shared" si="9"/>
        <v>2025066.357370144</v>
      </c>
      <c r="E165" s="7">
        <f t="shared" si="10"/>
        <v>3323446.5540685547</v>
      </c>
      <c r="F165" s="7">
        <f t="shared" si="11"/>
        <v>312260281.58964646</v>
      </c>
    </row>
    <row r="166" spans="2:6" x14ac:dyDescent="0.25">
      <c r="B166">
        <v>156</v>
      </c>
      <c r="C166" s="7">
        <f t="shared" si="8"/>
        <v>1306765.568802088</v>
      </c>
      <c r="D166" s="7">
        <f t="shared" si="9"/>
        <v>2016680.9852664666</v>
      </c>
      <c r="E166" s="7">
        <f t="shared" si="10"/>
        <v>3323446.5540685547</v>
      </c>
      <c r="F166" s="7">
        <f t="shared" si="11"/>
        <v>310953516.0208444</v>
      </c>
    </row>
    <row r="167" spans="2:6" x14ac:dyDescent="0.25">
      <c r="B167">
        <v>157</v>
      </c>
      <c r="C167" s="7">
        <f t="shared" si="8"/>
        <v>1315205.0964339345</v>
      </c>
      <c r="D167" s="7">
        <f t="shared" si="9"/>
        <v>2008241.4576346201</v>
      </c>
      <c r="E167" s="7">
        <f t="shared" si="10"/>
        <v>3323446.5540685547</v>
      </c>
      <c r="F167" s="7">
        <f t="shared" si="11"/>
        <v>309638310.92441046</v>
      </c>
    </row>
    <row r="168" spans="2:6" x14ac:dyDescent="0.25">
      <c r="B168">
        <v>158</v>
      </c>
      <c r="C168" s="7">
        <f t="shared" si="8"/>
        <v>1323699.1293484035</v>
      </c>
      <c r="D168" s="7">
        <f t="shared" si="9"/>
        <v>1999747.4247201511</v>
      </c>
      <c r="E168" s="7">
        <f t="shared" si="10"/>
        <v>3323446.5540685547</v>
      </c>
      <c r="F168" s="7">
        <f t="shared" si="11"/>
        <v>308314611.79506207</v>
      </c>
    </row>
    <row r="169" spans="2:6" x14ac:dyDescent="0.25">
      <c r="B169">
        <v>159</v>
      </c>
      <c r="C169" s="7">
        <f t="shared" si="8"/>
        <v>1332248.0195587787</v>
      </c>
      <c r="D169" s="7">
        <f t="shared" si="9"/>
        <v>1991198.5345097759</v>
      </c>
      <c r="E169" s="7">
        <f t="shared" si="10"/>
        <v>3323446.5540685547</v>
      </c>
      <c r="F169" s="7">
        <f t="shared" si="11"/>
        <v>306982363.77550328</v>
      </c>
    </row>
    <row r="170" spans="2:6" x14ac:dyDescent="0.25">
      <c r="B170">
        <v>160</v>
      </c>
      <c r="C170" s="7">
        <f t="shared" si="8"/>
        <v>1340852.1213517624</v>
      </c>
      <c r="D170" s="7">
        <f t="shared" si="9"/>
        <v>1982594.4327167922</v>
      </c>
      <c r="E170" s="7">
        <f t="shared" si="10"/>
        <v>3323446.5540685547</v>
      </c>
      <c r="F170" s="7">
        <f t="shared" si="11"/>
        <v>305641511.6541515</v>
      </c>
    </row>
    <row r="171" spans="2:6" x14ac:dyDescent="0.25">
      <c r="B171">
        <v>161</v>
      </c>
      <c r="C171" s="7">
        <f t="shared" si="8"/>
        <v>1349511.7913021597</v>
      </c>
      <c r="D171" s="7">
        <f t="shared" si="9"/>
        <v>1973934.762766395</v>
      </c>
      <c r="E171" s="7">
        <f t="shared" si="10"/>
        <v>3323446.5540685547</v>
      </c>
      <c r="F171" s="7">
        <f t="shared" si="11"/>
        <v>304291999.86284935</v>
      </c>
    </row>
    <row r="172" spans="2:6" x14ac:dyDescent="0.25">
      <c r="B172">
        <v>162</v>
      </c>
      <c r="C172" s="7">
        <f t="shared" si="8"/>
        <v>1358227.3882876525</v>
      </c>
      <c r="D172" s="7">
        <f t="shared" si="9"/>
        <v>1965219.1657809021</v>
      </c>
      <c r="E172" s="7">
        <f t="shared" si="10"/>
        <v>3323446.5540685547</v>
      </c>
      <c r="F172" s="7">
        <f t="shared" si="11"/>
        <v>302933772.47456169</v>
      </c>
    </row>
    <row r="173" spans="2:6" x14ac:dyDescent="0.25">
      <c r="B173">
        <v>163</v>
      </c>
      <c r="C173" s="7">
        <f t="shared" si="8"/>
        <v>1366999.2735036772</v>
      </c>
      <c r="D173" s="7">
        <f t="shared" si="9"/>
        <v>1956447.2805648774</v>
      </c>
      <c r="E173" s="7">
        <f t="shared" si="10"/>
        <v>3323446.5540685547</v>
      </c>
      <c r="F173" s="7">
        <f t="shared" si="11"/>
        <v>301566773.20105803</v>
      </c>
    </row>
    <row r="174" spans="2:6" x14ac:dyDescent="0.25">
      <c r="B174">
        <v>164</v>
      </c>
      <c r="C174" s="7">
        <f t="shared" si="8"/>
        <v>1375827.8104783881</v>
      </c>
      <c r="D174" s="7">
        <f t="shared" si="9"/>
        <v>1947618.7435901666</v>
      </c>
      <c r="E174" s="7">
        <f t="shared" si="10"/>
        <v>3323446.5540685547</v>
      </c>
      <c r="F174" s="7">
        <f t="shared" si="11"/>
        <v>300190945.39057964</v>
      </c>
    </row>
    <row r="175" spans="2:6" x14ac:dyDescent="0.25">
      <c r="B175">
        <v>165</v>
      </c>
      <c r="C175" s="7">
        <f t="shared" si="8"/>
        <v>1384713.3650877278</v>
      </c>
      <c r="D175" s="7">
        <f t="shared" si="9"/>
        <v>1938733.1889808269</v>
      </c>
      <c r="E175" s="7">
        <f t="shared" si="10"/>
        <v>3323446.5540685547</v>
      </c>
      <c r="F175" s="7">
        <f t="shared" si="11"/>
        <v>298806232.02549189</v>
      </c>
    </row>
    <row r="176" spans="2:6" x14ac:dyDescent="0.25">
      <c r="B176">
        <v>166</v>
      </c>
      <c r="C176" s="7">
        <f t="shared" si="8"/>
        <v>1393656.3055705861</v>
      </c>
      <c r="D176" s="7">
        <f t="shared" si="9"/>
        <v>1929790.2484979685</v>
      </c>
      <c r="E176" s="7">
        <f t="shared" si="10"/>
        <v>3323446.5540685547</v>
      </c>
      <c r="F176" s="7">
        <f t="shared" si="11"/>
        <v>297412575.71992129</v>
      </c>
    </row>
    <row r="177" spans="2:6" x14ac:dyDescent="0.25">
      <c r="B177">
        <v>167</v>
      </c>
      <c r="C177" s="7">
        <f t="shared" si="8"/>
        <v>1402657.0025440629</v>
      </c>
      <c r="D177" s="7">
        <f t="shared" si="9"/>
        <v>1920789.5515244917</v>
      </c>
      <c r="E177" s="7">
        <f t="shared" si="10"/>
        <v>3323446.5540685547</v>
      </c>
      <c r="F177" s="7">
        <f t="shared" si="11"/>
        <v>296009918.71737725</v>
      </c>
    </row>
    <row r="178" spans="2:6" x14ac:dyDescent="0.25">
      <c r="B178">
        <v>168</v>
      </c>
      <c r="C178" s="7">
        <f t="shared" si="8"/>
        <v>1411715.8290188268</v>
      </c>
      <c r="D178" s="7">
        <f t="shared" si="9"/>
        <v>1911730.7250497278</v>
      </c>
      <c r="E178" s="7">
        <f t="shared" si="10"/>
        <v>3323446.5540685547</v>
      </c>
      <c r="F178" s="7">
        <f t="shared" si="11"/>
        <v>294598202.88835841</v>
      </c>
    </row>
    <row r="179" spans="2:6" x14ac:dyDescent="0.25">
      <c r="B179">
        <v>169</v>
      </c>
      <c r="C179" s="7">
        <f t="shared" si="8"/>
        <v>1420833.1604145733</v>
      </c>
      <c r="D179" s="7">
        <f t="shared" si="9"/>
        <v>1902613.3936539814</v>
      </c>
      <c r="E179" s="7">
        <f t="shared" si="10"/>
        <v>3323446.5540685547</v>
      </c>
      <c r="F179" s="7">
        <f t="shared" si="11"/>
        <v>293177369.72794384</v>
      </c>
    </row>
    <row r="180" spans="2:6" x14ac:dyDescent="0.25">
      <c r="B180">
        <v>170</v>
      </c>
      <c r="C180" s="7">
        <f t="shared" si="8"/>
        <v>1430009.374575584</v>
      </c>
      <c r="D180" s="7">
        <f t="shared" si="9"/>
        <v>1893437.1794929707</v>
      </c>
      <c r="E180" s="7">
        <f t="shared" si="10"/>
        <v>3323446.5540685547</v>
      </c>
      <c r="F180" s="7">
        <f t="shared" si="11"/>
        <v>291747360.35336828</v>
      </c>
    </row>
    <row r="181" spans="2:6" x14ac:dyDescent="0.25">
      <c r="B181">
        <v>171</v>
      </c>
      <c r="C181" s="7">
        <f t="shared" si="8"/>
        <v>1439244.8517863846</v>
      </c>
      <c r="D181" s="7">
        <f t="shared" si="9"/>
        <v>1884201.7022821701</v>
      </c>
      <c r="E181" s="7">
        <f t="shared" si="10"/>
        <v>3323446.5540685547</v>
      </c>
      <c r="F181" s="7">
        <f t="shared" si="11"/>
        <v>290308115.50158191</v>
      </c>
    </row>
    <row r="182" spans="2:6" x14ac:dyDescent="0.25">
      <c r="B182">
        <v>172</v>
      </c>
      <c r="C182" s="7">
        <f t="shared" si="8"/>
        <v>1448539.9747875049</v>
      </c>
      <c r="D182" s="7">
        <f t="shared" si="9"/>
        <v>1874906.5792810498</v>
      </c>
      <c r="E182" s="7">
        <f t="shared" si="10"/>
        <v>3323446.5540685547</v>
      </c>
      <c r="F182" s="7">
        <f t="shared" si="11"/>
        <v>288859575.52679437</v>
      </c>
    </row>
    <row r="183" spans="2:6" x14ac:dyDescent="0.25">
      <c r="B183">
        <v>173</v>
      </c>
      <c r="C183" s="7">
        <f t="shared" si="8"/>
        <v>1457895.1287913411</v>
      </c>
      <c r="D183" s="7">
        <f t="shared" si="9"/>
        <v>1865551.4252772136</v>
      </c>
      <c r="E183" s="7">
        <f t="shared" si="10"/>
        <v>3323446.5540685547</v>
      </c>
      <c r="F183" s="7">
        <f t="shared" si="11"/>
        <v>287401680.39800304</v>
      </c>
    </row>
    <row r="184" spans="2:6" x14ac:dyDescent="0.25">
      <c r="B184">
        <v>174</v>
      </c>
      <c r="C184" s="7">
        <f t="shared" si="8"/>
        <v>1467310.7014981185</v>
      </c>
      <c r="D184" s="7">
        <f t="shared" si="9"/>
        <v>1856135.8525704362</v>
      </c>
      <c r="E184" s="7">
        <f t="shared" si="10"/>
        <v>3323446.5540685547</v>
      </c>
      <c r="F184" s="7">
        <f t="shared" si="11"/>
        <v>285934369.69650495</v>
      </c>
    </row>
    <row r="185" spans="2:6" x14ac:dyDescent="0.25">
      <c r="B185">
        <v>175</v>
      </c>
      <c r="C185" s="7">
        <f t="shared" si="8"/>
        <v>1476787.0831119602</v>
      </c>
      <c r="D185" s="7">
        <f t="shared" si="9"/>
        <v>1846659.4709565945</v>
      </c>
      <c r="E185" s="7">
        <f t="shared" si="10"/>
        <v>3323446.5540685547</v>
      </c>
      <c r="F185" s="7">
        <f t="shared" si="11"/>
        <v>284457582.61339301</v>
      </c>
    </row>
    <row r="186" spans="2:6" x14ac:dyDescent="0.25">
      <c r="B186">
        <v>176</v>
      </c>
      <c r="C186" s="7">
        <f t="shared" si="8"/>
        <v>1486324.6663570583</v>
      </c>
      <c r="D186" s="7">
        <f t="shared" si="9"/>
        <v>1837121.8877114963</v>
      </c>
      <c r="E186" s="7">
        <f t="shared" si="10"/>
        <v>3323446.5540685547</v>
      </c>
      <c r="F186" s="7">
        <f t="shared" si="11"/>
        <v>282971257.94703597</v>
      </c>
    </row>
    <row r="187" spans="2:6" x14ac:dyDescent="0.25">
      <c r="B187">
        <v>177</v>
      </c>
      <c r="C187" s="7">
        <f t="shared" si="8"/>
        <v>1495923.8464939476</v>
      </c>
      <c r="D187" s="7">
        <f t="shared" si="9"/>
        <v>1827522.7075746071</v>
      </c>
      <c r="E187" s="7">
        <f t="shared" si="10"/>
        <v>3323446.5540685547</v>
      </c>
      <c r="F187" s="7">
        <f t="shared" si="11"/>
        <v>281475334.10054201</v>
      </c>
    </row>
    <row r="188" spans="2:6" x14ac:dyDescent="0.25">
      <c r="B188">
        <v>178</v>
      </c>
      <c r="C188" s="7">
        <f t="shared" si="8"/>
        <v>1505585.0213358875</v>
      </c>
      <c r="D188" s="7">
        <f t="shared" si="9"/>
        <v>1817861.5327326672</v>
      </c>
      <c r="E188" s="7">
        <f t="shared" si="10"/>
        <v>3323446.5540685547</v>
      </c>
      <c r="F188" s="7">
        <f t="shared" si="11"/>
        <v>279969749.07920611</v>
      </c>
    </row>
    <row r="189" spans="2:6" x14ac:dyDescent="0.25">
      <c r="B189">
        <v>179</v>
      </c>
      <c r="C189" s="7">
        <f t="shared" si="8"/>
        <v>1515308.5912653485</v>
      </c>
      <c r="D189" s="7">
        <f t="shared" si="9"/>
        <v>1808137.9628032062</v>
      </c>
      <c r="E189" s="7">
        <f t="shared" si="10"/>
        <v>3323446.5540685547</v>
      </c>
      <c r="F189" s="7">
        <f t="shared" si="11"/>
        <v>278454440.48794079</v>
      </c>
    </row>
    <row r="190" spans="2:6" x14ac:dyDescent="0.25">
      <c r="B190">
        <v>180</v>
      </c>
      <c r="C190" s="7">
        <f t="shared" si="8"/>
        <v>1525094.9592506036</v>
      </c>
      <c r="D190" s="7">
        <f t="shared" si="9"/>
        <v>1798351.5948179511</v>
      </c>
      <c r="E190" s="7">
        <f t="shared" si="10"/>
        <v>3323446.5540685547</v>
      </c>
      <c r="F190" s="7">
        <f t="shared" si="11"/>
        <v>276929345.52869016</v>
      </c>
    </row>
    <row r="191" spans="2:6" x14ac:dyDescent="0.25">
      <c r="B191">
        <v>181</v>
      </c>
      <c r="C191" s="7">
        <f t="shared" ref="C191:C254" si="12">IF(E191-D191&lt;0,0,E191-D191)</f>
        <v>1534944.5308624306</v>
      </c>
      <c r="D191" s="7">
        <f t="shared" ref="D191:D254" si="13">IF(F190*$D$6/12&lt;0,0,F190*$D$6/12)</f>
        <v>1788502.0232061241</v>
      </c>
      <c r="E191" s="7">
        <f t="shared" si="10"/>
        <v>3323446.5540685547</v>
      </c>
      <c r="F191" s="7">
        <f t="shared" ref="F191:F254" si="14">IF(F190-C191&lt;0,0,F190-C191)</f>
        <v>275394400.99782771</v>
      </c>
    </row>
    <row r="192" spans="2:6" x14ac:dyDescent="0.25">
      <c r="B192">
        <v>182</v>
      </c>
      <c r="C192" s="7">
        <f t="shared" si="12"/>
        <v>1544857.7142909174</v>
      </c>
      <c r="D192" s="7">
        <f t="shared" si="13"/>
        <v>1778588.8397776373</v>
      </c>
      <c r="E192" s="7">
        <f t="shared" si="10"/>
        <v>3323446.5540685547</v>
      </c>
      <c r="F192" s="7">
        <f t="shared" si="14"/>
        <v>273849543.28353679</v>
      </c>
    </row>
    <row r="193" spans="2:6" x14ac:dyDescent="0.25">
      <c r="B193">
        <v>183</v>
      </c>
      <c r="C193" s="7">
        <f t="shared" si="12"/>
        <v>1554834.9203623796</v>
      </c>
      <c r="D193" s="7">
        <f t="shared" si="13"/>
        <v>1768611.633706175</v>
      </c>
      <c r="E193" s="7">
        <f t="shared" si="10"/>
        <v>3323446.5540685547</v>
      </c>
      <c r="F193" s="7">
        <f t="shared" si="14"/>
        <v>272294708.36317444</v>
      </c>
    </row>
    <row r="194" spans="2:6" x14ac:dyDescent="0.25">
      <c r="B194">
        <v>184</v>
      </c>
      <c r="C194" s="7">
        <f t="shared" si="12"/>
        <v>1564876.5625563865</v>
      </c>
      <c r="D194" s="7">
        <f t="shared" si="13"/>
        <v>1758569.9915121682</v>
      </c>
      <c r="E194" s="7">
        <f t="shared" si="10"/>
        <v>3323446.5540685547</v>
      </c>
      <c r="F194" s="7">
        <f t="shared" si="14"/>
        <v>270729831.80061805</v>
      </c>
    </row>
    <row r="195" spans="2:6" x14ac:dyDescent="0.25">
      <c r="B195">
        <v>185</v>
      </c>
      <c r="C195" s="7">
        <f t="shared" si="12"/>
        <v>1574983.0570228964</v>
      </c>
      <c r="D195" s="7">
        <f t="shared" si="13"/>
        <v>1748463.4970456583</v>
      </c>
      <c r="E195" s="7">
        <f t="shared" si="10"/>
        <v>3323446.5540685547</v>
      </c>
      <c r="F195" s="7">
        <f t="shared" si="14"/>
        <v>269154848.74359518</v>
      </c>
    </row>
    <row r="196" spans="2:6" x14ac:dyDescent="0.25">
      <c r="B196">
        <v>186</v>
      </c>
      <c r="C196" s="7">
        <f t="shared" si="12"/>
        <v>1585154.8225995025</v>
      </c>
      <c r="D196" s="7">
        <f t="shared" si="13"/>
        <v>1738291.7314690521</v>
      </c>
      <c r="E196" s="7">
        <f t="shared" si="10"/>
        <v>3323446.5540685547</v>
      </c>
      <c r="F196" s="7">
        <f t="shared" si="14"/>
        <v>267569693.92099568</v>
      </c>
    </row>
    <row r="197" spans="2:6" x14ac:dyDescent="0.25">
      <c r="B197">
        <v>187</v>
      </c>
      <c r="C197" s="7">
        <f t="shared" si="12"/>
        <v>1595392.280828791</v>
      </c>
      <c r="D197" s="7">
        <f t="shared" si="13"/>
        <v>1728054.2732397637</v>
      </c>
      <c r="E197" s="7">
        <f t="shared" si="10"/>
        <v>3323446.5540685547</v>
      </c>
      <c r="F197" s="7">
        <f t="shared" si="14"/>
        <v>265974301.64016688</v>
      </c>
    </row>
    <row r="198" spans="2:6" x14ac:dyDescent="0.25">
      <c r="B198">
        <v>188</v>
      </c>
      <c r="C198" s="7">
        <f t="shared" si="12"/>
        <v>1605695.8559758102</v>
      </c>
      <c r="D198" s="7">
        <f t="shared" si="13"/>
        <v>1717750.6980927445</v>
      </c>
      <c r="E198" s="7">
        <f t="shared" si="10"/>
        <v>3323446.5540685547</v>
      </c>
      <c r="F198" s="7">
        <f t="shared" si="14"/>
        <v>264368605.78419107</v>
      </c>
    </row>
    <row r="199" spans="2:6" x14ac:dyDescent="0.25">
      <c r="B199">
        <v>189</v>
      </c>
      <c r="C199" s="7">
        <f t="shared" si="12"/>
        <v>1616065.9750456542</v>
      </c>
      <c r="D199" s="7">
        <f t="shared" si="13"/>
        <v>1707380.5790229004</v>
      </c>
      <c r="E199" s="7">
        <f t="shared" si="10"/>
        <v>3323446.5540685547</v>
      </c>
      <c r="F199" s="7">
        <f t="shared" si="14"/>
        <v>262752539.80914542</v>
      </c>
    </row>
    <row r="200" spans="2:6" x14ac:dyDescent="0.25">
      <c r="B200">
        <v>190</v>
      </c>
      <c r="C200" s="7">
        <f t="shared" si="12"/>
        <v>1626503.0678011572</v>
      </c>
      <c r="D200" s="7">
        <f t="shared" si="13"/>
        <v>1696943.4862673974</v>
      </c>
      <c r="E200" s="7">
        <f t="shared" si="10"/>
        <v>3323446.5540685547</v>
      </c>
      <c r="F200" s="7">
        <f t="shared" si="14"/>
        <v>261126036.74134427</v>
      </c>
    </row>
    <row r="201" spans="2:6" x14ac:dyDescent="0.25">
      <c r="B201">
        <v>191</v>
      </c>
      <c r="C201" s="7">
        <f t="shared" si="12"/>
        <v>1637007.5667807062</v>
      </c>
      <c r="D201" s="7">
        <f t="shared" si="13"/>
        <v>1686438.9872878485</v>
      </c>
      <c r="E201" s="7">
        <f t="shared" si="10"/>
        <v>3323446.5540685547</v>
      </c>
      <c r="F201" s="7">
        <f t="shared" si="14"/>
        <v>259489029.17456356</v>
      </c>
    </row>
    <row r="202" spans="2:6" x14ac:dyDescent="0.25">
      <c r="B202">
        <v>192</v>
      </c>
      <c r="C202" s="7">
        <f t="shared" si="12"/>
        <v>1647579.9073161648</v>
      </c>
      <c r="D202" s="7">
        <f t="shared" si="13"/>
        <v>1675866.6467523898</v>
      </c>
      <c r="E202" s="7">
        <f t="shared" si="10"/>
        <v>3323446.5540685547</v>
      </c>
      <c r="F202" s="7">
        <f t="shared" si="14"/>
        <v>257841449.26724738</v>
      </c>
    </row>
    <row r="203" spans="2:6" x14ac:dyDescent="0.25">
      <c r="B203">
        <v>193</v>
      </c>
      <c r="C203" s="7">
        <f t="shared" si="12"/>
        <v>1658220.5275509155</v>
      </c>
      <c r="D203" s="7">
        <f t="shared" si="13"/>
        <v>1665226.0265176392</v>
      </c>
      <c r="E203" s="7">
        <f t="shared" si="10"/>
        <v>3323446.5540685547</v>
      </c>
      <c r="F203" s="7">
        <f t="shared" si="14"/>
        <v>256183228.73969647</v>
      </c>
    </row>
    <row r="204" spans="2:6" x14ac:dyDescent="0.25">
      <c r="B204">
        <v>194</v>
      </c>
      <c r="C204" s="7">
        <f t="shared" si="12"/>
        <v>1668929.8684580151</v>
      </c>
      <c r="D204" s="7">
        <f t="shared" si="13"/>
        <v>1654516.6856105395</v>
      </c>
      <c r="E204" s="7">
        <f t="shared" ref="E204:E267" si="15">IF(D204=0,0,($D$4*($D$6/12))/(1-1/(1+$D$6/12)^$D$5))</f>
        <v>3323446.5540685547</v>
      </c>
      <c r="F204" s="7">
        <f t="shared" si="14"/>
        <v>254514298.87123847</v>
      </c>
    </row>
    <row r="205" spans="2:6" x14ac:dyDescent="0.25">
      <c r="B205">
        <v>195</v>
      </c>
      <c r="C205" s="7">
        <f t="shared" si="12"/>
        <v>1679708.3738584728</v>
      </c>
      <c r="D205" s="7">
        <f t="shared" si="13"/>
        <v>1643738.1802100819</v>
      </c>
      <c r="E205" s="7">
        <f t="shared" si="15"/>
        <v>3323446.5540685547</v>
      </c>
      <c r="F205" s="7">
        <f t="shared" si="14"/>
        <v>252834590.49737999</v>
      </c>
    </row>
    <row r="206" spans="2:6" x14ac:dyDescent="0.25">
      <c r="B206">
        <v>196</v>
      </c>
      <c r="C206" s="7">
        <f t="shared" si="12"/>
        <v>1690556.4904396425</v>
      </c>
      <c r="D206" s="7">
        <f t="shared" si="13"/>
        <v>1632890.0636289122</v>
      </c>
      <c r="E206" s="7">
        <f t="shared" si="15"/>
        <v>3323446.5540685547</v>
      </c>
      <c r="F206" s="7">
        <f t="shared" si="14"/>
        <v>251144034.00694034</v>
      </c>
    </row>
    <row r="207" spans="2:6" x14ac:dyDescent="0.25">
      <c r="B207">
        <v>197</v>
      </c>
      <c r="C207" s="7">
        <f t="shared" si="12"/>
        <v>1701474.6677737315</v>
      </c>
      <c r="D207" s="7">
        <f t="shared" si="13"/>
        <v>1621971.8862948231</v>
      </c>
      <c r="E207" s="7">
        <f t="shared" si="15"/>
        <v>3323446.5540685547</v>
      </c>
      <c r="F207" s="7">
        <f t="shared" si="14"/>
        <v>249442559.33916661</v>
      </c>
    </row>
    <row r="208" spans="2:6" x14ac:dyDescent="0.25">
      <c r="B208">
        <v>198</v>
      </c>
      <c r="C208" s="7">
        <f t="shared" si="12"/>
        <v>1712463.358336437</v>
      </c>
      <c r="D208" s="7">
        <f t="shared" si="13"/>
        <v>1610983.1957321176</v>
      </c>
      <c r="E208" s="7">
        <f t="shared" si="15"/>
        <v>3323446.5540685547</v>
      </c>
      <c r="F208" s="7">
        <f t="shared" si="14"/>
        <v>247730095.98083016</v>
      </c>
    </row>
    <row r="209" spans="2:6" x14ac:dyDescent="0.25">
      <c r="B209">
        <v>199</v>
      </c>
      <c r="C209" s="7">
        <f t="shared" si="12"/>
        <v>1723523.0175256932</v>
      </c>
      <c r="D209" s="7">
        <f t="shared" si="13"/>
        <v>1599923.5365428615</v>
      </c>
      <c r="E209" s="7">
        <f t="shared" si="15"/>
        <v>3323446.5540685547</v>
      </c>
      <c r="F209" s="7">
        <f t="shared" si="14"/>
        <v>246006572.96330446</v>
      </c>
    </row>
    <row r="210" spans="2:6" x14ac:dyDescent="0.25">
      <c r="B210">
        <v>200</v>
      </c>
      <c r="C210" s="7">
        <f t="shared" si="12"/>
        <v>1734654.1036805466</v>
      </c>
      <c r="D210" s="7">
        <f t="shared" si="13"/>
        <v>1588792.450388008</v>
      </c>
      <c r="E210" s="7">
        <f t="shared" si="15"/>
        <v>3323446.5540685547</v>
      </c>
      <c r="F210" s="7">
        <f t="shared" si="14"/>
        <v>244271918.85962391</v>
      </c>
    </row>
    <row r="211" spans="2:6" x14ac:dyDescent="0.25">
      <c r="B211">
        <v>201</v>
      </c>
      <c r="C211" s="7">
        <f t="shared" si="12"/>
        <v>1745857.0781001502</v>
      </c>
      <c r="D211" s="7">
        <f t="shared" si="13"/>
        <v>1577589.4759684044</v>
      </c>
      <c r="E211" s="7">
        <f t="shared" si="15"/>
        <v>3323446.5540685547</v>
      </c>
      <c r="F211" s="7">
        <f t="shared" si="14"/>
        <v>242526061.78152376</v>
      </c>
    </row>
    <row r="212" spans="2:6" x14ac:dyDescent="0.25">
      <c r="B212">
        <v>202</v>
      </c>
      <c r="C212" s="7">
        <f t="shared" si="12"/>
        <v>1757132.4050628801</v>
      </c>
      <c r="D212" s="7">
        <f t="shared" si="13"/>
        <v>1566314.1490056745</v>
      </c>
      <c r="E212" s="7">
        <f t="shared" si="15"/>
        <v>3323446.5540685547</v>
      </c>
      <c r="F212" s="7">
        <f t="shared" si="14"/>
        <v>240768929.37646088</v>
      </c>
    </row>
    <row r="213" spans="2:6" x14ac:dyDescent="0.25">
      <c r="B213">
        <v>203</v>
      </c>
      <c r="C213" s="7">
        <f t="shared" si="12"/>
        <v>1768480.551845578</v>
      </c>
      <c r="D213" s="7">
        <f t="shared" si="13"/>
        <v>1554966.0022229766</v>
      </c>
      <c r="E213" s="7">
        <f t="shared" si="15"/>
        <v>3323446.5540685547</v>
      </c>
      <c r="F213" s="7">
        <f t="shared" si="14"/>
        <v>239000448.8246153</v>
      </c>
    </row>
    <row r="214" spans="2:6" x14ac:dyDescent="0.25">
      <c r="B214">
        <v>204</v>
      </c>
      <c r="C214" s="7">
        <f t="shared" si="12"/>
        <v>1779901.9887429143</v>
      </c>
      <c r="D214" s="7">
        <f t="shared" si="13"/>
        <v>1543544.5653256404</v>
      </c>
      <c r="E214" s="7">
        <f t="shared" si="15"/>
        <v>3323446.5540685547</v>
      </c>
      <c r="F214" s="7">
        <f t="shared" si="14"/>
        <v>237220546.83587238</v>
      </c>
    </row>
    <row r="215" spans="2:6" x14ac:dyDescent="0.25">
      <c r="B215">
        <v>205</v>
      </c>
      <c r="C215" s="7">
        <f t="shared" si="12"/>
        <v>1791397.1890868789</v>
      </c>
      <c r="D215" s="7">
        <f t="shared" si="13"/>
        <v>1532049.3649816758</v>
      </c>
      <c r="E215" s="7">
        <f t="shared" si="15"/>
        <v>3323446.5540685547</v>
      </c>
      <c r="F215" s="7">
        <f t="shared" si="14"/>
        <v>235429149.6467855</v>
      </c>
    </row>
    <row r="216" spans="2:6" x14ac:dyDescent="0.25">
      <c r="B216">
        <v>206</v>
      </c>
      <c r="C216" s="7">
        <f t="shared" si="12"/>
        <v>1802966.6292663983</v>
      </c>
      <c r="D216" s="7">
        <f t="shared" si="13"/>
        <v>1520479.9248021564</v>
      </c>
      <c r="E216" s="7">
        <f t="shared" si="15"/>
        <v>3323446.5540685547</v>
      </c>
      <c r="F216" s="7">
        <f t="shared" si="14"/>
        <v>233626183.01751909</v>
      </c>
    </row>
    <row r="217" spans="2:6" x14ac:dyDescent="0.25">
      <c r="B217">
        <v>207</v>
      </c>
      <c r="C217" s="7">
        <f t="shared" si="12"/>
        <v>1814610.7887470773</v>
      </c>
      <c r="D217" s="7">
        <f t="shared" si="13"/>
        <v>1508835.7653214773</v>
      </c>
      <c r="E217" s="7">
        <f t="shared" si="15"/>
        <v>3323446.5540685547</v>
      </c>
      <c r="F217" s="7">
        <f t="shared" si="14"/>
        <v>231811572.22877201</v>
      </c>
    </row>
    <row r="218" spans="2:6" x14ac:dyDescent="0.25">
      <c r="B218">
        <v>208</v>
      </c>
      <c r="C218" s="7">
        <f t="shared" si="12"/>
        <v>1826330.1500910686</v>
      </c>
      <c r="D218" s="7">
        <f t="shared" si="13"/>
        <v>1497116.4039774861</v>
      </c>
      <c r="E218" s="7">
        <f t="shared" si="15"/>
        <v>3323446.5540685547</v>
      </c>
      <c r="F218" s="7">
        <f t="shared" si="14"/>
        <v>229985242.07868093</v>
      </c>
    </row>
    <row r="219" spans="2:6" x14ac:dyDescent="0.25">
      <c r="B219">
        <v>209</v>
      </c>
      <c r="C219" s="7">
        <f t="shared" si="12"/>
        <v>1838125.1989770734</v>
      </c>
      <c r="D219" s="7">
        <f t="shared" si="13"/>
        <v>1485321.3550914812</v>
      </c>
      <c r="E219" s="7">
        <f t="shared" si="15"/>
        <v>3323446.5540685547</v>
      </c>
      <c r="F219" s="7">
        <f t="shared" si="14"/>
        <v>228147116.87970385</v>
      </c>
    </row>
    <row r="220" spans="2:6" x14ac:dyDescent="0.25">
      <c r="B220">
        <v>210</v>
      </c>
      <c r="C220" s="7">
        <f t="shared" si="12"/>
        <v>1849996.4242204675</v>
      </c>
      <c r="D220" s="7">
        <f t="shared" si="13"/>
        <v>1473450.1298480872</v>
      </c>
      <c r="E220" s="7">
        <f t="shared" si="15"/>
        <v>3323446.5540685547</v>
      </c>
      <c r="F220" s="7">
        <f t="shared" si="14"/>
        <v>226297120.45548338</v>
      </c>
    </row>
    <row r="221" spans="2:6" x14ac:dyDescent="0.25">
      <c r="B221">
        <v>211</v>
      </c>
      <c r="C221" s="7">
        <f t="shared" si="12"/>
        <v>1861944.3177935579</v>
      </c>
      <c r="D221" s="7">
        <f t="shared" si="13"/>
        <v>1461502.2362749968</v>
      </c>
      <c r="E221" s="7">
        <f t="shared" si="15"/>
        <v>3323446.5540685547</v>
      </c>
      <c r="F221" s="7">
        <f t="shared" si="14"/>
        <v>224435176.13768983</v>
      </c>
    </row>
    <row r="222" spans="2:6" x14ac:dyDescent="0.25">
      <c r="B222">
        <v>212</v>
      </c>
      <c r="C222" s="7">
        <f t="shared" si="12"/>
        <v>1873969.3748459746</v>
      </c>
      <c r="D222" s="7">
        <f t="shared" si="13"/>
        <v>1449477.17922258</v>
      </c>
      <c r="E222" s="7">
        <f t="shared" si="15"/>
        <v>3323446.5540685547</v>
      </c>
      <c r="F222" s="7">
        <f t="shared" si="14"/>
        <v>222561206.76284385</v>
      </c>
    </row>
    <row r="223" spans="2:6" x14ac:dyDescent="0.25">
      <c r="B223">
        <v>213</v>
      </c>
      <c r="C223" s="7">
        <f t="shared" si="12"/>
        <v>1886072.0937251882</v>
      </c>
      <c r="D223" s="7">
        <f t="shared" si="13"/>
        <v>1437374.4603433665</v>
      </c>
      <c r="E223" s="7">
        <f t="shared" si="15"/>
        <v>3323446.5540685547</v>
      </c>
      <c r="F223" s="7">
        <f t="shared" si="14"/>
        <v>220675134.66911867</v>
      </c>
    </row>
    <row r="224" spans="2:6" x14ac:dyDescent="0.25">
      <c r="B224">
        <v>214</v>
      </c>
      <c r="C224" s="7">
        <f t="shared" si="12"/>
        <v>1898252.9759971632</v>
      </c>
      <c r="D224" s="7">
        <f t="shared" si="13"/>
        <v>1425193.5780713914</v>
      </c>
      <c r="E224" s="7">
        <f t="shared" si="15"/>
        <v>3323446.5540685547</v>
      </c>
      <c r="F224" s="7">
        <f t="shared" si="14"/>
        <v>218776881.69312152</v>
      </c>
    </row>
    <row r="225" spans="2:6" x14ac:dyDescent="0.25">
      <c r="B225">
        <v>215</v>
      </c>
      <c r="C225" s="7">
        <f t="shared" si="12"/>
        <v>1910512.526467145</v>
      </c>
      <c r="D225" s="7">
        <f t="shared" si="13"/>
        <v>1412934.0276014097</v>
      </c>
      <c r="E225" s="7">
        <f t="shared" si="15"/>
        <v>3323446.5540685547</v>
      </c>
      <c r="F225" s="7">
        <f t="shared" si="14"/>
        <v>216866369.16665438</v>
      </c>
    </row>
    <row r="226" spans="2:6" x14ac:dyDescent="0.25">
      <c r="B226">
        <v>216</v>
      </c>
      <c r="C226" s="7">
        <f t="shared" si="12"/>
        <v>1922851.2532005783</v>
      </c>
      <c r="D226" s="7">
        <f t="shared" si="13"/>
        <v>1400595.3008679764</v>
      </c>
      <c r="E226" s="7">
        <f t="shared" si="15"/>
        <v>3323446.5540685547</v>
      </c>
      <c r="F226" s="7">
        <f t="shared" si="14"/>
        <v>214943517.91345379</v>
      </c>
    </row>
    <row r="227" spans="2:6" x14ac:dyDescent="0.25">
      <c r="B227">
        <v>217</v>
      </c>
      <c r="C227" s="7">
        <f t="shared" si="12"/>
        <v>1935269.6675441656</v>
      </c>
      <c r="D227" s="7">
        <f t="shared" si="13"/>
        <v>1388176.886524389</v>
      </c>
      <c r="E227" s="7">
        <f t="shared" si="15"/>
        <v>3323446.5540685547</v>
      </c>
      <c r="F227" s="7">
        <f t="shared" si="14"/>
        <v>213008248.24590963</v>
      </c>
    </row>
    <row r="228" spans="2:6" x14ac:dyDescent="0.25">
      <c r="B228">
        <v>218</v>
      </c>
      <c r="C228" s="7">
        <f t="shared" si="12"/>
        <v>1947768.2841470551</v>
      </c>
      <c r="D228" s="7">
        <f t="shared" si="13"/>
        <v>1375678.2699214995</v>
      </c>
      <c r="E228" s="7">
        <f t="shared" si="15"/>
        <v>3323446.5540685547</v>
      </c>
      <c r="F228" s="7">
        <f t="shared" si="14"/>
        <v>211060479.96176258</v>
      </c>
    </row>
    <row r="229" spans="2:6" x14ac:dyDescent="0.25">
      <c r="B229">
        <v>219</v>
      </c>
      <c r="C229" s="7">
        <f t="shared" si="12"/>
        <v>1960347.6209821713</v>
      </c>
      <c r="D229" s="7">
        <f t="shared" si="13"/>
        <v>1363098.9330863834</v>
      </c>
      <c r="E229" s="7">
        <f t="shared" si="15"/>
        <v>3323446.5540685547</v>
      </c>
      <c r="F229" s="7">
        <f t="shared" si="14"/>
        <v>209100132.34078041</v>
      </c>
    </row>
    <row r="230" spans="2:6" x14ac:dyDescent="0.25">
      <c r="B230">
        <v>220</v>
      </c>
      <c r="C230" s="7">
        <f t="shared" si="12"/>
        <v>1973008.1993676813</v>
      </c>
      <c r="D230" s="7">
        <f t="shared" si="13"/>
        <v>1350438.3547008734</v>
      </c>
      <c r="E230" s="7">
        <f t="shared" si="15"/>
        <v>3323446.5540685547</v>
      </c>
      <c r="F230" s="7">
        <f t="shared" si="14"/>
        <v>207127124.14141273</v>
      </c>
    </row>
    <row r="231" spans="2:6" x14ac:dyDescent="0.25">
      <c r="B231">
        <v>221</v>
      </c>
      <c r="C231" s="7">
        <f t="shared" si="12"/>
        <v>1985750.5439885973</v>
      </c>
      <c r="D231" s="7">
        <f t="shared" si="13"/>
        <v>1337696.0100799573</v>
      </c>
      <c r="E231" s="7">
        <f t="shared" si="15"/>
        <v>3323446.5540685547</v>
      </c>
      <c r="F231" s="7">
        <f t="shared" si="14"/>
        <v>205141373.59742415</v>
      </c>
    </row>
    <row r="232" spans="2:6" x14ac:dyDescent="0.25">
      <c r="B232">
        <v>222</v>
      </c>
      <c r="C232" s="7">
        <f t="shared" si="12"/>
        <v>1998575.1829185237</v>
      </c>
      <c r="D232" s="7">
        <f t="shared" si="13"/>
        <v>1324871.371150031</v>
      </c>
      <c r="E232" s="7">
        <f t="shared" si="15"/>
        <v>3323446.5540685547</v>
      </c>
      <c r="F232" s="7">
        <f t="shared" si="14"/>
        <v>203142798.41450563</v>
      </c>
    </row>
    <row r="233" spans="2:6" x14ac:dyDescent="0.25">
      <c r="B233">
        <v>223</v>
      </c>
      <c r="C233" s="7">
        <f t="shared" si="12"/>
        <v>2011482.6476415391</v>
      </c>
      <c r="D233" s="7">
        <f t="shared" si="13"/>
        <v>1311963.9064270156</v>
      </c>
      <c r="E233" s="7">
        <f t="shared" si="15"/>
        <v>3323446.5540685547</v>
      </c>
      <c r="F233" s="7">
        <f t="shared" si="14"/>
        <v>201131315.76686409</v>
      </c>
    </row>
    <row r="234" spans="2:6" x14ac:dyDescent="0.25">
      <c r="B234">
        <v>224</v>
      </c>
      <c r="C234" s="7">
        <f t="shared" si="12"/>
        <v>2024473.4730742241</v>
      </c>
      <c r="D234" s="7">
        <f t="shared" si="13"/>
        <v>1298973.0809943306</v>
      </c>
      <c r="E234" s="7">
        <f t="shared" si="15"/>
        <v>3323446.5540685547</v>
      </c>
      <c r="F234" s="7">
        <f t="shared" si="14"/>
        <v>199106842.29378986</v>
      </c>
    </row>
    <row r="235" spans="2:6" x14ac:dyDescent="0.25">
      <c r="B235">
        <v>225</v>
      </c>
      <c r="C235" s="7">
        <f t="shared" si="12"/>
        <v>2037548.1975878284</v>
      </c>
      <c r="D235" s="7">
        <f t="shared" si="13"/>
        <v>1285898.3564807263</v>
      </c>
      <c r="E235" s="7">
        <f t="shared" si="15"/>
        <v>3323446.5540685547</v>
      </c>
      <c r="F235" s="7">
        <f t="shared" si="14"/>
        <v>197069294.09620205</v>
      </c>
    </row>
    <row r="236" spans="2:6" x14ac:dyDescent="0.25">
      <c r="B236">
        <v>226</v>
      </c>
      <c r="C236" s="7">
        <f t="shared" si="12"/>
        <v>2050707.3630305831</v>
      </c>
      <c r="D236" s="7">
        <f t="shared" si="13"/>
        <v>1272739.1910379715</v>
      </c>
      <c r="E236" s="7">
        <f t="shared" si="15"/>
        <v>3323446.5540685547</v>
      </c>
      <c r="F236" s="7">
        <f t="shared" si="14"/>
        <v>195018586.73317146</v>
      </c>
    </row>
    <row r="237" spans="2:6" x14ac:dyDescent="0.25">
      <c r="B237">
        <v>227</v>
      </c>
      <c r="C237" s="7">
        <f t="shared" si="12"/>
        <v>2063951.5147501556</v>
      </c>
      <c r="D237" s="7">
        <f t="shared" si="13"/>
        <v>1259495.039318399</v>
      </c>
      <c r="E237" s="7">
        <f t="shared" si="15"/>
        <v>3323446.5540685547</v>
      </c>
      <c r="F237" s="7">
        <f t="shared" si="14"/>
        <v>192954635.21842131</v>
      </c>
    </row>
    <row r="238" spans="2:6" x14ac:dyDescent="0.25">
      <c r="B238">
        <v>228</v>
      </c>
      <c r="C238" s="7">
        <f t="shared" si="12"/>
        <v>2077281.2016162504</v>
      </c>
      <c r="D238" s="7">
        <f t="shared" si="13"/>
        <v>1246165.3524523042</v>
      </c>
      <c r="E238" s="7">
        <f t="shared" si="15"/>
        <v>3323446.5540685547</v>
      </c>
      <c r="F238" s="7">
        <f t="shared" si="14"/>
        <v>190877354.01680505</v>
      </c>
    </row>
    <row r="239" spans="2:6" x14ac:dyDescent="0.25">
      <c r="B239">
        <v>229</v>
      </c>
      <c r="C239" s="7">
        <f t="shared" si="12"/>
        <v>2090696.9760433554</v>
      </c>
      <c r="D239" s="7">
        <f t="shared" si="13"/>
        <v>1232749.5780251992</v>
      </c>
      <c r="E239" s="7">
        <f t="shared" si="15"/>
        <v>3323446.5540685547</v>
      </c>
      <c r="F239" s="7">
        <f t="shared" si="14"/>
        <v>188786657.04076171</v>
      </c>
    </row>
    <row r="240" spans="2:6" x14ac:dyDescent="0.25">
      <c r="B240">
        <v>230</v>
      </c>
      <c r="C240" s="7">
        <f t="shared" si="12"/>
        <v>2104199.3940136353</v>
      </c>
      <c r="D240" s="7">
        <f t="shared" si="13"/>
        <v>1219247.1600549193</v>
      </c>
      <c r="E240" s="7">
        <f t="shared" si="15"/>
        <v>3323446.5540685547</v>
      </c>
      <c r="F240" s="7">
        <f t="shared" si="14"/>
        <v>186682457.64674807</v>
      </c>
    </row>
    <row r="241" spans="2:6" x14ac:dyDescent="0.25">
      <c r="B241">
        <v>231</v>
      </c>
      <c r="C241" s="7">
        <f t="shared" si="12"/>
        <v>2117789.0150999734</v>
      </c>
      <c r="D241" s="7">
        <f t="shared" si="13"/>
        <v>1205657.5389685812</v>
      </c>
      <c r="E241" s="7">
        <f t="shared" si="15"/>
        <v>3323446.5540685547</v>
      </c>
      <c r="F241" s="7">
        <f t="shared" si="14"/>
        <v>184564668.63164809</v>
      </c>
    </row>
    <row r="242" spans="2:6" x14ac:dyDescent="0.25">
      <c r="B242">
        <v>232</v>
      </c>
      <c r="C242" s="7">
        <f t="shared" si="12"/>
        <v>2131466.4024891607</v>
      </c>
      <c r="D242" s="7">
        <f t="shared" si="13"/>
        <v>1191980.151579394</v>
      </c>
      <c r="E242" s="7">
        <f t="shared" si="15"/>
        <v>3323446.5540685547</v>
      </c>
      <c r="F242" s="7">
        <f t="shared" si="14"/>
        <v>182433202.22915894</v>
      </c>
    </row>
    <row r="243" spans="2:6" x14ac:dyDescent="0.25">
      <c r="B243">
        <v>233</v>
      </c>
      <c r="C243" s="7">
        <f t="shared" si="12"/>
        <v>2145232.1230052365</v>
      </c>
      <c r="D243" s="7">
        <f t="shared" si="13"/>
        <v>1178214.4310633182</v>
      </c>
      <c r="E243" s="7">
        <f t="shared" si="15"/>
        <v>3323446.5540685547</v>
      </c>
      <c r="F243" s="7">
        <f t="shared" si="14"/>
        <v>180287970.1061537</v>
      </c>
    </row>
    <row r="244" spans="2:6" x14ac:dyDescent="0.25">
      <c r="B244">
        <v>234</v>
      </c>
      <c r="C244" s="7">
        <f t="shared" si="12"/>
        <v>2159086.7471329784</v>
      </c>
      <c r="D244" s="7">
        <f t="shared" si="13"/>
        <v>1164359.806935576</v>
      </c>
      <c r="E244" s="7">
        <f t="shared" si="15"/>
        <v>3323446.5540685547</v>
      </c>
      <c r="F244" s="7">
        <f t="shared" si="14"/>
        <v>178128883.35902071</v>
      </c>
    </row>
    <row r="245" spans="2:6" x14ac:dyDescent="0.25">
      <c r="B245">
        <v>235</v>
      </c>
      <c r="C245" s="7">
        <f t="shared" si="12"/>
        <v>2173030.8490415458</v>
      </c>
      <c r="D245" s="7">
        <f t="shared" si="13"/>
        <v>1150415.7050270087</v>
      </c>
      <c r="E245" s="7">
        <f t="shared" si="15"/>
        <v>3323446.5540685547</v>
      </c>
      <c r="F245" s="7">
        <f t="shared" si="14"/>
        <v>175955852.50997916</v>
      </c>
    </row>
    <row r="246" spans="2:6" x14ac:dyDescent="0.25">
      <c r="B246">
        <v>236</v>
      </c>
      <c r="C246" s="7">
        <f t="shared" si="12"/>
        <v>2187065.0066082729</v>
      </c>
      <c r="D246" s="7">
        <f t="shared" si="13"/>
        <v>1136381.547460282</v>
      </c>
      <c r="E246" s="7">
        <f t="shared" si="15"/>
        <v>3323446.5540685547</v>
      </c>
      <c r="F246" s="7">
        <f t="shared" si="14"/>
        <v>173768787.50337088</v>
      </c>
    </row>
    <row r="247" spans="2:6" x14ac:dyDescent="0.25">
      <c r="B247">
        <v>237</v>
      </c>
      <c r="C247" s="7">
        <f t="shared" si="12"/>
        <v>2201189.8014426176</v>
      </c>
      <c r="D247" s="7">
        <f t="shared" si="13"/>
        <v>1122256.7526259369</v>
      </c>
      <c r="E247" s="7">
        <f t="shared" si="15"/>
        <v>3323446.5540685547</v>
      </c>
      <c r="F247" s="7">
        <f t="shared" si="14"/>
        <v>171567597.70192826</v>
      </c>
    </row>
    <row r="248" spans="2:6" x14ac:dyDescent="0.25">
      <c r="B248">
        <v>238</v>
      </c>
      <c r="C248" s="7">
        <f t="shared" si="12"/>
        <v>2215405.8189102681</v>
      </c>
      <c r="D248" s="7">
        <f t="shared" si="13"/>
        <v>1108040.7351582868</v>
      </c>
      <c r="E248" s="7">
        <f t="shared" si="15"/>
        <v>3323446.5540685547</v>
      </c>
      <c r="F248" s="7">
        <f t="shared" si="14"/>
        <v>169352191.88301799</v>
      </c>
    </row>
    <row r="249" spans="2:6" x14ac:dyDescent="0.25">
      <c r="B249">
        <v>239</v>
      </c>
      <c r="C249" s="7">
        <f t="shared" si="12"/>
        <v>2229713.6481573968</v>
      </c>
      <c r="D249" s="7">
        <f t="shared" si="13"/>
        <v>1093732.9059111578</v>
      </c>
      <c r="E249" s="7">
        <f t="shared" si="15"/>
        <v>3323446.5540685547</v>
      </c>
      <c r="F249" s="7">
        <f t="shared" si="14"/>
        <v>167122478.2348606</v>
      </c>
    </row>
    <row r="250" spans="2:6" x14ac:dyDescent="0.25">
      <c r="B250">
        <v>240</v>
      </c>
      <c r="C250" s="7">
        <f t="shared" si="12"/>
        <v>2244113.8821350802</v>
      </c>
      <c r="D250" s="7">
        <f t="shared" si="13"/>
        <v>1079332.6719334747</v>
      </c>
      <c r="E250" s="7">
        <f t="shared" si="15"/>
        <v>3323446.5540685547</v>
      </c>
      <c r="F250" s="7">
        <f t="shared" si="14"/>
        <v>164878364.35272551</v>
      </c>
    </row>
    <row r="251" spans="2:6" x14ac:dyDescent="0.25">
      <c r="B251">
        <v>241</v>
      </c>
      <c r="C251" s="7">
        <f t="shared" si="12"/>
        <v>2258607.1176238693</v>
      </c>
      <c r="D251" s="7">
        <f t="shared" si="13"/>
        <v>1064839.4364446856</v>
      </c>
      <c r="E251" s="7">
        <f t="shared" si="15"/>
        <v>3323446.5540685547</v>
      </c>
      <c r="F251" s="7">
        <f t="shared" si="14"/>
        <v>162619757.23510164</v>
      </c>
    </row>
    <row r="252" spans="2:6" x14ac:dyDescent="0.25">
      <c r="B252">
        <v>242</v>
      </c>
      <c r="C252" s="7">
        <f t="shared" si="12"/>
        <v>2273193.9552585231</v>
      </c>
      <c r="D252" s="7">
        <f t="shared" si="13"/>
        <v>1050252.5988100313</v>
      </c>
      <c r="E252" s="7">
        <f t="shared" si="15"/>
        <v>3323446.5540685547</v>
      </c>
      <c r="F252" s="7">
        <f t="shared" si="14"/>
        <v>160346563.27984312</v>
      </c>
    </row>
    <row r="253" spans="2:6" x14ac:dyDescent="0.25">
      <c r="B253">
        <v>243</v>
      </c>
      <c r="C253" s="7">
        <f t="shared" si="12"/>
        <v>2287874.9995529014</v>
      </c>
      <c r="D253" s="7">
        <f t="shared" si="13"/>
        <v>1035571.5545156534</v>
      </c>
      <c r="E253" s="7">
        <f t="shared" si="15"/>
        <v>3323446.5540685547</v>
      </c>
      <c r="F253" s="7">
        <f t="shared" si="14"/>
        <v>158058688.28029022</v>
      </c>
    </row>
    <row r="254" spans="2:6" x14ac:dyDescent="0.25">
      <c r="B254">
        <v>244</v>
      </c>
      <c r="C254" s="7">
        <f t="shared" si="12"/>
        <v>2302650.8589250138</v>
      </c>
      <c r="D254" s="7">
        <f t="shared" si="13"/>
        <v>1020795.695143541</v>
      </c>
      <c r="E254" s="7">
        <f t="shared" si="15"/>
        <v>3323446.5540685547</v>
      </c>
      <c r="F254" s="7">
        <f t="shared" si="14"/>
        <v>155756037.4213652</v>
      </c>
    </row>
    <row r="255" spans="2:6" x14ac:dyDescent="0.25">
      <c r="B255">
        <v>245</v>
      </c>
      <c r="C255" s="7">
        <f t="shared" ref="C255:C310" si="16">IF(E255-D255&lt;0,0,E255-D255)</f>
        <v>2317522.1457222379</v>
      </c>
      <c r="D255" s="7">
        <f t="shared" ref="D255:D310" si="17">IF(F254*$D$6/12&lt;0,0,F254*$D$6/12)</f>
        <v>1005924.4083463169</v>
      </c>
      <c r="E255" s="7">
        <f t="shared" si="15"/>
        <v>3323446.5540685547</v>
      </c>
      <c r="F255" s="7">
        <f t="shared" ref="F255:F310" si="18">IF(F254-C255&lt;0,0,F254-C255)</f>
        <v>153438515.27564296</v>
      </c>
    </row>
    <row r="256" spans="2:6" x14ac:dyDescent="0.25">
      <c r="B256">
        <v>246</v>
      </c>
      <c r="C256" s="7">
        <f t="shared" si="16"/>
        <v>2332489.4762466941</v>
      </c>
      <c r="D256" s="7">
        <f t="shared" si="17"/>
        <v>990957.07782186067</v>
      </c>
      <c r="E256" s="7">
        <f t="shared" si="15"/>
        <v>3323446.5540685547</v>
      </c>
      <c r="F256" s="7">
        <f t="shared" si="18"/>
        <v>151106025.79939628</v>
      </c>
    </row>
    <row r="257" spans="2:6" x14ac:dyDescent="0.25">
      <c r="B257">
        <v>247</v>
      </c>
      <c r="C257" s="7">
        <f t="shared" si="16"/>
        <v>2347553.4707807871</v>
      </c>
      <c r="D257" s="7">
        <f t="shared" si="17"/>
        <v>975893.0832877676</v>
      </c>
      <c r="E257" s="7">
        <f t="shared" si="15"/>
        <v>3323446.5540685547</v>
      </c>
      <c r="F257" s="7">
        <f t="shared" si="18"/>
        <v>148758472.32861549</v>
      </c>
    </row>
    <row r="258" spans="2:6" x14ac:dyDescent="0.25">
      <c r="B258">
        <v>248</v>
      </c>
      <c r="C258" s="7">
        <f t="shared" si="16"/>
        <v>2362714.7536129132</v>
      </c>
      <c r="D258" s="7">
        <f t="shared" si="17"/>
        <v>960731.80045564158</v>
      </c>
      <c r="E258" s="7">
        <f t="shared" si="15"/>
        <v>3323446.5540685547</v>
      </c>
      <c r="F258" s="7">
        <f t="shared" si="18"/>
        <v>146395757.57500258</v>
      </c>
    </row>
    <row r="259" spans="2:6" x14ac:dyDescent="0.25">
      <c r="B259">
        <v>249</v>
      </c>
      <c r="C259" s="7">
        <f t="shared" si="16"/>
        <v>2377973.9530633297</v>
      </c>
      <c r="D259" s="7">
        <f t="shared" si="17"/>
        <v>945472.60100522498</v>
      </c>
      <c r="E259" s="7">
        <f t="shared" si="15"/>
        <v>3323446.5540685547</v>
      </c>
      <c r="F259" s="7">
        <f t="shared" si="18"/>
        <v>144017783.62193924</v>
      </c>
    </row>
    <row r="260" spans="2:6" x14ac:dyDescent="0.25">
      <c r="B260">
        <v>250</v>
      </c>
      <c r="C260" s="7">
        <f t="shared" si="16"/>
        <v>2393331.701510197</v>
      </c>
      <c r="D260" s="7">
        <f t="shared" si="17"/>
        <v>930114.85255835764</v>
      </c>
      <c r="E260" s="7">
        <f t="shared" si="15"/>
        <v>3323446.5540685547</v>
      </c>
      <c r="F260" s="7">
        <f t="shared" si="18"/>
        <v>141624451.92042905</v>
      </c>
    </row>
    <row r="261" spans="2:6" x14ac:dyDescent="0.25">
      <c r="B261">
        <v>251</v>
      </c>
      <c r="C261" s="7">
        <f t="shared" si="16"/>
        <v>2408788.6354157836</v>
      </c>
      <c r="D261" s="7">
        <f t="shared" si="17"/>
        <v>914657.91865277092</v>
      </c>
      <c r="E261" s="7">
        <f t="shared" si="15"/>
        <v>3323446.5540685547</v>
      </c>
      <c r="F261" s="7">
        <f t="shared" si="18"/>
        <v>139215663.28501326</v>
      </c>
    </row>
    <row r="262" spans="2:6" x14ac:dyDescent="0.25">
      <c r="B262">
        <v>252</v>
      </c>
      <c r="C262" s="7">
        <f t="shared" si="16"/>
        <v>2424345.3953528441</v>
      </c>
      <c r="D262" s="7">
        <f t="shared" si="17"/>
        <v>899101.15871571063</v>
      </c>
      <c r="E262" s="7">
        <f t="shared" si="15"/>
        <v>3323446.5540685547</v>
      </c>
      <c r="F262" s="7">
        <f t="shared" si="18"/>
        <v>136791317.88966042</v>
      </c>
    </row>
    <row r="263" spans="2:6" x14ac:dyDescent="0.25">
      <c r="B263">
        <v>253</v>
      </c>
      <c r="C263" s="7">
        <f t="shared" si="16"/>
        <v>2440002.6260311645</v>
      </c>
      <c r="D263" s="7">
        <f t="shared" si="17"/>
        <v>883443.92803739023</v>
      </c>
      <c r="E263" s="7">
        <f t="shared" si="15"/>
        <v>3323446.5540685547</v>
      </c>
      <c r="F263" s="7">
        <f t="shared" si="18"/>
        <v>134351315.26362926</v>
      </c>
    </row>
    <row r="264" spans="2:6" x14ac:dyDescent="0.25">
      <c r="B264">
        <v>254</v>
      </c>
      <c r="C264" s="7">
        <f t="shared" si="16"/>
        <v>2455760.9763242826</v>
      </c>
      <c r="D264" s="7">
        <f t="shared" si="17"/>
        <v>867685.57774427219</v>
      </c>
      <c r="E264" s="7">
        <f t="shared" si="15"/>
        <v>3323446.5540685547</v>
      </c>
      <c r="F264" s="7">
        <f t="shared" si="18"/>
        <v>131895554.28730497</v>
      </c>
    </row>
    <row r="265" spans="2:6" x14ac:dyDescent="0.25">
      <c r="B265">
        <v>255</v>
      </c>
      <c r="C265" s="7">
        <f t="shared" si="16"/>
        <v>2471621.0992963766</v>
      </c>
      <c r="D265" s="7">
        <f t="shared" si="17"/>
        <v>851825.45477217797</v>
      </c>
      <c r="E265" s="7">
        <f t="shared" si="15"/>
        <v>3323446.5540685547</v>
      </c>
      <c r="F265" s="7">
        <f t="shared" si="18"/>
        <v>129423933.18800859</v>
      </c>
    </row>
    <row r="266" spans="2:6" x14ac:dyDescent="0.25">
      <c r="B266">
        <v>256</v>
      </c>
      <c r="C266" s="7">
        <f t="shared" si="16"/>
        <v>2487583.6522293324</v>
      </c>
      <c r="D266" s="7">
        <f t="shared" si="17"/>
        <v>835862.90183922218</v>
      </c>
      <c r="E266" s="7">
        <f t="shared" si="15"/>
        <v>3323446.5540685547</v>
      </c>
      <c r="F266" s="7">
        <f t="shared" si="18"/>
        <v>126936349.53577925</v>
      </c>
    </row>
    <row r="267" spans="2:6" x14ac:dyDescent="0.25">
      <c r="B267">
        <v>257</v>
      </c>
      <c r="C267" s="7">
        <f t="shared" si="16"/>
        <v>2503649.2966499804</v>
      </c>
      <c r="D267" s="7">
        <f t="shared" si="17"/>
        <v>819797.2574185743</v>
      </c>
      <c r="E267" s="7">
        <f t="shared" si="15"/>
        <v>3323446.5540685547</v>
      </c>
      <c r="F267" s="7">
        <f t="shared" si="18"/>
        <v>124432700.23912928</v>
      </c>
    </row>
    <row r="268" spans="2:6" x14ac:dyDescent="0.25">
      <c r="B268">
        <v>258</v>
      </c>
      <c r="C268" s="7">
        <f t="shared" si="16"/>
        <v>2519818.6983575113</v>
      </c>
      <c r="D268" s="7">
        <f t="shared" si="17"/>
        <v>803627.85571104323</v>
      </c>
      <c r="E268" s="7">
        <f t="shared" ref="E268:E310" si="19">IF(D268=0,0,($D$4*($D$6/12))/(1-1/(1+$D$6/12)^$D$5))</f>
        <v>3323446.5540685547</v>
      </c>
      <c r="F268" s="7">
        <f t="shared" si="18"/>
        <v>121912881.54077177</v>
      </c>
    </row>
    <row r="269" spans="2:6" x14ac:dyDescent="0.25">
      <c r="B269">
        <v>259</v>
      </c>
      <c r="C269" s="7">
        <f t="shared" si="16"/>
        <v>2536092.5274510705</v>
      </c>
      <c r="D269" s="7">
        <f t="shared" si="17"/>
        <v>787354.02661748428</v>
      </c>
      <c r="E269" s="7">
        <f t="shared" si="19"/>
        <v>3323446.5540685547</v>
      </c>
      <c r="F269" s="7">
        <f t="shared" si="18"/>
        <v>119376789.0133207</v>
      </c>
    </row>
    <row r="270" spans="2:6" x14ac:dyDescent="0.25">
      <c r="B270">
        <v>260</v>
      </c>
      <c r="C270" s="7">
        <f t="shared" si="16"/>
        <v>2552471.4583575251</v>
      </c>
      <c r="D270" s="7">
        <f t="shared" si="17"/>
        <v>770975.09571102948</v>
      </c>
      <c r="E270" s="7">
        <f t="shared" si="19"/>
        <v>3323446.5540685547</v>
      </c>
      <c r="F270" s="7">
        <f t="shared" si="18"/>
        <v>116824317.55496317</v>
      </c>
    </row>
    <row r="271" spans="2:6" x14ac:dyDescent="0.25">
      <c r="B271">
        <v>261</v>
      </c>
      <c r="C271" s="7">
        <f t="shared" si="16"/>
        <v>2568956.1698594177</v>
      </c>
      <c r="D271" s="7">
        <f t="shared" si="17"/>
        <v>754490.38420913706</v>
      </c>
      <c r="E271" s="7">
        <f t="shared" si="19"/>
        <v>3323446.5540685547</v>
      </c>
      <c r="F271" s="7">
        <f t="shared" si="18"/>
        <v>114255361.38510375</v>
      </c>
    </row>
    <row r="272" spans="2:6" x14ac:dyDescent="0.25">
      <c r="B272">
        <v>262</v>
      </c>
      <c r="C272" s="7">
        <f t="shared" si="16"/>
        <v>2585547.3451230931</v>
      </c>
      <c r="D272" s="7">
        <f t="shared" si="17"/>
        <v>737899.20894546167</v>
      </c>
      <c r="E272" s="7">
        <f t="shared" si="19"/>
        <v>3323446.5540685547</v>
      </c>
      <c r="F272" s="7">
        <f t="shared" si="18"/>
        <v>111669814.03998065</v>
      </c>
    </row>
    <row r="273" spans="2:6" x14ac:dyDescent="0.25">
      <c r="B273">
        <v>263</v>
      </c>
      <c r="C273" s="7">
        <f t="shared" si="16"/>
        <v>2602245.6717270128</v>
      </c>
      <c r="D273" s="7">
        <f t="shared" si="17"/>
        <v>721200.8823415417</v>
      </c>
      <c r="E273" s="7">
        <f t="shared" si="19"/>
        <v>3323446.5540685547</v>
      </c>
      <c r="F273" s="7">
        <f t="shared" si="18"/>
        <v>109067568.36825363</v>
      </c>
    </row>
    <row r="274" spans="2:6" x14ac:dyDescent="0.25">
      <c r="B274">
        <v>264</v>
      </c>
      <c r="C274" s="7">
        <f t="shared" si="16"/>
        <v>2619051.8416902497</v>
      </c>
      <c r="D274" s="7">
        <f t="shared" si="17"/>
        <v>704394.7123783048</v>
      </c>
      <c r="E274" s="7">
        <f t="shared" si="19"/>
        <v>3323446.5540685547</v>
      </c>
      <c r="F274" s="7">
        <f t="shared" si="18"/>
        <v>106448516.52656338</v>
      </c>
    </row>
    <row r="275" spans="2:6" x14ac:dyDescent="0.25">
      <c r="B275">
        <v>265</v>
      </c>
      <c r="C275" s="7">
        <f t="shared" si="16"/>
        <v>2635966.5515011661</v>
      </c>
      <c r="D275" s="7">
        <f t="shared" si="17"/>
        <v>687480.00256738847</v>
      </c>
      <c r="E275" s="7">
        <f t="shared" si="19"/>
        <v>3323446.5540685547</v>
      </c>
      <c r="F275" s="7">
        <f t="shared" si="18"/>
        <v>103812549.97506221</v>
      </c>
    </row>
    <row r="276" spans="2:6" x14ac:dyDescent="0.25">
      <c r="B276">
        <v>266</v>
      </c>
      <c r="C276" s="7">
        <f t="shared" si="16"/>
        <v>2652990.502146278</v>
      </c>
      <c r="D276" s="7">
        <f t="shared" si="17"/>
        <v>670456.05192227673</v>
      </c>
      <c r="E276" s="7">
        <f t="shared" si="19"/>
        <v>3323446.5540685547</v>
      </c>
      <c r="F276" s="7">
        <f t="shared" si="18"/>
        <v>101159559.47291593</v>
      </c>
    </row>
    <row r="277" spans="2:6" x14ac:dyDescent="0.25">
      <c r="B277">
        <v>267</v>
      </c>
      <c r="C277" s="7">
        <f t="shared" si="16"/>
        <v>2670124.399139306</v>
      </c>
      <c r="D277" s="7">
        <f t="shared" si="17"/>
        <v>653322.15492924873</v>
      </c>
      <c r="E277" s="7">
        <f t="shared" si="19"/>
        <v>3323446.5540685547</v>
      </c>
      <c r="F277" s="7">
        <f t="shared" si="18"/>
        <v>98489435.073776633</v>
      </c>
    </row>
    <row r="278" spans="2:6" x14ac:dyDescent="0.25">
      <c r="B278">
        <v>268</v>
      </c>
      <c r="C278" s="7">
        <f t="shared" si="16"/>
        <v>2687368.952550414</v>
      </c>
      <c r="D278" s="7">
        <f t="shared" si="17"/>
        <v>636077.60151814076</v>
      </c>
      <c r="E278" s="7">
        <f t="shared" si="19"/>
        <v>3323446.5540685547</v>
      </c>
      <c r="F278" s="7">
        <f t="shared" si="18"/>
        <v>95802066.121226221</v>
      </c>
    </row>
    <row r="279" spans="2:6" x14ac:dyDescent="0.25">
      <c r="B279">
        <v>269</v>
      </c>
      <c r="C279" s="7">
        <f t="shared" si="16"/>
        <v>2704724.8770356355</v>
      </c>
      <c r="D279" s="7">
        <f t="shared" si="17"/>
        <v>618721.67703291937</v>
      </c>
      <c r="E279" s="7">
        <f t="shared" si="19"/>
        <v>3323446.5540685547</v>
      </c>
      <c r="F279" s="7">
        <f t="shared" si="18"/>
        <v>93097341.244190589</v>
      </c>
    </row>
    <row r="280" spans="2:6" x14ac:dyDescent="0.25">
      <c r="B280">
        <v>270</v>
      </c>
      <c r="C280" s="7">
        <f t="shared" si="16"/>
        <v>2722192.8918664902</v>
      </c>
      <c r="D280" s="7">
        <f t="shared" si="17"/>
        <v>601253.66220206418</v>
      </c>
      <c r="E280" s="7">
        <f t="shared" si="19"/>
        <v>3323446.5540685547</v>
      </c>
      <c r="F280" s="7">
        <f t="shared" si="18"/>
        <v>90375148.352324098</v>
      </c>
    </row>
    <row r="281" spans="2:6" x14ac:dyDescent="0.25">
      <c r="B281">
        <v>271</v>
      </c>
      <c r="C281" s="7">
        <f t="shared" si="16"/>
        <v>2739773.7209597947</v>
      </c>
      <c r="D281" s="7">
        <f t="shared" si="17"/>
        <v>583672.83310875983</v>
      </c>
      <c r="E281" s="7">
        <f t="shared" si="19"/>
        <v>3323446.5540685547</v>
      </c>
      <c r="F281" s="7">
        <f t="shared" si="18"/>
        <v>87635374.631364301</v>
      </c>
    </row>
    <row r="282" spans="2:6" x14ac:dyDescent="0.25">
      <c r="B282">
        <v>272</v>
      </c>
      <c r="C282" s="7">
        <f t="shared" si="16"/>
        <v>2757468.0929076602</v>
      </c>
      <c r="D282" s="7">
        <f t="shared" si="17"/>
        <v>565978.46116089437</v>
      </c>
      <c r="E282" s="7">
        <f t="shared" si="19"/>
        <v>3323446.5540685547</v>
      </c>
      <c r="F282" s="7">
        <f t="shared" si="18"/>
        <v>84877906.538456634</v>
      </c>
    </row>
    <row r="283" spans="2:6" x14ac:dyDescent="0.25">
      <c r="B283">
        <v>273</v>
      </c>
      <c r="C283" s="7">
        <f t="shared" si="16"/>
        <v>2775276.7410076889</v>
      </c>
      <c r="D283" s="7">
        <f t="shared" si="17"/>
        <v>548169.81306086574</v>
      </c>
      <c r="E283" s="7">
        <f t="shared" si="19"/>
        <v>3323446.5540685547</v>
      </c>
      <c r="F283" s="7">
        <f t="shared" si="18"/>
        <v>82102629.797448948</v>
      </c>
    </row>
    <row r="284" spans="2:6" x14ac:dyDescent="0.25">
      <c r="B284">
        <v>274</v>
      </c>
      <c r="C284" s="7">
        <f t="shared" si="16"/>
        <v>2793200.4032933637</v>
      </c>
      <c r="D284" s="7">
        <f t="shared" si="17"/>
        <v>530246.15077519114</v>
      </c>
      <c r="E284" s="7">
        <f t="shared" si="19"/>
        <v>3323446.5540685547</v>
      </c>
      <c r="F284" s="7">
        <f t="shared" si="18"/>
        <v>79309429.394155592</v>
      </c>
    </row>
    <row r="285" spans="2:6" x14ac:dyDescent="0.25">
      <c r="B285">
        <v>275</v>
      </c>
      <c r="C285" s="7">
        <f t="shared" si="16"/>
        <v>2811239.8225646331</v>
      </c>
      <c r="D285" s="7">
        <f t="shared" si="17"/>
        <v>512206.73150392156</v>
      </c>
      <c r="E285" s="7">
        <f t="shared" si="19"/>
        <v>3323446.5540685547</v>
      </c>
      <c r="F285" s="7">
        <f t="shared" si="18"/>
        <v>76498189.57159096</v>
      </c>
    </row>
    <row r="286" spans="2:6" x14ac:dyDescent="0.25">
      <c r="B286">
        <v>276</v>
      </c>
      <c r="C286" s="7">
        <f t="shared" si="16"/>
        <v>2829395.7464186964</v>
      </c>
      <c r="D286" s="7">
        <f t="shared" si="17"/>
        <v>494050.8076498583</v>
      </c>
      <c r="E286" s="7">
        <f t="shared" si="19"/>
        <v>3323446.5540685547</v>
      </c>
      <c r="F286" s="7">
        <f t="shared" si="18"/>
        <v>73668793.82517226</v>
      </c>
    </row>
    <row r="287" spans="2:6" x14ac:dyDescent="0.25">
      <c r="B287">
        <v>277</v>
      </c>
      <c r="C287" s="7">
        <f t="shared" si="16"/>
        <v>2847668.9272809839</v>
      </c>
      <c r="D287" s="7">
        <f t="shared" si="17"/>
        <v>475777.62678757083</v>
      </c>
      <c r="E287" s="7">
        <f t="shared" si="19"/>
        <v>3323446.5540685547</v>
      </c>
      <c r="F287" s="7">
        <f t="shared" si="18"/>
        <v>70821124.897891283</v>
      </c>
    </row>
    <row r="288" spans="2:6" x14ac:dyDescent="0.25">
      <c r="B288">
        <v>278</v>
      </c>
      <c r="C288" s="7">
        <f t="shared" si="16"/>
        <v>2866060.12243634</v>
      </c>
      <c r="D288" s="7">
        <f t="shared" si="17"/>
        <v>457386.43163221452</v>
      </c>
      <c r="E288" s="7">
        <f t="shared" si="19"/>
        <v>3323446.5540685547</v>
      </c>
      <c r="F288" s="7">
        <f t="shared" si="18"/>
        <v>67955064.775454938</v>
      </c>
    </row>
    <row r="289" spans="2:6" x14ac:dyDescent="0.25">
      <c r="B289">
        <v>279</v>
      </c>
      <c r="C289" s="7">
        <f t="shared" si="16"/>
        <v>2884570.094060408</v>
      </c>
      <c r="D289" s="7">
        <f t="shared" si="17"/>
        <v>438876.46000814647</v>
      </c>
      <c r="E289" s="7">
        <f t="shared" si="19"/>
        <v>3323446.5540685547</v>
      </c>
      <c r="F289" s="7">
        <f t="shared" si="18"/>
        <v>65070494.681394532</v>
      </c>
    </row>
    <row r="290" spans="2:6" x14ac:dyDescent="0.25">
      <c r="B290">
        <v>280</v>
      </c>
      <c r="C290" s="7">
        <f t="shared" si="16"/>
        <v>2903199.6092512151</v>
      </c>
      <c r="D290" s="7">
        <f t="shared" si="17"/>
        <v>420246.94481733971</v>
      </c>
      <c r="E290" s="7">
        <f t="shared" si="19"/>
        <v>3323446.5540685547</v>
      </c>
      <c r="F290" s="7">
        <f t="shared" si="18"/>
        <v>62167295.072143316</v>
      </c>
    </row>
    <row r="291" spans="2:6" x14ac:dyDescent="0.25">
      <c r="B291">
        <v>281</v>
      </c>
      <c r="C291" s="7">
        <f t="shared" si="16"/>
        <v>2921949.4400609625</v>
      </c>
      <c r="D291" s="7">
        <f t="shared" si="17"/>
        <v>401497.11400759226</v>
      </c>
      <c r="E291" s="7">
        <f t="shared" si="19"/>
        <v>3323446.5540685547</v>
      </c>
      <c r="F291" s="7">
        <f t="shared" si="18"/>
        <v>59245345.632082351</v>
      </c>
    </row>
    <row r="292" spans="2:6" x14ac:dyDescent="0.25">
      <c r="B292">
        <v>282</v>
      </c>
      <c r="C292" s="7">
        <f t="shared" si="16"/>
        <v>2940820.3635280225</v>
      </c>
      <c r="D292" s="7">
        <f t="shared" si="17"/>
        <v>382626.19054053188</v>
      </c>
      <c r="E292" s="7">
        <f t="shared" si="19"/>
        <v>3323446.5540685547</v>
      </c>
      <c r="F292" s="7">
        <f t="shared" si="18"/>
        <v>56304525.26855433</v>
      </c>
    </row>
    <row r="293" spans="2:6" x14ac:dyDescent="0.25">
      <c r="B293">
        <v>283</v>
      </c>
      <c r="C293" s="7">
        <f t="shared" si="16"/>
        <v>2959813.1617091415</v>
      </c>
      <c r="D293" s="7">
        <f t="shared" si="17"/>
        <v>363633.39235941338</v>
      </c>
      <c r="E293" s="7">
        <f t="shared" si="19"/>
        <v>3323446.5540685547</v>
      </c>
      <c r="F293" s="7">
        <f t="shared" si="18"/>
        <v>53344712.106845185</v>
      </c>
    </row>
    <row r="294" spans="2:6" x14ac:dyDescent="0.25">
      <c r="B294">
        <v>284</v>
      </c>
      <c r="C294" s="7">
        <f t="shared" si="16"/>
        <v>2978928.621711846</v>
      </c>
      <c r="D294" s="7">
        <f t="shared" si="17"/>
        <v>344517.93235670851</v>
      </c>
      <c r="E294" s="7">
        <f t="shared" si="19"/>
        <v>3323446.5540685547</v>
      </c>
      <c r="F294" s="7">
        <f t="shared" si="18"/>
        <v>50365783.485133342</v>
      </c>
    </row>
    <row r="295" spans="2:6" x14ac:dyDescent="0.25">
      <c r="B295">
        <v>285</v>
      </c>
      <c r="C295" s="7">
        <f t="shared" si="16"/>
        <v>2998167.5357270683</v>
      </c>
      <c r="D295" s="7">
        <f t="shared" si="17"/>
        <v>325279.01834148617</v>
      </c>
      <c r="E295" s="7">
        <f t="shared" si="19"/>
        <v>3323446.5540685547</v>
      </c>
      <c r="F295" s="7">
        <f t="shared" si="18"/>
        <v>47367615.949406274</v>
      </c>
    </row>
    <row r="296" spans="2:6" x14ac:dyDescent="0.25">
      <c r="B296">
        <v>286</v>
      </c>
      <c r="C296" s="7">
        <f t="shared" si="16"/>
        <v>3017530.7010619724</v>
      </c>
      <c r="D296" s="7">
        <f t="shared" si="17"/>
        <v>305915.85300658218</v>
      </c>
      <c r="E296" s="7">
        <f t="shared" si="19"/>
        <v>3323446.5540685547</v>
      </c>
      <c r="F296" s="7">
        <f t="shared" si="18"/>
        <v>44350085.248344302</v>
      </c>
    </row>
    <row r="297" spans="2:6" x14ac:dyDescent="0.25">
      <c r="B297">
        <v>287</v>
      </c>
      <c r="C297" s="7">
        <f t="shared" si="16"/>
        <v>3037018.9201729978</v>
      </c>
      <c r="D297" s="7">
        <f t="shared" si="17"/>
        <v>286427.63389555697</v>
      </c>
      <c r="E297" s="7">
        <f t="shared" si="19"/>
        <v>3323446.5540685547</v>
      </c>
      <c r="F297" s="7">
        <f t="shared" si="18"/>
        <v>41313066.328171305</v>
      </c>
    </row>
    <row r="298" spans="2:6" x14ac:dyDescent="0.25">
      <c r="B298">
        <v>288</v>
      </c>
      <c r="C298" s="7">
        <f t="shared" si="16"/>
        <v>3056633.000699115</v>
      </c>
      <c r="D298" s="7">
        <f t="shared" si="17"/>
        <v>266813.55336943967</v>
      </c>
      <c r="E298" s="7">
        <f t="shared" si="19"/>
        <v>3323446.5540685547</v>
      </c>
      <c r="F298" s="7">
        <f t="shared" si="18"/>
        <v>38256433.327472188</v>
      </c>
    </row>
    <row r="299" spans="2:6" x14ac:dyDescent="0.25">
      <c r="B299">
        <v>289</v>
      </c>
      <c r="C299" s="7">
        <f t="shared" si="16"/>
        <v>3076373.7554952968</v>
      </c>
      <c r="D299" s="7">
        <f t="shared" si="17"/>
        <v>247072.79857325787</v>
      </c>
      <c r="E299" s="7">
        <f t="shared" si="19"/>
        <v>3323446.5540685547</v>
      </c>
      <c r="F299" s="7">
        <f t="shared" si="18"/>
        <v>35180059.571976893</v>
      </c>
    </row>
    <row r="300" spans="2:6" x14ac:dyDescent="0.25">
      <c r="B300">
        <v>290</v>
      </c>
      <c r="C300" s="7">
        <f t="shared" si="16"/>
        <v>3096242.0026662038</v>
      </c>
      <c r="D300" s="7">
        <f t="shared" si="17"/>
        <v>227204.55140235077</v>
      </c>
      <c r="E300" s="7">
        <f t="shared" si="19"/>
        <v>3323446.5540685547</v>
      </c>
      <c r="F300" s="7">
        <f t="shared" si="18"/>
        <v>32083817.569310687</v>
      </c>
    </row>
    <row r="301" spans="2:6" x14ac:dyDescent="0.25">
      <c r="B301">
        <v>291</v>
      </c>
      <c r="C301" s="7">
        <f t="shared" si="16"/>
        <v>3116238.5656000897</v>
      </c>
      <c r="D301" s="7">
        <f t="shared" si="17"/>
        <v>207207.98846846484</v>
      </c>
      <c r="E301" s="7">
        <f t="shared" si="19"/>
        <v>3323446.5540685547</v>
      </c>
      <c r="F301" s="7">
        <f t="shared" si="18"/>
        <v>28967579.003710598</v>
      </c>
    </row>
    <row r="302" spans="2:6" x14ac:dyDescent="0.25">
      <c r="B302">
        <v>292</v>
      </c>
      <c r="C302" s="7">
        <f t="shared" si="16"/>
        <v>3136364.2730029235</v>
      </c>
      <c r="D302" s="7">
        <f t="shared" si="17"/>
        <v>187082.28106563096</v>
      </c>
      <c r="E302" s="7">
        <f t="shared" si="19"/>
        <v>3323446.5540685547</v>
      </c>
      <c r="F302" s="7">
        <f t="shared" si="18"/>
        <v>25831214.730707675</v>
      </c>
    </row>
    <row r="303" spans="2:6" x14ac:dyDescent="0.25">
      <c r="B303">
        <v>293</v>
      </c>
      <c r="C303" s="7">
        <f t="shared" si="16"/>
        <v>3156619.9589327341</v>
      </c>
      <c r="D303" s="7">
        <f t="shared" si="17"/>
        <v>166826.59513582042</v>
      </c>
      <c r="E303" s="7">
        <f t="shared" si="19"/>
        <v>3323446.5540685547</v>
      </c>
      <c r="F303" s="7">
        <f t="shared" si="18"/>
        <v>22674594.77177494</v>
      </c>
    </row>
    <row r="304" spans="2:6" x14ac:dyDescent="0.25">
      <c r="B304">
        <v>294</v>
      </c>
      <c r="C304" s="7">
        <f t="shared" si="16"/>
        <v>3177006.4628341747</v>
      </c>
      <c r="D304" s="7">
        <f t="shared" si="17"/>
        <v>146440.09123437983</v>
      </c>
      <c r="E304" s="7">
        <f t="shared" si="19"/>
        <v>3323446.5540685547</v>
      </c>
      <c r="F304" s="7">
        <f t="shared" si="18"/>
        <v>19497588.308940765</v>
      </c>
    </row>
    <row r="305" spans="2:6" x14ac:dyDescent="0.25">
      <c r="B305">
        <v>295</v>
      </c>
      <c r="C305" s="7">
        <f t="shared" si="16"/>
        <v>3197524.6295733121</v>
      </c>
      <c r="D305" s="7">
        <f t="shared" si="17"/>
        <v>125921.92449524243</v>
      </c>
      <c r="E305" s="7">
        <f t="shared" si="19"/>
        <v>3323446.5540685547</v>
      </c>
      <c r="F305" s="7">
        <f t="shared" si="18"/>
        <v>16300063.679367453</v>
      </c>
    </row>
    <row r="306" spans="2:6" x14ac:dyDescent="0.25">
      <c r="B306">
        <v>296</v>
      </c>
      <c r="C306" s="7">
        <f t="shared" si="16"/>
        <v>3218175.30947264</v>
      </c>
      <c r="D306" s="7">
        <f t="shared" si="17"/>
        <v>105271.2445959148</v>
      </c>
      <c r="E306" s="7">
        <f t="shared" si="19"/>
        <v>3323446.5540685547</v>
      </c>
      <c r="F306" s="7">
        <f t="shared" si="18"/>
        <v>13081888.369894814</v>
      </c>
    </row>
    <row r="307" spans="2:6" x14ac:dyDescent="0.25">
      <c r="B307">
        <v>297</v>
      </c>
      <c r="C307" s="7">
        <f t="shared" si="16"/>
        <v>3238959.3583463174</v>
      </c>
      <c r="D307" s="7">
        <f t="shared" si="17"/>
        <v>84487.195722237331</v>
      </c>
      <c r="E307" s="7">
        <f t="shared" si="19"/>
        <v>3323446.5540685547</v>
      </c>
      <c r="F307" s="7">
        <f t="shared" si="18"/>
        <v>9842929.0115484968</v>
      </c>
    </row>
    <row r="308" spans="2:6" x14ac:dyDescent="0.25">
      <c r="B308">
        <v>298</v>
      </c>
      <c r="C308" s="7">
        <f t="shared" si="16"/>
        <v>3259877.6375356372</v>
      </c>
      <c r="D308" s="7">
        <f t="shared" si="17"/>
        <v>63568.916532917377</v>
      </c>
      <c r="E308" s="7">
        <f t="shared" si="19"/>
        <v>3323446.5540685547</v>
      </c>
      <c r="F308" s="7">
        <f t="shared" si="18"/>
        <v>6583051.3740128595</v>
      </c>
    </row>
    <row r="309" spans="2:6" x14ac:dyDescent="0.25">
      <c r="B309">
        <v>299</v>
      </c>
      <c r="C309" s="7">
        <f t="shared" si="16"/>
        <v>3280931.0139447218</v>
      </c>
      <c r="D309" s="7">
        <f t="shared" si="17"/>
        <v>42515.540123833052</v>
      </c>
      <c r="E309" s="7">
        <f t="shared" si="19"/>
        <v>3323446.5540685547</v>
      </c>
      <c r="F309" s="7">
        <f t="shared" si="18"/>
        <v>3302120.3600681378</v>
      </c>
    </row>
    <row r="310" spans="2:6" x14ac:dyDescent="0.25">
      <c r="B310">
        <v>300</v>
      </c>
      <c r="C310" s="7">
        <f t="shared" si="16"/>
        <v>3302120.3600764479</v>
      </c>
      <c r="D310" s="7">
        <f t="shared" si="17"/>
        <v>21326.193992106721</v>
      </c>
      <c r="E310" s="7">
        <f t="shared" si="19"/>
        <v>3323446.5540685547</v>
      </c>
      <c r="F310" s="7">
        <f t="shared" si="18"/>
        <v>0</v>
      </c>
    </row>
  </sheetData>
  <mergeCells count="1">
    <mergeCell ref="B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B6D8-103C-4C89-805F-887FA8E8F10A}">
  <dimension ref="B2:L204"/>
  <sheetViews>
    <sheetView tabSelected="1" topLeftCell="B1" workbookViewId="0">
      <selection activeCell="D23" sqref="D23"/>
    </sheetView>
  </sheetViews>
  <sheetFormatPr defaultRowHeight="15" x14ac:dyDescent="0.25"/>
  <cols>
    <col min="1" max="28" width="18.28515625" customWidth="1"/>
  </cols>
  <sheetData>
    <row r="2" spans="2:11" x14ac:dyDescent="0.25">
      <c r="B2" t="s">
        <v>11</v>
      </c>
      <c r="C2" s="6">
        <v>0.03</v>
      </c>
      <c r="I2" t="s">
        <v>25</v>
      </c>
      <c r="J2">
        <v>5</v>
      </c>
      <c r="K2" t="s">
        <v>26</v>
      </c>
    </row>
    <row r="3" spans="2:11" x14ac:dyDescent="0.25">
      <c r="B3" s="1" t="s">
        <v>0</v>
      </c>
      <c r="C3" s="3">
        <v>280</v>
      </c>
      <c r="E3" t="s">
        <v>8</v>
      </c>
      <c r="F3" s="3">
        <v>90</v>
      </c>
      <c r="I3" t="s">
        <v>8</v>
      </c>
      <c r="J3" s="3">
        <v>270</v>
      </c>
    </row>
    <row r="4" spans="2:11" x14ac:dyDescent="0.25">
      <c r="B4" s="2" t="s">
        <v>9</v>
      </c>
      <c r="C4" s="8">
        <v>750000</v>
      </c>
      <c r="E4" t="s">
        <v>9</v>
      </c>
      <c r="F4" s="8">
        <v>3500000</v>
      </c>
      <c r="I4" t="s">
        <v>9</v>
      </c>
      <c r="J4" s="8">
        <v>3500000</v>
      </c>
    </row>
    <row r="5" spans="2:11" x14ac:dyDescent="0.25">
      <c r="B5" t="s">
        <v>1</v>
      </c>
      <c r="C5" s="8">
        <f>C4*C3</f>
        <v>210000000</v>
      </c>
      <c r="E5" t="s">
        <v>10</v>
      </c>
      <c r="F5" s="8">
        <f>F4*F3</f>
        <v>315000000</v>
      </c>
      <c r="I5" t="s">
        <v>10</v>
      </c>
      <c r="J5" s="8">
        <f>J4*J3</f>
        <v>945000000</v>
      </c>
      <c r="K5" s="8"/>
    </row>
    <row r="6" spans="2:11" x14ac:dyDescent="0.25">
      <c r="C6" s="8">
        <f>C5*(1+C2)^(C10)</f>
        <v>282222439.6622656</v>
      </c>
      <c r="F6" s="8">
        <f>F5*(1+C2)^(C10)</f>
        <v>423333659.49339837</v>
      </c>
      <c r="J6" s="8">
        <f>J5*(1+C2)^(C10+J2)</f>
        <v>1472279208.6877224</v>
      </c>
      <c r="K6" s="7"/>
    </row>
    <row r="8" spans="2:11" x14ac:dyDescent="0.25">
      <c r="B8" t="s">
        <v>2</v>
      </c>
      <c r="C8" s="6">
        <v>0.08</v>
      </c>
      <c r="E8" t="s">
        <v>17</v>
      </c>
      <c r="F8" s="6">
        <v>7.7499999999999999E-2</v>
      </c>
      <c r="G8" t="s">
        <v>23</v>
      </c>
      <c r="I8" t="s">
        <v>17</v>
      </c>
      <c r="J8" s="6">
        <v>7.7499999999999999E-2</v>
      </c>
      <c r="K8" t="s">
        <v>23</v>
      </c>
    </row>
    <row r="9" spans="2:11" x14ac:dyDescent="0.25">
      <c r="B9" t="s">
        <v>3</v>
      </c>
      <c r="C9" s="2">
        <f>(1+C8)^(1/12)-1</f>
        <v>6.4340301100034303E-3</v>
      </c>
      <c r="E9" t="s">
        <v>24</v>
      </c>
      <c r="F9">
        <v>10</v>
      </c>
      <c r="G9" t="s">
        <v>26</v>
      </c>
      <c r="I9" t="s">
        <v>24</v>
      </c>
      <c r="J9">
        <v>10</v>
      </c>
      <c r="K9" t="s">
        <v>26</v>
      </c>
    </row>
    <row r="10" spans="2:11" x14ac:dyDescent="0.25">
      <c r="B10" t="s">
        <v>4</v>
      </c>
      <c r="C10">
        <v>10</v>
      </c>
      <c r="E10" t="s">
        <v>13</v>
      </c>
      <c r="F10" s="8">
        <f>($D$16*($F$8/12))/(1-1/(1+$F$8/12)^($F$9*12))</f>
        <v>4800425.2459755512</v>
      </c>
      <c r="G10" t="s">
        <v>59</v>
      </c>
      <c r="H10" s="7"/>
      <c r="I10" t="s">
        <v>13</v>
      </c>
      <c r="J10" s="8">
        <f>($J$16*($J$8/12))/(1-1/(1+$J$8/12)^($J$9*12))</f>
        <v>17668915.706273623</v>
      </c>
      <c r="K10" t="s">
        <v>59</v>
      </c>
    </row>
    <row r="11" spans="2:11" x14ac:dyDescent="0.25">
      <c r="B11" t="s">
        <v>7</v>
      </c>
      <c r="C11">
        <v>0</v>
      </c>
      <c r="E11" s="5"/>
    </row>
    <row r="12" spans="2:11" x14ac:dyDescent="0.25">
      <c r="B12" t="s">
        <v>6</v>
      </c>
      <c r="C12" s="8">
        <f>C6+(F6*0.4)</f>
        <v>451555903.45962495</v>
      </c>
      <c r="E12" s="3"/>
      <c r="J12" s="8"/>
    </row>
    <row r="13" spans="2:11" x14ac:dyDescent="0.25">
      <c r="B13" t="s">
        <v>5</v>
      </c>
      <c r="C13" s="8">
        <f>-PMT(C9,C10*12,C11,C12,1)</f>
        <v>2490886.6787706777</v>
      </c>
      <c r="E13" s="4"/>
      <c r="J13" s="8"/>
    </row>
    <row r="14" spans="2:11" x14ac:dyDescent="0.25">
      <c r="C14" s="8"/>
    </row>
    <row r="16" spans="2:11" x14ac:dyDescent="0.25">
      <c r="C16" t="s">
        <v>12</v>
      </c>
      <c r="D16" s="8">
        <v>400000000</v>
      </c>
      <c r="E16" t="s">
        <v>22</v>
      </c>
      <c r="F16" s="7">
        <f>E23*(1-1/(1+D18/12)^D17)/(D18/12)</f>
        <v>400000000</v>
      </c>
      <c r="G16">
        <f>(1-1/(1+D18/12)^D17)</f>
        <v>0.66183725860595455</v>
      </c>
      <c r="I16" t="s">
        <v>12</v>
      </c>
      <c r="J16" s="8">
        <f>J6</f>
        <v>1472279208.6877224</v>
      </c>
      <c r="K16" t="s">
        <v>22</v>
      </c>
    </row>
    <row r="17" spans="2:12" x14ac:dyDescent="0.25">
      <c r="C17" t="s">
        <v>4</v>
      </c>
      <c r="D17">
        <v>180</v>
      </c>
      <c r="E17" t="s">
        <v>21</v>
      </c>
      <c r="F17">
        <f>(1-1/(1+D18/12)^D17)</f>
        <v>0.66183725860595455</v>
      </c>
      <c r="G17">
        <f>1/(1+D18/12)^D17</f>
        <v>0.33816274139404545</v>
      </c>
      <c r="I17" t="s">
        <v>4</v>
      </c>
      <c r="J17">
        <f>J9*12</f>
        <v>120</v>
      </c>
      <c r="K17" t="s">
        <v>21</v>
      </c>
    </row>
    <row r="18" spans="2:12" x14ac:dyDescent="0.25">
      <c r="C18" t="s">
        <v>17</v>
      </c>
      <c r="D18" s="6">
        <v>7.2499999999999995E-2</v>
      </c>
      <c r="E18" t="s">
        <v>23</v>
      </c>
      <c r="F18">
        <f>(1-1/(1+D18/12))</f>
        <v>6.0053841375026229E-3</v>
      </c>
      <c r="G18">
        <f>(1+D18/12)^D17</f>
        <v>2.9571560600602838</v>
      </c>
      <c r="I18" t="s">
        <v>17</v>
      </c>
      <c r="J18" s="6">
        <f>J8</f>
        <v>7.7499999999999999E-2</v>
      </c>
      <c r="K18" t="s">
        <v>23</v>
      </c>
    </row>
    <row r="20" spans="2:12" x14ac:dyDescent="0.25">
      <c r="B20" s="27" t="s">
        <v>13</v>
      </c>
      <c r="C20" s="27"/>
      <c r="D20" s="27"/>
      <c r="E20" t="s">
        <v>18</v>
      </c>
      <c r="F20" t="s">
        <v>19</v>
      </c>
      <c r="H20" s="27" t="s">
        <v>13</v>
      </c>
      <c r="I20" s="27"/>
      <c r="J20" s="27"/>
      <c r="K20" t="s">
        <v>18</v>
      </c>
      <c r="L20" t="s">
        <v>19</v>
      </c>
    </row>
    <row r="21" spans="2:12" x14ac:dyDescent="0.25">
      <c r="B21" t="s">
        <v>14</v>
      </c>
      <c r="C21" t="s">
        <v>15</v>
      </c>
      <c r="D21" t="s">
        <v>16</v>
      </c>
      <c r="E21" t="s">
        <v>13</v>
      </c>
      <c r="F21" t="s">
        <v>20</v>
      </c>
      <c r="H21" t="s">
        <v>14</v>
      </c>
      <c r="I21" t="s">
        <v>15</v>
      </c>
      <c r="J21" t="s">
        <v>16</v>
      </c>
      <c r="K21" t="s">
        <v>13</v>
      </c>
      <c r="L21" t="s">
        <v>20</v>
      </c>
    </row>
    <row r="22" spans="2:12" x14ac:dyDescent="0.25">
      <c r="C22" s="7"/>
      <c r="D22" s="7"/>
      <c r="E22" s="7"/>
      <c r="F22" s="8">
        <f>D16</f>
        <v>400000000</v>
      </c>
      <c r="G22" s="8">
        <f>1-1/(1+$D$18/12)^$D$17</f>
        <v>0.66183725860595455</v>
      </c>
      <c r="I22" s="7"/>
      <c r="J22" s="7"/>
      <c r="K22" s="7"/>
      <c r="L22" s="8">
        <f>J16</f>
        <v>1472279208.6877224</v>
      </c>
    </row>
    <row r="23" spans="2:12" x14ac:dyDescent="0.25">
      <c r="B23">
        <v>1</v>
      </c>
      <c r="C23" s="7">
        <f>IF(E23-D23&lt;0,0,E23-D23)</f>
        <v>1234784.8574692756</v>
      </c>
      <c r="D23" s="7">
        <f>IF(F22*$D$18/12&lt;0,0,F22*$D$18/12)</f>
        <v>2416666.6666666665</v>
      </c>
      <c r="E23" s="7">
        <f>IF(D23=0,0,($D$16*($D$18/12))/(1-1/(1+$D$18/12)^$D$17))</f>
        <v>3651451.5241359421</v>
      </c>
      <c r="F23" s="7">
        <f t="shared" ref="F23:F86" si="0">IF(F22-C23&lt;0,0,F22-C23)</f>
        <v>398765215.14253074</v>
      </c>
      <c r="G23" s="7">
        <f>1-1/(1+$D$18/12)</f>
        <v>6.0053841375026229E-3</v>
      </c>
      <c r="H23">
        <v>1</v>
      </c>
      <c r="I23" s="7">
        <f>IF(K23-J23&lt;0,0,K23-J23)</f>
        <v>8773895.4871186335</v>
      </c>
      <c r="J23" s="7">
        <f>IF(L22*$D$18/12&lt;0,0,L22*$D$18/12)</f>
        <v>8895020.2191549893</v>
      </c>
      <c r="K23" s="7">
        <f t="shared" ref="K23:K86" si="1">IF(J23=0,0,($J$16*($J$18/12))/(1-1/(1+$J$18/12)^$J$17))</f>
        <v>17668915.706273623</v>
      </c>
      <c r="L23" s="7">
        <f>IF(L22-I23&lt;0,0,L22-I23)</f>
        <v>1463505313.2006037</v>
      </c>
    </row>
    <row r="24" spans="2:12" x14ac:dyDescent="0.25">
      <c r="B24">
        <v>2</v>
      </c>
      <c r="C24" s="7">
        <f t="shared" ref="C24:C87" si="2">IF(E24-D24&lt;0,0,E24-D24)</f>
        <v>1242245.0159831522</v>
      </c>
      <c r="D24" s="7">
        <f t="shared" ref="D24:D87" si="3">IF(F23*$D$18/12&lt;0,0,F23*$D$18/12)</f>
        <v>2409206.5081527899</v>
      </c>
      <c r="E24" s="7">
        <f t="shared" ref="E24:E87" si="4">IF(D24=0,0,($D$16*($D$18/12))/(1-1/(1+$D$18/12)^$D$17))</f>
        <v>3651451.5241359421</v>
      </c>
      <c r="F24" s="7">
        <f t="shared" si="0"/>
        <v>397522970.12654757</v>
      </c>
      <c r="G24" s="7"/>
      <c r="H24">
        <v>2</v>
      </c>
      <c r="I24" s="7">
        <f t="shared" ref="I24:I87" si="5">IF(K24-J24&lt;0,0,K24-J24)</f>
        <v>8826904.4390199762</v>
      </c>
      <c r="J24" s="7">
        <f t="shared" ref="J24:J87" si="6">IF(L23*$D$18/12&lt;0,0,L23*$D$18/12)</f>
        <v>8842011.2672536466</v>
      </c>
      <c r="K24" s="7">
        <f t="shared" si="1"/>
        <v>17668915.706273623</v>
      </c>
      <c r="L24" s="7">
        <f t="shared" ref="L24:L87" si="7">IF(L23-I24&lt;0,0,L23-I24)</f>
        <v>1454678408.7615838</v>
      </c>
    </row>
    <row r="25" spans="2:12" x14ac:dyDescent="0.25">
      <c r="B25">
        <v>3</v>
      </c>
      <c r="C25" s="7">
        <f t="shared" si="2"/>
        <v>1249750.2462880509</v>
      </c>
      <c r="D25" s="7">
        <f t="shared" si="3"/>
        <v>2401701.2778478912</v>
      </c>
      <c r="E25" s="7">
        <f t="shared" si="4"/>
        <v>3651451.5241359421</v>
      </c>
      <c r="F25" s="7">
        <f t="shared" si="0"/>
        <v>396273219.88025951</v>
      </c>
      <c r="G25" s="7"/>
      <c r="H25">
        <v>3</v>
      </c>
      <c r="I25" s="7">
        <f t="shared" si="5"/>
        <v>8880233.6533390544</v>
      </c>
      <c r="J25" s="7">
        <f t="shared" si="6"/>
        <v>8788682.0529345684</v>
      </c>
      <c r="K25" s="7">
        <f t="shared" si="1"/>
        <v>17668915.706273623</v>
      </c>
      <c r="L25" s="7">
        <f t="shared" si="7"/>
        <v>1445798175.1082447</v>
      </c>
    </row>
    <row r="26" spans="2:12" x14ac:dyDescent="0.25">
      <c r="B26">
        <v>4</v>
      </c>
      <c r="C26" s="7">
        <f t="shared" si="2"/>
        <v>1257300.8206927078</v>
      </c>
      <c r="D26" s="7">
        <f t="shared" si="3"/>
        <v>2394150.7034432343</v>
      </c>
      <c r="E26" s="7">
        <f t="shared" si="4"/>
        <v>3651451.5241359421</v>
      </c>
      <c r="F26" s="7">
        <f t="shared" si="0"/>
        <v>395015919.0595668</v>
      </c>
      <c r="G26" s="7"/>
      <c r="H26">
        <v>4</v>
      </c>
      <c r="I26" s="7">
        <f t="shared" si="5"/>
        <v>8933885.0649946462</v>
      </c>
      <c r="J26" s="7">
        <f t="shared" si="6"/>
        <v>8735030.6412789766</v>
      </c>
      <c r="K26" s="7">
        <f t="shared" si="1"/>
        <v>17668915.706273623</v>
      </c>
      <c r="L26" s="7">
        <f t="shared" si="7"/>
        <v>1436864290.0432501</v>
      </c>
    </row>
    <row r="27" spans="2:12" x14ac:dyDescent="0.25">
      <c r="B27">
        <v>5</v>
      </c>
      <c r="C27" s="7">
        <f t="shared" si="2"/>
        <v>1264897.0131510594</v>
      </c>
      <c r="D27" s="7">
        <f t="shared" si="3"/>
        <v>2386554.5109848827</v>
      </c>
      <c r="E27" s="7">
        <f t="shared" si="4"/>
        <v>3651451.5241359421</v>
      </c>
      <c r="F27" s="7">
        <f t="shared" si="0"/>
        <v>393751022.04641575</v>
      </c>
      <c r="G27" s="7"/>
      <c r="H27">
        <v>5</v>
      </c>
      <c r="I27" s="7">
        <f t="shared" si="5"/>
        <v>8987860.6205956545</v>
      </c>
      <c r="J27" s="7">
        <f t="shared" si="6"/>
        <v>8681055.0856779683</v>
      </c>
      <c r="K27" s="7">
        <f t="shared" si="1"/>
        <v>17668915.706273623</v>
      </c>
      <c r="L27" s="7">
        <f t="shared" si="7"/>
        <v>1427876429.4226544</v>
      </c>
    </row>
    <row r="28" spans="2:12" x14ac:dyDescent="0.25">
      <c r="B28">
        <v>6</v>
      </c>
      <c r="C28" s="7">
        <f t="shared" si="2"/>
        <v>1272539.0992721803</v>
      </c>
      <c r="D28" s="7">
        <f t="shared" si="3"/>
        <v>2378912.4248637618</v>
      </c>
      <c r="E28" s="7">
        <f t="shared" si="4"/>
        <v>3651451.5241359421</v>
      </c>
      <c r="F28" s="7">
        <f t="shared" si="0"/>
        <v>392478482.94714355</v>
      </c>
      <c r="G28" s="7"/>
      <c r="H28">
        <v>6</v>
      </c>
      <c r="I28" s="7">
        <f t="shared" si="5"/>
        <v>9042162.2785117533</v>
      </c>
      <c r="J28" s="7">
        <f t="shared" si="6"/>
        <v>8626753.4277618695</v>
      </c>
      <c r="K28" s="7">
        <f t="shared" si="1"/>
        <v>17668915.706273623</v>
      </c>
      <c r="L28" s="7">
        <f t="shared" si="7"/>
        <v>1418834267.1441426</v>
      </c>
    </row>
    <row r="29" spans="2:12" x14ac:dyDescent="0.25">
      <c r="B29">
        <v>7</v>
      </c>
      <c r="C29" s="7">
        <f t="shared" si="2"/>
        <v>1280227.356330283</v>
      </c>
      <c r="D29" s="7">
        <f t="shared" si="3"/>
        <v>2371224.1678056591</v>
      </c>
      <c r="E29" s="7">
        <f t="shared" si="4"/>
        <v>3651451.5241359421</v>
      </c>
      <c r="F29" s="7">
        <f t="shared" si="0"/>
        <v>391198255.59081328</v>
      </c>
      <c r="G29" s="7"/>
      <c r="H29">
        <v>7</v>
      </c>
      <c r="I29" s="7">
        <f t="shared" si="5"/>
        <v>9096792.0089444276</v>
      </c>
      <c r="J29" s="7">
        <f t="shared" si="6"/>
        <v>8572123.6973291952</v>
      </c>
      <c r="K29" s="7">
        <f t="shared" si="1"/>
        <v>17668915.706273623</v>
      </c>
      <c r="L29" s="7">
        <f t="shared" si="7"/>
        <v>1409737475.1351981</v>
      </c>
    </row>
    <row r="30" spans="2:12" x14ac:dyDescent="0.25">
      <c r="B30">
        <v>8</v>
      </c>
      <c r="C30" s="7">
        <f t="shared" si="2"/>
        <v>1287962.0632747784</v>
      </c>
      <c r="D30" s="7">
        <f t="shared" si="3"/>
        <v>2363489.4608611637</v>
      </c>
      <c r="E30" s="7">
        <f t="shared" si="4"/>
        <v>3651451.5241359421</v>
      </c>
      <c r="F30" s="7">
        <f t="shared" si="0"/>
        <v>389910293.52753848</v>
      </c>
      <c r="G30" s="7"/>
      <c r="H30">
        <v>8</v>
      </c>
      <c r="I30" s="7">
        <f t="shared" si="5"/>
        <v>9151751.7939984687</v>
      </c>
      <c r="J30" s="7">
        <f t="shared" si="6"/>
        <v>8517163.9122751541</v>
      </c>
      <c r="K30" s="7">
        <f t="shared" si="1"/>
        <v>17668915.706273623</v>
      </c>
      <c r="L30" s="7">
        <f t="shared" si="7"/>
        <v>1400585723.3411996</v>
      </c>
    </row>
    <row r="31" spans="2:12" x14ac:dyDescent="0.25">
      <c r="B31">
        <v>9</v>
      </c>
      <c r="C31" s="7">
        <f t="shared" si="2"/>
        <v>1295743.5007403973</v>
      </c>
      <c r="D31" s="7">
        <f t="shared" si="3"/>
        <v>2355708.0233955448</v>
      </c>
      <c r="E31" s="7">
        <f t="shared" si="4"/>
        <v>3651451.5241359421</v>
      </c>
      <c r="F31" s="7">
        <f t="shared" si="0"/>
        <v>388614550.02679807</v>
      </c>
      <c r="G31" s="7"/>
      <c r="H31">
        <v>9</v>
      </c>
      <c r="I31" s="7">
        <f t="shared" si="5"/>
        <v>9207043.6277538761</v>
      </c>
      <c r="J31" s="7">
        <f t="shared" si="6"/>
        <v>8461872.0785197467</v>
      </c>
      <c r="K31" s="7">
        <f t="shared" si="1"/>
        <v>17668915.706273623</v>
      </c>
      <c r="L31" s="7">
        <f t="shared" si="7"/>
        <v>1391378679.7134457</v>
      </c>
    </row>
    <row r="32" spans="2:12" x14ac:dyDescent="0.25">
      <c r="B32">
        <v>10</v>
      </c>
      <c r="C32" s="7">
        <f t="shared" si="2"/>
        <v>1303571.9510573708</v>
      </c>
      <c r="D32" s="7">
        <f t="shared" si="3"/>
        <v>2347879.5730785714</v>
      </c>
      <c r="E32" s="7">
        <f t="shared" si="4"/>
        <v>3651451.5241359421</v>
      </c>
      <c r="F32" s="7">
        <f t="shared" si="0"/>
        <v>387310978.07574069</v>
      </c>
      <c r="G32" s="7"/>
      <c r="H32">
        <v>10</v>
      </c>
      <c r="I32" s="7">
        <f t="shared" si="5"/>
        <v>9262669.5163382236</v>
      </c>
      <c r="J32" s="7">
        <f t="shared" si="6"/>
        <v>8406246.1899353992</v>
      </c>
      <c r="K32" s="7">
        <f t="shared" si="1"/>
        <v>17668915.706273623</v>
      </c>
      <c r="L32" s="7">
        <f t="shared" si="7"/>
        <v>1382116010.1971076</v>
      </c>
    </row>
    <row r="33" spans="2:12" x14ac:dyDescent="0.25">
      <c r="B33">
        <v>11</v>
      </c>
      <c r="C33" s="7">
        <f t="shared" si="2"/>
        <v>1311447.6982616754</v>
      </c>
      <c r="D33" s="7">
        <f t="shared" si="3"/>
        <v>2340003.8258742667</v>
      </c>
      <c r="E33" s="7">
        <f t="shared" si="4"/>
        <v>3651451.5241359421</v>
      </c>
      <c r="F33" s="7">
        <f t="shared" si="0"/>
        <v>385999530.37747902</v>
      </c>
      <c r="G33" s="7"/>
      <c r="H33">
        <v>11</v>
      </c>
      <c r="I33" s="7">
        <f t="shared" si="5"/>
        <v>9318631.4779994301</v>
      </c>
      <c r="J33" s="7">
        <f t="shared" si="6"/>
        <v>8350284.2282741917</v>
      </c>
      <c r="K33" s="7">
        <f t="shared" si="1"/>
        <v>17668915.706273623</v>
      </c>
      <c r="L33" s="7">
        <f t="shared" si="7"/>
        <v>1372797378.7191081</v>
      </c>
    </row>
    <row r="34" spans="2:12" x14ac:dyDescent="0.25">
      <c r="B34">
        <v>12</v>
      </c>
      <c r="C34" s="7">
        <f t="shared" si="2"/>
        <v>1319371.02810534</v>
      </c>
      <c r="D34" s="7">
        <f t="shared" si="3"/>
        <v>2332080.4960306021</v>
      </c>
      <c r="E34" s="7">
        <f t="shared" si="4"/>
        <v>3651451.5241359421</v>
      </c>
      <c r="F34" s="7">
        <f t="shared" si="0"/>
        <v>384680159.3493737</v>
      </c>
      <c r="G34" s="7"/>
      <c r="H34">
        <v>12</v>
      </c>
      <c r="I34" s="7">
        <f t="shared" si="5"/>
        <v>9374931.5431790128</v>
      </c>
      <c r="J34" s="7">
        <f t="shared" si="6"/>
        <v>8293984.1630946109</v>
      </c>
      <c r="K34" s="7">
        <f t="shared" si="1"/>
        <v>17668915.706273623</v>
      </c>
      <c r="L34" s="7">
        <f t="shared" si="7"/>
        <v>1363422447.1759291</v>
      </c>
    </row>
    <row r="35" spans="2:12" x14ac:dyDescent="0.25">
      <c r="B35">
        <v>13</v>
      </c>
      <c r="C35" s="7">
        <f t="shared" si="2"/>
        <v>1327342.2280668095</v>
      </c>
      <c r="D35" s="7">
        <f t="shared" si="3"/>
        <v>2324109.2960691326</v>
      </c>
      <c r="E35" s="7">
        <f t="shared" si="4"/>
        <v>3651451.5241359421</v>
      </c>
      <c r="F35" s="7">
        <f t="shared" si="0"/>
        <v>383352817.1213069</v>
      </c>
      <c r="G35" s="7"/>
      <c r="H35">
        <v>13</v>
      </c>
      <c r="I35" s="7">
        <f t="shared" si="5"/>
        <v>9431571.7545857169</v>
      </c>
      <c r="J35" s="7">
        <f t="shared" si="6"/>
        <v>8237343.951687905</v>
      </c>
      <c r="K35" s="7">
        <f t="shared" si="1"/>
        <v>17668915.706273623</v>
      </c>
      <c r="L35" s="7">
        <f t="shared" si="7"/>
        <v>1353990875.4213433</v>
      </c>
    </row>
    <row r="36" spans="2:12" x14ac:dyDescent="0.25">
      <c r="B36">
        <v>14</v>
      </c>
      <c r="C36" s="7">
        <f t="shared" si="2"/>
        <v>1335361.5873613795</v>
      </c>
      <c r="D36" s="7">
        <f t="shared" si="3"/>
        <v>2316089.9367745626</v>
      </c>
      <c r="E36" s="7">
        <f t="shared" si="4"/>
        <v>3651451.5241359421</v>
      </c>
      <c r="F36" s="7">
        <f t="shared" si="0"/>
        <v>382017455.5339455</v>
      </c>
      <c r="G36" s="7"/>
      <c r="H36">
        <v>14</v>
      </c>
      <c r="I36" s="7">
        <f t="shared" si="5"/>
        <v>9488554.1672696732</v>
      </c>
      <c r="J36" s="7">
        <f t="shared" si="6"/>
        <v>8180361.5390039487</v>
      </c>
      <c r="K36" s="7">
        <f t="shared" si="1"/>
        <v>17668915.706273623</v>
      </c>
      <c r="L36" s="7">
        <f t="shared" si="7"/>
        <v>1344502321.2540736</v>
      </c>
    </row>
    <row r="37" spans="2:12" x14ac:dyDescent="0.25">
      <c r="B37">
        <v>15</v>
      </c>
      <c r="C37" s="7">
        <f t="shared" si="2"/>
        <v>1343429.3969516885</v>
      </c>
      <c r="D37" s="7">
        <f t="shared" si="3"/>
        <v>2308022.1271842537</v>
      </c>
      <c r="E37" s="7">
        <f t="shared" si="4"/>
        <v>3651451.5241359421</v>
      </c>
      <c r="F37" s="7">
        <f t="shared" si="0"/>
        <v>380674026.13699383</v>
      </c>
      <c r="G37" s="7"/>
      <c r="H37">
        <v>15</v>
      </c>
      <c r="I37" s="7">
        <f t="shared" si="5"/>
        <v>9545880.8486969285</v>
      </c>
      <c r="J37" s="7">
        <f t="shared" si="6"/>
        <v>8123034.8575766943</v>
      </c>
      <c r="K37" s="7">
        <f t="shared" si="1"/>
        <v>17668915.706273623</v>
      </c>
      <c r="L37" s="7">
        <f t="shared" si="7"/>
        <v>1334956440.4053767</v>
      </c>
    </row>
    <row r="38" spans="2:12" x14ac:dyDescent="0.25">
      <c r="B38">
        <v>16</v>
      </c>
      <c r="C38" s="7">
        <f t="shared" si="2"/>
        <v>1351545.9495582711</v>
      </c>
      <c r="D38" s="7">
        <f t="shared" si="3"/>
        <v>2299905.574577671</v>
      </c>
      <c r="E38" s="7">
        <f t="shared" si="4"/>
        <v>3651451.5241359421</v>
      </c>
      <c r="F38" s="7">
        <f t="shared" si="0"/>
        <v>379322480.18743557</v>
      </c>
      <c r="G38" s="7"/>
      <c r="H38">
        <v>16</v>
      </c>
      <c r="I38" s="7">
        <f t="shared" si="5"/>
        <v>9603553.8788244724</v>
      </c>
      <c r="J38" s="7">
        <f t="shared" si="6"/>
        <v>8065361.8274491504</v>
      </c>
      <c r="K38" s="7">
        <f t="shared" si="1"/>
        <v>17668915.706273623</v>
      </c>
      <c r="L38" s="7">
        <f t="shared" si="7"/>
        <v>1325352886.5265522</v>
      </c>
    </row>
    <row r="39" spans="2:12" x14ac:dyDescent="0.25">
      <c r="B39">
        <v>17</v>
      </c>
      <c r="C39" s="7">
        <f t="shared" si="2"/>
        <v>1359711.5396701857</v>
      </c>
      <c r="D39" s="7">
        <f t="shared" si="3"/>
        <v>2291739.9844657565</v>
      </c>
      <c r="E39" s="7">
        <f t="shared" si="4"/>
        <v>3651451.5241359421</v>
      </c>
      <c r="F39" s="7">
        <f t="shared" si="0"/>
        <v>377962768.6477654</v>
      </c>
      <c r="G39" s="7"/>
      <c r="H39">
        <v>17</v>
      </c>
      <c r="I39" s="7">
        <f t="shared" si="5"/>
        <v>9661575.3501757048</v>
      </c>
      <c r="J39" s="7">
        <f t="shared" si="6"/>
        <v>8007340.3560979189</v>
      </c>
      <c r="K39" s="7">
        <f t="shared" si="1"/>
        <v>17668915.706273623</v>
      </c>
      <c r="L39" s="7">
        <f t="shared" si="7"/>
        <v>1315691311.1763766</v>
      </c>
    </row>
    <row r="40" spans="2:12" x14ac:dyDescent="0.25">
      <c r="B40">
        <v>18</v>
      </c>
      <c r="C40" s="7">
        <f t="shared" si="2"/>
        <v>1367926.4635556927</v>
      </c>
      <c r="D40" s="7">
        <f t="shared" si="3"/>
        <v>2283525.0605802494</v>
      </c>
      <c r="E40" s="7">
        <f t="shared" si="4"/>
        <v>3651451.5241359421</v>
      </c>
      <c r="F40" s="7">
        <f t="shared" si="0"/>
        <v>376594842.1842097</v>
      </c>
      <c r="G40" s="7"/>
      <c r="H40">
        <v>18</v>
      </c>
      <c r="I40" s="7">
        <f t="shared" si="5"/>
        <v>9719947.3679163493</v>
      </c>
      <c r="J40" s="7">
        <f t="shared" si="6"/>
        <v>7948968.3383572744</v>
      </c>
      <c r="K40" s="7">
        <f t="shared" si="1"/>
        <v>17668915.706273623</v>
      </c>
      <c r="L40" s="7">
        <f t="shared" si="7"/>
        <v>1305971363.8084602</v>
      </c>
    </row>
    <row r="41" spans="2:12" x14ac:dyDescent="0.25">
      <c r="B41">
        <v>19</v>
      </c>
      <c r="C41" s="7">
        <f t="shared" si="2"/>
        <v>1376191.0192730087</v>
      </c>
      <c r="D41" s="7">
        <f t="shared" si="3"/>
        <v>2275260.5048629334</v>
      </c>
      <c r="E41" s="7">
        <f t="shared" si="4"/>
        <v>3651451.5241359421</v>
      </c>
      <c r="F41" s="7">
        <f t="shared" si="0"/>
        <v>375218651.16493672</v>
      </c>
      <c r="G41" s="7"/>
      <c r="H41">
        <v>19</v>
      </c>
      <c r="I41" s="7">
        <f t="shared" si="5"/>
        <v>9778672.0499308445</v>
      </c>
      <c r="J41" s="7">
        <f t="shared" si="6"/>
        <v>7890243.6563427793</v>
      </c>
      <c r="K41" s="7">
        <f t="shared" si="1"/>
        <v>17668915.706273623</v>
      </c>
      <c r="L41" s="7">
        <f t="shared" si="7"/>
        <v>1296192691.7585294</v>
      </c>
    </row>
    <row r="42" spans="2:12" x14ac:dyDescent="0.25">
      <c r="B42">
        <v>20</v>
      </c>
      <c r="C42" s="7">
        <f t="shared" si="2"/>
        <v>1384505.5066811163</v>
      </c>
      <c r="D42" s="7">
        <f t="shared" si="3"/>
        <v>2266946.0174548258</v>
      </c>
      <c r="E42" s="7">
        <f t="shared" si="4"/>
        <v>3651451.5241359421</v>
      </c>
      <c r="F42" s="7">
        <f t="shared" si="0"/>
        <v>373834145.65825558</v>
      </c>
      <c r="G42" s="7"/>
      <c r="H42">
        <v>20</v>
      </c>
      <c r="I42" s="7">
        <f t="shared" si="5"/>
        <v>9837751.5268991739</v>
      </c>
      <c r="J42" s="7">
        <f t="shared" si="6"/>
        <v>7831164.179374448</v>
      </c>
      <c r="K42" s="7">
        <f t="shared" si="1"/>
        <v>17668915.706273623</v>
      </c>
      <c r="L42" s="7">
        <f t="shared" si="7"/>
        <v>1286354940.2316303</v>
      </c>
    </row>
    <row r="43" spans="2:12" x14ac:dyDescent="0.25">
      <c r="B43">
        <v>21</v>
      </c>
      <c r="C43" s="7">
        <f t="shared" si="2"/>
        <v>1392870.2274506483</v>
      </c>
      <c r="D43" s="7">
        <f t="shared" si="3"/>
        <v>2258581.2966852938</v>
      </c>
      <c r="E43" s="7">
        <f t="shared" si="4"/>
        <v>3651451.5241359421</v>
      </c>
      <c r="F43" s="7">
        <f t="shared" si="0"/>
        <v>372441275.43080491</v>
      </c>
      <c r="G43" s="7"/>
      <c r="H43">
        <v>21</v>
      </c>
      <c r="I43" s="7">
        <f t="shared" si="5"/>
        <v>9897187.9423741885</v>
      </c>
      <c r="J43" s="7">
        <f t="shared" si="6"/>
        <v>7771727.7638994334</v>
      </c>
      <c r="K43" s="7">
        <f t="shared" si="1"/>
        <v>17668915.706273623</v>
      </c>
      <c r="L43" s="7">
        <f t="shared" si="7"/>
        <v>1276457752.2892561</v>
      </c>
    </row>
    <row r="44" spans="2:12" x14ac:dyDescent="0.25">
      <c r="B44">
        <v>22</v>
      </c>
      <c r="C44" s="7">
        <f t="shared" si="2"/>
        <v>1401285.4850748293</v>
      </c>
      <c r="D44" s="7">
        <f t="shared" si="3"/>
        <v>2250166.0390611128</v>
      </c>
      <c r="E44" s="7">
        <f t="shared" si="4"/>
        <v>3651451.5241359421</v>
      </c>
      <c r="F44" s="7">
        <f t="shared" si="0"/>
        <v>371039989.94573009</v>
      </c>
      <c r="G44" s="7"/>
      <c r="H44">
        <v>22</v>
      </c>
      <c r="I44" s="7">
        <f t="shared" si="5"/>
        <v>9956983.4528593682</v>
      </c>
      <c r="J44" s="7">
        <f t="shared" si="6"/>
        <v>7711932.2534142546</v>
      </c>
      <c r="K44" s="7">
        <f t="shared" si="1"/>
        <v>17668915.706273623</v>
      </c>
      <c r="L44" s="7">
        <f t="shared" si="7"/>
        <v>1266500768.8363967</v>
      </c>
    </row>
    <row r="45" spans="2:12" x14ac:dyDescent="0.25">
      <c r="B45">
        <v>23</v>
      </c>
      <c r="C45" s="7">
        <f t="shared" si="2"/>
        <v>1409751.5848804899</v>
      </c>
      <c r="D45" s="7">
        <f t="shared" si="3"/>
        <v>2241699.9392554522</v>
      </c>
      <c r="E45" s="7">
        <f t="shared" si="4"/>
        <v>3651451.5241359421</v>
      </c>
      <c r="F45" s="7">
        <f t="shared" si="0"/>
        <v>369630238.36084962</v>
      </c>
      <c r="G45" s="7"/>
      <c r="H45">
        <v>23</v>
      </c>
      <c r="I45" s="7">
        <f t="shared" si="5"/>
        <v>10017140.22788706</v>
      </c>
      <c r="J45" s="7">
        <f t="shared" si="6"/>
        <v>7651775.4783865623</v>
      </c>
      <c r="K45" s="7">
        <f t="shared" si="1"/>
        <v>17668915.706273623</v>
      </c>
      <c r="L45" s="7">
        <f t="shared" si="7"/>
        <v>1256483628.6085095</v>
      </c>
    </row>
    <row r="46" spans="2:12" x14ac:dyDescent="0.25">
      <c r="B46">
        <v>24</v>
      </c>
      <c r="C46" s="7">
        <f t="shared" si="2"/>
        <v>1418268.8340391424</v>
      </c>
      <c r="D46" s="7">
        <f t="shared" si="3"/>
        <v>2233182.6900967997</v>
      </c>
      <c r="E46" s="7">
        <f t="shared" si="4"/>
        <v>3651451.5241359421</v>
      </c>
      <c r="F46" s="7">
        <f t="shared" si="0"/>
        <v>368211969.52681047</v>
      </c>
      <c r="G46" s="7"/>
      <c r="H46">
        <v>24</v>
      </c>
      <c r="I46" s="7">
        <f t="shared" si="5"/>
        <v>10077660.450097211</v>
      </c>
      <c r="J46" s="7">
        <f t="shared" si="6"/>
        <v>7591255.2561764112</v>
      </c>
      <c r="K46" s="7">
        <f t="shared" si="1"/>
        <v>17668915.706273623</v>
      </c>
      <c r="L46" s="7">
        <f t="shared" si="7"/>
        <v>1246405968.1584122</v>
      </c>
    </row>
    <row r="47" spans="2:12" x14ac:dyDescent="0.25">
      <c r="B47">
        <v>25</v>
      </c>
      <c r="C47" s="7">
        <f t="shared" si="2"/>
        <v>1426837.5415781289</v>
      </c>
      <c r="D47" s="7">
        <f t="shared" si="3"/>
        <v>2224613.9825578132</v>
      </c>
      <c r="E47" s="7">
        <f t="shared" si="4"/>
        <v>3651451.5241359421</v>
      </c>
      <c r="F47" s="7">
        <f t="shared" si="0"/>
        <v>366785131.98523235</v>
      </c>
      <c r="G47" s="7"/>
      <c r="H47">
        <v>25</v>
      </c>
      <c r="I47" s="7">
        <f t="shared" si="5"/>
        <v>10138546.31531655</v>
      </c>
      <c r="J47" s="7">
        <f t="shared" si="6"/>
        <v>7530369.3909570733</v>
      </c>
      <c r="K47" s="7">
        <f t="shared" si="1"/>
        <v>17668915.706273623</v>
      </c>
      <c r="L47" s="7">
        <f t="shared" si="7"/>
        <v>1236267421.8430958</v>
      </c>
    </row>
    <row r="48" spans="2:12" x14ac:dyDescent="0.25">
      <c r="B48">
        <v>26</v>
      </c>
      <c r="C48" s="7">
        <f t="shared" si="2"/>
        <v>1435458.0183918299</v>
      </c>
      <c r="D48" s="7">
        <f t="shared" si="3"/>
        <v>2215993.5057441122</v>
      </c>
      <c r="E48" s="7">
        <f t="shared" si="4"/>
        <v>3651451.5241359421</v>
      </c>
      <c r="F48" s="7">
        <f t="shared" si="0"/>
        <v>365349673.96684051</v>
      </c>
      <c r="G48" s="7"/>
      <c r="H48">
        <v>26</v>
      </c>
      <c r="I48" s="7">
        <f t="shared" si="5"/>
        <v>10199800.032638252</v>
      </c>
      <c r="J48" s="7">
        <f t="shared" si="6"/>
        <v>7469115.6736353701</v>
      </c>
      <c r="K48" s="7">
        <f t="shared" si="1"/>
        <v>17668915.706273623</v>
      </c>
      <c r="L48" s="7">
        <f t="shared" si="7"/>
        <v>1226067621.8104575</v>
      </c>
    </row>
    <row r="49" spans="2:12" x14ac:dyDescent="0.25">
      <c r="B49">
        <v>27</v>
      </c>
      <c r="C49" s="7">
        <f t="shared" si="2"/>
        <v>1444130.5772529477</v>
      </c>
      <c r="D49" s="7">
        <f t="shared" si="3"/>
        <v>2207320.9468829944</v>
      </c>
      <c r="E49" s="7">
        <f t="shared" si="4"/>
        <v>3651451.5241359421</v>
      </c>
      <c r="F49" s="7">
        <f t="shared" si="0"/>
        <v>363905543.38958758</v>
      </c>
      <c r="G49" s="7"/>
      <c r="H49">
        <v>27</v>
      </c>
      <c r="I49" s="7">
        <f t="shared" si="5"/>
        <v>10261423.82450211</v>
      </c>
      <c r="J49" s="7">
        <f t="shared" si="6"/>
        <v>7407491.8817715133</v>
      </c>
      <c r="K49" s="7">
        <f t="shared" si="1"/>
        <v>17668915.706273623</v>
      </c>
      <c r="L49" s="7">
        <f t="shared" si="7"/>
        <v>1215806197.9859552</v>
      </c>
    </row>
    <row r="50" spans="2:12" x14ac:dyDescent="0.25">
      <c r="B50">
        <v>28</v>
      </c>
      <c r="C50" s="7">
        <f t="shared" si="2"/>
        <v>1452855.5328238504</v>
      </c>
      <c r="D50" s="7">
        <f t="shared" si="3"/>
        <v>2198595.9913120917</v>
      </c>
      <c r="E50" s="7">
        <f t="shared" si="4"/>
        <v>3651451.5241359421</v>
      </c>
      <c r="F50" s="7">
        <f t="shared" si="0"/>
        <v>362452687.85676372</v>
      </c>
      <c r="G50" s="7"/>
      <c r="H50">
        <v>28</v>
      </c>
      <c r="I50" s="7">
        <f t="shared" si="5"/>
        <v>10323419.926775143</v>
      </c>
      <c r="J50" s="7">
        <f t="shared" si="6"/>
        <v>7345495.7794984793</v>
      </c>
      <c r="K50" s="7">
        <f t="shared" si="1"/>
        <v>17668915.706273623</v>
      </c>
      <c r="L50" s="7">
        <f t="shared" si="7"/>
        <v>1205482778.05918</v>
      </c>
    </row>
    <row r="51" spans="2:12" x14ac:dyDescent="0.25">
      <c r="B51">
        <v>29</v>
      </c>
      <c r="C51" s="7">
        <f t="shared" si="2"/>
        <v>1461633.2016679947</v>
      </c>
      <c r="D51" s="7">
        <f t="shared" si="3"/>
        <v>2189818.3224679474</v>
      </c>
      <c r="E51" s="7">
        <f t="shared" si="4"/>
        <v>3651451.5241359421</v>
      </c>
      <c r="F51" s="7">
        <f t="shared" si="0"/>
        <v>360991054.6550957</v>
      </c>
      <c r="G51" s="7"/>
      <c r="H51">
        <v>29</v>
      </c>
      <c r="I51" s="7">
        <f t="shared" si="5"/>
        <v>10385790.588832743</v>
      </c>
      <c r="J51" s="7">
        <f t="shared" si="6"/>
        <v>7283125.1174408793</v>
      </c>
      <c r="K51" s="7">
        <f t="shared" si="1"/>
        <v>17668915.706273623</v>
      </c>
      <c r="L51" s="7">
        <f t="shared" si="7"/>
        <v>1195096987.4703472</v>
      </c>
    </row>
    <row r="52" spans="2:12" x14ac:dyDescent="0.25">
      <c r="B52">
        <v>30</v>
      </c>
      <c r="C52" s="7">
        <f t="shared" si="2"/>
        <v>1470463.9022614057</v>
      </c>
      <c r="D52" s="7">
        <f t="shared" si="3"/>
        <v>2180987.6218745364</v>
      </c>
      <c r="E52" s="7">
        <f t="shared" si="4"/>
        <v>3651451.5241359421</v>
      </c>
      <c r="F52" s="7">
        <f t="shared" si="0"/>
        <v>359520590.75283432</v>
      </c>
      <c r="G52" s="7"/>
      <c r="H52">
        <v>30</v>
      </c>
      <c r="I52" s="7">
        <f t="shared" si="5"/>
        <v>10448538.073640276</v>
      </c>
      <c r="J52" s="7">
        <f t="shared" si="6"/>
        <v>7220377.6326333471</v>
      </c>
      <c r="K52" s="7">
        <f t="shared" si="1"/>
        <v>17668915.706273623</v>
      </c>
      <c r="L52" s="7">
        <f t="shared" si="7"/>
        <v>1184648449.3967068</v>
      </c>
    </row>
    <row r="53" spans="2:12" x14ac:dyDescent="0.25">
      <c r="B53">
        <v>31</v>
      </c>
      <c r="C53" s="7">
        <f t="shared" si="2"/>
        <v>1479347.9550042348</v>
      </c>
      <c r="D53" s="7">
        <f t="shared" si="3"/>
        <v>2172103.5691317073</v>
      </c>
      <c r="E53" s="7">
        <f t="shared" si="4"/>
        <v>3651451.5241359421</v>
      </c>
      <c r="F53" s="7">
        <f t="shared" si="0"/>
        <v>358041242.7978301</v>
      </c>
      <c r="G53" s="7"/>
      <c r="H53">
        <v>31</v>
      </c>
      <c r="I53" s="7">
        <f t="shared" si="5"/>
        <v>10511664.657835186</v>
      </c>
      <c r="J53" s="7">
        <f t="shared" si="6"/>
        <v>7157251.0484384364</v>
      </c>
      <c r="K53" s="7">
        <f t="shared" si="1"/>
        <v>17668915.706273623</v>
      </c>
      <c r="L53" s="7">
        <f t="shared" si="7"/>
        <v>1174136784.7388716</v>
      </c>
    </row>
    <row r="54" spans="2:12" x14ac:dyDescent="0.25">
      <c r="B54">
        <v>32</v>
      </c>
      <c r="C54" s="7">
        <f t="shared" si="2"/>
        <v>1488285.6822323855</v>
      </c>
      <c r="D54" s="7">
        <f t="shared" si="3"/>
        <v>2163165.8419035566</v>
      </c>
      <c r="E54" s="7">
        <f t="shared" si="4"/>
        <v>3651451.5241359421</v>
      </c>
      <c r="F54" s="7">
        <f t="shared" si="0"/>
        <v>356552957.11559772</v>
      </c>
      <c r="G54" s="7"/>
      <c r="H54">
        <v>32</v>
      </c>
      <c r="I54" s="7">
        <f t="shared" si="5"/>
        <v>10575172.631809607</v>
      </c>
      <c r="J54" s="7">
        <f t="shared" si="6"/>
        <v>7093743.0744640157</v>
      </c>
      <c r="K54" s="7">
        <f t="shared" si="1"/>
        <v>17668915.706273623</v>
      </c>
      <c r="L54" s="7">
        <f t="shared" si="7"/>
        <v>1163561612.1070619</v>
      </c>
    </row>
    <row r="55" spans="2:12" x14ac:dyDescent="0.25">
      <c r="B55">
        <v>33</v>
      </c>
      <c r="C55" s="7">
        <f t="shared" si="2"/>
        <v>1497277.4082292058</v>
      </c>
      <c r="D55" s="7">
        <f t="shared" si="3"/>
        <v>2154174.1159067363</v>
      </c>
      <c r="E55" s="7">
        <f t="shared" si="4"/>
        <v>3651451.5241359421</v>
      </c>
      <c r="F55" s="7">
        <f t="shared" si="0"/>
        <v>355055679.70736849</v>
      </c>
      <c r="G55" s="7"/>
      <c r="H55">
        <v>33</v>
      </c>
      <c r="I55" s="7">
        <f t="shared" si="5"/>
        <v>10639064.299793459</v>
      </c>
      <c r="J55" s="7">
        <f t="shared" si="6"/>
        <v>7029851.4064801643</v>
      </c>
      <c r="K55" s="7">
        <f t="shared" si="1"/>
        <v>17668915.706273623</v>
      </c>
      <c r="L55" s="7">
        <f t="shared" si="7"/>
        <v>1152922547.8072684</v>
      </c>
    </row>
    <row r="56" spans="2:12" x14ac:dyDescent="0.25">
      <c r="B56">
        <v>34</v>
      </c>
      <c r="C56" s="7">
        <f t="shared" si="2"/>
        <v>1506323.4592372575</v>
      </c>
      <c r="D56" s="7">
        <f t="shared" si="3"/>
        <v>2145128.0648986846</v>
      </c>
      <c r="E56" s="7">
        <f t="shared" si="4"/>
        <v>3651451.5241359421</v>
      </c>
      <c r="F56" s="7">
        <f t="shared" si="0"/>
        <v>353549356.24813122</v>
      </c>
      <c r="G56" s="7"/>
      <c r="H56">
        <v>34</v>
      </c>
      <c r="I56" s="7">
        <f t="shared" si="5"/>
        <v>10703341.979938045</v>
      </c>
      <c r="J56" s="7">
        <f t="shared" si="6"/>
        <v>6965573.7263355786</v>
      </c>
      <c r="K56" s="7">
        <f t="shared" si="1"/>
        <v>17668915.706273623</v>
      </c>
      <c r="L56" s="7">
        <f t="shared" si="7"/>
        <v>1142219205.8273304</v>
      </c>
    </row>
    <row r="57" spans="2:12" x14ac:dyDescent="0.25">
      <c r="B57">
        <v>35</v>
      </c>
      <c r="C57" s="7">
        <f t="shared" si="2"/>
        <v>1515424.1634701495</v>
      </c>
      <c r="D57" s="7">
        <f t="shared" si="3"/>
        <v>2136027.3606657926</v>
      </c>
      <c r="E57" s="7">
        <f t="shared" si="4"/>
        <v>3651451.5241359421</v>
      </c>
      <c r="F57" s="7">
        <f t="shared" si="0"/>
        <v>352033932.08466107</v>
      </c>
      <c r="G57" s="7"/>
      <c r="H57">
        <v>35</v>
      </c>
      <c r="I57" s="7">
        <f t="shared" si="5"/>
        <v>10768008.004400168</v>
      </c>
      <c r="J57" s="7">
        <f t="shared" si="6"/>
        <v>6900907.7018734543</v>
      </c>
      <c r="K57" s="7">
        <f t="shared" si="1"/>
        <v>17668915.706273623</v>
      </c>
      <c r="L57" s="7">
        <f t="shared" si="7"/>
        <v>1131451197.8229301</v>
      </c>
    </row>
    <row r="58" spans="2:12" x14ac:dyDescent="0.25">
      <c r="B58">
        <v>36</v>
      </c>
      <c r="C58" s="7">
        <f t="shared" si="2"/>
        <v>1524579.8511244482</v>
      </c>
      <c r="D58" s="7">
        <f t="shared" si="3"/>
        <v>2126871.6730114939</v>
      </c>
      <c r="E58" s="7">
        <f t="shared" si="4"/>
        <v>3651451.5241359421</v>
      </c>
      <c r="F58" s="7">
        <f t="shared" si="0"/>
        <v>350509352.2335366</v>
      </c>
      <c r="G58" s="7"/>
      <c r="H58">
        <v>36</v>
      </c>
      <c r="I58" s="7">
        <f t="shared" si="5"/>
        <v>10833064.719426755</v>
      </c>
      <c r="J58" s="7">
        <f t="shared" si="6"/>
        <v>6835850.9868468689</v>
      </c>
      <c r="K58" s="7">
        <f t="shared" si="1"/>
        <v>17668915.706273623</v>
      </c>
      <c r="L58" s="7">
        <f t="shared" si="7"/>
        <v>1120618133.1035032</v>
      </c>
    </row>
    <row r="59" spans="2:12" x14ac:dyDescent="0.25">
      <c r="B59">
        <v>37</v>
      </c>
      <c r="C59" s="7">
        <f t="shared" si="2"/>
        <v>1533790.8543916587</v>
      </c>
      <c r="D59" s="7">
        <f t="shared" si="3"/>
        <v>2117660.6697442834</v>
      </c>
      <c r="E59" s="7">
        <f t="shared" si="4"/>
        <v>3651451.5241359421</v>
      </c>
      <c r="F59" s="7">
        <f t="shared" si="0"/>
        <v>348975561.37914497</v>
      </c>
      <c r="G59" s="7"/>
      <c r="H59">
        <v>37</v>
      </c>
      <c r="I59" s="7">
        <f t="shared" si="5"/>
        <v>10898514.485439956</v>
      </c>
      <c r="J59" s="7">
        <f t="shared" si="6"/>
        <v>6770401.2208336657</v>
      </c>
      <c r="K59" s="7">
        <f t="shared" si="1"/>
        <v>17668915.706273623</v>
      </c>
      <c r="L59" s="7">
        <f t="shared" si="7"/>
        <v>1109719618.6180632</v>
      </c>
    </row>
    <row r="60" spans="2:12" x14ac:dyDescent="0.25">
      <c r="B60">
        <v>38</v>
      </c>
      <c r="C60" s="7">
        <f t="shared" si="2"/>
        <v>1543057.5074702748</v>
      </c>
      <c r="D60" s="7">
        <f t="shared" si="3"/>
        <v>2108394.0166656673</v>
      </c>
      <c r="E60" s="7">
        <f t="shared" si="4"/>
        <v>3651451.5241359421</v>
      </c>
      <c r="F60" s="7">
        <f t="shared" si="0"/>
        <v>347432503.87167472</v>
      </c>
      <c r="G60" s="7"/>
      <c r="H60">
        <v>38</v>
      </c>
      <c r="I60" s="7">
        <f t="shared" si="5"/>
        <v>10964359.677122824</v>
      </c>
      <c r="J60" s="7">
        <f t="shared" si="6"/>
        <v>6704556.029150798</v>
      </c>
      <c r="K60" s="7">
        <f t="shared" si="1"/>
        <v>17668915.706273623</v>
      </c>
      <c r="L60" s="7">
        <f t="shared" si="7"/>
        <v>1098755258.9409404</v>
      </c>
    </row>
    <row r="61" spans="2:12" x14ac:dyDescent="0.25">
      <c r="B61">
        <v>39</v>
      </c>
      <c r="C61" s="7">
        <f t="shared" si="2"/>
        <v>1552380.1465779077</v>
      </c>
      <c r="D61" s="7">
        <f t="shared" si="3"/>
        <v>2099071.3775580344</v>
      </c>
      <c r="E61" s="7">
        <f t="shared" si="4"/>
        <v>3651451.5241359421</v>
      </c>
      <c r="F61" s="7">
        <f t="shared" si="0"/>
        <v>345880123.72509682</v>
      </c>
      <c r="G61" s="7"/>
      <c r="H61">
        <v>39</v>
      </c>
      <c r="I61" s="7">
        <f t="shared" si="5"/>
        <v>11030602.683505442</v>
      </c>
      <c r="J61" s="7">
        <f t="shared" si="6"/>
        <v>6638313.0227681808</v>
      </c>
      <c r="K61" s="7">
        <f t="shared" si="1"/>
        <v>17668915.706273623</v>
      </c>
      <c r="L61" s="7">
        <f t="shared" si="7"/>
        <v>1087724656.2574348</v>
      </c>
    </row>
    <row r="62" spans="2:12" x14ac:dyDescent="0.25">
      <c r="B62">
        <v>40</v>
      </c>
      <c r="C62" s="7">
        <f t="shared" si="2"/>
        <v>1561759.1099634825</v>
      </c>
      <c r="D62" s="7">
        <f t="shared" si="3"/>
        <v>2089692.4141724596</v>
      </c>
      <c r="E62" s="7">
        <f t="shared" si="4"/>
        <v>3651451.5241359421</v>
      </c>
      <c r="F62" s="7">
        <f t="shared" si="0"/>
        <v>344318364.61513335</v>
      </c>
      <c r="G62" s="7"/>
      <c r="H62">
        <v>40</v>
      </c>
      <c r="I62" s="7">
        <f t="shared" si="5"/>
        <v>11097245.908051621</v>
      </c>
      <c r="J62" s="7">
        <f t="shared" si="6"/>
        <v>6571669.7982220016</v>
      </c>
      <c r="K62" s="7">
        <f t="shared" si="1"/>
        <v>17668915.706273623</v>
      </c>
      <c r="L62" s="7">
        <f t="shared" si="7"/>
        <v>1076627410.3493831</v>
      </c>
    </row>
    <row r="63" spans="2:12" x14ac:dyDescent="0.25">
      <c r="B63">
        <v>41</v>
      </c>
      <c r="C63" s="7">
        <f t="shared" si="2"/>
        <v>1571194.7379195117</v>
      </c>
      <c r="D63" s="7">
        <f t="shared" si="3"/>
        <v>2080256.7862164304</v>
      </c>
      <c r="E63" s="7">
        <f t="shared" si="4"/>
        <v>3651451.5241359421</v>
      </c>
      <c r="F63" s="7">
        <f t="shared" si="0"/>
        <v>342747169.87721384</v>
      </c>
      <c r="G63" s="7"/>
      <c r="H63">
        <v>41</v>
      </c>
      <c r="I63" s="7">
        <f t="shared" si="5"/>
        <v>11164291.7687461</v>
      </c>
      <c r="J63" s="7">
        <f t="shared" si="6"/>
        <v>6504623.9375275224</v>
      </c>
      <c r="K63" s="7">
        <f t="shared" si="1"/>
        <v>17668915.706273623</v>
      </c>
      <c r="L63" s="7">
        <f t="shared" si="7"/>
        <v>1065463118.580637</v>
      </c>
    </row>
    <row r="64" spans="2:12" x14ac:dyDescent="0.25">
      <c r="B64">
        <v>42</v>
      </c>
      <c r="C64" s="7">
        <f t="shared" si="2"/>
        <v>1580687.3727944421</v>
      </c>
      <c r="D64" s="7">
        <f t="shared" si="3"/>
        <v>2070764.1513415</v>
      </c>
      <c r="E64" s="7">
        <f t="shared" si="4"/>
        <v>3651451.5241359421</v>
      </c>
      <c r="F64" s="7">
        <f t="shared" si="0"/>
        <v>341166482.50441939</v>
      </c>
      <c r="G64" s="7"/>
      <c r="H64">
        <v>42</v>
      </c>
      <c r="I64" s="7">
        <f t="shared" si="5"/>
        <v>11231742.698182274</v>
      </c>
      <c r="J64" s="7">
        <f t="shared" si="6"/>
        <v>6437173.0080913482</v>
      </c>
      <c r="K64" s="7">
        <f t="shared" si="1"/>
        <v>17668915.706273623</v>
      </c>
      <c r="L64" s="7">
        <f t="shared" si="7"/>
        <v>1054231375.8824548</v>
      </c>
    </row>
    <row r="65" spans="2:12" x14ac:dyDescent="0.25">
      <c r="B65">
        <v>43</v>
      </c>
      <c r="C65" s="7">
        <f t="shared" si="2"/>
        <v>1590237.3590050752</v>
      </c>
      <c r="D65" s="7">
        <f t="shared" si="3"/>
        <v>2061214.1651308669</v>
      </c>
      <c r="E65" s="7">
        <f t="shared" si="4"/>
        <v>3651451.5241359421</v>
      </c>
      <c r="F65" s="7">
        <f t="shared" si="0"/>
        <v>339576245.14541429</v>
      </c>
      <c r="G65" s="7"/>
      <c r="H65">
        <v>43</v>
      </c>
      <c r="I65" s="7">
        <f t="shared" si="5"/>
        <v>11299601.143650457</v>
      </c>
      <c r="J65" s="7">
        <f t="shared" si="6"/>
        <v>6369314.5626231646</v>
      </c>
      <c r="K65" s="7">
        <f t="shared" si="1"/>
        <v>17668915.706273623</v>
      </c>
      <c r="L65" s="7">
        <f t="shared" si="7"/>
        <v>1042931774.7388043</v>
      </c>
    </row>
    <row r="66" spans="2:12" x14ac:dyDescent="0.25">
      <c r="B66">
        <v>44</v>
      </c>
      <c r="C66" s="7">
        <f t="shared" si="2"/>
        <v>1599845.0430490642</v>
      </c>
      <c r="D66" s="7">
        <f t="shared" si="3"/>
        <v>2051606.4810868779</v>
      </c>
      <c r="E66" s="7">
        <f t="shared" si="4"/>
        <v>3651451.5241359421</v>
      </c>
      <c r="F66" s="7">
        <f t="shared" si="0"/>
        <v>337976400.10236526</v>
      </c>
      <c r="G66" s="7"/>
      <c r="H66">
        <v>44</v>
      </c>
      <c r="I66" s="7">
        <f t="shared" si="5"/>
        <v>11367869.567226682</v>
      </c>
      <c r="J66" s="7">
        <f t="shared" si="6"/>
        <v>6301046.1390469419</v>
      </c>
      <c r="K66" s="7">
        <f t="shared" si="1"/>
        <v>17668915.706273623</v>
      </c>
      <c r="L66" s="7">
        <f t="shared" si="7"/>
        <v>1031563905.1715777</v>
      </c>
    </row>
    <row r="67" spans="2:12" x14ac:dyDescent="0.25">
      <c r="B67">
        <v>45</v>
      </c>
      <c r="C67" s="7">
        <f t="shared" si="2"/>
        <v>1609510.7735174855</v>
      </c>
      <c r="D67" s="7">
        <f t="shared" si="3"/>
        <v>2041940.7506184566</v>
      </c>
      <c r="E67" s="7">
        <f t="shared" si="4"/>
        <v>3651451.5241359421</v>
      </c>
      <c r="F67" s="7">
        <f t="shared" si="0"/>
        <v>336366889.32884777</v>
      </c>
      <c r="G67" s="7"/>
      <c r="H67">
        <v>45</v>
      </c>
      <c r="I67" s="7">
        <f t="shared" si="5"/>
        <v>11436550.445862006</v>
      </c>
      <c r="J67" s="7">
        <f t="shared" si="6"/>
        <v>6232365.2604116155</v>
      </c>
      <c r="K67" s="7">
        <f t="shared" si="1"/>
        <v>17668915.706273623</v>
      </c>
      <c r="L67" s="7">
        <f t="shared" si="7"/>
        <v>1020127354.7257156</v>
      </c>
    </row>
    <row r="68" spans="2:12" x14ac:dyDescent="0.25">
      <c r="B68">
        <v>46</v>
      </c>
      <c r="C68" s="7">
        <f t="shared" si="2"/>
        <v>1619234.901107487</v>
      </c>
      <c r="D68" s="7">
        <f t="shared" si="3"/>
        <v>2032216.6230284551</v>
      </c>
      <c r="E68" s="7">
        <f t="shared" si="4"/>
        <v>3651451.5241359421</v>
      </c>
      <c r="F68" s="7">
        <f t="shared" si="0"/>
        <v>334747654.42774028</v>
      </c>
      <c r="G68" s="7"/>
      <c r="H68">
        <v>46</v>
      </c>
      <c r="I68" s="7">
        <f t="shared" si="5"/>
        <v>11505646.271472424</v>
      </c>
      <c r="J68" s="7">
        <f t="shared" si="6"/>
        <v>6163269.4348011985</v>
      </c>
      <c r="K68" s="7">
        <f t="shared" si="1"/>
        <v>17668915.706273623</v>
      </c>
      <c r="L68" s="7">
        <f t="shared" si="7"/>
        <v>1008621708.4542432</v>
      </c>
    </row>
    <row r="69" spans="2:12" x14ac:dyDescent="0.25">
      <c r="B69">
        <v>47</v>
      </c>
      <c r="C69" s="7">
        <f t="shared" si="2"/>
        <v>1629017.7786350115</v>
      </c>
      <c r="D69" s="7">
        <f t="shared" si="3"/>
        <v>2022433.7455009306</v>
      </c>
      <c r="E69" s="7">
        <f t="shared" si="4"/>
        <v>3651451.5241359421</v>
      </c>
      <c r="F69" s="7">
        <f t="shared" si="0"/>
        <v>333118636.64910525</v>
      </c>
      <c r="G69" s="7"/>
      <c r="H69">
        <v>47</v>
      </c>
      <c r="I69" s="7">
        <f t="shared" si="5"/>
        <v>11575159.551029239</v>
      </c>
      <c r="J69" s="7">
        <f t="shared" si="6"/>
        <v>6093756.1552443849</v>
      </c>
      <c r="K69" s="7">
        <f t="shared" si="1"/>
        <v>17668915.706273623</v>
      </c>
      <c r="L69" s="7">
        <f t="shared" si="7"/>
        <v>997046548.90321398</v>
      </c>
    </row>
    <row r="70" spans="2:12" x14ac:dyDescent="0.25">
      <c r="B70">
        <v>48</v>
      </c>
      <c r="C70" s="7">
        <f t="shared" si="2"/>
        <v>1638859.7610475982</v>
      </c>
      <c r="D70" s="7">
        <f t="shared" si="3"/>
        <v>2012591.7630883439</v>
      </c>
      <c r="E70" s="7">
        <f t="shared" si="4"/>
        <v>3651451.5241359421</v>
      </c>
      <c r="F70" s="7">
        <f t="shared" si="0"/>
        <v>331479776.88805765</v>
      </c>
      <c r="G70" s="7"/>
      <c r="H70">
        <v>48</v>
      </c>
      <c r="I70" s="7">
        <f t="shared" si="5"/>
        <v>11645092.806650039</v>
      </c>
      <c r="J70" s="7">
        <f t="shared" si="6"/>
        <v>6023822.899623584</v>
      </c>
      <c r="K70" s="7">
        <f t="shared" si="1"/>
        <v>17668915.706273623</v>
      </c>
      <c r="L70" s="7">
        <f t="shared" si="7"/>
        <v>985401456.09656394</v>
      </c>
    </row>
    <row r="71" spans="2:12" x14ac:dyDescent="0.25">
      <c r="B71">
        <v>49</v>
      </c>
      <c r="C71" s="7">
        <f t="shared" si="2"/>
        <v>1648761.2054372604</v>
      </c>
      <c r="D71" s="7">
        <f t="shared" si="3"/>
        <v>2002690.3186986817</v>
      </c>
      <c r="E71" s="7">
        <f t="shared" si="4"/>
        <v>3651451.5241359421</v>
      </c>
      <c r="F71" s="7">
        <f t="shared" si="0"/>
        <v>329831015.68262041</v>
      </c>
      <c r="G71" s="7"/>
      <c r="H71">
        <v>49</v>
      </c>
      <c r="I71" s="7">
        <f t="shared" si="5"/>
        <v>11715448.575690217</v>
      </c>
      <c r="J71" s="7">
        <f t="shared" si="6"/>
        <v>5953467.1305834064</v>
      </c>
      <c r="K71" s="7">
        <f t="shared" si="1"/>
        <v>17668915.706273623</v>
      </c>
      <c r="L71" s="7">
        <f t="shared" si="7"/>
        <v>973686007.52087367</v>
      </c>
    </row>
    <row r="72" spans="2:12" x14ac:dyDescent="0.25">
      <c r="B72">
        <v>50</v>
      </c>
      <c r="C72" s="7">
        <f t="shared" si="2"/>
        <v>1658722.4710534441</v>
      </c>
      <c r="D72" s="7">
        <f t="shared" si="3"/>
        <v>1992729.053082498</v>
      </c>
      <c r="E72" s="7">
        <f t="shared" si="4"/>
        <v>3651451.5241359421</v>
      </c>
      <c r="F72" s="7">
        <f t="shared" si="0"/>
        <v>328172293.21156698</v>
      </c>
      <c r="G72" s="7"/>
      <c r="H72">
        <v>50</v>
      </c>
      <c r="I72" s="7">
        <f t="shared" si="5"/>
        <v>11786229.410835013</v>
      </c>
      <c r="J72" s="7">
        <f t="shared" si="6"/>
        <v>5882686.2954386109</v>
      </c>
      <c r="K72" s="7">
        <f t="shared" si="1"/>
        <v>17668915.706273623</v>
      </c>
      <c r="L72" s="7">
        <f t="shared" si="7"/>
        <v>961899778.11003864</v>
      </c>
    </row>
    <row r="73" spans="2:12" x14ac:dyDescent="0.25">
      <c r="B73">
        <v>51</v>
      </c>
      <c r="C73" s="7">
        <f t="shared" si="2"/>
        <v>1668743.9193160585</v>
      </c>
      <c r="D73" s="7">
        <f t="shared" si="3"/>
        <v>1982707.6048198836</v>
      </c>
      <c r="E73" s="7">
        <f t="shared" si="4"/>
        <v>3651451.5241359421</v>
      </c>
      <c r="F73" s="7">
        <f t="shared" si="0"/>
        <v>326503549.29225093</v>
      </c>
      <c r="G73" s="7"/>
      <c r="H73">
        <v>51</v>
      </c>
      <c r="I73" s="7">
        <f t="shared" si="5"/>
        <v>11857437.880192138</v>
      </c>
      <c r="J73" s="7">
        <f t="shared" si="6"/>
        <v>5811477.8260814836</v>
      </c>
      <c r="K73" s="7">
        <f t="shared" si="1"/>
        <v>17668915.706273623</v>
      </c>
      <c r="L73" s="7">
        <f t="shared" si="7"/>
        <v>950042340.22984648</v>
      </c>
    </row>
    <row r="74" spans="2:12" x14ac:dyDescent="0.25">
      <c r="B74">
        <v>52</v>
      </c>
      <c r="C74" s="7">
        <f t="shared" si="2"/>
        <v>1678825.913828593</v>
      </c>
      <c r="D74" s="7">
        <f t="shared" si="3"/>
        <v>1972625.6103073491</v>
      </c>
      <c r="E74" s="7">
        <f t="shared" si="4"/>
        <v>3651451.5241359421</v>
      </c>
      <c r="F74" s="7">
        <f t="shared" si="0"/>
        <v>324824723.37842232</v>
      </c>
      <c r="G74" s="7"/>
      <c r="H74">
        <v>52</v>
      </c>
      <c r="I74" s="7">
        <f t="shared" si="5"/>
        <v>11929076.567384966</v>
      </c>
      <c r="J74" s="7">
        <f t="shared" si="6"/>
        <v>5739839.1388886562</v>
      </c>
      <c r="K74" s="7">
        <f t="shared" si="1"/>
        <v>17668915.706273623</v>
      </c>
      <c r="L74" s="7">
        <f t="shared" si="7"/>
        <v>938113263.66246152</v>
      </c>
    </row>
    <row r="75" spans="2:12" x14ac:dyDescent="0.25">
      <c r="B75">
        <v>53</v>
      </c>
      <c r="C75" s="7">
        <f t="shared" si="2"/>
        <v>1688968.8203913074</v>
      </c>
      <c r="D75" s="7">
        <f t="shared" si="3"/>
        <v>1962482.7037446348</v>
      </c>
      <c r="E75" s="7">
        <f t="shared" si="4"/>
        <v>3651451.5241359421</v>
      </c>
      <c r="F75" s="7">
        <f t="shared" si="0"/>
        <v>323135754.55803102</v>
      </c>
      <c r="G75" s="7"/>
      <c r="H75">
        <v>53</v>
      </c>
      <c r="I75" s="7">
        <f t="shared" si="5"/>
        <v>12001148.071646251</v>
      </c>
      <c r="J75" s="7">
        <f t="shared" si="6"/>
        <v>5667767.6346273711</v>
      </c>
      <c r="K75" s="7">
        <f t="shared" si="1"/>
        <v>17668915.706273623</v>
      </c>
      <c r="L75" s="7">
        <f t="shared" si="7"/>
        <v>926112115.59081531</v>
      </c>
    </row>
    <row r="76" spans="2:12" x14ac:dyDescent="0.25">
      <c r="B76">
        <v>54</v>
      </c>
      <c r="C76" s="7">
        <f t="shared" si="2"/>
        <v>1699173.0070145049</v>
      </c>
      <c r="D76" s="7">
        <f t="shared" si="3"/>
        <v>1952278.5171214372</v>
      </c>
      <c r="E76" s="7">
        <f t="shared" si="4"/>
        <v>3651451.5241359421</v>
      </c>
      <c r="F76" s="7">
        <f t="shared" si="0"/>
        <v>321436581.55101651</v>
      </c>
      <c r="G76" s="7"/>
      <c r="H76">
        <v>54</v>
      </c>
      <c r="I76" s="7">
        <f t="shared" si="5"/>
        <v>12073655.007912446</v>
      </c>
      <c r="J76" s="7">
        <f t="shared" si="6"/>
        <v>5595260.6983611761</v>
      </c>
      <c r="K76" s="7">
        <f t="shared" si="1"/>
        <v>17668915.706273623</v>
      </c>
      <c r="L76" s="7">
        <f t="shared" si="7"/>
        <v>914038460.58290291</v>
      </c>
    </row>
    <row r="77" spans="2:12" x14ac:dyDescent="0.25">
      <c r="B77">
        <v>55</v>
      </c>
      <c r="C77" s="7">
        <f t="shared" si="2"/>
        <v>1709438.843931884</v>
      </c>
      <c r="D77" s="7">
        <f t="shared" si="3"/>
        <v>1942012.6802040581</v>
      </c>
      <c r="E77" s="7">
        <f t="shared" si="4"/>
        <v>3651451.5241359421</v>
      </c>
      <c r="F77" s="7">
        <f t="shared" si="0"/>
        <v>319727142.7070846</v>
      </c>
      <c r="G77" s="7"/>
      <c r="H77">
        <v>55</v>
      </c>
      <c r="I77" s="7">
        <f t="shared" si="5"/>
        <v>12146600.006918585</v>
      </c>
      <c r="J77" s="7">
        <f t="shared" si="6"/>
        <v>5522315.6993550379</v>
      </c>
      <c r="K77" s="7">
        <f t="shared" si="1"/>
        <v>17668915.706273623</v>
      </c>
      <c r="L77" s="7">
        <f t="shared" si="7"/>
        <v>901891860.57598436</v>
      </c>
    </row>
    <row r="78" spans="2:12" x14ac:dyDescent="0.25">
      <c r="B78">
        <v>56</v>
      </c>
      <c r="C78" s="7">
        <f t="shared" si="2"/>
        <v>1719766.7036139728</v>
      </c>
      <c r="D78" s="7">
        <f t="shared" si="3"/>
        <v>1931684.8205219693</v>
      </c>
      <c r="E78" s="7">
        <f t="shared" si="4"/>
        <v>3651451.5241359421</v>
      </c>
      <c r="F78" s="7">
        <f t="shared" si="0"/>
        <v>318007376.0034706</v>
      </c>
      <c r="G78" s="7"/>
      <c r="H78">
        <v>56</v>
      </c>
      <c r="I78" s="7">
        <f t="shared" si="5"/>
        <v>12219985.715293717</v>
      </c>
      <c r="J78" s="7">
        <f t="shared" si="6"/>
        <v>5448929.9909799052</v>
      </c>
      <c r="K78" s="7">
        <f t="shared" si="1"/>
        <v>17668915.706273623</v>
      </c>
      <c r="L78" s="7">
        <f t="shared" si="7"/>
        <v>889671874.86069059</v>
      </c>
    </row>
    <row r="79" spans="2:12" x14ac:dyDescent="0.25">
      <c r="B79">
        <v>57</v>
      </c>
      <c r="C79" s="7">
        <f t="shared" si="2"/>
        <v>1730156.9607816408</v>
      </c>
      <c r="D79" s="7">
        <f t="shared" si="3"/>
        <v>1921294.5633543013</v>
      </c>
      <c r="E79" s="7">
        <f t="shared" si="4"/>
        <v>3651451.5241359421</v>
      </c>
      <c r="F79" s="7">
        <f t="shared" si="0"/>
        <v>316277219.04268897</v>
      </c>
      <c r="G79" s="7"/>
      <c r="H79">
        <v>57</v>
      </c>
      <c r="I79" s="7">
        <f t="shared" si="5"/>
        <v>12293814.795656951</v>
      </c>
      <c r="J79" s="7">
        <f t="shared" si="6"/>
        <v>5375100.9106166717</v>
      </c>
      <c r="K79" s="7">
        <f t="shared" si="1"/>
        <v>17668915.706273623</v>
      </c>
      <c r="L79" s="7">
        <f t="shared" si="7"/>
        <v>877378060.06503367</v>
      </c>
    </row>
    <row r="80" spans="2:12" x14ac:dyDescent="0.25">
      <c r="B80">
        <v>58</v>
      </c>
      <c r="C80" s="7">
        <f t="shared" si="2"/>
        <v>1740609.9924196962</v>
      </c>
      <c r="D80" s="7">
        <f t="shared" si="3"/>
        <v>1910841.5317162459</v>
      </c>
      <c r="E80" s="7">
        <f t="shared" si="4"/>
        <v>3651451.5241359421</v>
      </c>
      <c r="F80" s="7">
        <f t="shared" si="0"/>
        <v>314536609.05026925</v>
      </c>
      <c r="G80" s="7"/>
      <c r="H80">
        <v>58</v>
      </c>
      <c r="I80" s="7">
        <f t="shared" si="5"/>
        <v>12368089.926714044</v>
      </c>
      <c r="J80" s="7">
        <f t="shared" si="6"/>
        <v>5300825.7795595778</v>
      </c>
      <c r="K80" s="7">
        <f t="shared" si="1"/>
        <v>17668915.706273623</v>
      </c>
      <c r="L80" s="7">
        <f t="shared" si="7"/>
        <v>865009970.13831961</v>
      </c>
    </row>
    <row r="81" spans="2:12" x14ac:dyDescent="0.25">
      <c r="B81">
        <v>59</v>
      </c>
      <c r="C81" s="7">
        <f t="shared" si="2"/>
        <v>1751126.1777905656</v>
      </c>
      <c r="D81" s="7">
        <f t="shared" si="3"/>
        <v>1900325.3463453765</v>
      </c>
      <c r="E81" s="7">
        <f t="shared" si="4"/>
        <v>3651451.5241359421</v>
      </c>
      <c r="F81" s="7">
        <f t="shared" si="0"/>
        <v>312785482.87247866</v>
      </c>
      <c r="G81" s="7"/>
      <c r="H81">
        <v>59</v>
      </c>
      <c r="I81" s="7">
        <f t="shared" si="5"/>
        <v>12442813.80335461</v>
      </c>
      <c r="J81" s="7">
        <f t="shared" si="6"/>
        <v>5226101.902919014</v>
      </c>
      <c r="K81" s="7">
        <f t="shared" si="1"/>
        <v>17668915.706273623</v>
      </c>
      <c r="L81" s="7">
        <f t="shared" si="7"/>
        <v>852567156.33496499</v>
      </c>
    </row>
    <row r="82" spans="2:12" x14ac:dyDescent="0.25">
      <c r="B82">
        <v>60</v>
      </c>
      <c r="C82" s="7">
        <f t="shared" si="2"/>
        <v>1761705.8984480503</v>
      </c>
      <c r="D82" s="7">
        <f t="shared" si="3"/>
        <v>1889745.6256878919</v>
      </c>
      <c r="E82" s="7">
        <f t="shared" si="4"/>
        <v>3651451.5241359421</v>
      </c>
      <c r="F82" s="7">
        <f t="shared" si="0"/>
        <v>311023776.97403061</v>
      </c>
      <c r="G82" s="7"/>
      <c r="H82">
        <v>60</v>
      </c>
      <c r="I82" s="7">
        <f t="shared" si="5"/>
        <v>12517989.136749875</v>
      </c>
      <c r="J82" s="7">
        <f t="shared" si="6"/>
        <v>5150926.5695237471</v>
      </c>
      <c r="K82" s="7">
        <f t="shared" si="1"/>
        <v>17668915.706273623</v>
      </c>
      <c r="L82" s="7">
        <f t="shared" si="7"/>
        <v>840049167.19821513</v>
      </c>
    </row>
    <row r="83" spans="2:12" x14ac:dyDescent="0.25">
      <c r="B83">
        <v>61</v>
      </c>
      <c r="C83" s="7">
        <f t="shared" si="2"/>
        <v>1772349.5382511739</v>
      </c>
      <c r="D83" s="7">
        <f t="shared" si="3"/>
        <v>1879101.9858847682</v>
      </c>
      <c r="E83" s="7">
        <f t="shared" si="4"/>
        <v>3651451.5241359421</v>
      </c>
      <c r="F83" s="7">
        <f t="shared" si="0"/>
        <v>309251427.43577945</v>
      </c>
      <c r="G83" s="7"/>
      <c r="H83">
        <v>61</v>
      </c>
      <c r="I83" s="7">
        <f t="shared" si="5"/>
        <v>12593618.654451072</v>
      </c>
      <c r="J83" s="7">
        <f t="shared" si="6"/>
        <v>5075297.0518225497</v>
      </c>
      <c r="K83" s="7">
        <f t="shared" si="1"/>
        <v>17668915.706273623</v>
      </c>
      <c r="L83" s="7">
        <f t="shared" si="7"/>
        <v>827455548.54376411</v>
      </c>
    </row>
    <row r="84" spans="2:12" x14ac:dyDescent="0.25">
      <c r="B84">
        <v>62</v>
      </c>
      <c r="C84" s="7">
        <f t="shared" si="2"/>
        <v>1783057.4833781081</v>
      </c>
      <c r="D84" s="7">
        <f t="shared" si="3"/>
        <v>1868394.040757834</v>
      </c>
      <c r="E84" s="7">
        <f t="shared" si="4"/>
        <v>3651451.5241359421</v>
      </c>
      <c r="F84" s="7">
        <f t="shared" si="0"/>
        <v>307468369.95240134</v>
      </c>
      <c r="G84" s="7"/>
      <c r="H84">
        <v>62</v>
      </c>
      <c r="I84" s="7">
        <f t="shared" si="5"/>
        <v>12669705.100488381</v>
      </c>
      <c r="J84" s="7">
        <f t="shared" si="6"/>
        <v>4999210.6057852414</v>
      </c>
      <c r="K84" s="7">
        <f t="shared" si="1"/>
        <v>17668915.706273623</v>
      </c>
      <c r="L84" s="7">
        <f t="shared" si="7"/>
        <v>814785843.44327569</v>
      </c>
    </row>
    <row r="85" spans="2:12" x14ac:dyDescent="0.25">
      <c r="B85">
        <v>63</v>
      </c>
      <c r="C85" s="7">
        <f t="shared" si="2"/>
        <v>1793830.1223401842</v>
      </c>
      <c r="D85" s="7">
        <f t="shared" si="3"/>
        <v>1857621.4017957579</v>
      </c>
      <c r="E85" s="7">
        <f t="shared" si="4"/>
        <v>3651451.5241359421</v>
      </c>
      <c r="F85" s="7">
        <f t="shared" si="0"/>
        <v>305674539.83006114</v>
      </c>
      <c r="G85" s="7"/>
      <c r="H85">
        <v>63</v>
      </c>
      <c r="I85" s="7">
        <f t="shared" si="5"/>
        <v>12746251.2354705</v>
      </c>
      <c r="J85" s="7">
        <f t="shared" si="6"/>
        <v>4922664.4708031239</v>
      </c>
      <c r="K85" s="7">
        <f t="shared" si="1"/>
        <v>17668915.706273623</v>
      </c>
      <c r="L85" s="7">
        <f t="shared" si="7"/>
        <v>802039592.20780516</v>
      </c>
    </row>
    <row r="86" spans="2:12" x14ac:dyDescent="0.25">
      <c r="B86">
        <v>64</v>
      </c>
      <c r="C86" s="7">
        <f t="shared" si="2"/>
        <v>1804667.8459959894</v>
      </c>
      <c r="D86" s="7">
        <f t="shared" si="3"/>
        <v>1846783.6781399527</v>
      </c>
      <c r="E86" s="7">
        <f t="shared" si="4"/>
        <v>3651451.5241359421</v>
      </c>
      <c r="F86" s="7">
        <f t="shared" si="0"/>
        <v>303869871.98406518</v>
      </c>
      <c r="G86" s="7"/>
      <c r="H86">
        <v>64</v>
      </c>
      <c r="I86" s="7">
        <f t="shared" si="5"/>
        <v>12823259.836684801</v>
      </c>
      <c r="J86" s="7">
        <f t="shared" si="6"/>
        <v>4845655.8695888231</v>
      </c>
      <c r="K86" s="7">
        <f t="shared" si="1"/>
        <v>17668915.706273623</v>
      </c>
      <c r="L86" s="7">
        <f t="shared" si="7"/>
        <v>789216332.37112033</v>
      </c>
    </row>
    <row r="87" spans="2:12" x14ac:dyDescent="0.25">
      <c r="B87">
        <v>65</v>
      </c>
      <c r="C87" s="7">
        <f t="shared" si="2"/>
        <v>1815571.0475655484</v>
      </c>
      <c r="D87" s="7">
        <f t="shared" si="3"/>
        <v>1835880.4765703937</v>
      </c>
      <c r="E87" s="7">
        <f t="shared" si="4"/>
        <v>3651451.5241359421</v>
      </c>
      <c r="F87" s="7">
        <f t="shared" ref="F87:F141" si="8">IF(F86-C87&lt;0,0,F86-C87)</f>
        <v>302054300.93649966</v>
      </c>
      <c r="G87" s="7"/>
      <c r="H87">
        <v>65</v>
      </c>
      <c r="I87" s="7">
        <f t="shared" si="5"/>
        <v>12900733.698198104</v>
      </c>
      <c r="J87" s="7">
        <f t="shared" si="6"/>
        <v>4768182.0080755185</v>
      </c>
      <c r="K87" s="7">
        <f t="shared" ref="K87:K150" si="9">IF(J87=0,0,($J$16*($J$18/12))/(1-1/(1+$J$18/12)^$J$17))</f>
        <v>17668915.706273623</v>
      </c>
      <c r="L87" s="7">
        <f t="shared" si="7"/>
        <v>776315598.67292225</v>
      </c>
    </row>
    <row r="88" spans="2:12" x14ac:dyDescent="0.25">
      <c r="B88">
        <v>66</v>
      </c>
      <c r="C88" s="7">
        <f t="shared" ref="C88:C151" si="10">IF(E88-D88&lt;0,0,E88-D88)</f>
        <v>1826540.12264459</v>
      </c>
      <c r="D88" s="7">
        <f t="shared" ref="D88:D151" si="11">IF(F87*$D$18/12&lt;0,0,F87*$D$18/12)</f>
        <v>1824911.4014913521</v>
      </c>
      <c r="E88" s="7">
        <f t="shared" ref="E88:E151" si="12">IF(D88=0,0,($D$16*($D$18/12))/(1-1/(1+$D$18/12)^$D$17))</f>
        <v>3651451.5241359421</v>
      </c>
      <c r="F88" s="7">
        <f t="shared" si="8"/>
        <v>300227760.81385505</v>
      </c>
      <c r="G88" s="7"/>
      <c r="H88">
        <v>66</v>
      </c>
      <c r="I88" s="7">
        <f t="shared" ref="I88:I151" si="13">IF(K88-J88&lt;0,0,K88-J88)</f>
        <v>12978675.63095805</v>
      </c>
      <c r="J88" s="7">
        <f t="shared" ref="J88:J151" si="14">IF(L87*$D$18/12&lt;0,0,L87*$D$18/12)</f>
        <v>4690240.0753155714</v>
      </c>
      <c r="K88" s="7">
        <f t="shared" si="9"/>
        <v>17668915.706273623</v>
      </c>
      <c r="L88" s="7">
        <f t="shared" ref="L88:L151" si="15">IF(L87-I88&lt;0,0,L87-I88)</f>
        <v>763336923.04196417</v>
      </c>
    </row>
    <row r="89" spans="2:12" x14ac:dyDescent="0.25">
      <c r="B89">
        <v>67</v>
      </c>
      <c r="C89" s="7">
        <f t="shared" si="10"/>
        <v>1837575.4692189011</v>
      </c>
      <c r="D89" s="7">
        <f t="shared" si="11"/>
        <v>1813876.054917041</v>
      </c>
      <c r="E89" s="7">
        <f t="shared" si="12"/>
        <v>3651451.5241359421</v>
      </c>
      <c r="F89" s="7">
        <f t="shared" si="8"/>
        <v>298390185.34463614</v>
      </c>
      <c r="G89" s="7"/>
      <c r="H89">
        <v>67</v>
      </c>
      <c r="I89" s="7">
        <f t="shared" si="13"/>
        <v>13057088.46289509</v>
      </c>
      <c r="J89" s="7">
        <f t="shared" si="14"/>
        <v>4611827.2433785331</v>
      </c>
      <c r="K89" s="7">
        <f t="shared" si="9"/>
        <v>17668915.706273623</v>
      </c>
      <c r="L89" s="7">
        <f t="shared" si="15"/>
        <v>750279834.57906914</v>
      </c>
    </row>
    <row r="90" spans="2:12" x14ac:dyDescent="0.25">
      <c r="B90">
        <v>68</v>
      </c>
      <c r="C90" s="7">
        <f t="shared" si="10"/>
        <v>1848677.4876787656</v>
      </c>
      <c r="D90" s="7">
        <f t="shared" si="11"/>
        <v>1802774.0364571766</v>
      </c>
      <c r="E90" s="7">
        <f t="shared" si="12"/>
        <v>3651451.5241359421</v>
      </c>
      <c r="F90" s="7">
        <f t="shared" si="8"/>
        <v>296541507.85695738</v>
      </c>
      <c r="G90" s="7"/>
      <c r="H90">
        <v>68</v>
      </c>
      <c r="I90" s="7">
        <f t="shared" si="13"/>
        <v>13135975.039025079</v>
      </c>
      <c r="J90" s="7">
        <f t="shared" si="14"/>
        <v>4532940.6672485424</v>
      </c>
      <c r="K90" s="7">
        <f t="shared" si="9"/>
        <v>17668915.706273623</v>
      </c>
      <c r="L90" s="7">
        <f t="shared" si="15"/>
        <v>737143859.54004407</v>
      </c>
    </row>
    <row r="91" spans="2:12" x14ac:dyDescent="0.25">
      <c r="B91">
        <v>69</v>
      </c>
      <c r="C91" s="7">
        <f t="shared" si="10"/>
        <v>1859846.5808334914</v>
      </c>
      <c r="D91" s="7">
        <f t="shared" si="11"/>
        <v>1791604.9433024507</v>
      </c>
      <c r="E91" s="7">
        <f t="shared" si="12"/>
        <v>3651451.5241359421</v>
      </c>
      <c r="F91" s="7">
        <f t="shared" si="8"/>
        <v>294681661.27612388</v>
      </c>
      <c r="G91" s="7"/>
      <c r="H91">
        <v>69</v>
      </c>
      <c r="I91" s="7">
        <f t="shared" si="13"/>
        <v>13215338.221552525</v>
      </c>
      <c r="J91" s="7">
        <f t="shared" si="14"/>
        <v>4453577.484721099</v>
      </c>
      <c r="K91" s="7">
        <f t="shared" si="9"/>
        <v>17668915.706273623</v>
      </c>
      <c r="L91" s="7">
        <f t="shared" si="15"/>
        <v>723928521.31849158</v>
      </c>
    </row>
    <row r="92" spans="2:12" x14ac:dyDescent="0.25">
      <c r="B92">
        <v>70</v>
      </c>
      <c r="C92" s="7">
        <f t="shared" si="10"/>
        <v>1871083.1539260272</v>
      </c>
      <c r="D92" s="7">
        <f t="shared" si="11"/>
        <v>1780368.3702099149</v>
      </c>
      <c r="E92" s="7">
        <f t="shared" si="12"/>
        <v>3651451.5241359421</v>
      </c>
      <c r="F92" s="7">
        <f t="shared" si="8"/>
        <v>292810578.12219787</v>
      </c>
      <c r="G92" s="7"/>
      <c r="H92">
        <v>70</v>
      </c>
      <c r="I92" s="7">
        <f t="shared" si="13"/>
        <v>13295180.889974404</v>
      </c>
      <c r="J92" s="7">
        <f t="shared" si="14"/>
        <v>4373734.8162992196</v>
      </c>
      <c r="K92" s="7">
        <f t="shared" si="9"/>
        <v>17668915.706273623</v>
      </c>
      <c r="L92" s="7">
        <f t="shared" si="15"/>
        <v>710633340.42851722</v>
      </c>
    </row>
    <row r="93" spans="2:12" x14ac:dyDescent="0.25">
      <c r="B93">
        <v>71</v>
      </c>
      <c r="C93" s="7">
        <f t="shared" si="10"/>
        <v>1882387.6146476634</v>
      </c>
      <c r="D93" s="7">
        <f t="shared" si="11"/>
        <v>1769063.9094882787</v>
      </c>
      <c r="E93" s="7">
        <f t="shared" si="12"/>
        <v>3651451.5241359421</v>
      </c>
      <c r="F93" s="7">
        <f t="shared" si="8"/>
        <v>290928190.50755018</v>
      </c>
      <c r="G93" s="7"/>
      <c r="H93">
        <v>71</v>
      </c>
      <c r="I93" s="7">
        <f t="shared" si="13"/>
        <v>13375505.941184666</v>
      </c>
      <c r="J93" s="7">
        <f t="shared" si="14"/>
        <v>4293409.7650889577</v>
      </c>
      <c r="K93" s="7">
        <f t="shared" si="9"/>
        <v>17668915.706273623</v>
      </c>
      <c r="L93" s="7">
        <f t="shared" si="15"/>
        <v>697257834.48733258</v>
      </c>
    </row>
    <row r="94" spans="2:12" x14ac:dyDescent="0.25">
      <c r="B94">
        <v>72</v>
      </c>
      <c r="C94" s="7">
        <f t="shared" si="10"/>
        <v>1893760.3731528264</v>
      </c>
      <c r="D94" s="7">
        <f t="shared" si="11"/>
        <v>1757691.1509831157</v>
      </c>
      <c r="E94" s="7">
        <f t="shared" si="12"/>
        <v>3651451.5241359421</v>
      </c>
      <c r="F94" s="7">
        <f t="shared" si="8"/>
        <v>289034430.13439733</v>
      </c>
      <c r="G94" s="7"/>
      <c r="H94">
        <v>72</v>
      </c>
      <c r="I94" s="7">
        <f t="shared" si="13"/>
        <v>13456316.289579321</v>
      </c>
      <c r="J94" s="7">
        <f t="shared" si="14"/>
        <v>4212599.4166943012</v>
      </c>
      <c r="K94" s="7">
        <f t="shared" si="9"/>
        <v>17668915.706273623</v>
      </c>
      <c r="L94" s="7">
        <f t="shared" si="15"/>
        <v>683801518.19775331</v>
      </c>
    </row>
    <row r="95" spans="2:12" x14ac:dyDescent="0.25">
      <c r="B95">
        <v>73</v>
      </c>
      <c r="C95" s="7">
        <f t="shared" si="10"/>
        <v>1905201.8420739586</v>
      </c>
      <c r="D95" s="7">
        <f t="shared" si="11"/>
        <v>1746249.6820619835</v>
      </c>
      <c r="E95" s="7">
        <f t="shared" si="12"/>
        <v>3651451.5241359421</v>
      </c>
      <c r="F95" s="7">
        <f t="shared" si="8"/>
        <v>287129228.29232335</v>
      </c>
      <c r="G95" s="7"/>
      <c r="H95">
        <v>73</v>
      </c>
      <c r="I95" s="7">
        <f t="shared" si="13"/>
        <v>13537614.867162196</v>
      </c>
      <c r="J95" s="7">
        <f t="shared" si="14"/>
        <v>4131300.8391114264</v>
      </c>
      <c r="K95" s="7">
        <f t="shared" si="9"/>
        <v>17668915.706273623</v>
      </c>
      <c r="L95" s="7">
        <f t="shared" si="15"/>
        <v>670263903.33059108</v>
      </c>
    </row>
    <row r="96" spans="2:12" x14ac:dyDescent="0.25">
      <c r="B96">
        <v>74</v>
      </c>
      <c r="C96" s="7">
        <f t="shared" si="10"/>
        <v>1916712.4365364886</v>
      </c>
      <c r="D96" s="7">
        <f t="shared" si="11"/>
        <v>1734739.0875994535</v>
      </c>
      <c r="E96" s="7">
        <f t="shared" si="12"/>
        <v>3651451.5241359421</v>
      </c>
      <c r="F96" s="7">
        <f t="shared" si="8"/>
        <v>285212515.85578686</v>
      </c>
      <c r="G96" s="7"/>
      <c r="H96">
        <v>74</v>
      </c>
      <c r="I96" s="7">
        <f t="shared" si="13"/>
        <v>13619404.623651301</v>
      </c>
      <c r="J96" s="7">
        <f t="shared" si="14"/>
        <v>4049511.0826223209</v>
      </c>
      <c r="K96" s="7">
        <f t="shared" si="9"/>
        <v>17668915.706273623</v>
      </c>
      <c r="L96" s="7">
        <f t="shared" si="15"/>
        <v>656644498.70693982</v>
      </c>
    </row>
    <row r="97" spans="2:12" x14ac:dyDescent="0.25">
      <c r="B97">
        <v>75</v>
      </c>
      <c r="C97" s="7">
        <f t="shared" si="10"/>
        <v>1928292.5741738968</v>
      </c>
      <c r="D97" s="7">
        <f t="shared" si="11"/>
        <v>1723158.9499620453</v>
      </c>
      <c r="E97" s="7">
        <f t="shared" si="12"/>
        <v>3651451.5241359421</v>
      </c>
      <c r="F97" s="7">
        <f t="shared" si="8"/>
        <v>283284223.28161299</v>
      </c>
      <c r="G97" s="7"/>
      <c r="H97">
        <v>75</v>
      </c>
      <c r="I97" s="7">
        <f t="shared" si="13"/>
        <v>13701688.526585862</v>
      </c>
      <c r="J97" s="7">
        <f t="shared" si="14"/>
        <v>3967227.1796877612</v>
      </c>
      <c r="K97" s="7">
        <f t="shared" si="9"/>
        <v>17668915.706273623</v>
      </c>
      <c r="L97" s="7">
        <f t="shared" si="15"/>
        <v>642942810.180354</v>
      </c>
    </row>
    <row r="98" spans="2:12" x14ac:dyDescent="0.25">
      <c r="B98">
        <v>76</v>
      </c>
      <c r="C98" s="7">
        <f t="shared" si="10"/>
        <v>1939942.6751428635</v>
      </c>
      <c r="D98" s="7">
        <f t="shared" si="11"/>
        <v>1711508.8489930786</v>
      </c>
      <c r="E98" s="7">
        <f t="shared" si="12"/>
        <v>3651451.5241359421</v>
      </c>
      <c r="F98" s="7">
        <f t="shared" si="8"/>
        <v>281344280.60647011</v>
      </c>
      <c r="G98" s="7"/>
      <c r="H98">
        <v>76</v>
      </c>
      <c r="I98" s="7">
        <f t="shared" si="13"/>
        <v>13784469.561433984</v>
      </c>
      <c r="J98" s="7">
        <f t="shared" si="14"/>
        <v>3884446.1448396384</v>
      </c>
      <c r="K98" s="7">
        <f t="shared" si="9"/>
        <v>17668915.706273623</v>
      </c>
      <c r="L98" s="7">
        <f t="shared" si="15"/>
        <v>629158340.61891997</v>
      </c>
    </row>
    <row r="99" spans="2:12" x14ac:dyDescent="0.25">
      <c r="B99">
        <v>77</v>
      </c>
      <c r="C99" s="7">
        <f t="shared" si="10"/>
        <v>1951663.1621385186</v>
      </c>
      <c r="D99" s="7">
        <f t="shared" si="11"/>
        <v>1699788.3619974235</v>
      </c>
      <c r="E99" s="7">
        <f t="shared" si="12"/>
        <v>3651451.5241359421</v>
      </c>
      <c r="F99" s="7">
        <f t="shared" si="8"/>
        <v>279392617.44433159</v>
      </c>
      <c r="G99" s="7"/>
      <c r="H99">
        <v>77</v>
      </c>
      <c r="I99" s="7">
        <f t="shared" si="13"/>
        <v>13867750.731700981</v>
      </c>
      <c r="J99" s="7">
        <f t="shared" si="14"/>
        <v>3801164.9745726413</v>
      </c>
      <c r="K99" s="7">
        <f t="shared" si="9"/>
        <v>17668915.706273623</v>
      </c>
      <c r="L99" s="7">
        <f t="shared" si="15"/>
        <v>615290589.88721895</v>
      </c>
    </row>
    <row r="100" spans="2:12" x14ac:dyDescent="0.25">
      <c r="B100">
        <v>78</v>
      </c>
      <c r="C100" s="7">
        <f t="shared" si="10"/>
        <v>1963454.4604097721</v>
      </c>
      <c r="D100" s="7">
        <f t="shared" si="11"/>
        <v>1687997.06372617</v>
      </c>
      <c r="E100" s="7">
        <f t="shared" si="12"/>
        <v>3651451.5241359421</v>
      </c>
      <c r="F100" s="7">
        <f t="shared" si="8"/>
        <v>277429162.98392183</v>
      </c>
      <c r="G100" s="7"/>
      <c r="H100">
        <v>78</v>
      </c>
      <c r="I100" s="7">
        <f t="shared" si="13"/>
        <v>13951535.059038341</v>
      </c>
      <c r="J100" s="7">
        <f t="shared" si="14"/>
        <v>3717380.6472352813</v>
      </c>
      <c r="K100" s="7">
        <f t="shared" si="9"/>
        <v>17668915.706273623</v>
      </c>
      <c r="L100" s="7">
        <f t="shared" si="15"/>
        <v>601339054.82818055</v>
      </c>
    </row>
    <row r="101" spans="2:12" x14ac:dyDescent="0.25">
      <c r="B101">
        <v>79</v>
      </c>
      <c r="C101" s="7">
        <f t="shared" si="10"/>
        <v>1975316.9977747479</v>
      </c>
      <c r="D101" s="7">
        <f t="shared" si="11"/>
        <v>1676134.5263611942</v>
      </c>
      <c r="E101" s="7">
        <f t="shared" si="12"/>
        <v>3651451.5241359421</v>
      </c>
      <c r="F101" s="7">
        <f t="shared" si="8"/>
        <v>275453845.98614711</v>
      </c>
      <c r="G101" s="7"/>
      <c r="H101">
        <v>79</v>
      </c>
      <c r="I101" s="7">
        <f t="shared" si="13"/>
        <v>14035825.583353365</v>
      </c>
      <c r="J101" s="7">
        <f t="shared" si="14"/>
        <v>3633090.1229202575</v>
      </c>
      <c r="K101" s="7">
        <f t="shared" si="9"/>
        <v>17668915.706273623</v>
      </c>
      <c r="L101" s="7">
        <f t="shared" si="15"/>
        <v>587303229.24482715</v>
      </c>
    </row>
    <row r="102" spans="2:12" x14ac:dyDescent="0.25">
      <c r="B102">
        <v>80</v>
      </c>
      <c r="C102" s="7">
        <f t="shared" si="10"/>
        <v>1987251.2046363035</v>
      </c>
      <c r="D102" s="7">
        <f t="shared" si="11"/>
        <v>1664200.3194996386</v>
      </c>
      <c r="E102" s="7">
        <f t="shared" si="12"/>
        <v>3651451.5241359421</v>
      </c>
      <c r="F102" s="7">
        <f t="shared" si="8"/>
        <v>273466594.78151083</v>
      </c>
      <c r="G102" s="7"/>
      <c r="H102">
        <v>80</v>
      </c>
      <c r="I102" s="7">
        <f t="shared" si="13"/>
        <v>14120625.362919459</v>
      </c>
      <c r="J102" s="7">
        <f t="shared" si="14"/>
        <v>3548290.3433541637</v>
      </c>
      <c r="K102" s="7">
        <f t="shared" si="9"/>
        <v>17668915.706273623</v>
      </c>
      <c r="L102" s="7">
        <f t="shared" si="15"/>
        <v>573182603.8819077</v>
      </c>
    </row>
    <row r="103" spans="2:12" x14ac:dyDescent="0.25">
      <c r="B103">
        <v>81</v>
      </c>
      <c r="C103" s="7">
        <f t="shared" si="10"/>
        <v>1999257.5139976477</v>
      </c>
      <c r="D103" s="7">
        <f t="shared" si="11"/>
        <v>1652194.0101382944</v>
      </c>
      <c r="E103" s="7">
        <f t="shared" si="12"/>
        <v>3651451.5241359421</v>
      </c>
      <c r="F103" s="7">
        <f t="shared" si="8"/>
        <v>271467337.26751316</v>
      </c>
      <c r="G103" s="7"/>
      <c r="H103">
        <v>81</v>
      </c>
      <c r="I103" s="7">
        <f t="shared" si="13"/>
        <v>14205937.474487098</v>
      </c>
      <c r="J103" s="7">
        <f t="shared" si="14"/>
        <v>3462978.2317865253</v>
      </c>
      <c r="K103" s="7">
        <f t="shared" si="9"/>
        <v>17668915.706273623</v>
      </c>
      <c r="L103" s="7">
        <f t="shared" si="15"/>
        <v>558976666.40742064</v>
      </c>
    </row>
    <row r="104" spans="2:12" x14ac:dyDescent="0.25">
      <c r="B104">
        <v>82</v>
      </c>
      <c r="C104" s="7">
        <f t="shared" si="10"/>
        <v>2011336.36147805</v>
      </c>
      <c r="D104" s="7">
        <f t="shared" si="11"/>
        <v>1640115.1626578921</v>
      </c>
      <c r="E104" s="7">
        <f t="shared" si="12"/>
        <v>3651451.5241359421</v>
      </c>
      <c r="F104" s="7">
        <f t="shared" si="8"/>
        <v>269456000.90603513</v>
      </c>
      <c r="G104" s="7"/>
      <c r="H104">
        <v>82</v>
      </c>
      <c r="I104" s="7">
        <f t="shared" si="13"/>
        <v>14291765.013395457</v>
      </c>
      <c r="J104" s="7">
        <f t="shared" si="14"/>
        <v>3377150.6928781662</v>
      </c>
      <c r="K104" s="7">
        <f t="shared" si="9"/>
        <v>17668915.706273623</v>
      </c>
      <c r="L104" s="7">
        <f t="shared" si="15"/>
        <v>544684901.39402521</v>
      </c>
    </row>
    <row r="105" spans="2:12" x14ac:dyDescent="0.25">
      <c r="B105">
        <v>83</v>
      </c>
      <c r="C105" s="7">
        <f t="shared" si="10"/>
        <v>2023488.1853286468</v>
      </c>
      <c r="D105" s="7">
        <f t="shared" si="11"/>
        <v>1627963.3388072953</v>
      </c>
      <c r="E105" s="7">
        <f t="shared" si="12"/>
        <v>3651451.5241359421</v>
      </c>
      <c r="F105" s="7">
        <f t="shared" si="8"/>
        <v>267432512.72070649</v>
      </c>
      <c r="G105" s="7"/>
      <c r="H105">
        <v>83</v>
      </c>
      <c r="I105" s="7">
        <f t="shared" si="13"/>
        <v>14378111.09368472</v>
      </c>
      <c r="J105" s="7">
        <f t="shared" si="14"/>
        <v>3290804.6125889025</v>
      </c>
      <c r="K105" s="7">
        <f t="shared" si="9"/>
        <v>17668915.706273623</v>
      </c>
      <c r="L105" s="7">
        <f t="shared" si="15"/>
        <v>530306790.30034047</v>
      </c>
    </row>
    <row r="106" spans="2:12" x14ac:dyDescent="0.25">
      <c r="B106">
        <v>84</v>
      </c>
      <c r="C106" s="7">
        <f t="shared" si="10"/>
        <v>2035713.4264483403</v>
      </c>
      <c r="D106" s="7">
        <f t="shared" si="11"/>
        <v>1615738.0976876018</v>
      </c>
      <c r="E106" s="7">
        <f t="shared" si="12"/>
        <v>3651451.5241359421</v>
      </c>
      <c r="F106" s="7">
        <f t="shared" si="8"/>
        <v>265396799.29425815</v>
      </c>
      <c r="G106" s="7"/>
      <c r="H106">
        <v>84</v>
      </c>
      <c r="I106" s="7">
        <f t="shared" si="13"/>
        <v>14464978.848209066</v>
      </c>
      <c r="J106" s="7">
        <f t="shared" si="14"/>
        <v>3203936.858064557</v>
      </c>
      <c r="K106" s="7">
        <f t="shared" si="9"/>
        <v>17668915.706273623</v>
      </c>
      <c r="L106" s="7">
        <f t="shared" si="15"/>
        <v>515841811.45213139</v>
      </c>
    </row>
    <row r="107" spans="2:12" x14ac:dyDescent="0.25">
      <c r="B107">
        <v>85</v>
      </c>
      <c r="C107" s="7">
        <f t="shared" si="10"/>
        <v>2048012.5283997993</v>
      </c>
      <c r="D107" s="7">
        <f t="shared" si="11"/>
        <v>1603438.9957361429</v>
      </c>
      <c r="E107" s="7">
        <f t="shared" si="12"/>
        <v>3651451.5241359421</v>
      </c>
      <c r="F107" s="7">
        <f t="shared" si="8"/>
        <v>263348786.76585835</v>
      </c>
      <c r="G107" s="7"/>
      <c r="H107">
        <v>85</v>
      </c>
      <c r="I107" s="7">
        <f t="shared" si="13"/>
        <v>14552371.428750329</v>
      </c>
      <c r="J107" s="7">
        <f t="shared" si="14"/>
        <v>3116544.2775232936</v>
      </c>
      <c r="K107" s="7">
        <f t="shared" si="9"/>
        <v>17668915.706273623</v>
      </c>
      <c r="L107" s="7">
        <f t="shared" si="15"/>
        <v>501289440.02338105</v>
      </c>
    </row>
    <row r="108" spans="2:12" x14ac:dyDescent="0.25">
      <c r="B108">
        <v>86</v>
      </c>
      <c r="C108" s="7">
        <f t="shared" si="10"/>
        <v>2060385.937425548</v>
      </c>
      <c r="D108" s="7">
        <f t="shared" si="11"/>
        <v>1591065.5867103941</v>
      </c>
      <c r="E108" s="7">
        <f t="shared" si="12"/>
        <v>3651451.5241359421</v>
      </c>
      <c r="F108" s="7">
        <f t="shared" si="8"/>
        <v>261288400.8284328</v>
      </c>
      <c r="G108" s="7"/>
      <c r="H108">
        <v>86</v>
      </c>
      <c r="I108" s="7">
        <f t="shared" si="13"/>
        <v>14640292.006132362</v>
      </c>
      <c r="J108" s="7">
        <f t="shared" si="14"/>
        <v>3028623.7001412604</v>
      </c>
      <c r="K108" s="7">
        <f t="shared" si="9"/>
        <v>17668915.706273623</v>
      </c>
      <c r="L108" s="7">
        <f t="shared" si="15"/>
        <v>486649148.01724869</v>
      </c>
    </row>
    <row r="109" spans="2:12" x14ac:dyDescent="0.25">
      <c r="B109">
        <v>87</v>
      </c>
      <c r="C109" s="7">
        <f t="shared" si="10"/>
        <v>2072834.1024641606</v>
      </c>
      <c r="D109" s="7">
        <f t="shared" si="11"/>
        <v>1578617.4216717815</v>
      </c>
      <c r="E109" s="7">
        <f t="shared" si="12"/>
        <v>3651451.5241359421</v>
      </c>
      <c r="F109" s="7">
        <f t="shared" si="8"/>
        <v>259215566.72596863</v>
      </c>
      <c r="G109" s="7"/>
      <c r="H109">
        <v>87</v>
      </c>
      <c r="I109" s="7">
        <f t="shared" si="13"/>
        <v>14728743.770336078</v>
      </c>
      <c r="J109" s="7">
        <f t="shared" si="14"/>
        <v>2940171.9359375439</v>
      </c>
      <c r="K109" s="7">
        <f t="shared" si="9"/>
        <v>17668915.706273623</v>
      </c>
      <c r="L109" s="7">
        <f t="shared" si="15"/>
        <v>471920404.2469126</v>
      </c>
    </row>
    <row r="110" spans="2:12" x14ac:dyDescent="0.25">
      <c r="B110">
        <v>88</v>
      </c>
      <c r="C110" s="7">
        <f t="shared" si="10"/>
        <v>2085357.4751665485</v>
      </c>
      <c r="D110" s="7">
        <f t="shared" si="11"/>
        <v>1566094.0489693936</v>
      </c>
      <c r="E110" s="7">
        <f t="shared" si="12"/>
        <v>3651451.5241359421</v>
      </c>
      <c r="F110" s="7">
        <f t="shared" si="8"/>
        <v>257130209.25080207</v>
      </c>
      <c r="G110" s="7"/>
      <c r="H110">
        <v>88</v>
      </c>
      <c r="I110" s="7">
        <f t="shared" si="13"/>
        <v>14817729.930615192</v>
      </c>
      <c r="J110" s="7">
        <f t="shared" si="14"/>
        <v>2851185.7756584301</v>
      </c>
      <c r="K110" s="7">
        <f t="shared" si="9"/>
        <v>17668915.706273623</v>
      </c>
      <c r="L110" s="7">
        <f t="shared" si="15"/>
        <v>457102674.31629741</v>
      </c>
    </row>
    <row r="111" spans="2:12" x14ac:dyDescent="0.25">
      <c r="B111">
        <v>89</v>
      </c>
      <c r="C111" s="7">
        <f t="shared" si="10"/>
        <v>2097956.5099123465</v>
      </c>
      <c r="D111" s="7">
        <f t="shared" si="11"/>
        <v>1553495.0142235958</v>
      </c>
      <c r="E111" s="7">
        <f t="shared" si="12"/>
        <v>3651451.5241359421</v>
      </c>
      <c r="F111" s="7">
        <f t="shared" si="8"/>
        <v>255032252.74088973</v>
      </c>
      <c r="G111" s="7"/>
      <c r="H111">
        <v>89</v>
      </c>
      <c r="I111" s="7">
        <f t="shared" si="13"/>
        <v>14907253.715612659</v>
      </c>
      <c r="J111" s="7">
        <f t="shared" si="14"/>
        <v>2761661.9906609631</v>
      </c>
      <c r="K111" s="7">
        <f t="shared" si="9"/>
        <v>17668915.706273623</v>
      </c>
      <c r="L111" s="7">
        <f t="shared" si="15"/>
        <v>442195420.60068476</v>
      </c>
    </row>
    <row r="112" spans="2:12" x14ac:dyDescent="0.25">
      <c r="B112">
        <v>90</v>
      </c>
      <c r="C112" s="7">
        <f t="shared" si="10"/>
        <v>2110631.6638264004</v>
      </c>
      <c r="D112" s="7">
        <f t="shared" si="11"/>
        <v>1540819.8603095419</v>
      </c>
      <c r="E112" s="7">
        <f t="shared" si="12"/>
        <v>3651451.5241359421</v>
      </c>
      <c r="F112" s="7">
        <f t="shared" si="8"/>
        <v>252921621.07706332</v>
      </c>
      <c r="G112" s="7"/>
      <c r="H112">
        <v>90</v>
      </c>
      <c r="I112" s="7">
        <f t="shared" si="13"/>
        <v>14997318.37347782</v>
      </c>
      <c r="J112" s="7">
        <f t="shared" si="14"/>
        <v>2671597.3327958034</v>
      </c>
      <c r="K112" s="7">
        <f t="shared" si="9"/>
        <v>17668915.706273623</v>
      </c>
      <c r="L112" s="7">
        <f t="shared" si="15"/>
        <v>427198102.22720695</v>
      </c>
    </row>
    <row r="113" spans="2:12" x14ac:dyDescent="0.25">
      <c r="B113">
        <v>91</v>
      </c>
      <c r="C113" s="7">
        <f t="shared" si="10"/>
        <v>2123383.3967953511</v>
      </c>
      <c r="D113" s="7">
        <f t="shared" si="11"/>
        <v>1528068.1273405908</v>
      </c>
      <c r="E113" s="7">
        <f t="shared" si="12"/>
        <v>3651451.5241359421</v>
      </c>
      <c r="F113" s="7">
        <f t="shared" si="8"/>
        <v>250798237.68026796</v>
      </c>
      <c r="G113" s="7"/>
      <c r="H113">
        <v>91</v>
      </c>
      <c r="I113" s="7">
        <f t="shared" si="13"/>
        <v>15087927.171984248</v>
      </c>
      <c r="J113" s="7">
        <f t="shared" si="14"/>
        <v>2580988.5342893754</v>
      </c>
      <c r="K113" s="7">
        <f t="shared" si="9"/>
        <v>17668915.706273623</v>
      </c>
      <c r="L113" s="7">
        <f t="shared" si="15"/>
        <v>412110175.05522269</v>
      </c>
    </row>
    <row r="114" spans="2:12" x14ac:dyDescent="0.25">
      <c r="B114">
        <v>92</v>
      </c>
      <c r="C114" s="7">
        <f t="shared" si="10"/>
        <v>2136212.1714843232</v>
      </c>
      <c r="D114" s="7">
        <f t="shared" si="11"/>
        <v>1515239.3526516187</v>
      </c>
      <c r="E114" s="7">
        <f t="shared" si="12"/>
        <v>3651451.5241359421</v>
      </c>
      <c r="F114" s="7">
        <f t="shared" si="8"/>
        <v>248662025.50878364</v>
      </c>
      <c r="G114" s="7"/>
      <c r="H114">
        <v>92</v>
      </c>
      <c r="I114" s="7">
        <f t="shared" si="13"/>
        <v>15179083.39864832</v>
      </c>
      <c r="J114" s="7">
        <f t="shared" si="14"/>
        <v>2489832.3076253035</v>
      </c>
      <c r="K114" s="7">
        <f t="shared" si="9"/>
        <v>17668915.706273623</v>
      </c>
      <c r="L114" s="7">
        <f t="shared" si="15"/>
        <v>396931091.65657437</v>
      </c>
    </row>
    <row r="115" spans="2:12" x14ac:dyDescent="0.25">
      <c r="B115">
        <v>93</v>
      </c>
      <c r="C115" s="7">
        <f t="shared" si="10"/>
        <v>2149118.4533537077</v>
      </c>
      <c r="D115" s="7">
        <f t="shared" si="11"/>
        <v>1502333.0707822342</v>
      </c>
      <c r="E115" s="7">
        <f t="shared" si="12"/>
        <v>3651451.5241359421</v>
      </c>
      <c r="F115" s="7">
        <f t="shared" si="8"/>
        <v>246512907.05542994</v>
      </c>
      <c r="G115" s="7"/>
      <c r="H115">
        <v>93</v>
      </c>
      <c r="I115" s="7">
        <f t="shared" si="13"/>
        <v>15270790.360848486</v>
      </c>
      <c r="J115" s="7">
        <f t="shared" si="14"/>
        <v>2398125.3454251369</v>
      </c>
      <c r="K115" s="7">
        <f t="shared" si="9"/>
        <v>17668915.706273623</v>
      </c>
      <c r="L115" s="7">
        <f t="shared" si="15"/>
        <v>381660301.29572588</v>
      </c>
    </row>
    <row r="116" spans="2:12" x14ac:dyDescent="0.25">
      <c r="B116">
        <v>94</v>
      </c>
      <c r="C116" s="7">
        <f t="shared" si="10"/>
        <v>2162102.7106760531</v>
      </c>
      <c r="D116" s="7">
        <f t="shared" si="11"/>
        <v>1489348.813459889</v>
      </c>
      <c r="E116" s="7">
        <f t="shared" si="12"/>
        <v>3651451.5241359421</v>
      </c>
      <c r="F116" s="7">
        <f t="shared" si="8"/>
        <v>244350804.34475389</v>
      </c>
      <c r="G116" s="7"/>
      <c r="H116">
        <v>94</v>
      </c>
      <c r="I116" s="7">
        <f t="shared" si="13"/>
        <v>15363051.385945279</v>
      </c>
      <c r="J116" s="7">
        <f t="shared" si="14"/>
        <v>2305864.3203283437</v>
      </c>
      <c r="K116" s="7">
        <f t="shared" si="9"/>
        <v>17668915.706273623</v>
      </c>
      <c r="L116" s="7">
        <f t="shared" si="15"/>
        <v>366297249.90978062</v>
      </c>
    </row>
    <row r="117" spans="2:12" x14ac:dyDescent="0.25">
      <c r="B117">
        <v>95</v>
      </c>
      <c r="C117" s="7">
        <f t="shared" si="10"/>
        <v>2175165.4145530541</v>
      </c>
      <c r="D117" s="7">
        <f t="shared" si="11"/>
        <v>1476286.109582888</v>
      </c>
      <c r="E117" s="7">
        <f t="shared" si="12"/>
        <v>3651451.5241359421</v>
      </c>
      <c r="F117" s="7">
        <f t="shared" si="8"/>
        <v>242175638.93020085</v>
      </c>
      <c r="G117" s="7"/>
      <c r="H117">
        <v>95</v>
      </c>
      <c r="I117" s="7">
        <f t="shared" si="13"/>
        <v>15455869.821402032</v>
      </c>
      <c r="J117" s="7">
        <f t="shared" si="14"/>
        <v>2213045.8848715913</v>
      </c>
      <c r="K117" s="7">
        <f t="shared" si="9"/>
        <v>17668915.706273623</v>
      </c>
      <c r="L117" s="7">
        <f t="shared" si="15"/>
        <v>350841380.08837861</v>
      </c>
    </row>
    <row r="118" spans="2:12" x14ac:dyDescent="0.25">
      <c r="B118">
        <v>96</v>
      </c>
      <c r="C118" s="7">
        <f t="shared" si="10"/>
        <v>2188307.0389326457</v>
      </c>
      <c r="D118" s="7">
        <f t="shared" si="11"/>
        <v>1463144.4852032966</v>
      </c>
      <c r="E118" s="7">
        <f t="shared" si="12"/>
        <v>3651451.5241359421</v>
      </c>
      <c r="F118" s="7">
        <f t="shared" si="8"/>
        <v>239987331.89126819</v>
      </c>
      <c r="G118" s="7"/>
      <c r="H118">
        <v>96</v>
      </c>
      <c r="I118" s="7">
        <f t="shared" si="13"/>
        <v>15549249.034906335</v>
      </c>
      <c r="J118" s="7">
        <f t="shared" si="14"/>
        <v>2119666.6713672872</v>
      </c>
      <c r="K118" s="7">
        <f t="shared" si="9"/>
        <v>17668915.706273623</v>
      </c>
      <c r="L118" s="7">
        <f t="shared" si="15"/>
        <v>335292131.05347228</v>
      </c>
    </row>
    <row r="119" spans="2:12" x14ac:dyDescent="0.25">
      <c r="B119">
        <v>97</v>
      </c>
      <c r="C119" s="7">
        <f t="shared" si="10"/>
        <v>2201528.0606261967</v>
      </c>
      <c r="D119" s="7">
        <f t="shared" si="11"/>
        <v>1449923.4635097452</v>
      </c>
      <c r="E119" s="7">
        <f t="shared" si="12"/>
        <v>3651451.5241359421</v>
      </c>
      <c r="F119" s="7">
        <f t="shared" si="8"/>
        <v>237785803.83064198</v>
      </c>
      <c r="G119" s="7"/>
      <c r="H119">
        <v>97</v>
      </c>
      <c r="I119" s="7">
        <f t="shared" si="13"/>
        <v>15643192.414492227</v>
      </c>
      <c r="J119" s="7">
        <f t="shared" si="14"/>
        <v>2025723.2917813947</v>
      </c>
      <c r="K119" s="7">
        <f t="shared" si="9"/>
        <v>17668915.706273623</v>
      </c>
      <c r="L119" s="7">
        <f t="shared" si="15"/>
        <v>319648938.63898003</v>
      </c>
    </row>
    <row r="120" spans="2:12" x14ac:dyDescent="0.25">
      <c r="B120">
        <v>98</v>
      </c>
      <c r="C120" s="7">
        <f t="shared" si="10"/>
        <v>2214828.9593258137</v>
      </c>
      <c r="D120" s="7">
        <f t="shared" si="11"/>
        <v>1436622.5648101286</v>
      </c>
      <c r="E120" s="7">
        <f t="shared" si="12"/>
        <v>3651451.5241359421</v>
      </c>
      <c r="F120" s="7">
        <f t="shared" si="8"/>
        <v>235570974.87131616</v>
      </c>
      <c r="G120" s="7"/>
      <c r="H120">
        <v>98</v>
      </c>
      <c r="I120" s="7">
        <f t="shared" si="13"/>
        <v>15737703.368663119</v>
      </c>
      <c r="J120" s="7">
        <f t="shared" si="14"/>
        <v>1931212.3376105044</v>
      </c>
      <c r="K120" s="7">
        <f t="shared" si="9"/>
        <v>17668915.706273623</v>
      </c>
      <c r="L120" s="7">
        <f t="shared" si="15"/>
        <v>303911235.2703169</v>
      </c>
    </row>
    <row r="121" spans="2:12" x14ac:dyDescent="0.25">
      <c r="B121">
        <v>99</v>
      </c>
      <c r="C121" s="7">
        <f t="shared" si="10"/>
        <v>2228210.2176217404</v>
      </c>
      <c r="D121" s="7">
        <f t="shared" si="11"/>
        <v>1423241.3065142017</v>
      </c>
      <c r="E121" s="7">
        <f t="shared" si="12"/>
        <v>3651451.5241359421</v>
      </c>
      <c r="F121" s="7">
        <f t="shared" si="8"/>
        <v>233342764.65369442</v>
      </c>
      <c r="G121" s="7"/>
      <c r="H121">
        <v>99</v>
      </c>
      <c r="I121" s="7">
        <f t="shared" si="13"/>
        <v>15832785.326515459</v>
      </c>
      <c r="J121" s="7">
        <f t="shared" si="14"/>
        <v>1836130.3797581645</v>
      </c>
      <c r="K121" s="7">
        <f t="shared" si="9"/>
        <v>17668915.706273623</v>
      </c>
      <c r="L121" s="7">
        <f t="shared" si="15"/>
        <v>288078449.94380146</v>
      </c>
    </row>
    <row r="122" spans="2:12" x14ac:dyDescent="0.25">
      <c r="B122">
        <v>100</v>
      </c>
      <c r="C122" s="7">
        <f t="shared" si="10"/>
        <v>2241672.3210198716</v>
      </c>
      <c r="D122" s="7">
        <f t="shared" si="11"/>
        <v>1409779.2031160705</v>
      </c>
      <c r="E122" s="7">
        <f t="shared" si="12"/>
        <v>3651451.5241359421</v>
      </c>
      <c r="F122" s="7">
        <f t="shared" si="8"/>
        <v>231101092.33267456</v>
      </c>
      <c r="G122" s="7"/>
      <c r="H122">
        <v>100</v>
      </c>
      <c r="I122" s="7">
        <f t="shared" si="13"/>
        <v>15928441.737863155</v>
      </c>
      <c r="J122" s="7">
        <f t="shared" si="14"/>
        <v>1740473.968410467</v>
      </c>
      <c r="K122" s="7">
        <f t="shared" si="9"/>
        <v>17668915.706273623</v>
      </c>
      <c r="L122" s="7">
        <f t="shared" si="15"/>
        <v>272150008.20593828</v>
      </c>
    </row>
    <row r="123" spans="2:12" x14ac:dyDescent="0.25">
      <c r="B123">
        <v>101</v>
      </c>
      <c r="C123" s="7">
        <f t="shared" si="10"/>
        <v>2255215.7579593668</v>
      </c>
      <c r="D123" s="7">
        <f t="shared" si="11"/>
        <v>1396235.7661765753</v>
      </c>
      <c r="E123" s="7">
        <f t="shared" si="12"/>
        <v>3651451.5241359421</v>
      </c>
      <c r="F123" s="7">
        <f t="shared" si="8"/>
        <v>228845876.5747152</v>
      </c>
      <c r="G123" s="7"/>
      <c r="H123">
        <v>101</v>
      </c>
      <c r="I123" s="7">
        <f t="shared" si="13"/>
        <v>16024676.073362745</v>
      </c>
      <c r="J123" s="7">
        <f t="shared" si="14"/>
        <v>1644239.6329108768</v>
      </c>
      <c r="K123" s="7">
        <f t="shared" si="9"/>
        <v>17668915.706273623</v>
      </c>
      <c r="L123" s="7">
        <f t="shared" si="15"/>
        <v>256125332.13257554</v>
      </c>
    </row>
    <row r="124" spans="2:12" x14ac:dyDescent="0.25">
      <c r="B124">
        <v>102</v>
      </c>
      <c r="C124" s="7">
        <f t="shared" si="10"/>
        <v>2268841.0198303713</v>
      </c>
      <c r="D124" s="7">
        <f t="shared" si="11"/>
        <v>1382610.5043055709</v>
      </c>
      <c r="E124" s="7">
        <f t="shared" si="12"/>
        <v>3651451.5241359421</v>
      </c>
      <c r="F124" s="7">
        <f t="shared" si="8"/>
        <v>226577035.55488482</v>
      </c>
      <c r="G124" s="7"/>
      <c r="H124">
        <v>102</v>
      </c>
      <c r="I124" s="7">
        <f t="shared" si="13"/>
        <v>16121491.824639313</v>
      </c>
      <c r="J124" s="7">
        <f t="shared" si="14"/>
        <v>1547423.8816343106</v>
      </c>
      <c r="K124" s="7">
        <f t="shared" si="9"/>
        <v>17668915.706273623</v>
      </c>
      <c r="L124" s="7">
        <f t="shared" si="15"/>
        <v>240003840.30793622</v>
      </c>
    </row>
    <row r="125" spans="2:12" x14ac:dyDescent="0.25">
      <c r="B125">
        <v>103</v>
      </c>
      <c r="C125" s="7">
        <f t="shared" si="10"/>
        <v>2282548.6009918461</v>
      </c>
      <c r="D125" s="7">
        <f t="shared" si="11"/>
        <v>1368902.9231440958</v>
      </c>
      <c r="E125" s="7">
        <f t="shared" si="12"/>
        <v>3651451.5241359421</v>
      </c>
      <c r="F125" s="7">
        <f t="shared" si="8"/>
        <v>224294486.95389298</v>
      </c>
      <c r="G125" s="7"/>
      <c r="H125">
        <v>103</v>
      </c>
      <c r="I125" s="7">
        <f t="shared" si="13"/>
        <v>16218892.504413174</v>
      </c>
      <c r="J125" s="7">
        <f t="shared" si="14"/>
        <v>1450023.2018604481</v>
      </c>
      <c r="K125" s="7">
        <f t="shared" si="9"/>
        <v>17668915.706273623</v>
      </c>
      <c r="L125" s="7">
        <f t="shared" si="15"/>
        <v>223784947.80352303</v>
      </c>
    </row>
    <row r="126" spans="2:12" x14ac:dyDescent="0.25">
      <c r="B126">
        <v>104</v>
      </c>
      <c r="C126" s="7">
        <f t="shared" si="10"/>
        <v>2296338.9987895051</v>
      </c>
      <c r="D126" s="7">
        <f t="shared" si="11"/>
        <v>1355112.5253464368</v>
      </c>
      <c r="E126" s="7">
        <f t="shared" si="12"/>
        <v>3651451.5241359421</v>
      </c>
      <c r="F126" s="7">
        <f t="shared" si="8"/>
        <v>221998147.95510346</v>
      </c>
      <c r="G126" s="7"/>
      <c r="H126">
        <v>104</v>
      </c>
      <c r="I126" s="7">
        <f t="shared" si="13"/>
        <v>16316881.646627339</v>
      </c>
      <c r="J126" s="7">
        <f t="shared" si="14"/>
        <v>1352034.0596462849</v>
      </c>
      <c r="K126" s="7">
        <f t="shared" si="9"/>
        <v>17668915.706273623</v>
      </c>
      <c r="L126" s="7">
        <f t="shared" si="15"/>
        <v>207468066.1568957</v>
      </c>
    </row>
    <row r="127" spans="2:12" x14ac:dyDescent="0.25">
      <c r="B127">
        <v>105</v>
      </c>
      <c r="C127" s="7">
        <f t="shared" si="10"/>
        <v>2310212.7135738591</v>
      </c>
      <c r="D127" s="7">
        <f t="shared" si="11"/>
        <v>1341238.8105620833</v>
      </c>
      <c r="E127" s="7">
        <f t="shared" si="12"/>
        <v>3651451.5241359421</v>
      </c>
      <c r="F127" s="7">
        <f t="shared" si="8"/>
        <v>219687935.24152958</v>
      </c>
      <c r="G127" s="7"/>
      <c r="H127">
        <v>105</v>
      </c>
      <c r="I127" s="7">
        <f t="shared" si="13"/>
        <v>16415462.806575712</v>
      </c>
      <c r="J127" s="7">
        <f t="shared" si="14"/>
        <v>1253452.8996979115</v>
      </c>
      <c r="K127" s="7">
        <f t="shared" si="9"/>
        <v>17668915.706273623</v>
      </c>
      <c r="L127" s="7">
        <f t="shared" si="15"/>
        <v>191052603.35031998</v>
      </c>
    </row>
    <row r="128" spans="2:12" x14ac:dyDescent="0.25">
      <c r="B128">
        <v>106</v>
      </c>
      <c r="C128" s="7">
        <f t="shared" si="10"/>
        <v>2324170.2487183679</v>
      </c>
      <c r="D128" s="7">
        <f t="shared" si="11"/>
        <v>1327281.2754175744</v>
      </c>
      <c r="E128" s="7">
        <f t="shared" si="12"/>
        <v>3651451.5241359421</v>
      </c>
      <c r="F128" s="7">
        <f t="shared" si="8"/>
        <v>217363764.9928112</v>
      </c>
      <c r="G128" s="7"/>
      <c r="H128">
        <v>106</v>
      </c>
      <c r="I128" s="7">
        <f t="shared" si="13"/>
        <v>16514639.561032107</v>
      </c>
      <c r="J128" s="7">
        <f t="shared" si="14"/>
        <v>1154276.1452415164</v>
      </c>
      <c r="K128" s="7">
        <f t="shared" si="9"/>
        <v>17668915.706273623</v>
      </c>
      <c r="L128" s="7">
        <f t="shared" si="15"/>
        <v>174537963.78928787</v>
      </c>
    </row>
    <row r="129" spans="2:12" x14ac:dyDescent="0.25">
      <c r="B129">
        <v>107</v>
      </c>
      <c r="C129" s="7">
        <f t="shared" si="10"/>
        <v>2338212.1106377076</v>
      </c>
      <c r="D129" s="7">
        <f t="shared" si="11"/>
        <v>1313239.4134982342</v>
      </c>
      <c r="E129" s="7">
        <f t="shared" si="12"/>
        <v>3651451.5241359421</v>
      </c>
      <c r="F129" s="7">
        <f t="shared" si="8"/>
        <v>215025552.88217351</v>
      </c>
      <c r="G129" s="7"/>
      <c r="H129">
        <v>107</v>
      </c>
      <c r="I129" s="7">
        <f t="shared" si="13"/>
        <v>16614415.508380009</v>
      </c>
      <c r="J129" s="7">
        <f t="shared" si="14"/>
        <v>1054500.1978936142</v>
      </c>
      <c r="K129" s="7">
        <f t="shared" si="9"/>
        <v>17668915.706273623</v>
      </c>
      <c r="L129" s="7">
        <f t="shared" si="15"/>
        <v>157923548.28090787</v>
      </c>
    </row>
    <row r="130" spans="2:12" x14ac:dyDescent="0.25">
      <c r="B130">
        <v>108</v>
      </c>
      <c r="C130" s="7">
        <f t="shared" si="10"/>
        <v>2352338.8088061437</v>
      </c>
      <c r="D130" s="7">
        <f t="shared" si="11"/>
        <v>1299112.7153297982</v>
      </c>
      <c r="E130" s="7">
        <f t="shared" si="12"/>
        <v>3651451.5241359421</v>
      </c>
      <c r="F130" s="7">
        <f t="shared" si="8"/>
        <v>212673214.07336736</v>
      </c>
      <c r="G130" s="7"/>
      <c r="H130">
        <v>108</v>
      </c>
      <c r="I130" s="7">
        <f t="shared" si="13"/>
        <v>16714794.268743139</v>
      </c>
      <c r="J130" s="7">
        <f t="shared" si="14"/>
        <v>954121.43753048498</v>
      </c>
      <c r="K130" s="7">
        <f t="shared" si="9"/>
        <v>17668915.706273623</v>
      </c>
      <c r="L130" s="7">
        <f t="shared" si="15"/>
        <v>141208754.01216474</v>
      </c>
    </row>
    <row r="131" spans="2:12" x14ac:dyDescent="0.25">
      <c r="B131">
        <v>109</v>
      </c>
      <c r="C131" s="7">
        <f t="shared" si="10"/>
        <v>2366550.8557760147</v>
      </c>
      <c r="D131" s="7">
        <f t="shared" si="11"/>
        <v>1284900.6683599276</v>
      </c>
      <c r="E131" s="7">
        <f t="shared" si="12"/>
        <v>3651451.5241359421</v>
      </c>
      <c r="F131" s="7">
        <f t="shared" si="8"/>
        <v>210306663.21759135</v>
      </c>
      <c r="G131" s="7"/>
      <c r="H131">
        <v>109</v>
      </c>
      <c r="I131" s="7">
        <f t="shared" si="13"/>
        <v>16815779.484116793</v>
      </c>
      <c r="J131" s="7">
        <f t="shared" si="14"/>
        <v>853136.22215682862</v>
      </c>
      <c r="K131" s="7">
        <f t="shared" si="9"/>
        <v>17668915.706273623</v>
      </c>
      <c r="L131" s="7">
        <f t="shared" si="15"/>
        <v>124392974.52804795</v>
      </c>
    </row>
    <row r="132" spans="2:12" x14ac:dyDescent="0.25">
      <c r="B132">
        <v>110</v>
      </c>
      <c r="C132" s="7">
        <f t="shared" si="10"/>
        <v>2380848.7671963274</v>
      </c>
      <c r="D132" s="7">
        <f t="shared" si="11"/>
        <v>1270602.7569396144</v>
      </c>
      <c r="E132" s="7">
        <f t="shared" si="12"/>
        <v>3651451.5241359421</v>
      </c>
      <c r="F132" s="7">
        <f t="shared" si="8"/>
        <v>207925814.45039502</v>
      </c>
      <c r="G132" s="7"/>
      <c r="H132">
        <v>110</v>
      </c>
      <c r="I132" s="7">
        <f t="shared" si="13"/>
        <v>16917374.818500001</v>
      </c>
      <c r="J132" s="7">
        <f t="shared" si="14"/>
        <v>751540.88777362288</v>
      </c>
      <c r="K132" s="7">
        <f t="shared" si="9"/>
        <v>17668915.706273623</v>
      </c>
      <c r="L132" s="7">
        <f t="shared" si="15"/>
        <v>107475599.70954795</v>
      </c>
    </row>
    <row r="133" spans="2:12" x14ac:dyDescent="0.25">
      <c r="B133">
        <v>111</v>
      </c>
      <c r="C133" s="7">
        <f t="shared" si="10"/>
        <v>2395233.0618314724</v>
      </c>
      <c r="D133" s="7">
        <f t="shared" si="11"/>
        <v>1256218.4623044699</v>
      </c>
      <c r="E133" s="7">
        <f t="shared" si="12"/>
        <v>3651451.5241359421</v>
      </c>
      <c r="F133" s="7">
        <f t="shared" si="8"/>
        <v>205530581.38856354</v>
      </c>
      <c r="G133" s="7"/>
      <c r="H133">
        <v>111</v>
      </c>
      <c r="I133" s="7">
        <f t="shared" si="13"/>
        <v>17019583.958028436</v>
      </c>
      <c r="J133" s="7">
        <f t="shared" si="14"/>
        <v>649331.74824518547</v>
      </c>
      <c r="K133" s="7">
        <f t="shared" si="9"/>
        <v>17668915.706273623</v>
      </c>
      <c r="L133" s="7">
        <f t="shared" si="15"/>
        <v>90456015.751519516</v>
      </c>
    </row>
    <row r="134" spans="2:12" x14ac:dyDescent="0.25">
      <c r="B134">
        <v>112</v>
      </c>
      <c r="C134" s="7">
        <f t="shared" si="10"/>
        <v>2409704.2615800374</v>
      </c>
      <c r="D134" s="7">
        <f t="shared" si="11"/>
        <v>1241747.2625559047</v>
      </c>
      <c r="E134" s="7">
        <f t="shared" si="12"/>
        <v>3651451.5241359421</v>
      </c>
      <c r="F134" s="7">
        <f t="shared" si="8"/>
        <v>203120877.12698349</v>
      </c>
      <c r="G134" s="7"/>
      <c r="H134">
        <v>112</v>
      </c>
      <c r="I134" s="7">
        <f t="shared" si="13"/>
        <v>17122410.611108191</v>
      </c>
      <c r="J134" s="7">
        <f t="shared" si="14"/>
        <v>546505.09516543034</v>
      </c>
      <c r="K134" s="7">
        <f t="shared" si="9"/>
        <v>17668915.706273623</v>
      </c>
      <c r="L134" s="7">
        <f t="shared" si="15"/>
        <v>73333605.140411317</v>
      </c>
    </row>
    <row r="135" spans="2:12" x14ac:dyDescent="0.25">
      <c r="B135">
        <v>113</v>
      </c>
      <c r="C135" s="7">
        <f t="shared" si="10"/>
        <v>2424262.8914937503</v>
      </c>
      <c r="D135" s="7">
        <f t="shared" si="11"/>
        <v>1227188.6326421918</v>
      </c>
      <c r="E135" s="7">
        <f t="shared" si="12"/>
        <v>3651451.5241359421</v>
      </c>
      <c r="F135" s="7">
        <f t="shared" si="8"/>
        <v>200696614.23548976</v>
      </c>
      <c r="G135" s="7"/>
      <c r="H135">
        <v>113</v>
      </c>
      <c r="I135" s="7">
        <f t="shared" si="13"/>
        <v>17225858.508550305</v>
      </c>
      <c r="J135" s="7">
        <f t="shared" si="14"/>
        <v>443057.19772331836</v>
      </c>
      <c r="K135" s="7">
        <f t="shared" si="9"/>
        <v>17668915.706273623</v>
      </c>
      <c r="L135" s="7">
        <f t="shared" si="15"/>
        <v>56107746.631861016</v>
      </c>
    </row>
    <row r="136" spans="2:12" x14ac:dyDescent="0.25">
      <c r="B136">
        <v>114</v>
      </c>
      <c r="C136" s="7">
        <f t="shared" si="10"/>
        <v>2438909.4797965251</v>
      </c>
      <c r="D136" s="7">
        <f t="shared" si="11"/>
        <v>1212542.0443394172</v>
      </c>
      <c r="E136" s="7">
        <f t="shared" si="12"/>
        <v>3651451.5241359421</v>
      </c>
      <c r="F136" s="7">
        <f t="shared" si="8"/>
        <v>198257704.75569323</v>
      </c>
      <c r="G136" s="7"/>
      <c r="H136">
        <v>114</v>
      </c>
      <c r="I136" s="7">
        <f t="shared" si="13"/>
        <v>17329931.40370613</v>
      </c>
      <c r="J136" s="7">
        <f t="shared" si="14"/>
        <v>338984.30256749358</v>
      </c>
      <c r="K136" s="7">
        <f t="shared" si="9"/>
        <v>17668915.706273623</v>
      </c>
      <c r="L136" s="7">
        <f t="shared" si="15"/>
        <v>38777815.228154883</v>
      </c>
    </row>
    <row r="137" spans="2:12" x14ac:dyDescent="0.25">
      <c r="B137">
        <v>115</v>
      </c>
      <c r="C137" s="7">
        <f t="shared" si="10"/>
        <v>2453644.5579036288</v>
      </c>
      <c r="D137" s="7">
        <f t="shared" si="11"/>
        <v>1197806.9662323131</v>
      </c>
      <c r="E137" s="7">
        <f t="shared" si="12"/>
        <v>3651451.5241359421</v>
      </c>
      <c r="F137" s="7">
        <f t="shared" si="8"/>
        <v>195804060.19778961</v>
      </c>
      <c r="G137" s="7"/>
      <c r="H137">
        <v>115</v>
      </c>
      <c r="I137" s="7">
        <f t="shared" si="13"/>
        <v>17434633.07260352</v>
      </c>
      <c r="J137" s="7">
        <f t="shared" si="14"/>
        <v>234282.63367010243</v>
      </c>
      <c r="K137" s="7">
        <f t="shared" si="9"/>
        <v>17668915.706273623</v>
      </c>
      <c r="L137" s="7">
        <f t="shared" si="15"/>
        <v>21343182.155551363</v>
      </c>
    </row>
    <row r="138" spans="2:12" x14ac:dyDescent="0.25">
      <c r="B138">
        <v>116</v>
      </c>
      <c r="C138" s="7">
        <f t="shared" si="10"/>
        <v>2468468.6604409632</v>
      </c>
      <c r="D138" s="7">
        <f t="shared" si="11"/>
        <v>1182982.8636949789</v>
      </c>
      <c r="E138" s="7">
        <f t="shared" si="12"/>
        <v>3651451.5241359421</v>
      </c>
      <c r="F138" s="7">
        <f t="shared" si="8"/>
        <v>193335591.53734866</v>
      </c>
      <c r="G138" s="7"/>
      <c r="H138">
        <v>116</v>
      </c>
      <c r="I138" s="7">
        <f t="shared" si="13"/>
        <v>17539967.314083833</v>
      </c>
      <c r="J138" s="7">
        <f t="shared" si="14"/>
        <v>128948.39218978946</v>
      </c>
      <c r="K138" s="7">
        <f t="shared" si="9"/>
        <v>17668915.706273623</v>
      </c>
      <c r="L138" s="7">
        <f t="shared" si="15"/>
        <v>3803214.8414675295</v>
      </c>
    </row>
    <row r="139" spans="2:12" x14ac:dyDescent="0.25">
      <c r="B139">
        <v>117</v>
      </c>
      <c r="C139" s="7">
        <f t="shared" si="10"/>
        <v>2483382.3252644604</v>
      </c>
      <c r="D139" s="7">
        <f t="shared" si="11"/>
        <v>1168069.1988714815</v>
      </c>
      <c r="E139" s="7">
        <f t="shared" si="12"/>
        <v>3651451.5241359421</v>
      </c>
      <c r="F139" s="7">
        <f t="shared" si="8"/>
        <v>190852209.2120842</v>
      </c>
      <c r="G139" s="7"/>
      <c r="H139">
        <v>117</v>
      </c>
      <c r="I139" s="7">
        <f t="shared" si="13"/>
        <v>17645937.949939758</v>
      </c>
      <c r="J139" s="7">
        <f t="shared" si="14"/>
        <v>22977.75633386632</v>
      </c>
      <c r="K139" s="7">
        <f t="shared" si="9"/>
        <v>17668915.706273623</v>
      </c>
      <c r="L139" s="7">
        <f t="shared" si="15"/>
        <v>0</v>
      </c>
    </row>
    <row r="140" spans="2:12" x14ac:dyDescent="0.25">
      <c r="B140">
        <v>118</v>
      </c>
      <c r="C140" s="7">
        <f t="shared" si="10"/>
        <v>2498386.0934795998</v>
      </c>
      <c r="D140" s="7">
        <f t="shared" si="11"/>
        <v>1153065.4306563421</v>
      </c>
      <c r="E140" s="7">
        <f t="shared" si="12"/>
        <v>3651451.5241359421</v>
      </c>
      <c r="F140" s="7">
        <f t="shared" si="8"/>
        <v>188353823.1186046</v>
      </c>
      <c r="G140" s="7"/>
      <c r="H140">
        <v>118</v>
      </c>
      <c r="I140" s="7">
        <f t="shared" si="13"/>
        <v>0</v>
      </c>
      <c r="J140" s="7">
        <f t="shared" si="14"/>
        <v>0</v>
      </c>
      <c r="K140" s="7">
        <f t="shared" si="9"/>
        <v>0</v>
      </c>
      <c r="L140" s="7">
        <f t="shared" si="15"/>
        <v>0</v>
      </c>
    </row>
    <row r="141" spans="2:12" x14ac:dyDescent="0.25">
      <c r="B141">
        <v>119</v>
      </c>
      <c r="C141" s="7">
        <f t="shared" si="10"/>
        <v>2513480.5094610397</v>
      </c>
      <c r="D141" s="7">
        <f t="shared" si="11"/>
        <v>1137971.0146749027</v>
      </c>
      <c r="E141" s="7">
        <f t="shared" si="12"/>
        <v>3651451.5241359421</v>
      </c>
      <c r="F141" s="7">
        <f t="shared" si="8"/>
        <v>185840342.60914356</v>
      </c>
      <c r="G141" s="7"/>
      <c r="H141">
        <v>119</v>
      </c>
      <c r="I141" s="7">
        <f t="shared" si="13"/>
        <v>0</v>
      </c>
      <c r="J141" s="7">
        <f t="shared" si="14"/>
        <v>0</v>
      </c>
      <c r="K141" s="7">
        <f t="shared" si="9"/>
        <v>0</v>
      </c>
      <c r="L141" s="7">
        <f t="shared" si="15"/>
        <v>0</v>
      </c>
    </row>
    <row r="142" spans="2:12" x14ac:dyDescent="0.25">
      <c r="B142">
        <v>120</v>
      </c>
      <c r="C142" s="7">
        <f t="shared" si="10"/>
        <v>2528666.1208723662</v>
      </c>
      <c r="D142" s="7">
        <f>IF(F141*$D$18/12&lt;0,0,F141*$D$18/12)</f>
        <v>1122785.4032635756</v>
      </c>
      <c r="E142" s="7">
        <f t="shared" si="12"/>
        <v>3651451.5241359421</v>
      </c>
      <c r="F142" s="7">
        <f>IF(F141-C142&lt;0,0,F141-C142)</f>
        <v>183311676.48827118</v>
      </c>
      <c r="G142" s="7"/>
      <c r="H142">
        <v>120</v>
      </c>
      <c r="I142" s="7">
        <f t="shared" si="13"/>
        <v>0</v>
      </c>
      <c r="J142" s="7">
        <f t="shared" si="14"/>
        <v>0</v>
      </c>
      <c r="K142" s="7">
        <f t="shared" si="9"/>
        <v>0</v>
      </c>
      <c r="L142" s="7">
        <f t="shared" si="15"/>
        <v>0</v>
      </c>
    </row>
    <row r="143" spans="2:12" x14ac:dyDescent="0.25">
      <c r="B143">
        <v>121</v>
      </c>
      <c r="C143" s="7">
        <f>IF(E143-D143&lt;0,0,E143-D143)</f>
        <v>2543943.4786859704</v>
      </c>
      <c r="D143" s="7">
        <f t="shared" si="11"/>
        <v>1107508.0454499717</v>
      </c>
      <c r="E143" s="7">
        <f t="shared" si="12"/>
        <v>3651451.5241359421</v>
      </c>
      <c r="F143" s="7">
        <f t="shared" ref="F143:F202" si="16">IF(F142-C143&lt;0,0,F142-C143)</f>
        <v>180767733.0095852</v>
      </c>
      <c r="G143" s="7"/>
      <c r="H143">
        <v>121</v>
      </c>
      <c r="I143" s="7">
        <f t="shared" si="13"/>
        <v>0</v>
      </c>
      <c r="J143" s="7">
        <f t="shared" si="14"/>
        <v>0</v>
      </c>
      <c r="K143" s="7">
        <f t="shared" si="9"/>
        <v>0</v>
      </c>
      <c r="L143" s="7">
        <f t="shared" si="15"/>
        <v>0</v>
      </c>
    </row>
    <row r="144" spans="2:12" x14ac:dyDescent="0.25">
      <c r="B144">
        <v>122</v>
      </c>
      <c r="C144" s="7">
        <f t="shared" si="10"/>
        <v>2559313.1372030312</v>
      </c>
      <c r="D144" s="7">
        <f t="shared" si="11"/>
        <v>1092138.3869329107</v>
      </c>
      <c r="E144" s="7">
        <f t="shared" si="12"/>
        <v>3651451.5241359421</v>
      </c>
      <c r="F144" s="7">
        <f t="shared" si="16"/>
        <v>178208419.87238216</v>
      </c>
      <c r="G144" s="7"/>
      <c r="H144">
        <v>122</v>
      </c>
      <c r="I144" s="7">
        <f t="shared" si="13"/>
        <v>0</v>
      </c>
      <c r="J144" s="7">
        <f t="shared" si="14"/>
        <v>0</v>
      </c>
      <c r="K144" s="7">
        <f t="shared" si="9"/>
        <v>0</v>
      </c>
      <c r="L144" s="7">
        <f t="shared" si="15"/>
        <v>0</v>
      </c>
    </row>
    <row r="145" spans="2:12" x14ac:dyDescent="0.25">
      <c r="B145">
        <v>123</v>
      </c>
      <c r="C145" s="7">
        <f t="shared" si="10"/>
        <v>2574775.6540736333</v>
      </c>
      <c r="D145" s="7">
        <f t="shared" si="11"/>
        <v>1076675.8700623089</v>
      </c>
      <c r="E145" s="7">
        <f t="shared" si="12"/>
        <v>3651451.5241359421</v>
      </c>
      <c r="F145" s="7">
        <f t="shared" si="16"/>
        <v>175633644.21830854</v>
      </c>
      <c r="G145" s="7"/>
      <c r="H145">
        <v>123</v>
      </c>
      <c r="I145" s="7">
        <f t="shared" si="13"/>
        <v>0</v>
      </c>
      <c r="J145" s="7">
        <f t="shared" si="14"/>
        <v>0</v>
      </c>
      <c r="K145" s="7">
        <f t="shared" si="9"/>
        <v>0</v>
      </c>
      <c r="L145" s="7">
        <f t="shared" si="15"/>
        <v>0</v>
      </c>
    </row>
    <row r="146" spans="2:12" x14ac:dyDescent="0.25">
      <c r="B146">
        <v>124</v>
      </c>
      <c r="C146" s="7">
        <f t="shared" si="10"/>
        <v>2590331.590316995</v>
      </c>
      <c r="D146" s="7">
        <f t="shared" si="11"/>
        <v>1061119.9338189473</v>
      </c>
      <c r="E146" s="7">
        <f t="shared" si="12"/>
        <v>3651451.5241359421</v>
      </c>
      <c r="F146" s="7">
        <f t="shared" si="16"/>
        <v>173043312.62799156</v>
      </c>
      <c r="G146" s="7"/>
      <c r="H146">
        <v>124</v>
      </c>
      <c r="I146" s="7">
        <f t="shared" si="13"/>
        <v>0</v>
      </c>
      <c r="J146" s="7">
        <f t="shared" si="14"/>
        <v>0</v>
      </c>
      <c r="K146" s="7">
        <f t="shared" si="9"/>
        <v>0</v>
      </c>
      <c r="L146" s="7">
        <f t="shared" si="15"/>
        <v>0</v>
      </c>
    </row>
    <row r="147" spans="2:12" x14ac:dyDescent="0.25">
      <c r="B147">
        <v>125</v>
      </c>
      <c r="C147" s="7">
        <f t="shared" si="10"/>
        <v>2605981.5103418264</v>
      </c>
      <c r="D147" s="7">
        <f t="shared" si="11"/>
        <v>1045470.0137941156</v>
      </c>
      <c r="E147" s="7">
        <f t="shared" si="12"/>
        <v>3651451.5241359421</v>
      </c>
      <c r="F147" s="7">
        <f t="shared" si="16"/>
        <v>170437331.11764973</v>
      </c>
      <c r="G147" s="7"/>
      <c r="H147">
        <v>125</v>
      </c>
      <c r="I147" s="7">
        <f t="shared" si="13"/>
        <v>0</v>
      </c>
      <c r="J147" s="7">
        <f t="shared" si="14"/>
        <v>0</v>
      </c>
      <c r="K147" s="7">
        <f t="shared" si="9"/>
        <v>0</v>
      </c>
      <c r="L147" s="7">
        <f t="shared" si="15"/>
        <v>0</v>
      </c>
    </row>
    <row r="148" spans="2:12" x14ac:dyDescent="0.25">
      <c r="B148">
        <v>126</v>
      </c>
      <c r="C148" s="7">
        <f t="shared" si="10"/>
        <v>2621725.9819668084</v>
      </c>
      <c r="D148" s="7">
        <f t="shared" si="11"/>
        <v>1029725.5421691337</v>
      </c>
      <c r="E148" s="7">
        <f t="shared" si="12"/>
        <v>3651451.5241359421</v>
      </c>
      <c r="F148" s="7">
        <f t="shared" si="16"/>
        <v>167815605.13568294</v>
      </c>
      <c r="G148" s="7"/>
      <c r="H148">
        <v>126</v>
      </c>
      <c r="I148" s="7">
        <f t="shared" si="13"/>
        <v>0</v>
      </c>
      <c r="J148" s="7">
        <f t="shared" si="14"/>
        <v>0</v>
      </c>
      <c r="K148" s="7">
        <f t="shared" si="9"/>
        <v>0</v>
      </c>
      <c r="L148" s="7">
        <f t="shared" si="15"/>
        <v>0</v>
      </c>
    </row>
    <row r="149" spans="2:12" x14ac:dyDescent="0.25">
      <c r="B149">
        <v>127</v>
      </c>
      <c r="C149" s="7">
        <f t="shared" si="10"/>
        <v>2637565.5764411911</v>
      </c>
      <c r="D149" s="7">
        <f t="shared" si="11"/>
        <v>1013885.947694751</v>
      </c>
      <c r="E149" s="7">
        <f t="shared" si="12"/>
        <v>3651451.5241359421</v>
      </c>
      <c r="F149" s="7">
        <f t="shared" si="16"/>
        <v>165178039.55924174</v>
      </c>
      <c r="G149" s="7"/>
      <c r="H149">
        <v>127</v>
      </c>
      <c r="I149" s="7">
        <f t="shared" si="13"/>
        <v>0</v>
      </c>
      <c r="J149" s="7">
        <f t="shared" si="14"/>
        <v>0</v>
      </c>
      <c r="K149" s="7">
        <f t="shared" si="9"/>
        <v>0</v>
      </c>
      <c r="L149" s="7">
        <f t="shared" si="15"/>
        <v>0</v>
      </c>
    </row>
    <row r="150" spans="2:12" x14ac:dyDescent="0.25">
      <c r="B150">
        <v>128</v>
      </c>
      <c r="C150" s="7">
        <f t="shared" si="10"/>
        <v>2653500.8684655232</v>
      </c>
      <c r="D150" s="7">
        <f t="shared" si="11"/>
        <v>997950.65567041875</v>
      </c>
      <c r="E150" s="7">
        <f t="shared" si="12"/>
        <v>3651451.5241359421</v>
      </c>
      <c r="F150" s="7">
        <f t="shared" si="16"/>
        <v>162524538.69077623</v>
      </c>
      <c r="G150" s="7"/>
      <c r="H150">
        <v>128</v>
      </c>
      <c r="I150" s="7">
        <f t="shared" si="13"/>
        <v>0</v>
      </c>
      <c r="J150" s="7">
        <f t="shared" si="14"/>
        <v>0</v>
      </c>
      <c r="K150" s="7">
        <f t="shared" si="9"/>
        <v>0</v>
      </c>
      <c r="L150" s="7">
        <f t="shared" si="15"/>
        <v>0</v>
      </c>
    </row>
    <row r="151" spans="2:12" x14ac:dyDescent="0.25">
      <c r="B151">
        <v>129</v>
      </c>
      <c r="C151" s="7">
        <f t="shared" si="10"/>
        <v>2669532.4362125024</v>
      </c>
      <c r="D151" s="7">
        <f t="shared" si="11"/>
        <v>981919.08792343969</v>
      </c>
      <c r="E151" s="7">
        <f t="shared" si="12"/>
        <v>3651451.5241359421</v>
      </c>
      <c r="F151" s="7">
        <f t="shared" si="16"/>
        <v>159855006.25456372</v>
      </c>
      <c r="G151" s="7"/>
      <c r="H151">
        <v>129</v>
      </c>
      <c r="I151" s="7">
        <f t="shared" si="13"/>
        <v>0</v>
      </c>
      <c r="J151" s="7">
        <f t="shared" si="14"/>
        <v>0</v>
      </c>
      <c r="K151" s="7">
        <f t="shared" ref="K151:K202" si="17">IF(J151=0,0,($J$16*($J$18/12))/(1-1/(1+$J$18/12)^$J$17))</f>
        <v>0</v>
      </c>
      <c r="L151" s="7">
        <f t="shared" si="15"/>
        <v>0</v>
      </c>
    </row>
    <row r="152" spans="2:12" x14ac:dyDescent="0.25">
      <c r="B152">
        <v>130</v>
      </c>
      <c r="C152" s="7">
        <f t="shared" ref="C152:C202" si="18">IF(E152-D152&lt;0,0,E152-D152)</f>
        <v>2685660.8613479529</v>
      </c>
      <c r="D152" s="7">
        <f t="shared" ref="D152:D202" si="19">IF(F151*$D$18/12&lt;0,0,F151*$D$18/12)</f>
        <v>965790.66278798913</v>
      </c>
      <c r="E152" s="7">
        <f t="shared" ref="E152:E202" si="20">IF(D152=0,0,($D$16*($D$18/12))/(1-1/(1+$D$18/12)^$D$17))</f>
        <v>3651451.5241359421</v>
      </c>
      <c r="F152" s="7">
        <f t="shared" si="16"/>
        <v>157169345.39321578</v>
      </c>
      <c r="G152" s="7"/>
      <c r="H152">
        <v>130</v>
      </c>
      <c r="I152" s="7">
        <f t="shared" ref="I152:I202" si="21">IF(K152-J152&lt;0,0,K152-J152)</f>
        <v>0</v>
      </c>
      <c r="J152" s="7">
        <f t="shared" ref="J152:J202" si="22">IF(L151*$D$18/12&lt;0,0,L151*$D$18/12)</f>
        <v>0</v>
      </c>
      <c r="K152" s="7">
        <f t="shared" si="17"/>
        <v>0</v>
      </c>
      <c r="L152" s="7">
        <f t="shared" ref="L152:L202" si="23">IF(L151-I152&lt;0,0,L151-I152)</f>
        <v>0</v>
      </c>
    </row>
    <row r="153" spans="2:12" x14ac:dyDescent="0.25">
      <c r="B153">
        <v>131</v>
      </c>
      <c r="C153" s="7">
        <f t="shared" si="18"/>
        <v>2701886.7290519304</v>
      </c>
      <c r="D153" s="7">
        <f t="shared" si="19"/>
        <v>949564.79508401186</v>
      </c>
      <c r="E153" s="7">
        <f t="shared" si="20"/>
        <v>3651451.5241359421</v>
      </c>
      <c r="F153" s="7">
        <f t="shared" si="16"/>
        <v>154467458.66416386</v>
      </c>
      <c r="G153" s="7"/>
      <c r="H153">
        <v>131</v>
      </c>
      <c r="I153" s="7">
        <f t="shared" si="21"/>
        <v>0</v>
      </c>
      <c r="J153" s="7">
        <f t="shared" si="22"/>
        <v>0</v>
      </c>
      <c r="K153" s="7">
        <f t="shared" si="17"/>
        <v>0</v>
      </c>
      <c r="L153" s="7">
        <f t="shared" si="23"/>
        <v>0</v>
      </c>
    </row>
    <row r="154" spans="2:12" x14ac:dyDescent="0.25">
      <c r="B154">
        <v>132</v>
      </c>
      <c r="C154" s="7">
        <f t="shared" si="18"/>
        <v>2718210.6280399524</v>
      </c>
      <c r="D154" s="7">
        <f t="shared" si="19"/>
        <v>933240.89609598985</v>
      </c>
      <c r="E154" s="7">
        <f t="shared" si="20"/>
        <v>3651451.5241359421</v>
      </c>
      <c r="F154" s="7">
        <f t="shared" si="16"/>
        <v>151749248.0361239</v>
      </c>
      <c r="G154" s="7"/>
      <c r="H154">
        <v>132</v>
      </c>
      <c r="I154" s="7">
        <f t="shared" si="21"/>
        <v>0</v>
      </c>
      <c r="J154" s="7">
        <f t="shared" si="22"/>
        <v>0</v>
      </c>
      <c r="K154" s="7">
        <f t="shared" si="17"/>
        <v>0</v>
      </c>
      <c r="L154" s="7">
        <f t="shared" si="23"/>
        <v>0</v>
      </c>
    </row>
    <row r="155" spans="2:12" x14ac:dyDescent="0.25">
      <c r="B155">
        <v>133</v>
      </c>
      <c r="C155" s="7">
        <f t="shared" si="18"/>
        <v>2734633.1505843601</v>
      </c>
      <c r="D155" s="7">
        <f t="shared" si="19"/>
        <v>916818.37355158187</v>
      </c>
      <c r="E155" s="7">
        <f t="shared" si="20"/>
        <v>3651451.5241359421</v>
      </c>
      <c r="F155" s="7">
        <f t="shared" si="16"/>
        <v>149014614.88553953</v>
      </c>
      <c r="G155" s="7"/>
      <c r="H155">
        <v>133</v>
      </c>
      <c r="I155" s="7">
        <f t="shared" si="21"/>
        <v>0</v>
      </c>
      <c r="J155" s="7">
        <f t="shared" si="22"/>
        <v>0</v>
      </c>
      <c r="K155" s="7">
        <f t="shared" si="17"/>
        <v>0</v>
      </c>
      <c r="L155" s="7">
        <f t="shared" si="23"/>
        <v>0</v>
      </c>
    </row>
    <row r="156" spans="2:12" x14ac:dyDescent="0.25">
      <c r="B156">
        <v>134</v>
      </c>
      <c r="C156" s="7">
        <f t="shared" si="18"/>
        <v>2751154.8925358076</v>
      </c>
      <c r="D156" s="7">
        <f t="shared" si="19"/>
        <v>900296.63160013454</v>
      </c>
      <c r="E156" s="7">
        <f t="shared" si="20"/>
        <v>3651451.5241359421</v>
      </c>
      <c r="F156" s="7">
        <f t="shared" si="16"/>
        <v>146263459.99300373</v>
      </c>
      <c r="G156" s="7"/>
      <c r="H156">
        <v>134</v>
      </c>
      <c r="I156" s="7">
        <f t="shared" si="21"/>
        <v>0</v>
      </c>
      <c r="J156" s="7">
        <f t="shared" si="22"/>
        <v>0</v>
      </c>
      <c r="K156" s="7">
        <f t="shared" si="17"/>
        <v>0</v>
      </c>
      <c r="L156" s="7">
        <f t="shared" si="23"/>
        <v>0</v>
      </c>
    </row>
    <row r="157" spans="2:12" x14ac:dyDescent="0.25">
      <c r="B157">
        <v>135</v>
      </c>
      <c r="C157" s="7">
        <f t="shared" si="18"/>
        <v>2767776.4533448778</v>
      </c>
      <c r="D157" s="7">
        <f t="shared" si="19"/>
        <v>883675.07079106418</v>
      </c>
      <c r="E157" s="7">
        <f t="shared" si="20"/>
        <v>3651451.5241359421</v>
      </c>
      <c r="F157" s="7">
        <f t="shared" si="16"/>
        <v>143495683.53965884</v>
      </c>
      <c r="G157" s="7"/>
      <c r="H157">
        <v>135</v>
      </c>
      <c r="I157" s="7">
        <f t="shared" si="21"/>
        <v>0</v>
      </c>
      <c r="J157" s="7">
        <f t="shared" si="22"/>
        <v>0</v>
      </c>
      <c r="K157" s="7">
        <f t="shared" si="17"/>
        <v>0</v>
      </c>
      <c r="L157" s="7">
        <f t="shared" si="23"/>
        <v>0</v>
      </c>
    </row>
    <row r="158" spans="2:12" x14ac:dyDescent="0.25">
      <c r="B158">
        <v>136</v>
      </c>
      <c r="C158" s="7">
        <f t="shared" si="18"/>
        <v>2784498.4360838365</v>
      </c>
      <c r="D158" s="7">
        <f t="shared" si="19"/>
        <v>866953.08805210551</v>
      </c>
      <c r="E158" s="7">
        <f t="shared" si="20"/>
        <v>3651451.5241359421</v>
      </c>
      <c r="F158" s="7">
        <f t="shared" si="16"/>
        <v>140711185.10357502</v>
      </c>
      <c r="G158" s="7"/>
      <c r="H158">
        <v>136</v>
      </c>
      <c r="I158" s="7">
        <f t="shared" si="21"/>
        <v>0</v>
      </c>
      <c r="J158" s="7">
        <f t="shared" si="22"/>
        <v>0</v>
      </c>
      <c r="K158" s="7">
        <f t="shared" si="17"/>
        <v>0</v>
      </c>
      <c r="L158" s="7">
        <f t="shared" si="23"/>
        <v>0</v>
      </c>
    </row>
    <row r="159" spans="2:12" x14ac:dyDescent="0.25">
      <c r="B159">
        <v>137</v>
      </c>
      <c r="C159" s="7">
        <f t="shared" si="18"/>
        <v>2801321.4474685099</v>
      </c>
      <c r="D159" s="7">
        <f t="shared" si="19"/>
        <v>850130.07666743232</v>
      </c>
      <c r="E159" s="7">
        <f t="shared" si="20"/>
        <v>3651451.5241359421</v>
      </c>
      <c r="F159" s="7">
        <f t="shared" si="16"/>
        <v>137909863.6561065</v>
      </c>
      <c r="G159" s="7"/>
      <c r="H159">
        <v>137</v>
      </c>
      <c r="I159" s="7">
        <f t="shared" si="21"/>
        <v>0</v>
      </c>
      <c r="J159" s="7">
        <f t="shared" si="22"/>
        <v>0</v>
      </c>
      <c r="K159" s="7">
        <f t="shared" si="17"/>
        <v>0</v>
      </c>
      <c r="L159" s="7">
        <f t="shared" si="23"/>
        <v>0</v>
      </c>
    </row>
    <row r="160" spans="2:12" x14ac:dyDescent="0.25">
      <c r="B160">
        <v>138</v>
      </c>
      <c r="C160" s="7">
        <f t="shared" si="18"/>
        <v>2818246.0978802987</v>
      </c>
      <c r="D160" s="7">
        <f t="shared" si="19"/>
        <v>833205.42625564337</v>
      </c>
      <c r="E160" s="7">
        <f t="shared" si="20"/>
        <v>3651451.5241359421</v>
      </c>
      <c r="F160" s="7">
        <f t="shared" si="16"/>
        <v>135091617.5582262</v>
      </c>
      <c r="G160" s="7"/>
      <c r="H160">
        <v>138</v>
      </c>
      <c r="I160" s="7">
        <f t="shared" si="21"/>
        <v>0</v>
      </c>
      <c r="J160" s="7">
        <f t="shared" si="22"/>
        <v>0</v>
      </c>
      <c r="K160" s="7">
        <f t="shared" si="17"/>
        <v>0</v>
      </c>
      <c r="L160" s="7">
        <f t="shared" si="23"/>
        <v>0</v>
      </c>
    </row>
    <row r="161" spans="2:12" x14ac:dyDescent="0.25">
      <c r="B161">
        <v>139</v>
      </c>
      <c r="C161" s="7">
        <f t="shared" si="18"/>
        <v>2835273.0013883254</v>
      </c>
      <c r="D161" s="7">
        <f t="shared" si="19"/>
        <v>816178.52274761663</v>
      </c>
      <c r="E161" s="7">
        <f t="shared" si="20"/>
        <v>3651451.5241359421</v>
      </c>
      <c r="F161" s="7">
        <f t="shared" si="16"/>
        <v>132256344.55683787</v>
      </c>
      <c r="G161" s="7"/>
      <c r="H161">
        <v>139</v>
      </c>
      <c r="I161" s="7">
        <f t="shared" si="21"/>
        <v>0</v>
      </c>
      <c r="J161" s="7">
        <f t="shared" si="22"/>
        <v>0</v>
      </c>
      <c r="K161" s="7">
        <f t="shared" si="17"/>
        <v>0</v>
      </c>
      <c r="L161" s="7">
        <f t="shared" si="23"/>
        <v>0</v>
      </c>
    </row>
    <row r="162" spans="2:12" x14ac:dyDescent="0.25">
      <c r="B162">
        <v>140</v>
      </c>
      <c r="C162" s="7">
        <f t="shared" si="18"/>
        <v>2852402.7757717133</v>
      </c>
      <c r="D162" s="7">
        <f t="shared" si="19"/>
        <v>799048.74836422876</v>
      </c>
      <c r="E162" s="7">
        <f t="shared" si="20"/>
        <v>3651451.5241359421</v>
      </c>
      <c r="F162" s="7">
        <f t="shared" si="16"/>
        <v>129403941.78106616</v>
      </c>
      <c r="G162" s="7"/>
      <c r="H162">
        <v>140</v>
      </c>
      <c r="I162" s="7">
        <f t="shared" si="21"/>
        <v>0</v>
      </c>
      <c r="J162" s="7">
        <f t="shared" si="22"/>
        <v>0</v>
      </c>
      <c r="K162" s="7">
        <f t="shared" si="17"/>
        <v>0</v>
      </c>
      <c r="L162" s="7">
        <f t="shared" si="23"/>
        <v>0</v>
      </c>
    </row>
    <row r="163" spans="2:12" x14ac:dyDescent="0.25">
      <c r="B163">
        <v>141</v>
      </c>
      <c r="C163" s="7">
        <f t="shared" si="18"/>
        <v>2869636.0425420008</v>
      </c>
      <c r="D163" s="7">
        <f t="shared" si="19"/>
        <v>781815.48159394134</v>
      </c>
      <c r="E163" s="7">
        <f t="shared" si="20"/>
        <v>3651451.5241359421</v>
      </c>
      <c r="F163" s="7">
        <f t="shared" si="16"/>
        <v>126534305.73852417</v>
      </c>
      <c r="G163" s="7"/>
      <c r="H163">
        <v>141</v>
      </c>
      <c r="I163" s="7">
        <f t="shared" si="21"/>
        <v>0</v>
      </c>
      <c r="J163" s="7">
        <f t="shared" si="22"/>
        <v>0</v>
      </c>
      <c r="K163" s="7">
        <f t="shared" si="17"/>
        <v>0</v>
      </c>
      <c r="L163" s="7">
        <f t="shared" si="23"/>
        <v>0</v>
      </c>
    </row>
    <row r="164" spans="2:12" x14ac:dyDescent="0.25">
      <c r="B164">
        <v>142</v>
      </c>
      <c r="C164" s="7">
        <f t="shared" si="18"/>
        <v>2886973.4269656921</v>
      </c>
      <c r="D164" s="7">
        <f t="shared" si="19"/>
        <v>764478.09717025014</v>
      </c>
      <c r="E164" s="7">
        <f t="shared" si="20"/>
        <v>3651451.5241359421</v>
      </c>
      <c r="F164" s="7">
        <f t="shared" si="16"/>
        <v>123647332.31155847</v>
      </c>
      <c r="G164" s="7"/>
      <c r="H164">
        <v>142</v>
      </c>
      <c r="I164" s="7">
        <f t="shared" si="21"/>
        <v>0</v>
      </c>
      <c r="J164" s="7">
        <f t="shared" si="22"/>
        <v>0</v>
      </c>
      <c r="K164" s="7">
        <f t="shared" si="17"/>
        <v>0</v>
      </c>
      <c r="L164" s="7">
        <f t="shared" si="23"/>
        <v>0</v>
      </c>
    </row>
    <row r="165" spans="2:12" x14ac:dyDescent="0.25">
      <c r="B165">
        <v>143</v>
      </c>
      <c r="C165" s="7">
        <f t="shared" si="18"/>
        <v>2904415.5580869429</v>
      </c>
      <c r="D165" s="7">
        <f t="shared" si="19"/>
        <v>747035.96604899911</v>
      </c>
      <c r="E165" s="7">
        <f t="shared" si="20"/>
        <v>3651451.5241359421</v>
      </c>
      <c r="F165" s="7">
        <f t="shared" si="16"/>
        <v>120742916.75347152</v>
      </c>
      <c r="G165" s="7"/>
      <c r="H165">
        <v>143</v>
      </c>
      <c r="I165" s="7">
        <f t="shared" si="21"/>
        <v>0</v>
      </c>
      <c r="J165" s="7">
        <f t="shared" si="22"/>
        <v>0</v>
      </c>
      <c r="K165" s="7">
        <f t="shared" si="17"/>
        <v>0</v>
      </c>
      <c r="L165" s="7">
        <f t="shared" si="23"/>
        <v>0</v>
      </c>
    </row>
    <row r="166" spans="2:12" x14ac:dyDescent="0.25">
      <c r="B166">
        <v>144</v>
      </c>
      <c r="C166" s="7">
        <f t="shared" si="18"/>
        <v>2921963.0687503852</v>
      </c>
      <c r="D166" s="7">
        <f t="shared" si="19"/>
        <v>729488.45538555703</v>
      </c>
      <c r="E166" s="7">
        <f t="shared" si="20"/>
        <v>3651451.5241359421</v>
      </c>
      <c r="F166" s="7">
        <f t="shared" si="16"/>
        <v>117820953.68472114</v>
      </c>
      <c r="G166" s="7"/>
      <c r="H166">
        <v>144</v>
      </c>
      <c r="I166" s="7">
        <f t="shared" si="21"/>
        <v>0</v>
      </c>
      <c r="J166" s="7">
        <f t="shared" si="22"/>
        <v>0</v>
      </c>
      <c r="K166" s="7">
        <f t="shared" si="17"/>
        <v>0</v>
      </c>
      <c r="L166" s="7">
        <f t="shared" si="23"/>
        <v>0</v>
      </c>
    </row>
    <row r="167" spans="2:12" x14ac:dyDescent="0.25">
      <c r="B167">
        <v>145</v>
      </c>
      <c r="C167" s="7">
        <f t="shared" si="18"/>
        <v>2939616.5956240851</v>
      </c>
      <c r="D167" s="7">
        <f t="shared" si="19"/>
        <v>711834.92851185694</v>
      </c>
      <c r="E167" s="7">
        <f t="shared" si="20"/>
        <v>3651451.5241359421</v>
      </c>
      <c r="F167" s="7">
        <f t="shared" si="16"/>
        <v>114881337.08909705</v>
      </c>
      <c r="G167" s="7"/>
      <c r="H167">
        <v>145</v>
      </c>
      <c r="I167" s="7">
        <f t="shared" si="21"/>
        <v>0</v>
      </c>
      <c r="J167" s="7">
        <f t="shared" si="22"/>
        <v>0</v>
      </c>
      <c r="K167" s="7">
        <f t="shared" si="17"/>
        <v>0</v>
      </c>
      <c r="L167" s="7">
        <f t="shared" si="23"/>
        <v>0</v>
      </c>
    </row>
    <row r="168" spans="2:12" x14ac:dyDescent="0.25">
      <c r="B168">
        <v>146</v>
      </c>
      <c r="C168" s="7">
        <f t="shared" si="18"/>
        <v>2957376.7792226477</v>
      </c>
      <c r="D168" s="7">
        <f t="shared" si="19"/>
        <v>694074.74491329468</v>
      </c>
      <c r="E168" s="7">
        <f t="shared" si="20"/>
        <v>3651451.5241359421</v>
      </c>
      <c r="F168" s="7">
        <f t="shared" si="16"/>
        <v>111923960.3098744</v>
      </c>
      <c r="G168" s="7"/>
      <c r="H168">
        <v>146</v>
      </c>
      <c r="I168" s="7">
        <f t="shared" si="21"/>
        <v>0</v>
      </c>
      <c r="J168" s="7">
        <f t="shared" si="22"/>
        <v>0</v>
      </c>
      <c r="K168" s="7">
        <f t="shared" si="17"/>
        <v>0</v>
      </c>
      <c r="L168" s="7">
        <f t="shared" si="23"/>
        <v>0</v>
      </c>
    </row>
    <row r="169" spans="2:12" x14ac:dyDescent="0.25">
      <c r="B169">
        <v>147</v>
      </c>
      <c r="C169" s="7">
        <f t="shared" si="18"/>
        <v>2975244.2639304511</v>
      </c>
      <c r="D169" s="7">
        <f t="shared" si="19"/>
        <v>676207.2602054911</v>
      </c>
      <c r="E169" s="7">
        <f t="shared" si="20"/>
        <v>3651451.5241359421</v>
      </c>
      <c r="F169" s="7">
        <f t="shared" si="16"/>
        <v>108948716.04594395</v>
      </c>
      <c r="G169" s="7"/>
      <c r="H169">
        <v>147</v>
      </c>
      <c r="I169" s="7">
        <f t="shared" si="21"/>
        <v>0</v>
      </c>
      <c r="J169" s="7">
        <f t="shared" si="22"/>
        <v>0</v>
      </c>
      <c r="K169" s="7">
        <f t="shared" si="17"/>
        <v>0</v>
      </c>
      <c r="L169" s="7">
        <f t="shared" si="23"/>
        <v>0</v>
      </c>
    </row>
    <row r="170" spans="2:12" x14ac:dyDescent="0.25">
      <c r="B170">
        <v>148</v>
      </c>
      <c r="C170" s="7">
        <f t="shared" si="18"/>
        <v>2993219.698025031</v>
      </c>
      <c r="D170" s="7">
        <f t="shared" si="19"/>
        <v>658231.82611091132</v>
      </c>
      <c r="E170" s="7">
        <f t="shared" si="20"/>
        <v>3651451.5241359421</v>
      </c>
      <c r="F170" s="7">
        <f t="shared" si="16"/>
        <v>105955496.34791891</v>
      </c>
      <c r="G170" s="7"/>
      <c r="H170">
        <v>148</v>
      </c>
      <c r="I170" s="7">
        <f t="shared" si="21"/>
        <v>0</v>
      </c>
      <c r="J170" s="7">
        <f t="shared" si="22"/>
        <v>0</v>
      </c>
      <c r="K170" s="7">
        <f t="shared" si="17"/>
        <v>0</v>
      </c>
      <c r="L170" s="7">
        <f t="shared" si="23"/>
        <v>0</v>
      </c>
    </row>
    <row r="171" spans="2:12" x14ac:dyDescent="0.25">
      <c r="B171">
        <v>149</v>
      </c>
      <c r="C171" s="7">
        <f t="shared" si="18"/>
        <v>3011303.7337005986</v>
      </c>
      <c r="D171" s="7">
        <f t="shared" si="19"/>
        <v>640147.7904353434</v>
      </c>
      <c r="E171" s="7">
        <f t="shared" si="20"/>
        <v>3651451.5241359421</v>
      </c>
      <c r="F171" s="7">
        <f t="shared" si="16"/>
        <v>102944192.61421831</v>
      </c>
      <c r="G171" s="7"/>
      <c r="H171">
        <v>149</v>
      </c>
      <c r="I171" s="7">
        <f t="shared" si="21"/>
        <v>0</v>
      </c>
      <c r="J171" s="7">
        <f t="shared" si="22"/>
        <v>0</v>
      </c>
      <c r="K171" s="7">
        <f t="shared" si="17"/>
        <v>0</v>
      </c>
      <c r="L171" s="7">
        <f t="shared" si="23"/>
        <v>0</v>
      </c>
    </row>
    <row r="172" spans="2:12" x14ac:dyDescent="0.25">
      <c r="B172">
        <v>150</v>
      </c>
      <c r="C172" s="7">
        <f t="shared" si="18"/>
        <v>3029497.0270917066</v>
      </c>
      <c r="D172" s="7">
        <f t="shared" si="19"/>
        <v>621954.49704423558</v>
      </c>
      <c r="E172" s="7">
        <f t="shared" si="20"/>
        <v>3651451.5241359421</v>
      </c>
      <c r="F172" s="7">
        <f t="shared" si="16"/>
        <v>99914695.587126598</v>
      </c>
      <c r="G172" s="7"/>
      <c r="H172">
        <v>150</v>
      </c>
      <c r="I172" s="7">
        <f t="shared" si="21"/>
        <v>0</v>
      </c>
      <c r="J172" s="7">
        <f t="shared" si="22"/>
        <v>0</v>
      </c>
      <c r="K172" s="7">
        <f t="shared" si="17"/>
        <v>0</v>
      </c>
      <c r="L172" s="7">
        <f t="shared" si="23"/>
        <v>0</v>
      </c>
    </row>
    <row r="173" spans="2:12" x14ac:dyDescent="0.25">
      <c r="B173">
        <v>151</v>
      </c>
      <c r="C173" s="7">
        <f t="shared" si="18"/>
        <v>3047800.2382970522</v>
      </c>
      <c r="D173" s="7">
        <f t="shared" si="19"/>
        <v>603651.28583888977</v>
      </c>
      <c r="E173" s="7">
        <f t="shared" si="20"/>
        <v>3651451.5241359421</v>
      </c>
      <c r="F173" s="7">
        <f t="shared" si="16"/>
        <v>96866895.348829553</v>
      </c>
      <c r="G173" s="7"/>
      <c r="H173">
        <v>151</v>
      </c>
      <c r="I173" s="7">
        <f t="shared" si="21"/>
        <v>0</v>
      </c>
      <c r="J173" s="7">
        <f t="shared" si="22"/>
        <v>0</v>
      </c>
      <c r="K173" s="7">
        <f t="shared" si="17"/>
        <v>0</v>
      </c>
      <c r="L173" s="7">
        <f t="shared" si="23"/>
        <v>0</v>
      </c>
    </row>
    <row r="174" spans="2:12" x14ac:dyDescent="0.25">
      <c r="B174">
        <v>152</v>
      </c>
      <c r="C174" s="7">
        <f t="shared" si="18"/>
        <v>3066214.0314034303</v>
      </c>
      <c r="D174" s="7">
        <f t="shared" si="19"/>
        <v>585237.49273251183</v>
      </c>
      <c r="E174" s="7">
        <f t="shared" si="20"/>
        <v>3651451.5241359421</v>
      </c>
      <c r="F174" s="7">
        <f t="shared" si="16"/>
        <v>93800681.317426115</v>
      </c>
      <c r="G174" s="7"/>
      <c r="H174">
        <v>152</v>
      </c>
      <c r="I174" s="7">
        <f t="shared" si="21"/>
        <v>0</v>
      </c>
      <c r="J174" s="7">
        <f t="shared" si="22"/>
        <v>0</v>
      </c>
      <c r="K174" s="7">
        <f t="shared" si="17"/>
        <v>0</v>
      </c>
      <c r="L174" s="7">
        <f t="shared" si="23"/>
        <v>0</v>
      </c>
    </row>
    <row r="175" spans="2:12" x14ac:dyDescent="0.25">
      <c r="B175">
        <v>153</v>
      </c>
      <c r="C175" s="7">
        <f t="shared" si="18"/>
        <v>3084739.074509826</v>
      </c>
      <c r="D175" s="7">
        <f t="shared" si="19"/>
        <v>566712.44962611608</v>
      </c>
      <c r="E175" s="7">
        <f t="shared" si="20"/>
        <v>3651451.5241359421</v>
      </c>
      <c r="F175" s="7">
        <f t="shared" si="16"/>
        <v>90715942.242916286</v>
      </c>
      <c r="G175" s="7"/>
      <c r="H175">
        <v>153</v>
      </c>
      <c r="I175" s="7">
        <f t="shared" si="21"/>
        <v>0</v>
      </c>
      <c r="J175" s="7">
        <f t="shared" si="22"/>
        <v>0</v>
      </c>
      <c r="K175" s="7">
        <f t="shared" si="17"/>
        <v>0</v>
      </c>
      <c r="L175" s="7">
        <f t="shared" si="23"/>
        <v>0</v>
      </c>
    </row>
    <row r="176" spans="2:12" x14ac:dyDescent="0.25">
      <c r="B176">
        <v>154</v>
      </c>
      <c r="C176" s="7">
        <f t="shared" si="18"/>
        <v>3103376.0397516564</v>
      </c>
      <c r="D176" s="7">
        <f t="shared" si="19"/>
        <v>548075.48438428587</v>
      </c>
      <c r="E176" s="7">
        <f t="shared" si="20"/>
        <v>3651451.5241359421</v>
      </c>
      <c r="F176" s="7">
        <f t="shared" si="16"/>
        <v>87612566.203164637</v>
      </c>
      <c r="G176" s="7"/>
      <c r="H176">
        <v>154</v>
      </c>
      <c r="I176" s="7">
        <f t="shared" si="21"/>
        <v>0</v>
      </c>
      <c r="J176" s="7">
        <f t="shared" si="22"/>
        <v>0</v>
      </c>
      <c r="K176" s="7">
        <f t="shared" si="17"/>
        <v>0</v>
      </c>
      <c r="L176" s="7">
        <f t="shared" si="23"/>
        <v>0</v>
      </c>
    </row>
    <row r="177" spans="2:12" x14ac:dyDescent="0.25">
      <c r="B177">
        <v>155</v>
      </c>
      <c r="C177" s="7">
        <f t="shared" si="18"/>
        <v>3122125.6033251556</v>
      </c>
      <c r="D177" s="7">
        <f t="shared" si="19"/>
        <v>529325.92081078631</v>
      </c>
      <c r="E177" s="7">
        <f t="shared" si="20"/>
        <v>3651451.5241359421</v>
      </c>
      <c r="F177" s="7">
        <f t="shared" si="16"/>
        <v>84490440.599839479</v>
      </c>
      <c r="G177" s="7"/>
      <c r="H177">
        <v>155</v>
      </c>
      <c r="I177" s="7">
        <f t="shared" si="21"/>
        <v>0</v>
      </c>
      <c r="J177" s="7">
        <f t="shared" si="22"/>
        <v>0</v>
      </c>
      <c r="K177" s="7">
        <f t="shared" si="17"/>
        <v>0</v>
      </c>
      <c r="L177" s="7">
        <f t="shared" si="23"/>
        <v>0</v>
      </c>
    </row>
    <row r="178" spans="2:12" x14ac:dyDescent="0.25">
      <c r="B178">
        <v>156</v>
      </c>
      <c r="C178" s="7">
        <f t="shared" si="18"/>
        <v>3140988.445511912</v>
      </c>
      <c r="D178" s="7">
        <f t="shared" si="19"/>
        <v>510463.07862403017</v>
      </c>
      <c r="E178" s="7">
        <f t="shared" si="20"/>
        <v>3651451.5241359421</v>
      </c>
      <c r="F178" s="7">
        <f t="shared" si="16"/>
        <v>81349452.154327571</v>
      </c>
      <c r="G178" s="7"/>
      <c r="H178">
        <v>156</v>
      </c>
      <c r="I178" s="7">
        <f t="shared" si="21"/>
        <v>0</v>
      </c>
      <c r="J178" s="7">
        <f t="shared" si="22"/>
        <v>0</v>
      </c>
      <c r="K178" s="7">
        <f t="shared" si="17"/>
        <v>0</v>
      </c>
      <c r="L178" s="7">
        <f t="shared" si="23"/>
        <v>0</v>
      </c>
    </row>
    <row r="179" spans="2:12" x14ac:dyDescent="0.25">
      <c r="B179">
        <v>157</v>
      </c>
      <c r="C179" s="7">
        <f t="shared" si="18"/>
        <v>3159965.2507035462</v>
      </c>
      <c r="D179" s="7">
        <f t="shared" si="19"/>
        <v>491486.27343239571</v>
      </c>
      <c r="E179" s="7">
        <f t="shared" si="20"/>
        <v>3651451.5241359421</v>
      </c>
      <c r="F179" s="7">
        <f t="shared" si="16"/>
        <v>78189486.903624028</v>
      </c>
      <c r="G179" s="7"/>
      <c r="H179">
        <v>157</v>
      </c>
      <c r="I179" s="7">
        <f t="shared" si="21"/>
        <v>0</v>
      </c>
      <c r="J179" s="7">
        <f t="shared" si="22"/>
        <v>0</v>
      </c>
      <c r="K179" s="7">
        <f t="shared" si="17"/>
        <v>0</v>
      </c>
      <c r="L179" s="7">
        <f t="shared" si="23"/>
        <v>0</v>
      </c>
    </row>
    <row r="180" spans="2:12" x14ac:dyDescent="0.25">
      <c r="B180">
        <v>158</v>
      </c>
      <c r="C180" s="7">
        <f t="shared" si="18"/>
        <v>3179056.7074265471</v>
      </c>
      <c r="D180" s="7">
        <f t="shared" si="19"/>
        <v>472394.81670939509</v>
      </c>
      <c r="E180" s="7">
        <f t="shared" si="20"/>
        <v>3651451.5241359421</v>
      </c>
      <c r="F180" s="7">
        <f t="shared" si="16"/>
        <v>75010430.19619748</v>
      </c>
      <c r="G180" s="7"/>
      <c r="H180">
        <v>158</v>
      </c>
      <c r="I180" s="7">
        <f t="shared" si="21"/>
        <v>0</v>
      </c>
      <c r="J180" s="7">
        <f t="shared" si="22"/>
        <v>0</v>
      </c>
      <c r="K180" s="7">
        <f t="shared" si="17"/>
        <v>0</v>
      </c>
      <c r="L180" s="7">
        <f t="shared" si="23"/>
        <v>0</v>
      </c>
    </row>
    <row r="181" spans="2:12" x14ac:dyDescent="0.25">
      <c r="B181">
        <v>159</v>
      </c>
      <c r="C181" s="7">
        <f t="shared" si="18"/>
        <v>3198263.5083672488</v>
      </c>
      <c r="D181" s="7">
        <f t="shared" si="19"/>
        <v>453188.01576869306</v>
      </c>
      <c r="E181" s="7">
        <f t="shared" si="20"/>
        <v>3651451.5241359421</v>
      </c>
      <c r="F181" s="7">
        <f t="shared" si="16"/>
        <v>71812166.687830225</v>
      </c>
      <c r="G181" s="7"/>
      <c r="H181">
        <v>159</v>
      </c>
      <c r="I181" s="7">
        <f t="shared" si="21"/>
        <v>0</v>
      </c>
      <c r="J181" s="7">
        <f t="shared" si="22"/>
        <v>0</v>
      </c>
      <c r="K181" s="7">
        <f t="shared" si="17"/>
        <v>0</v>
      </c>
      <c r="L181" s="7">
        <f t="shared" si="23"/>
        <v>0</v>
      </c>
    </row>
    <row r="182" spans="2:12" x14ac:dyDescent="0.25">
      <c r="B182">
        <v>160</v>
      </c>
      <c r="C182" s="7">
        <f t="shared" si="18"/>
        <v>3217586.350396968</v>
      </c>
      <c r="D182" s="7">
        <f t="shared" si="19"/>
        <v>433865.1737389742</v>
      </c>
      <c r="E182" s="7">
        <f t="shared" si="20"/>
        <v>3651451.5241359421</v>
      </c>
      <c r="F182" s="7">
        <f t="shared" si="16"/>
        <v>68594580.337433264</v>
      </c>
      <c r="G182" s="7"/>
      <c r="H182">
        <v>160</v>
      </c>
      <c r="I182" s="7">
        <f t="shared" si="21"/>
        <v>0</v>
      </c>
      <c r="J182" s="7">
        <f t="shared" si="22"/>
        <v>0</v>
      </c>
      <c r="K182" s="7">
        <f t="shared" si="17"/>
        <v>0</v>
      </c>
      <c r="L182" s="7">
        <f t="shared" si="23"/>
        <v>0</v>
      </c>
    </row>
    <row r="183" spans="2:12" x14ac:dyDescent="0.25">
      <c r="B183">
        <v>161</v>
      </c>
      <c r="C183" s="7">
        <f t="shared" si="18"/>
        <v>3237025.9345972827</v>
      </c>
      <c r="D183" s="7">
        <f t="shared" si="19"/>
        <v>414425.58953865926</v>
      </c>
      <c r="E183" s="7">
        <f t="shared" si="20"/>
        <v>3651451.5241359421</v>
      </c>
      <c r="F183" s="7">
        <f t="shared" si="16"/>
        <v>65357554.40283598</v>
      </c>
      <c r="G183" s="7"/>
      <c r="H183">
        <v>161</v>
      </c>
      <c r="I183" s="7">
        <f t="shared" si="21"/>
        <v>0</v>
      </c>
      <c r="J183" s="7">
        <f t="shared" si="22"/>
        <v>0</v>
      </c>
      <c r="K183" s="7">
        <f t="shared" si="17"/>
        <v>0</v>
      </c>
      <c r="L183" s="7">
        <f t="shared" si="23"/>
        <v>0</v>
      </c>
    </row>
    <row r="184" spans="2:12" x14ac:dyDescent="0.25">
      <c r="B184">
        <v>162</v>
      </c>
      <c r="C184" s="7">
        <f t="shared" si="18"/>
        <v>3256582.9662854746</v>
      </c>
      <c r="D184" s="7">
        <f t="shared" si="19"/>
        <v>394868.55785046733</v>
      </c>
      <c r="E184" s="7">
        <f t="shared" si="20"/>
        <v>3651451.5241359421</v>
      </c>
      <c r="F184" s="7">
        <f t="shared" si="16"/>
        <v>62100971.436550505</v>
      </c>
      <c r="G184" s="7"/>
      <c r="H184">
        <v>162</v>
      </c>
      <c r="I184" s="7">
        <f t="shared" si="21"/>
        <v>0</v>
      </c>
      <c r="J184" s="7">
        <f t="shared" si="22"/>
        <v>0</v>
      </c>
      <c r="K184" s="7">
        <f t="shared" si="17"/>
        <v>0</v>
      </c>
      <c r="L184" s="7">
        <f t="shared" si="23"/>
        <v>0</v>
      </c>
    </row>
    <row r="185" spans="2:12" x14ac:dyDescent="0.25">
      <c r="B185">
        <v>163</v>
      </c>
      <c r="C185" s="7">
        <f t="shared" si="18"/>
        <v>3276258.155040116</v>
      </c>
      <c r="D185" s="7">
        <f t="shared" si="19"/>
        <v>375193.369095826</v>
      </c>
      <c r="E185" s="7">
        <f t="shared" si="20"/>
        <v>3651451.5241359421</v>
      </c>
      <c r="F185" s="7">
        <f t="shared" si="16"/>
        <v>58824713.28151039</v>
      </c>
      <c r="G185" s="7"/>
      <c r="H185">
        <v>163</v>
      </c>
      <c r="I185" s="7">
        <f t="shared" si="21"/>
        <v>0</v>
      </c>
      <c r="J185" s="7">
        <f t="shared" si="22"/>
        <v>0</v>
      </c>
      <c r="K185" s="7">
        <f t="shared" si="17"/>
        <v>0</v>
      </c>
      <c r="L185" s="7">
        <f t="shared" si="23"/>
        <v>0</v>
      </c>
    </row>
    <row r="186" spans="2:12" x14ac:dyDescent="0.25">
      <c r="B186">
        <v>164</v>
      </c>
      <c r="C186" s="7">
        <f t="shared" si="18"/>
        <v>3296052.2147268169</v>
      </c>
      <c r="D186" s="7">
        <f t="shared" si="19"/>
        <v>355399.30940912524</v>
      </c>
      <c r="E186" s="7">
        <f t="shared" si="20"/>
        <v>3651451.5241359421</v>
      </c>
      <c r="F186" s="7">
        <f t="shared" si="16"/>
        <v>55528661.066783577</v>
      </c>
      <c r="G186" s="7"/>
      <c r="H186">
        <v>164</v>
      </c>
      <c r="I186" s="7">
        <f t="shared" si="21"/>
        <v>0</v>
      </c>
      <c r="J186" s="7">
        <f t="shared" si="22"/>
        <v>0</v>
      </c>
      <c r="K186" s="7">
        <f t="shared" si="17"/>
        <v>0</v>
      </c>
      <c r="L186" s="7">
        <f t="shared" si="23"/>
        <v>0</v>
      </c>
    </row>
    <row r="187" spans="2:12" x14ac:dyDescent="0.25">
      <c r="B187">
        <v>165</v>
      </c>
      <c r="C187" s="7">
        <f t="shared" si="18"/>
        <v>3315965.8635241245</v>
      </c>
      <c r="D187" s="7">
        <f t="shared" si="19"/>
        <v>335485.66061181744</v>
      </c>
      <c r="E187" s="7">
        <f t="shared" si="20"/>
        <v>3651451.5241359421</v>
      </c>
      <c r="F187" s="7">
        <f t="shared" si="16"/>
        <v>52212695.203259453</v>
      </c>
      <c r="G187" s="7"/>
      <c r="H187">
        <v>165</v>
      </c>
      <c r="I187" s="7">
        <f t="shared" si="21"/>
        <v>0</v>
      </c>
      <c r="J187" s="7">
        <f t="shared" si="22"/>
        <v>0</v>
      </c>
      <c r="K187" s="7">
        <f t="shared" si="17"/>
        <v>0</v>
      </c>
      <c r="L187" s="7">
        <f t="shared" si="23"/>
        <v>0</v>
      </c>
    </row>
    <row r="188" spans="2:12" x14ac:dyDescent="0.25">
      <c r="B188">
        <v>166</v>
      </c>
      <c r="C188" s="7">
        <f t="shared" si="18"/>
        <v>3335999.8239495829</v>
      </c>
      <c r="D188" s="7">
        <f t="shared" si="19"/>
        <v>315451.70018635917</v>
      </c>
      <c r="E188" s="7">
        <f t="shared" si="20"/>
        <v>3651451.5241359421</v>
      </c>
      <c r="F188" s="7">
        <f t="shared" si="16"/>
        <v>48876695.37930987</v>
      </c>
      <c r="G188" s="7"/>
      <c r="H188">
        <v>166</v>
      </c>
      <c r="I188" s="7">
        <f t="shared" si="21"/>
        <v>0</v>
      </c>
      <c r="J188" s="7">
        <f t="shared" si="22"/>
        <v>0</v>
      </c>
      <c r="K188" s="7">
        <f t="shared" si="17"/>
        <v>0</v>
      </c>
      <c r="L188" s="7">
        <f t="shared" si="23"/>
        <v>0</v>
      </c>
    </row>
    <row r="189" spans="2:12" x14ac:dyDescent="0.25">
      <c r="B189">
        <v>167</v>
      </c>
      <c r="C189" s="7">
        <f t="shared" si="18"/>
        <v>3356154.822885945</v>
      </c>
      <c r="D189" s="7">
        <f t="shared" si="19"/>
        <v>295296.70124999713</v>
      </c>
      <c r="E189" s="7">
        <f t="shared" si="20"/>
        <v>3651451.5241359421</v>
      </c>
      <c r="F189" s="7">
        <f t="shared" si="16"/>
        <v>45520540.556423925</v>
      </c>
      <c r="G189" s="7"/>
      <c r="H189">
        <v>167</v>
      </c>
      <c r="I189" s="7">
        <f t="shared" si="21"/>
        <v>0</v>
      </c>
      <c r="J189" s="7">
        <f t="shared" si="22"/>
        <v>0</v>
      </c>
      <c r="K189" s="7">
        <f t="shared" si="17"/>
        <v>0</v>
      </c>
      <c r="L189" s="7">
        <f t="shared" si="23"/>
        <v>0</v>
      </c>
    </row>
    <row r="190" spans="2:12" x14ac:dyDescent="0.25">
      <c r="B190">
        <v>168</v>
      </c>
      <c r="C190" s="7">
        <f t="shared" si="18"/>
        <v>3376431.5916075474</v>
      </c>
      <c r="D190" s="7">
        <f t="shared" si="19"/>
        <v>275019.93252839457</v>
      </c>
      <c r="E190" s="7">
        <f t="shared" si="20"/>
        <v>3651451.5241359421</v>
      </c>
      <c r="F190" s="7">
        <f t="shared" si="16"/>
        <v>42144108.964816377</v>
      </c>
      <c r="G190" s="7"/>
      <c r="H190">
        <v>168</v>
      </c>
      <c r="I190" s="7">
        <f t="shared" si="21"/>
        <v>0</v>
      </c>
      <c r="J190" s="7">
        <f t="shared" si="22"/>
        <v>0</v>
      </c>
      <c r="K190" s="7">
        <f t="shared" si="17"/>
        <v>0</v>
      </c>
      <c r="L190" s="7">
        <f t="shared" si="23"/>
        <v>0</v>
      </c>
    </row>
    <row r="191" spans="2:12" x14ac:dyDescent="0.25">
      <c r="B191">
        <v>169</v>
      </c>
      <c r="C191" s="7">
        <f t="shared" si="18"/>
        <v>3396830.8658068432</v>
      </c>
      <c r="D191" s="7">
        <f t="shared" si="19"/>
        <v>254620.65832909892</v>
      </c>
      <c r="E191" s="7">
        <f t="shared" si="20"/>
        <v>3651451.5241359421</v>
      </c>
      <c r="F191" s="7">
        <f t="shared" si="16"/>
        <v>38747278.099009536</v>
      </c>
      <c r="G191" s="7"/>
      <c r="H191">
        <v>169</v>
      </c>
      <c r="I191" s="7">
        <f t="shared" si="21"/>
        <v>0</v>
      </c>
      <c r="J191" s="7">
        <f t="shared" si="22"/>
        <v>0</v>
      </c>
      <c r="K191" s="7">
        <f t="shared" si="17"/>
        <v>0</v>
      </c>
      <c r="L191" s="7">
        <f t="shared" si="23"/>
        <v>0</v>
      </c>
    </row>
    <row r="192" spans="2:12" x14ac:dyDescent="0.25">
      <c r="B192">
        <v>170</v>
      </c>
      <c r="C192" s="7">
        <f t="shared" si="18"/>
        <v>3417353.3856210927</v>
      </c>
      <c r="D192" s="7">
        <f t="shared" si="19"/>
        <v>234098.13851484927</v>
      </c>
      <c r="E192" s="7">
        <f t="shared" si="20"/>
        <v>3651451.5241359421</v>
      </c>
      <c r="F192" s="7">
        <f t="shared" si="16"/>
        <v>35329924.713388443</v>
      </c>
      <c r="G192" s="7"/>
      <c r="H192">
        <v>170</v>
      </c>
      <c r="I192" s="7">
        <f t="shared" si="21"/>
        <v>0</v>
      </c>
      <c r="J192" s="7">
        <f t="shared" si="22"/>
        <v>0</v>
      </c>
      <c r="K192" s="7">
        <f t="shared" si="17"/>
        <v>0</v>
      </c>
      <c r="L192" s="7">
        <f t="shared" si="23"/>
        <v>0</v>
      </c>
    </row>
    <row r="193" spans="2:12" x14ac:dyDescent="0.25">
      <c r="B193">
        <v>171</v>
      </c>
      <c r="C193" s="7">
        <f t="shared" si="18"/>
        <v>3437999.8956592204</v>
      </c>
      <c r="D193" s="7">
        <f t="shared" si="19"/>
        <v>213451.62847672182</v>
      </c>
      <c r="E193" s="7">
        <f t="shared" si="20"/>
        <v>3651451.5241359421</v>
      </c>
      <c r="F193" s="7">
        <f t="shared" si="16"/>
        <v>31891924.817729224</v>
      </c>
      <c r="G193" s="7"/>
      <c r="H193">
        <v>171</v>
      </c>
      <c r="I193" s="7">
        <f t="shared" si="21"/>
        <v>0</v>
      </c>
      <c r="J193" s="7">
        <f t="shared" si="22"/>
        <v>0</v>
      </c>
      <c r="K193" s="7">
        <f t="shared" si="17"/>
        <v>0</v>
      </c>
      <c r="L193" s="7">
        <f t="shared" si="23"/>
        <v>0</v>
      </c>
    </row>
    <row r="194" spans="2:12" x14ac:dyDescent="0.25">
      <c r="B194">
        <v>172</v>
      </c>
      <c r="C194" s="7">
        <f t="shared" si="18"/>
        <v>3458771.1450288282</v>
      </c>
      <c r="D194" s="7">
        <f t="shared" si="19"/>
        <v>192680.37910711404</v>
      </c>
      <c r="E194" s="7">
        <f t="shared" si="20"/>
        <v>3651451.5241359421</v>
      </c>
      <c r="F194" s="7">
        <f t="shared" si="16"/>
        <v>28433153.672700394</v>
      </c>
      <c r="G194" s="7"/>
      <c r="H194">
        <v>172</v>
      </c>
      <c r="I194" s="7">
        <f t="shared" si="21"/>
        <v>0</v>
      </c>
      <c r="J194" s="7">
        <f t="shared" si="22"/>
        <v>0</v>
      </c>
      <c r="K194" s="7">
        <f t="shared" si="17"/>
        <v>0</v>
      </c>
      <c r="L194" s="7">
        <f t="shared" si="23"/>
        <v>0</v>
      </c>
    </row>
    <row r="195" spans="2:12" x14ac:dyDescent="0.25">
      <c r="B195">
        <v>173</v>
      </c>
      <c r="C195" s="7">
        <f>IF(E195-D195&lt;0,0,E195-D195)</f>
        <v>3479667.887363377</v>
      </c>
      <c r="D195" s="7">
        <f t="shared" si="19"/>
        <v>171783.63677256487</v>
      </c>
      <c r="E195" s="7">
        <f t="shared" si="20"/>
        <v>3651451.5241359421</v>
      </c>
      <c r="F195" s="7">
        <f t="shared" si="16"/>
        <v>24953485.785337016</v>
      </c>
      <c r="G195" s="7"/>
      <c r="H195">
        <v>173</v>
      </c>
      <c r="I195" s="7">
        <f t="shared" si="21"/>
        <v>0</v>
      </c>
      <c r="J195" s="7">
        <f t="shared" si="22"/>
        <v>0</v>
      </c>
      <c r="K195" s="7">
        <f t="shared" si="17"/>
        <v>0</v>
      </c>
      <c r="L195" s="7">
        <f t="shared" si="23"/>
        <v>0</v>
      </c>
    </row>
    <row r="196" spans="2:12" x14ac:dyDescent="0.25">
      <c r="B196">
        <v>174</v>
      </c>
      <c r="C196" s="7">
        <f t="shared" si="18"/>
        <v>3500690.8808495309</v>
      </c>
      <c r="D196" s="7">
        <f t="shared" si="19"/>
        <v>150760.64328641113</v>
      </c>
      <c r="E196" s="7">
        <f t="shared" si="20"/>
        <v>3651451.5241359421</v>
      </c>
      <c r="F196" s="7">
        <f t="shared" si="16"/>
        <v>21452794.904487483</v>
      </c>
      <c r="G196" s="7"/>
      <c r="H196">
        <v>174</v>
      </c>
      <c r="I196" s="7">
        <f t="shared" si="21"/>
        <v>0</v>
      </c>
      <c r="J196" s="7">
        <f t="shared" si="22"/>
        <v>0</v>
      </c>
      <c r="K196" s="7">
        <f t="shared" si="17"/>
        <v>0</v>
      </c>
      <c r="L196" s="7">
        <f t="shared" si="23"/>
        <v>0</v>
      </c>
    </row>
    <row r="197" spans="2:12" x14ac:dyDescent="0.25">
      <c r="B197">
        <v>175</v>
      </c>
      <c r="C197" s="7">
        <f t="shared" si="18"/>
        <v>3521840.8882546634</v>
      </c>
      <c r="D197" s="7">
        <f t="shared" si="19"/>
        <v>129610.63588127853</v>
      </c>
      <c r="E197" s="7">
        <f t="shared" si="20"/>
        <v>3651451.5241359421</v>
      </c>
      <c r="F197" s="7">
        <f t="shared" si="16"/>
        <v>17930954.016232818</v>
      </c>
      <c r="G197" s="7"/>
      <c r="H197">
        <v>175</v>
      </c>
      <c r="I197" s="7">
        <f t="shared" si="21"/>
        <v>0</v>
      </c>
      <c r="J197" s="7">
        <f t="shared" si="22"/>
        <v>0</v>
      </c>
      <c r="K197" s="7">
        <f t="shared" si="17"/>
        <v>0</v>
      </c>
      <c r="L197" s="7">
        <f t="shared" si="23"/>
        <v>0</v>
      </c>
    </row>
    <row r="198" spans="2:12" x14ac:dyDescent="0.25">
      <c r="B198">
        <v>176</v>
      </c>
      <c r="C198" s="7">
        <f t="shared" si="18"/>
        <v>3543118.6769545353</v>
      </c>
      <c r="D198" s="7">
        <f t="shared" si="19"/>
        <v>108332.84718140661</v>
      </c>
      <c r="E198" s="7">
        <f t="shared" si="20"/>
        <v>3651451.5241359421</v>
      </c>
      <c r="F198" s="7">
        <f t="shared" si="16"/>
        <v>14387835.339278283</v>
      </c>
      <c r="G198" s="7"/>
      <c r="H198">
        <v>176</v>
      </c>
      <c r="I198" s="7">
        <f t="shared" si="21"/>
        <v>0</v>
      </c>
      <c r="J198" s="7">
        <f t="shared" si="22"/>
        <v>0</v>
      </c>
      <c r="K198" s="7">
        <f t="shared" si="17"/>
        <v>0</v>
      </c>
      <c r="L198" s="7">
        <f t="shared" si="23"/>
        <v>0</v>
      </c>
    </row>
    <row r="199" spans="2:12" x14ac:dyDescent="0.25">
      <c r="B199">
        <v>177</v>
      </c>
      <c r="C199" s="7">
        <f t="shared" si="18"/>
        <v>3564525.0189611358</v>
      </c>
      <c r="D199" s="7">
        <f t="shared" si="19"/>
        <v>86926.505174806283</v>
      </c>
      <c r="E199" s="7">
        <f t="shared" si="20"/>
        <v>3651451.5241359421</v>
      </c>
      <c r="F199" s="7">
        <f t="shared" si="16"/>
        <v>10823310.320317147</v>
      </c>
      <c r="G199" s="7"/>
      <c r="H199">
        <v>177</v>
      </c>
      <c r="I199" s="7">
        <f t="shared" si="21"/>
        <v>0</v>
      </c>
      <c r="J199" s="7">
        <f t="shared" si="22"/>
        <v>0</v>
      </c>
      <c r="K199" s="7">
        <f t="shared" si="17"/>
        <v>0</v>
      </c>
      <c r="L199" s="7">
        <f t="shared" si="23"/>
        <v>0</v>
      </c>
    </row>
    <row r="200" spans="2:12" x14ac:dyDescent="0.25">
      <c r="B200">
        <v>178</v>
      </c>
      <c r="C200" s="7">
        <f t="shared" si="18"/>
        <v>3586060.6909506926</v>
      </c>
      <c r="D200" s="7">
        <f t="shared" si="19"/>
        <v>65390.833185249423</v>
      </c>
      <c r="E200" s="7">
        <f t="shared" si="20"/>
        <v>3651451.5241359421</v>
      </c>
      <c r="F200" s="7">
        <f t="shared" si="16"/>
        <v>7237249.6293664547</v>
      </c>
      <c r="G200" s="7"/>
      <c r="H200">
        <v>178</v>
      </c>
      <c r="I200" s="7">
        <f t="shared" si="21"/>
        <v>0</v>
      </c>
      <c r="J200" s="7">
        <f t="shared" si="22"/>
        <v>0</v>
      </c>
      <c r="K200" s="7">
        <f t="shared" si="17"/>
        <v>0</v>
      </c>
      <c r="L200" s="7">
        <f t="shared" si="23"/>
        <v>0</v>
      </c>
    </row>
    <row r="201" spans="2:12" x14ac:dyDescent="0.25">
      <c r="B201">
        <v>179</v>
      </c>
      <c r="C201" s="7">
        <f t="shared" si="18"/>
        <v>3607726.4742918531</v>
      </c>
      <c r="D201" s="7">
        <f t="shared" si="19"/>
        <v>43725.049844088993</v>
      </c>
      <c r="E201" s="7">
        <f t="shared" si="20"/>
        <v>3651451.5241359421</v>
      </c>
      <c r="F201" s="7">
        <f t="shared" si="16"/>
        <v>3629523.1550746015</v>
      </c>
      <c r="G201" s="7"/>
      <c r="H201">
        <v>179</v>
      </c>
      <c r="I201" s="7">
        <f t="shared" si="21"/>
        <v>0</v>
      </c>
      <c r="J201" s="7">
        <f t="shared" si="22"/>
        <v>0</v>
      </c>
      <c r="K201" s="7">
        <f t="shared" si="17"/>
        <v>0</v>
      </c>
      <c r="L201" s="7">
        <f t="shared" si="23"/>
        <v>0</v>
      </c>
    </row>
    <row r="202" spans="2:12" x14ac:dyDescent="0.25">
      <c r="B202">
        <v>180</v>
      </c>
      <c r="C202" s="7">
        <f t="shared" si="18"/>
        <v>3629523.155074033</v>
      </c>
      <c r="D202" s="7">
        <f t="shared" si="19"/>
        <v>21928.369061909048</v>
      </c>
      <c r="E202" s="7">
        <f t="shared" si="20"/>
        <v>3651451.5241359421</v>
      </c>
      <c r="F202" s="7">
        <f t="shared" si="16"/>
        <v>5.6857243180274963E-7</v>
      </c>
      <c r="G202" s="7"/>
      <c r="H202">
        <v>180</v>
      </c>
      <c r="I202" s="7">
        <f t="shared" si="21"/>
        <v>0</v>
      </c>
      <c r="J202" s="7">
        <f t="shared" si="22"/>
        <v>0</v>
      </c>
      <c r="K202" s="7">
        <f t="shared" si="17"/>
        <v>0</v>
      </c>
      <c r="L202" s="7">
        <f t="shared" si="23"/>
        <v>0</v>
      </c>
    </row>
    <row r="203" spans="2:12" x14ac:dyDescent="0.25">
      <c r="F203" s="7"/>
      <c r="G203" s="7"/>
      <c r="H203" s="7"/>
    </row>
    <row r="204" spans="2:12" x14ac:dyDescent="0.25">
      <c r="F204" s="7"/>
      <c r="G204" s="7"/>
      <c r="H204" s="7"/>
    </row>
  </sheetData>
  <mergeCells count="2">
    <mergeCell ref="B20:D20"/>
    <mergeCell ref="H20:J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Sheet1 (2)</vt:lpstr>
      <vt:lpstr>Sheet1 (3)</vt:lpstr>
      <vt:lpstr>Sheet2</vt:lpstr>
      <vt:lpstr>Menghitung mimpi</vt:lpstr>
      <vt:lpstr>Sheet7</vt:lpstr>
      <vt:lpstr>Sheet1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Baihaqi Aulia Asy'ari</dc:creator>
  <cp:lastModifiedBy>M. Baihaqi Aulia Asy'ari</cp:lastModifiedBy>
  <dcterms:created xsi:type="dcterms:W3CDTF">2022-09-07T16:18:54Z</dcterms:created>
  <dcterms:modified xsi:type="dcterms:W3CDTF">2022-12-07T11:05:29Z</dcterms:modified>
</cp:coreProperties>
</file>