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2\General\Money\"/>
    </mc:Choice>
  </mc:AlternateContent>
  <xr:revisionPtr revIDLastSave="0" documentId="8_{5FF0A607-AED2-45F9-B9D3-F859AC1D6CA2}" xr6:coauthVersionLast="47" xr6:coauthVersionMax="47" xr10:uidLastSave="{00000000-0000-0000-0000-000000000000}"/>
  <bookViews>
    <workbookView xWindow="-120" yWindow="-120" windowWidth="29040" windowHeight="15840" xr2:uid="{4B4EE046-25E2-4E47-9427-A27E81C5139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G9" i="1"/>
  <c r="C5" i="1"/>
  <c r="C4" i="1"/>
  <c r="C10" i="1" s="1"/>
  <c r="F10" i="1" l="1"/>
  <c r="E10" i="1"/>
  <c r="C11" i="1"/>
  <c r="D10" i="1" l="1"/>
  <c r="G10" i="1" s="1"/>
  <c r="C12" i="1"/>
  <c r="E11" i="1" l="1"/>
  <c r="F11" i="1"/>
  <c r="C13" i="1"/>
  <c r="D11" i="1" l="1"/>
  <c r="C14" i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G11" i="1"/>
  <c r="E12" i="1" l="1"/>
  <c r="F12" i="1"/>
  <c r="D12" i="1" l="1"/>
  <c r="G12" i="1" s="1"/>
  <c r="E13" i="1" s="1"/>
  <c r="F13" i="1" l="1"/>
  <c r="D13" i="1" s="1"/>
  <c r="G13" i="1" s="1"/>
  <c r="F14" i="1" l="1"/>
  <c r="E14" i="1"/>
  <c r="D14" i="1" l="1"/>
  <c r="G14" i="1" s="1"/>
  <c r="E15" i="1" s="1"/>
  <c r="F15" i="1"/>
  <c r="D15" i="1" l="1"/>
  <c r="G15" i="1" s="1"/>
  <c r="E16" i="1" s="1"/>
  <c r="F16" i="1" l="1"/>
  <c r="D16" i="1" s="1"/>
  <c r="G16" i="1" s="1"/>
  <c r="E17" i="1" s="1"/>
  <c r="F17" i="1" l="1"/>
  <c r="D17" i="1" s="1"/>
  <c r="G17" i="1" s="1"/>
  <c r="E18" i="1" s="1"/>
  <c r="F18" i="1" l="1"/>
  <c r="D18" i="1" s="1"/>
  <c r="G18" i="1" s="1"/>
  <c r="E19" i="1" l="1"/>
  <c r="F19" i="1"/>
  <c r="D19" i="1" s="1"/>
  <c r="G19" i="1" s="1"/>
  <c r="F20" i="1" l="1"/>
  <c r="E20" i="1"/>
  <c r="D20" i="1" l="1"/>
  <c r="G20" i="1" s="1"/>
  <c r="E21" i="1" l="1"/>
  <c r="F21" i="1"/>
  <c r="D21" i="1" l="1"/>
  <c r="G21" i="1" s="1"/>
  <c r="E22" i="1" s="1"/>
  <c r="F22" i="1" l="1"/>
  <c r="D22" i="1" s="1"/>
  <c r="G22" i="1" s="1"/>
  <c r="E23" i="1" s="1"/>
  <c r="F23" i="1" l="1"/>
  <c r="D23" i="1" s="1"/>
  <c r="G23" i="1" s="1"/>
  <c r="E24" i="1" s="1"/>
  <c r="F24" i="1" l="1"/>
  <c r="D24" i="1" s="1"/>
  <c r="G24" i="1" s="1"/>
  <c r="E25" i="1" s="1"/>
  <c r="F25" i="1" l="1"/>
  <c r="D25" i="1" s="1"/>
  <c r="G25" i="1" s="1"/>
  <c r="E26" i="1" l="1"/>
  <c r="F26" i="1"/>
  <c r="D26" i="1" l="1"/>
  <c r="G26" i="1" s="1"/>
  <c r="E27" i="1" l="1"/>
  <c r="F4" i="1" s="1"/>
  <c r="F27" i="1"/>
  <c r="D27" i="1" l="1"/>
  <c r="G27" i="1" s="1"/>
  <c r="F2" i="1"/>
  <c r="F5" i="1"/>
</calcChain>
</file>

<file path=xl/sharedStrings.xml><?xml version="1.0" encoding="utf-8"?>
<sst xmlns="http://schemas.openxmlformats.org/spreadsheetml/2006/main" count="15" uniqueCount="10">
  <si>
    <t>Debt</t>
  </si>
  <si>
    <t>Interest</t>
  </si>
  <si>
    <t>Tenor</t>
  </si>
  <si>
    <t>Transaction</t>
  </si>
  <si>
    <t>Principal</t>
  </si>
  <si>
    <t>Installment</t>
  </si>
  <si>
    <t>Late fee</t>
  </si>
  <si>
    <t>Advancement fee</t>
  </si>
  <si>
    <t>Interest paid</t>
  </si>
  <si>
    <t>Total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</si>
</sst>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"/>
    <numFmt numFmtId="165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29E3-9893-4715-A06B-CFC1E5796355}">
  <dimension ref="B2:G27"/>
  <sheetViews>
    <sheetView tabSelected="1" workbookViewId="0">
      <selection activeCell="B8" sqref="B8:G8"/>
    </sheetView>
  </sheetViews>
  <sheetFormatPr defaultRowHeight="15" x14ac:dyDescent="0.25"/>
  <cols>
    <col min="1" max="26" width="18.28515625" customWidth="1"/>
  </cols>
  <sheetData>
    <row r="2" spans="2:7" x14ac:dyDescent="0.25">
      <c r="B2" t="s">
        <v>0</v>
      </c>
      <c r="C2" s="4">
        <v>990000</v>
      </c>
      <c r="E2" t="s">
        <v>6</v>
      </c>
      <c r="F2">
        <f>MROUND(MAX(F10:F27)*3*C4,1000)</f>
        <v>10000</v>
      </c>
    </row>
    <row r="3" spans="2:7" x14ac:dyDescent="0.25">
      <c r="B3" t="s">
        <v>1</v>
      </c>
      <c r="C3" s="1">
        <v>0.39960000000000001</v>
      </c>
      <c r="E3" t="s">
        <v>7</v>
      </c>
      <c r="F3">
        <v>1</v>
      </c>
      <c r="G3">
        <f>MROUND(VLOOKUP(F3+1,B9:G27,6)*((1+C4)^2-1),1000)</f>
        <v>58000</v>
      </c>
    </row>
    <row r="4" spans="2:7" x14ac:dyDescent="0.25">
      <c r="B4" t="s">
        <v>1</v>
      </c>
      <c r="C4" s="2">
        <f>C3/12</f>
        <v>3.3300000000000003E-2</v>
      </c>
      <c r="E4" t="s">
        <v>8</v>
      </c>
      <c r="F4" s="5">
        <f>SUM(E9:E27)</f>
        <v>228000</v>
      </c>
    </row>
    <row r="5" spans="2:7" x14ac:dyDescent="0.25">
      <c r="B5" t="s">
        <v>2</v>
      </c>
      <c r="C5" s="3">
        <f>C6/12</f>
        <v>1</v>
      </c>
      <c r="E5" t="s">
        <v>9</v>
      </c>
      <c r="F5" s="5">
        <f>SUM(F10:F27)</f>
        <v>1218000</v>
      </c>
    </row>
    <row r="6" spans="2:7" x14ac:dyDescent="0.25">
      <c r="B6" t="s">
        <v>2</v>
      </c>
      <c r="C6">
        <v>12</v>
      </c>
    </row>
    <row r="8" spans="2:7" x14ac:dyDescent="0.25">
      <c r="B8" t="s">
        <v>3</v>
      </c>
      <c r="C8" t="s">
        <v>1</v>
      </c>
      <c r="D8" t="s">
        <v>4</v>
      </c>
      <c r="E8" t="s">
        <v>1</v>
      </c>
      <c r="F8" t="s">
        <v>5</v>
      </c>
      <c r="G8" t="s">
        <v>0</v>
      </c>
    </row>
    <row r="9" spans="2:7" x14ac:dyDescent="0.25">
      <c r="B9">
        <v>0</v>
      </c>
      <c r="D9" s="4"/>
      <c r="E9" s="4"/>
      <c r="F9" s="4"/>
      <c r="G9" s="4">
        <f>C2</f>
        <v>990000</v>
      </c>
    </row>
    <row r="10" spans="2:7" x14ac:dyDescent="0.25">
      <c r="B10">
        <f>B9+1</f>
        <v>1</v>
      </c>
      <c r="C10" s="1">
        <f>C4</f>
        <v>3.3300000000000003E-2</v>
      </c>
      <c r="D10" s="4">
        <f>IFERROR(F10-E10,0)</f>
        <v>68500</v>
      </c>
      <c r="E10" s="4">
        <f>IFERROR(MROUND(ROUNDUP(G9*C10,-2),500),0)</f>
        <v>33000</v>
      </c>
      <c r="F10" s="4">
        <f>IFERROR(MROUND(ROUNDUP(G9*C10/(1-1/(1+C10)^(1-B10+$C$6)),-2),500),0)</f>
        <v>101500</v>
      </c>
      <c r="G10" s="4">
        <f>G9-D10</f>
        <v>921500</v>
      </c>
    </row>
    <row r="11" spans="2:7" x14ac:dyDescent="0.25">
      <c r="B11">
        <f t="shared" ref="B11:B27" si="0">B10+1</f>
        <v>2</v>
      </c>
      <c r="C11" s="1">
        <f>C10</f>
        <v>3.3300000000000003E-2</v>
      </c>
      <c r="D11" s="4">
        <f t="shared" ref="D11:D27" si="1">IFERROR(F11-E11,0)</f>
        <v>71000</v>
      </c>
      <c r="E11" s="4">
        <f t="shared" ref="E11:E27" si="2">IFERROR(MROUND(G10*C11,500),0)</f>
        <v>30500</v>
      </c>
      <c r="F11" s="4">
        <f t="shared" ref="F11:F27" si="3">IFERROR(MROUND(ROUND(G10*C11/(1-1/(1+C11)^(1-B11+$C$6)),0),500),0)</f>
        <v>101500</v>
      </c>
      <c r="G11" s="4">
        <f>G10-D11</f>
        <v>850500</v>
      </c>
    </row>
    <row r="12" spans="2:7" x14ac:dyDescent="0.25">
      <c r="B12">
        <f t="shared" si="0"/>
        <v>3</v>
      </c>
      <c r="C12" s="1">
        <f t="shared" ref="C12:C27" si="4">C11</f>
        <v>3.3300000000000003E-2</v>
      </c>
      <c r="D12" s="4">
        <f t="shared" si="1"/>
        <v>73000</v>
      </c>
      <c r="E12" s="4">
        <f t="shared" si="2"/>
        <v>28500</v>
      </c>
      <c r="F12" s="4">
        <f t="shared" si="3"/>
        <v>101500</v>
      </c>
      <c r="G12" s="4">
        <f t="shared" ref="G12:G27" si="5">G11-D12</f>
        <v>777500</v>
      </c>
    </row>
    <row r="13" spans="2:7" x14ac:dyDescent="0.25">
      <c r="B13">
        <f t="shared" si="0"/>
        <v>4</v>
      </c>
      <c r="C13" s="1">
        <f t="shared" si="4"/>
        <v>3.3300000000000003E-2</v>
      </c>
      <c r="D13" s="4">
        <f t="shared" si="1"/>
        <v>75500</v>
      </c>
      <c r="E13" s="4">
        <f t="shared" si="2"/>
        <v>26000</v>
      </c>
      <c r="F13" s="4">
        <f t="shared" si="3"/>
        <v>101500</v>
      </c>
      <c r="G13" s="4">
        <f t="shared" si="5"/>
        <v>702000</v>
      </c>
    </row>
    <row r="14" spans="2:7" x14ac:dyDescent="0.25">
      <c r="B14">
        <f t="shared" si="0"/>
        <v>5</v>
      </c>
      <c r="C14" s="1">
        <f t="shared" si="4"/>
        <v>3.3300000000000003E-2</v>
      </c>
      <c r="D14" s="4">
        <f t="shared" si="1"/>
        <v>78000</v>
      </c>
      <c r="E14" s="4">
        <f t="shared" si="2"/>
        <v>23500</v>
      </c>
      <c r="F14" s="4">
        <f t="shared" si="3"/>
        <v>101500</v>
      </c>
      <c r="G14" s="4">
        <f t="shared" si="5"/>
        <v>624000</v>
      </c>
    </row>
    <row r="15" spans="2:7" x14ac:dyDescent="0.25">
      <c r="B15">
        <f t="shared" si="0"/>
        <v>6</v>
      </c>
      <c r="C15" s="1">
        <f t="shared" si="4"/>
        <v>3.3300000000000003E-2</v>
      </c>
      <c r="D15" s="4">
        <f t="shared" si="1"/>
        <v>80500</v>
      </c>
      <c r="E15" s="4">
        <f t="shared" si="2"/>
        <v>21000</v>
      </c>
      <c r="F15" s="4">
        <f t="shared" si="3"/>
        <v>101500</v>
      </c>
      <c r="G15" s="4">
        <f t="shared" si="5"/>
        <v>543500</v>
      </c>
    </row>
    <row r="16" spans="2:7" x14ac:dyDescent="0.25">
      <c r="B16">
        <f t="shared" si="0"/>
        <v>7</v>
      </c>
      <c r="C16" s="1">
        <f t="shared" si="4"/>
        <v>3.3300000000000003E-2</v>
      </c>
      <c r="D16" s="4">
        <f t="shared" si="1"/>
        <v>83500</v>
      </c>
      <c r="E16" s="4">
        <f t="shared" si="2"/>
        <v>18000</v>
      </c>
      <c r="F16" s="4">
        <f t="shared" si="3"/>
        <v>101500</v>
      </c>
      <c r="G16" s="4">
        <f t="shared" si="5"/>
        <v>460000</v>
      </c>
    </row>
    <row r="17" spans="2:7" x14ac:dyDescent="0.25">
      <c r="B17">
        <f t="shared" si="0"/>
        <v>8</v>
      </c>
      <c r="C17" s="1">
        <f t="shared" si="4"/>
        <v>3.3300000000000003E-2</v>
      </c>
      <c r="D17" s="4">
        <f t="shared" si="1"/>
        <v>86000</v>
      </c>
      <c r="E17" s="4">
        <f t="shared" si="2"/>
        <v>15500</v>
      </c>
      <c r="F17" s="4">
        <f t="shared" si="3"/>
        <v>101500</v>
      </c>
      <c r="G17" s="4">
        <f t="shared" si="5"/>
        <v>374000</v>
      </c>
    </row>
    <row r="18" spans="2:7" x14ac:dyDescent="0.25">
      <c r="B18">
        <f t="shared" si="0"/>
        <v>9</v>
      </c>
      <c r="C18" s="1">
        <f t="shared" si="4"/>
        <v>3.3300000000000003E-2</v>
      </c>
      <c r="D18" s="4">
        <f t="shared" si="1"/>
        <v>89000</v>
      </c>
      <c r="E18" s="4">
        <f t="shared" si="2"/>
        <v>12500</v>
      </c>
      <c r="F18" s="4">
        <f t="shared" si="3"/>
        <v>101500</v>
      </c>
      <c r="G18" s="4">
        <f t="shared" si="5"/>
        <v>285000</v>
      </c>
    </row>
    <row r="19" spans="2:7" x14ac:dyDescent="0.25">
      <c r="B19">
        <f t="shared" si="0"/>
        <v>10</v>
      </c>
      <c r="C19" s="1">
        <f t="shared" si="4"/>
        <v>3.3300000000000003E-2</v>
      </c>
      <c r="D19" s="4">
        <f t="shared" si="1"/>
        <v>92000</v>
      </c>
      <c r="E19" s="4">
        <f t="shared" si="2"/>
        <v>9500</v>
      </c>
      <c r="F19" s="4">
        <f t="shared" si="3"/>
        <v>101500</v>
      </c>
      <c r="G19" s="4">
        <f t="shared" si="5"/>
        <v>193000</v>
      </c>
    </row>
    <row r="20" spans="2:7" x14ac:dyDescent="0.25">
      <c r="B20">
        <f t="shared" si="0"/>
        <v>11</v>
      </c>
      <c r="C20" s="1">
        <f t="shared" si="4"/>
        <v>3.3300000000000003E-2</v>
      </c>
      <c r="D20" s="4">
        <f t="shared" si="1"/>
        <v>95000</v>
      </c>
      <c r="E20" s="4">
        <f t="shared" si="2"/>
        <v>6500</v>
      </c>
      <c r="F20" s="4">
        <f t="shared" si="3"/>
        <v>101500</v>
      </c>
      <c r="G20" s="4">
        <f t="shared" si="5"/>
        <v>98000</v>
      </c>
    </row>
    <row r="21" spans="2:7" x14ac:dyDescent="0.25">
      <c r="B21">
        <f t="shared" si="0"/>
        <v>12</v>
      </c>
      <c r="C21" s="1">
        <f t="shared" si="4"/>
        <v>3.3300000000000003E-2</v>
      </c>
      <c r="D21" s="4">
        <f t="shared" si="1"/>
        <v>98000</v>
      </c>
      <c r="E21" s="4">
        <f t="shared" si="2"/>
        <v>3500</v>
      </c>
      <c r="F21" s="4">
        <f t="shared" si="3"/>
        <v>101500</v>
      </c>
      <c r="G21" s="4">
        <f t="shared" si="5"/>
        <v>0</v>
      </c>
    </row>
    <row r="22" spans="2:7" x14ac:dyDescent="0.25">
      <c r="B22">
        <f t="shared" si="0"/>
        <v>13</v>
      </c>
      <c r="C22" s="1">
        <f t="shared" si="4"/>
        <v>3.3300000000000003E-2</v>
      </c>
      <c r="D22" s="4">
        <f t="shared" si="1"/>
        <v>0</v>
      </c>
      <c r="E22" s="4">
        <f t="shared" si="2"/>
        <v>0</v>
      </c>
      <c r="F22" s="4">
        <f t="shared" si="3"/>
        <v>0</v>
      </c>
      <c r="G22" s="4">
        <f t="shared" si="5"/>
        <v>0</v>
      </c>
    </row>
    <row r="23" spans="2:7" x14ac:dyDescent="0.25">
      <c r="B23">
        <f t="shared" si="0"/>
        <v>14</v>
      </c>
      <c r="C23" s="1">
        <f t="shared" si="4"/>
        <v>3.3300000000000003E-2</v>
      </c>
      <c r="D23" s="4">
        <f t="shared" si="1"/>
        <v>0</v>
      </c>
      <c r="E23" s="4">
        <f t="shared" si="2"/>
        <v>0</v>
      </c>
      <c r="F23" s="4">
        <f t="shared" si="3"/>
        <v>0</v>
      </c>
      <c r="G23" s="4">
        <f t="shared" si="5"/>
        <v>0</v>
      </c>
    </row>
    <row r="24" spans="2:7" x14ac:dyDescent="0.25">
      <c r="B24">
        <f t="shared" si="0"/>
        <v>15</v>
      </c>
      <c r="C24" s="1">
        <f t="shared" si="4"/>
        <v>3.3300000000000003E-2</v>
      </c>
      <c r="D24" s="4">
        <f t="shared" si="1"/>
        <v>0</v>
      </c>
      <c r="E24" s="4">
        <f t="shared" si="2"/>
        <v>0</v>
      </c>
      <c r="F24" s="4">
        <f t="shared" si="3"/>
        <v>0</v>
      </c>
      <c r="G24" s="4">
        <f t="shared" si="5"/>
        <v>0</v>
      </c>
    </row>
    <row r="25" spans="2:7" x14ac:dyDescent="0.25">
      <c r="B25">
        <f t="shared" si="0"/>
        <v>16</v>
      </c>
      <c r="C25" s="1">
        <f t="shared" si="4"/>
        <v>3.3300000000000003E-2</v>
      </c>
      <c r="D25" s="4">
        <f t="shared" si="1"/>
        <v>0</v>
      </c>
      <c r="E25" s="4">
        <f t="shared" si="2"/>
        <v>0</v>
      </c>
      <c r="F25" s="4">
        <f t="shared" si="3"/>
        <v>0</v>
      </c>
      <c r="G25" s="4">
        <f t="shared" si="5"/>
        <v>0</v>
      </c>
    </row>
    <row r="26" spans="2:7" x14ac:dyDescent="0.25">
      <c r="B26">
        <f t="shared" si="0"/>
        <v>17</v>
      </c>
      <c r="C26" s="1">
        <f t="shared" si="4"/>
        <v>3.3300000000000003E-2</v>
      </c>
      <c r="D26" s="4">
        <f t="shared" si="1"/>
        <v>0</v>
      </c>
      <c r="E26" s="4">
        <f t="shared" si="2"/>
        <v>0</v>
      </c>
      <c r="F26" s="4">
        <f t="shared" si="3"/>
        <v>0</v>
      </c>
      <c r="G26" s="4">
        <f t="shared" si="5"/>
        <v>0</v>
      </c>
    </row>
    <row r="27" spans="2:7" x14ac:dyDescent="0.25">
      <c r="B27">
        <f t="shared" si="0"/>
        <v>18</v>
      </c>
      <c r="C27" s="1">
        <f t="shared" si="4"/>
        <v>3.3300000000000003E-2</v>
      </c>
      <c r="D27" s="4">
        <f t="shared" si="1"/>
        <v>0</v>
      </c>
      <c r="E27" s="4">
        <f t="shared" si="2"/>
        <v>0</v>
      </c>
      <c r="F27" s="4">
        <f t="shared" si="3"/>
        <v>0</v>
      </c>
      <c r="G27" s="4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Baihaqi Aulia Asy'ari</dc:creator>
  <cp:lastModifiedBy>M. Baihaqi Aulia Asy'ari</cp:lastModifiedBy>
  <dcterms:created xsi:type="dcterms:W3CDTF">2023-05-14T14:57:09Z</dcterms:created>
  <dcterms:modified xsi:type="dcterms:W3CDTF">2023-05-25T12:51:53Z</dcterms:modified>
</cp:coreProperties>
</file>