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Culture\Response\"/>
    </mc:Choice>
  </mc:AlternateContent>
  <bookViews>
    <workbookView xWindow="120" yWindow="120" windowWidth="28692" windowHeight="12528" tabRatio="704"/>
  </bookViews>
  <sheets>
    <sheet name="табл8 ответствен" sheetId="10" r:id="rId1"/>
    <sheet name="табл9Показат" sheetId="1" r:id="rId2"/>
    <sheet name="табл10 отчет" sheetId="2" r:id="rId3"/>
    <sheet name="табл11 отчет" sheetId="3" r:id="rId4"/>
    <sheet name="табл12 отчет" sheetId="4" r:id="rId5"/>
    <sheet name="табл13 отчет" sheetId="5" r:id="rId6"/>
    <sheet name="табл13 продолжение1" sheetId="6" r:id="rId7"/>
    <sheet name="табл13 продолжение2" sheetId="7" r:id="rId8"/>
    <sheet name="табл13 продолжение3" sheetId="8" r:id="rId9"/>
  </sheets>
  <definedNames>
    <definedName name="wrn.ДинамикаФАИП20022004." hidden="1">{#N/A,#N/A,FALSE,"ФАИПпрогНЕпрогЧасть2000-04отрас"}</definedName>
    <definedName name="_xlnm.Print_Titles" localSheetId="1">табл9Показат!$5:$8</definedName>
    <definedName name="_xlnm.Print_Area" localSheetId="2">'табл10 отчет'!$A$1:$T$256</definedName>
    <definedName name="_xlnm.Print_Area" localSheetId="3">'табл11 отчет'!$A$1:$O$685</definedName>
    <definedName name="_xlnm.Print_Area" localSheetId="5">'табл13 отчет'!$A$1:$U$40</definedName>
    <definedName name="_xlnm.Print_Area" localSheetId="6">'табл13 продолжение1'!$A$1:$V$36</definedName>
    <definedName name="_xlnm.Print_Area" localSheetId="8">'табл13 продолжение3'!$A$1:$V$35</definedName>
    <definedName name="_xlnm.Print_Area" localSheetId="1">табл9Показат!$A$1:$I$59</definedName>
    <definedName name="счет" localSheetId="0">#REF!</definedName>
    <definedName name="счет">#REF!</definedName>
  </definedNames>
  <calcPr calcId="152511"/>
</workbook>
</file>

<file path=xl/calcChain.xml><?xml version="1.0" encoding="utf-8"?>
<calcChain xmlns="http://schemas.openxmlformats.org/spreadsheetml/2006/main">
  <c r="E13" i="5" l="1"/>
  <c r="F13" i="5"/>
  <c r="J17" i="6"/>
  <c r="I17" i="6"/>
  <c r="J12" i="6"/>
  <c r="I12" i="6"/>
  <c r="F285" i="4"/>
  <c r="E285" i="4"/>
  <c r="O156" i="2"/>
  <c r="Q191" i="2"/>
  <c r="P191" i="2"/>
  <c r="P190" i="2"/>
  <c r="N191" i="2"/>
  <c r="M191" i="2"/>
  <c r="Q153" i="2"/>
  <c r="P153" i="2"/>
  <c r="P152" i="2" s="1"/>
  <c r="M153" i="2"/>
  <c r="N153" i="2"/>
  <c r="F63" i="4"/>
  <c r="F223" i="4"/>
  <c r="F75" i="4"/>
  <c r="F198" i="4"/>
  <c r="F186" i="4"/>
  <c r="F183" i="4" s="1"/>
  <c r="F136" i="4"/>
  <c r="F87" i="4"/>
  <c r="F51" i="4"/>
  <c r="M685" i="3"/>
  <c r="M684" i="3"/>
  <c r="M683" i="3"/>
  <c r="M682" i="3"/>
  <c r="M681" i="3"/>
  <c r="M680" i="3"/>
  <c r="M679" i="3"/>
  <c r="M678" i="3"/>
  <c r="M677" i="3"/>
  <c r="M676" i="3" s="1"/>
  <c r="O676" i="3"/>
  <c r="O674" i="3"/>
  <c r="O673" i="3" s="1"/>
  <c r="N676" i="3"/>
  <c r="N674" i="3" s="1"/>
  <c r="N673" i="3" s="1"/>
  <c r="M659" i="3"/>
  <c r="M658" i="3"/>
  <c r="M619" i="3" s="1"/>
  <c r="M657" i="3"/>
  <c r="M656" i="3"/>
  <c r="M655" i="3"/>
  <c r="M654" i="3"/>
  <c r="M653" i="3"/>
  <c r="M652" i="3"/>
  <c r="M613" i="3" s="1"/>
  <c r="M651" i="3"/>
  <c r="O650" i="3"/>
  <c r="O648" i="3"/>
  <c r="O647" i="3"/>
  <c r="N650" i="3"/>
  <c r="N648" i="3"/>
  <c r="N647" i="3"/>
  <c r="M633" i="3"/>
  <c r="M620" i="3" s="1"/>
  <c r="M632" i="3"/>
  <c r="M631" i="3"/>
  <c r="M630" i="3"/>
  <c r="M617" i="3"/>
  <c r="M629" i="3"/>
  <c r="M616" i="3"/>
  <c r="M628" i="3"/>
  <c r="M615" i="3" s="1"/>
  <c r="M627" i="3"/>
  <c r="M626" i="3"/>
  <c r="M625" i="3"/>
  <c r="M612" i="3" s="1"/>
  <c r="O624" i="3"/>
  <c r="O622" i="3" s="1"/>
  <c r="O621" i="3" s="1"/>
  <c r="N624" i="3"/>
  <c r="N622" i="3" s="1"/>
  <c r="N621" i="3" s="1"/>
  <c r="O620" i="3"/>
  <c r="N620" i="3"/>
  <c r="O619" i="3"/>
  <c r="N619" i="3"/>
  <c r="O618" i="3"/>
  <c r="N618" i="3"/>
  <c r="O617" i="3"/>
  <c r="N617" i="3"/>
  <c r="O616" i="3"/>
  <c r="N616" i="3"/>
  <c r="O615" i="3"/>
  <c r="N615" i="3"/>
  <c r="O614" i="3"/>
  <c r="N614" i="3"/>
  <c r="O613" i="3"/>
  <c r="N613" i="3"/>
  <c r="O612" i="3"/>
  <c r="O521" i="3"/>
  <c r="N612" i="3"/>
  <c r="M607" i="3"/>
  <c r="M606" i="3"/>
  <c r="M605" i="3"/>
  <c r="M604" i="3"/>
  <c r="M603" i="3"/>
  <c r="M538" i="3"/>
  <c r="M525" i="3"/>
  <c r="M602" i="3"/>
  <c r="M601" i="3"/>
  <c r="M600" i="3"/>
  <c r="M599" i="3"/>
  <c r="M598" i="3" s="1"/>
  <c r="M596" i="3" s="1"/>
  <c r="M595" i="3" s="1"/>
  <c r="O598" i="3"/>
  <c r="O596" i="3" s="1"/>
  <c r="O595" i="3" s="1"/>
  <c r="N598" i="3"/>
  <c r="N596" i="3"/>
  <c r="N595" i="3" s="1"/>
  <c r="M568" i="3"/>
  <c r="M555" i="3"/>
  <c r="M542" i="3"/>
  <c r="M554" i="3"/>
  <c r="M553" i="3"/>
  <c r="M552" i="3"/>
  <c r="M551" i="3"/>
  <c r="M550" i="3"/>
  <c r="M549" i="3"/>
  <c r="M548" i="3"/>
  <c r="M546" i="3"/>
  <c r="M544" i="3"/>
  <c r="M547" i="3"/>
  <c r="O546" i="3"/>
  <c r="O544" i="3" s="1"/>
  <c r="O543" i="3" s="1"/>
  <c r="N546" i="3"/>
  <c r="N544" i="3" s="1"/>
  <c r="N543" i="3" s="1"/>
  <c r="M567" i="3"/>
  <c r="M566" i="3"/>
  <c r="M565" i="3"/>
  <c r="M564" i="3"/>
  <c r="M563" i="3"/>
  <c r="M562" i="3"/>
  <c r="M561" i="3"/>
  <c r="M560" i="3"/>
  <c r="M559" i="3" s="1"/>
  <c r="M557" i="3" s="1"/>
  <c r="O559" i="3"/>
  <c r="O557" i="3" s="1"/>
  <c r="O556" i="3" s="1"/>
  <c r="N559" i="3"/>
  <c r="N557" i="3" s="1"/>
  <c r="N556" i="3" s="1"/>
  <c r="O542" i="3"/>
  <c r="O529" i="3"/>
  <c r="N542" i="3"/>
  <c r="O541" i="3"/>
  <c r="O528" i="3" s="1"/>
  <c r="N541" i="3"/>
  <c r="O540" i="3"/>
  <c r="N540" i="3"/>
  <c r="O539" i="3"/>
  <c r="N539" i="3"/>
  <c r="O538" i="3"/>
  <c r="O525" i="3" s="1"/>
  <c r="N538" i="3"/>
  <c r="O537" i="3"/>
  <c r="O524" i="3" s="1"/>
  <c r="N537" i="3"/>
  <c r="O536" i="3"/>
  <c r="N536" i="3"/>
  <c r="N523" i="3" s="1"/>
  <c r="O535" i="3"/>
  <c r="N535" i="3"/>
  <c r="O534" i="3"/>
  <c r="N534" i="3"/>
  <c r="M534" i="3"/>
  <c r="M516" i="3"/>
  <c r="M515" i="3"/>
  <c r="M514" i="3"/>
  <c r="M513" i="3"/>
  <c r="M512" i="3"/>
  <c r="M511" i="3"/>
  <c r="M510" i="3"/>
  <c r="M509" i="3"/>
  <c r="M508" i="3"/>
  <c r="O507" i="3"/>
  <c r="O505" i="3" s="1"/>
  <c r="O504" i="3" s="1"/>
  <c r="N507" i="3"/>
  <c r="N505" i="3"/>
  <c r="N504" i="3" s="1"/>
  <c r="M503" i="3"/>
  <c r="M502" i="3"/>
  <c r="M501" i="3"/>
  <c r="M500" i="3"/>
  <c r="M499" i="3"/>
  <c r="M498" i="3"/>
  <c r="M472" i="3" s="1"/>
  <c r="M497" i="3"/>
  <c r="M496" i="3"/>
  <c r="M495" i="3"/>
  <c r="M494" i="3" s="1"/>
  <c r="M492" i="3" s="1"/>
  <c r="M491" i="3" s="1"/>
  <c r="O494" i="3"/>
  <c r="O492" i="3" s="1"/>
  <c r="O491" i="3" s="1"/>
  <c r="N494" i="3"/>
  <c r="N492" i="3"/>
  <c r="N491" i="3" s="1"/>
  <c r="M490" i="3"/>
  <c r="M477" i="3" s="1"/>
  <c r="M489" i="3"/>
  <c r="M476" i="3"/>
  <c r="M488" i="3"/>
  <c r="M475" i="3" s="1"/>
  <c r="M487" i="3"/>
  <c r="M486" i="3"/>
  <c r="M485" i="3"/>
  <c r="M484" i="3"/>
  <c r="M483" i="3"/>
  <c r="M470" i="3" s="1"/>
  <c r="M482" i="3"/>
  <c r="M481" i="3" s="1"/>
  <c r="M479" i="3" s="1"/>
  <c r="O481" i="3"/>
  <c r="O479" i="3"/>
  <c r="O478" i="3" s="1"/>
  <c r="N481" i="3"/>
  <c r="N479" i="3" s="1"/>
  <c r="N478" i="3" s="1"/>
  <c r="O477" i="3"/>
  <c r="N477" i="3"/>
  <c r="O476" i="3"/>
  <c r="N476" i="3"/>
  <c r="O475" i="3"/>
  <c r="N475" i="3"/>
  <c r="O474" i="3"/>
  <c r="N474" i="3"/>
  <c r="O473" i="3"/>
  <c r="N473" i="3"/>
  <c r="O472" i="3"/>
  <c r="N472" i="3"/>
  <c r="O471" i="3"/>
  <c r="N471" i="3"/>
  <c r="O470" i="3"/>
  <c r="N470" i="3"/>
  <c r="O469" i="3"/>
  <c r="N469" i="3"/>
  <c r="M469" i="3"/>
  <c r="M425" i="3"/>
  <c r="M424" i="3"/>
  <c r="M411" i="3" s="1"/>
  <c r="M398" i="3" s="1"/>
  <c r="M423" i="3"/>
  <c r="M422" i="3"/>
  <c r="M409" i="3" s="1"/>
  <c r="M396" i="3"/>
  <c r="M421" i="3"/>
  <c r="M408" i="3" s="1"/>
  <c r="M395" i="3" s="1"/>
  <c r="M420" i="3"/>
  <c r="M407" i="3"/>
  <c r="M394" i="3" s="1"/>
  <c r="M419" i="3"/>
  <c r="M418" i="3"/>
  <c r="M405" i="3" s="1"/>
  <c r="M392" i="3" s="1"/>
  <c r="M417" i="3"/>
  <c r="O416" i="3"/>
  <c r="O414" i="3" s="1"/>
  <c r="O413" i="3" s="1"/>
  <c r="N416" i="3"/>
  <c r="N414" i="3" s="1"/>
  <c r="N413" i="3" s="1"/>
  <c r="O412" i="3"/>
  <c r="O399" i="3" s="1"/>
  <c r="N412" i="3"/>
  <c r="N399" i="3" s="1"/>
  <c r="M412" i="3"/>
  <c r="M399" i="3" s="1"/>
  <c r="O411" i="3"/>
  <c r="O398" i="3" s="1"/>
  <c r="N411" i="3"/>
  <c r="N398" i="3"/>
  <c r="O410" i="3"/>
  <c r="O397" i="3" s="1"/>
  <c r="N410" i="3"/>
  <c r="N397" i="3" s="1"/>
  <c r="M410" i="3"/>
  <c r="M397" i="3" s="1"/>
  <c r="O409" i="3"/>
  <c r="O396" i="3" s="1"/>
  <c r="N409" i="3"/>
  <c r="N396" i="3"/>
  <c r="O408" i="3"/>
  <c r="O395" i="3"/>
  <c r="N408" i="3"/>
  <c r="N395" i="3" s="1"/>
  <c r="O407" i="3"/>
  <c r="N407" i="3"/>
  <c r="N394" i="3"/>
  <c r="O406" i="3"/>
  <c r="O393" i="3"/>
  <c r="N406" i="3"/>
  <c r="N393" i="3" s="1"/>
  <c r="O405" i="3"/>
  <c r="N405" i="3"/>
  <c r="N392" i="3" s="1"/>
  <c r="O404" i="3"/>
  <c r="O391" i="3"/>
  <c r="N404" i="3"/>
  <c r="N391" i="3"/>
  <c r="M404" i="3"/>
  <c r="M391" i="3" s="1"/>
  <c r="O394" i="3"/>
  <c r="O392" i="3"/>
  <c r="M360" i="3"/>
  <c r="M359" i="3"/>
  <c r="M320" i="3" s="1"/>
  <c r="M358" i="3"/>
  <c r="M357" i="3"/>
  <c r="M356" i="3"/>
  <c r="M355" i="3"/>
  <c r="M354" i="3"/>
  <c r="M351" i="3" s="1"/>
  <c r="M349" i="3" s="1"/>
  <c r="M353" i="3"/>
  <c r="M352" i="3"/>
  <c r="O351" i="3"/>
  <c r="O349" i="3" s="1"/>
  <c r="O348" i="3" s="1"/>
  <c r="N351" i="3"/>
  <c r="N349" i="3" s="1"/>
  <c r="N348" i="3" s="1"/>
  <c r="M347" i="3"/>
  <c r="M346" i="3"/>
  <c r="M345" i="3"/>
  <c r="M319" i="3"/>
  <c r="M344" i="3"/>
  <c r="M343" i="3"/>
  <c r="M317" i="3" s="1"/>
  <c r="M342" i="3"/>
  <c r="M316" i="3" s="1"/>
  <c r="M341" i="3"/>
  <c r="M340" i="3"/>
  <c r="M339" i="3"/>
  <c r="M338" i="3" s="1"/>
  <c r="M336" i="3" s="1"/>
  <c r="O338" i="3"/>
  <c r="O336" i="3" s="1"/>
  <c r="O335" i="3" s="1"/>
  <c r="N338" i="3"/>
  <c r="N336" i="3"/>
  <c r="N335" i="3" s="1"/>
  <c r="M334" i="3"/>
  <c r="M321" i="3" s="1"/>
  <c r="M333" i="3"/>
  <c r="M332" i="3"/>
  <c r="M331" i="3"/>
  <c r="M330" i="3"/>
  <c r="M329" i="3"/>
  <c r="M328" i="3"/>
  <c r="M315" i="3" s="1"/>
  <c r="M327" i="3"/>
  <c r="M326" i="3"/>
  <c r="O325" i="3"/>
  <c r="N325" i="3"/>
  <c r="N323" i="3" s="1"/>
  <c r="N322" i="3" s="1"/>
  <c r="O323" i="3"/>
  <c r="O322" i="3" s="1"/>
  <c r="O321" i="3"/>
  <c r="O295" i="3" s="1"/>
  <c r="N321" i="3"/>
  <c r="N295" i="3" s="1"/>
  <c r="O320" i="3"/>
  <c r="N320" i="3"/>
  <c r="N294" i="3" s="1"/>
  <c r="O319" i="3"/>
  <c r="O293" i="3" s="1"/>
  <c r="N319" i="3"/>
  <c r="O318" i="3"/>
  <c r="O292" i="3" s="1"/>
  <c r="N318" i="3"/>
  <c r="N292" i="3" s="1"/>
  <c r="O317" i="3"/>
  <c r="N317" i="3"/>
  <c r="N291" i="3" s="1"/>
  <c r="O316" i="3"/>
  <c r="O290" i="3"/>
  <c r="N316" i="3"/>
  <c r="N290" i="3" s="1"/>
  <c r="O315" i="3"/>
  <c r="O289" i="3" s="1"/>
  <c r="N315" i="3"/>
  <c r="N289" i="3"/>
  <c r="O314" i="3"/>
  <c r="N314" i="3"/>
  <c r="N288" i="3"/>
  <c r="O313" i="3"/>
  <c r="O287" i="3"/>
  <c r="N313" i="3"/>
  <c r="M308" i="3"/>
  <c r="M295" i="3" s="1"/>
  <c r="M307" i="3"/>
  <c r="M306" i="3"/>
  <c r="M305" i="3"/>
  <c r="M304" i="3"/>
  <c r="M291" i="3" s="1"/>
  <c r="M303" i="3"/>
  <c r="M302" i="3"/>
  <c r="M301" i="3"/>
  <c r="M300" i="3"/>
  <c r="O299" i="3"/>
  <c r="O297" i="3" s="1"/>
  <c r="O296" i="3"/>
  <c r="N299" i="3"/>
  <c r="N297" i="3" s="1"/>
  <c r="N296" i="3" s="1"/>
  <c r="O294" i="3"/>
  <c r="N293" i="3"/>
  <c r="O291" i="3"/>
  <c r="N287" i="3"/>
  <c r="M282" i="3"/>
  <c r="M281" i="3"/>
  <c r="M280" i="3"/>
  <c r="M279" i="3"/>
  <c r="M278" i="3"/>
  <c r="M277" i="3"/>
  <c r="M276" i="3"/>
  <c r="M275" i="3"/>
  <c r="M274" i="3"/>
  <c r="M222" i="3" s="1"/>
  <c r="O273" i="3"/>
  <c r="O271" i="3" s="1"/>
  <c r="N273" i="3"/>
  <c r="N271" i="3" s="1"/>
  <c r="N270" i="3" s="1"/>
  <c r="O270" i="3"/>
  <c r="M256" i="3"/>
  <c r="M255" i="3"/>
  <c r="M254" i="3"/>
  <c r="M253" i="3"/>
  <c r="M252" i="3"/>
  <c r="M251" i="3"/>
  <c r="M250" i="3"/>
  <c r="M249" i="3"/>
  <c r="M223" i="3" s="1"/>
  <c r="M248" i="3"/>
  <c r="M247" i="3"/>
  <c r="M245" i="3" s="1"/>
  <c r="M244" i="3" s="1"/>
  <c r="O247" i="3"/>
  <c r="O245" i="3" s="1"/>
  <c r="O244" i="3" s="1"/>
  <c r="N247" i="3"/>
  <c r="N245" i="3" s="1"/>
  <c r="N244" i="3" s="1"/>
  <c r="M243" i="3"/>
  <c r="M230" i="3" s="1"/>
  <c r="M242" i="3"/>
  <c r="M241" i="3"/>
  <c r="M228" i="3" s="1"/>
  <c r="M240" i="3"/>
  <c r="M239" i="3"/>
  <c r="M226" i="3" s="1"/>
  <c r="M238" i="3"/>
  <c r="M237" i="3"/>
  <c r="M236" i="3"/>
  <c r="M235" i="3"/>
  <c r="O234" i="3"/>
  <c r="O232" i="3"/>
  <c r="O231" i="3" s="1"/>
  <c r="N234" i="3"/>
  <c r="N232" i="3"/>
  <c r="N231" i="3" s="1"/>
  <c r="O230" i="3"/>
  <c r="N230" i="3"/>
  <c r="O229" i="3"/>
  <c r="N229" i="3"/>
  <c r="O228" i="3"/>
  <c r="N228" i="3"/>
  <c r="O227" i="3"/>
  <c r="N227" i="3"/>
  <c r="O226" i="3"/>
  <c r="N226" i="3"/>
  <c r="O225" i="3"/>
  <c r="N225" i="3"/>
  <c r="O224" i="3"/>
  <c r="N224" i="3"/>
  <c r="O223" i="3"/>
  <c r="N223" i="3"/>
  <c r="O222" i="3"/>
  <c r="N222" i="3"/>
  <c r="M217" i="3"/>
  <c r="M216" i="3"/>
  <c r="M215" i="3"/>
  <c r="M214" i="3"/>
  <c r="M188" i="3"/>
  <c r="M175" i="3" s="1"/>
  <c r="M213" i="3"/>
  <c r="M212" i="3"/>
  <c r="M211" i="3"/>
  <c r="M210" i="3"/>
  <c r="M208" i="3" s="1"/>
  <c r="M206" i="3" s="1"/>
  <c r="M205" i="3" s="1"/>
  <c r="M209" i="3"/>
  <c r="J209" i="3"/>
  <c r="J210" i="3"/>
  <c r="J211" i="3"/>
  <c r="J212" i="3"/>
  <c r="J213" i="3"/>
  <c r="J214" i="3"/>
  <c r="J215" i="3"/>
  <c r="J216" i="3"/>
  <c r="K190" i="3"/>
  <c r="K177" i="3"/>
  <c r="O208" i="3"/>
  <c r="O206" i="3"/>
  <c r="O205" i="3" s="1"/>
  <c r="N208" i="3"/>
  <c r="N206" i="3"/>
  <c r="N205" i="3" s="1"/>
  <c r="M204" i="3"/>
  <c r="M191" i="3"/>
  <c r="M178" i="3" s="1"/>
  <c r="M203" i="3"/>
  <c r="M190" i="3" s="1"/>
  <c r="M177" i="3" s="1"/>
  <c r="M202" i="3"/>
  <c r="M201" i="3"/>
  <c r="M200" i="3"/>
  <c r="M199" i="3"/>
  <c r="M186" i="3" s="1"/>
  <c r="M173" i="3" s="1"/>
  <c r="M198" i="3"/>
  <c r="M197" i="3"/>
  <c r="M184" i="3"/>
  <c r="M171" i="3" s="1"/>
  <c r="M196" i="3"/>
  <c r="M183" i="3"/>
  <c r="M170" i="3" s="1"/>
  <c r="O195" i="3"/>
  <c r="O193" i="3"/>
  <c r="O192" i="3" s="1"/>
  <c r="N195" i="3"/>
  <c r="N193" i="3"/>
  <c r="N192" i="3" s="1"/>
  <c r="O191" i="3"/>
  <c r="N191" i="3"/>
  <c r="N178" i="3" s="1"/>
  <c r="O190" i="3"/>
  <c r="O177" i="3" s="1"/>
  <c r="N190" i="3"/>
  <c r="O189" i="3"/>
  <c r="O176" i="3" s="1"/>
  <c r="N189" i="3"/>
  <c r="N176" i="3"/>
  <c r="O188" i="3"/>
  <c r="N188" i="3"/>
  <c r="N175" i="3" s="1"/>
  <c r="O187" i="3"/>
  <c r="O174" i="3" s="1"/>
  <c r="N187" i="3"/>
  <c r="M187" i="3"/>
  <c r="M174" i="3"/>
  <c r="O186" i="3"/>
  <c r="O173" i="3"/>
  <c r="N186" i="3"/>
  <c r="O185" i="3"/>
  <c r="N185" i="3"/>
  <c r="N172" i="3"/>
  <c r="O184" i="3"/>
  <c r="N184" i="3"/>
  <c r="O183" i="3"/>
  <c r="N183" i="3"/>
  <c r="O178" i="3"/>
  <c r="N177" i="3"/>
  <c r="O175" i="3"/>
  <c r="N173" i="3"/>
  <c r="N171" i="3"/>
  <c r="O170" i="3"/>
  <c r="M165" i="3"/>
  <c r="M164" i="3"/>
  <c r="M163" i="3"/>
  <c r="M162" i="3"/>
  <c r="M161" i="3"/>
  <c r="M160" i="3"/>
  <c r="M159" i="3"/>
  <c r="M158" i="3"/>
  <c r="M157" i="3"/>
  <c r="O156" i="3"/>
  <c r="N156" i="3"/>
  <c r="N154" i="3" s="1"/>
  <c r="N153" i="3" s="1"/>
  <c r="O154" i="3"/>
  <c r="O153" i="3"/>
  <c r="M152" i="3"/>
  <c r="M151" i="3"/>
  <c r="M150" i="3"/>
  <c r="M149" i="3"/>
  <c r="M148" i="3"/>
  <c r="M147" i="3"/>
  <c r="M146" i="3"/>
  <c r="M145" i="3"/>
  <c r="M144" i="3"/>
  <c r="M143" i="3" s="1"/>
  <c r="M141" i="3" s="1"/>
  <c r="O143" i="3"/>
  <c r="O141" i="3"/>
  <c r="N143" i="3"/>
  <c r="N141" i="3" s="1"/>
  <c r="N140" i="3" s="1"/>
  <c r="O140" i="3"/>
  <c r="M126" i="3"/>
  <c r="M113" i="3"/>
  <c r="M125" i="3"/>
  <c r="M112" i="3" s="1"/>
  <c r="M124" i="3"/>
  <c r="M111" i="3" s="1"/>
  <c r="M123" i="3"/>
  <c r="M122" i="3"/>
  <c r="M109" i="3"/>
  <c r="M121" i="3"/>
  <c r="M108" i="3"/>
  <c r="M120" i="3"/>
  <c r="M107" i="3" s="1"/>
  <c r="M119" i="3"/>
  <c r="M106" i="3"/>
  <c r="M118" i="3"/>
  <c r="O117" i="3"/>
  <c r="O115" i="3"/>
  <c r="O114" i="3" s="1"/>
  <c r="N117" i="3"/>
  <c r="N115" i="3"/>
  <c r="N114" i="3"/>
  <c r="O113" i="3"/>
  <c r="N113" i="3"/>
  <c r="O112" i="3"/>
  <c r="N112" i="3"/>
  <c r="O111" i="3"/>
  <c r="N111" i="3"/>
  <c r="O110" i="3"/>
  <c r="N110" i="3"/>
  <c r="M110" i="3"/>
  <c r="O109" i="3"/>
  <c r="N109" i="3"/>
  <c r="O108" i="3"/>
  <c r="N108" i="3"/>
  <c r="O107" i="3"/>
  <c r="N107" i="3"/>
  <c r="O106" i="3"/>
  <c r="N106" i="3"/>
  <c r="N104" i="3" s="1"/>
  <c r="N102" i="3" s="1"/>
  <c r="N101" i="3" s="1"/>
  <c r="O105" i="3"/>
  <c r="N105" i="3"/>
  <c r="M100" i="3"/>
  <c r="M99" i="3"/>
  <c r="M98" i="3"/>
  <c r="M97" i="3"/>
  <c r="M96" i="3"/>
  <c r="M95" i="3"/>
  <c r="M94" i="3"/>
  <c r="M93" i="3"/>
  <c r="M92" i="3"/>
  <c r="O91" i="3"/>
  <c r="O89" i="3" s="1"/>
  <c r="O88" i="3" s="1"/>
  <c r="N91" i="3"/>
  <c r="N89" i="3"/>
  <c r="N88" i="3"/>
  <c r="M87" i="3"/>
  <c r="M86" i="3"/>
  <c r="M85" i="3"/>
  <c r="M84" i="3"/>
  <c r="M83" i="3"/>
  <c r="M82" i="3"/>
  <c r="M81" i="3"/>
  <c r="M80" i="3"/>
  <c r="M79" i="3"/>
  <c r="O78" i="3"/>
  <c r="O76" i="3"/>
  <c r="O75" i="3" s="1"/>
  <c r="N78" i="3"/>
  <c r="N76" i="3" s="1"/>
  <c r="N75" i="3"/>
  <c r="M74" i="3"/>
  <c r="M73" i="3"/>
  <c r="M72" i="3"/>
  <c r="M71" i="3"/>
  <c r="M70" i="3"/>
  <c r="M69" i="3"/>
  <c r="M68" i="3"/>
  <c r="M67" i="3"/>
  <c r="M65" i="3" s="1"/>
  <c r="M63" i="3" s="1"/>
  <c r="M62" i="3" s="1"/>
  <c r="M66" i="3"/>
  <c r="O65" i="3"/>
  <c r="O63" i="3" s="1"/>
  <c r="O62" i="3" s="1"/>
  <c r="N65" i="3"/>
  <c r="N63" i="3"/>
  <c r="N62" i="3" s="1"/>
  <c r="O52" i="3"/>
  <c r="O50" i="3"/>
  <c r="O49" i="3" s="1"/>
  <c r="N52" i="3"/>
  <c r="N50" i="3" s="1"/>
  <c r="N49" i="3" s="1"/>
  <c r="J685" i="3"/>
  <c r="J684" i="3"/>
  <c r="J619" i="3" s="1"/>
  <c r="J683" i="3"/>
  <c r="J682" i="3"/>
  <c r="J681" i="3"/>
  <c r="J680" i="3"/>
  <c r="J679" i="3"/>
  <c r="J678" i="3"/>
  <c r="J677" i="3"/>
  <c r="J676" i="3"/>
  <c r="J674" i="3" s="1"/>
  <c r="J673" i="3" s="1"/>
  <c r="L676" i="3"/>
  <c r="L674" i="3" s="1"/>
  <c r="L673" i="3" s="1"/>
  <c r="K676" i="3"/>
  <c r="K674" i="3" s="1"/>
  <c r="K673" i="3" s="1"/>
  <c r="J672" i="3"/>
  <c r="J620" i="3" s="1"/>
  <c r="J671" i="3"/>
  <c r="J670" i="3"/>
  <c r="J669" i="3"/>
  <c r="J668" i="3"/>
  <c r="J667" i="3"/>
  <c r="J666" i="3"/>
  <c r="J665" i="3"/>
  <c r="J663" i="3"/>
  <c r="J661" i="3" s="1"/>
  <c r="J660" i="3" s="1"/>
  <c r="J664" i="3"/>
  <c r="L663" i="3"/>
  <c r="L661" i="3"/>
  <c r="L660" i="3" s="1"/>
  <c r="K663" i="3"/>
  <c r="K661" i="3"/>
  <c r="K660" i="3" s="1"/>
  <c r="J659" i="3"/>
  <c r="J658" i="3"/>
  <c r="J657" i="3"/>
  <c r="J656" i="3"/>
  <c r="J655" i="3"/>
  <c r="J654" i="3"/>
  <c r="J653" i="3"/>
  <c r="J652" i="3"/>
  <c r="J651" i="3"/>
  <c r="J650" i="3" s="1"/>
  <c r="J648" i="3" s="1"/>
  <c r="J647" i="3" s="1"/>
  <c r="L650" i="3"/>
  <c r="L648" i="3" s="1"/>
  <c r="L647" i="3" s="1"/>
  <c r="K650" i="3"/>
  <c r="K648" i="3" s="1"/>
  <c r="K647" i="3" s="1"/>
  <c r="J646" i="3"/>
  <c r="J645" i="3"/>
  <c r="J644" i="3"/>
  <c r="J643" i="3"/>
  <c r="J642" i="3"/>
  <c r="J641" i="3"/>
  <c r="J640" i="3"/>
  <c r="J639" i="3"/>
  <c r="J638" i="3"/>
  <c r="L637" i="3"/>
  <c r="L635" i="3" s="1"/>
  <c r="L634" i="3" s="1"/>
  <c r="K637" i="3"/>
  <c r="K635" i="3" s="1"/>
  <c r="K634" i="3" s="1"/>
  <c r="J633" i="3"/>
  <c r="J632" i="3"/>
  <c r="J631" i="3"/>
  <c r="J618" i="3" s="1"/>
  <c r="J630" i="3"/>
  <c r="J629" i="3"/>
  <c r="J616" i="3" s="1"/>
  <c r="J628" i="3"/>
  <c r="J615" i="3" s="1"/>
  <c r="J627" i="3"/>
  <c r="J626" i="3"/>
  <c r="J625" i="3"/>
  <c r="J612" i="3"/>
  <c r="L624" i="3"/>
  <c r="L622" i="3" s="1"/>
  <c r="L621" i="3" s="1"/>
  <c r="K624" i="3"/>
  <c r="K622" i="3"/>
  <c r="K621" i="3" s="1"/>
  <c r="L620" i="3"/>
  <c r="K620" i="3"/>
  <c r="L619" i="3"/>
  <c r="K619" i="3"/>
  <c r="L618" i="3"/>
  <c r="K618" i="3"/>
  <c r="L617" i="3"/>
  <c r="K617" i="3"/>
  <c r="J617" i="3"/>
  <c r="L616" i="3"/>
  <c r="K616" i="3"/>
  <c r="L615" i="3"/>
  <c r="K615" i="3"/>
  <c r="L614" i="3"/>
  <c r="L523" i="3" s="1"/>
  <c r="K614" i="3"/>
  <c r="L613" i="3"/>
  <c r="K613" i="3"/>
  <c r="J613" i="3"/>
  <c r="L612" i="3"/>
  <c r="K612" i="3"/>
  <c r="J607" i="3"/>
  <c r="J606" i="3"/>
  <c r="J605" i="3"/>
  <c r="J604" i="3"/>
  <c r="J603" i="3"/>
  <c r="J602" i="3"/>
  <c r="J601" i="3"/>
  <c r="J600" i="3"/>
  <c r="J599" i="3"/>
  <c r="L598" i="3"/>
  <c r="L596" i="3" s="1"/>
  <c r="L595" i="3" s="1"/>
  <c r="K598" i="3"/>
  <c r="K596" i="3"/>
  <c r="K595" i="3"/>
  <c r="J594" i="3"/>
  <c r="J593" i="3"/>
  <c r="J592" i="3"/>
  <c r="J591" i="3"/>
  <c r="J590" i="3"/>
  <c r="J589" i="3"/>
  <c r="J588" i="3"/>
  <c r="J585" i="3"/>
  <c r="J583" i="3" s="1"/>
  <c r="J582" i="3" s="1"/>
  <c r="J587" i="3"/>
  <c r="J586" i="3"/>
  <c r="L585" i="3"/>
  <c r="L583" i="3" s="1"/>
  <c r="L582" i="3" s="1"/>
  <c r="K585" i="3"/>
  <c r="K583" i="3"/>
  <c r="K582" i="3" s="1"/>
  <c r="J581" i="3"/>
  <c r="J542" i="3" s="1"/>
  <c r="J580" i="3"/>
  <c r="J579" i="3"/>
  <c r="J578" i="3"/>
  <c r="J577" i="3"/>
  <c r="J576" i="3"/>
  <c r="J575" i="3"/>
  <c r="J574" i="3"/>
  <c r="J573" i="3"/>
  <c r="L572" i="3"/>
  <c r="L570" i="3" s="1"/>
  <c r="L569" i="3" s="1"/>
  <c r="K572" i="3"/>
  <c r="K570" i="3" s="1"/>
  <c r="K569" i="3"/>
  <c r="J568" i="3"/>
  <c r="J567" i="3"/>
  <c r="J566" i="3"/>
  <c r="J565" i="3"/>
  <c r="J564" i="3"/>
  <c r="J563" i="3"/>
  <c r="J537" i="3" s="1"/>
  <c r="J524" i="3" s="1"/>
  <c r="J562" i="3"/>
  <c r="J559" i="3"/>
  <c r="J557" i="3" s="1"/>
  <c r="J556" i="3" s="1"/>
  <c r="J561" i="3"/>
  <c r="J560" i="3"/>
  <c r="L559" i="3"/>
  <c r="L557" i="3" s="1"/>
  <c r="L556" i="3" s="1"/>
  <c r="K559" i="3"/>
  <c r="K557" i="3" s="1"/>
  <c r="K556" i="3"/>
  <c r="J555" i="3"/>
  <c r="J554" i="3"/>
  <c r="J541" i="3"/>
  <c r="J528" i="3" s="1"/>
  <c r="J553" i="3"/>
  <c r="J552" i="3"/>
  <c r="J551" i="3"/>
  <c r="J538" i="3"/>
  <c r="J550" i="3"/>
  <c r="J549" i="3"/>
  <c r="J536" i="3" s="1"/>
  <c r="J548" i="3"/>
  <c r="J547" i="3"/>
  <c r="L546" i="3"/>
  <c r="L544" i="3"/>
  <c r="L543" i="3"/>
  <c r="K546" i="3"/>
  <c r="K544" i="3"/>
  <c r="K543" i="3"/>
  <c r="L542" i="3"/>
  <c r="K542" i="3"/>
  <c r="K529" i="3" s="1"/>
  <c r="L541" i="3"/>
  <c r="K541" i="3"/>
  <c r="L540" i="3"/>
  <c r="L527" i="3" s="1"/>
  <c r="K540" i="3"/>
  <c r="K527" i="3"/>
  <c r="L539" i="3"/>
  <c r="L526" i="3" s="1"/>
  <c r="K539" i="3"/>
  <c r="J539" i="3"/>
  <c r="J526" i="3" s="1"/>
  <c r="L538" i="3"/>
  <c r="L525" i="3" s="1"/>
  <c r="K538" i="3"/>
  <c r="L537" i="3"/>
  <c r="K537" i="3"/>
  <c r="K524" i="3" s="1"/>
  <c r="L536" i="3"/>
  <c r="K536" i="3"/>
  <c r="K523" i="3" s="1"/>
  <c r="L535" i="3"/>
  <c r="L522" i="3" s="1"/>
  <c r="K535" i="3"/>
  <c r="L534" i="3"/>
  <c r="K534" i="3"/>
  <c r="K521" i="3" s="1"/>
  <c r="L528" i="3"/>
  <c r="K528" i="3"/>
  <c r="K525" i="3"/>
  <c r="K522" i="3"/>
  <c r="L521" i="3"/>
  <c r="J516" i="3"/>
  <c r="J515" i="3"/>
  <c r="J514" i="3"/>
  <c r="J513" i="3"/>
  <c r="J512" i="3"/>
  <c r="J511" i="3"/>
  <c r="J510" i="3"/>
  <c r="J509" i="3"/>
  <c r="J508" i="3"/>
  <c r="J469" i="3" s="1"/>
  <c r="L507" i="3"/>
  <c r="L505" i="3" s="1"/>
  <c r="L504" i="3" s="1"/>
  <c r="K507" i="3"/>
  <c r="K505" i="3"/>
  <c r="K504" i="3"/>
  <c r="J503" i="3"/>
  <c r="J502" i="3"/>
  <c r="J501" i="3"/>
  <c r="J500" i="3"/>
  <c r="J499" i="3"/>
  <c r="J498" i="3"/>
  <c r="J497" i="3"/>
  <c r="J496" i="3"/>
  <c r="J495" i="3"/>
  <c r="L494" i="3"/>
  <c r="L492" i="3" s="1"/>
  <c r="L491" i="3" s="1"/>
  <c r="K494" i="3"/>
  <c r="K492" i="3"/>
  <c r="K491" i="3" s="1"/>
  <c r="J490" i="3"/>
  <c r="J477" i="3" s="1"/>
  <c r="J489" i="3"/>
  <c r="J476" i="3" s="1"/>
  <c r="J488" i="3"/>
  <c r="J487" i="3"/>
  <c r="J486" i="3"/>
  <c r="J473" i="3" s="1"/>
  <c r="J485" i="3"/>
  <c r="J472" i="3" s="1"/>
  <c r="J484" i="3"/>
  <c r="J471" i="3" s="1"/>
  <c r="J483" i="3"/>
  <c r="J482" i="3"/>
  <c r="L481" i="3"/>
  <c r="L479" i="3"/>
  <c r="L478" i="3"/>
  <c r="K481" i="3"/>
  <c r="K479" i="3"/>
  <c r="K478" i="3" s="1"/>
  <c r="L477" i="3"/>
  <c r="K477" i="3"/>
  <c r="L476" i="3"/>
  <c r="K476" i="3"/>
  <c r="L475" i="3"/>
  <c r="K475" i="3"/>
  <c r="J475" i="3"/>
  <c r="L474" i="3"/>
  <c r="K474" i="3"/>
  <c r="L473" i="3"/>
  <c r="K473" i="3"/>
  <c r="L472" i="3"/>
  <c r="L468" i="3" s="1"/>
  <c r="L466" i="3" s="1"/>
  <c r="L465" i="3" s="1"/>
  <c r="K472" i="3"/>
  <c r="L471" i="3"/>
  <c r="K471" i="3"/>
  <c r="L470" i="3"/>
  <c r="K470" i="3"/>
  <c r="L469" i="3"/>
  <c r="K469" i="3"/>
  <c r="J464" i="3"/>
  <c r="J463" i="3"/>
  <c r="J462" i="3"/>
  <c r="J461" i="3"/>
  <c r="J460" i="3"/>
  <c r="J459" i="3"/>
  <c r="J455" i="3" s="1"/>
  <c r="J453" i="3" s="1"/>
  <c r="J452" i="3" s="1"/>
  <c r="J458" i="3"/>
  <c r="J457" i="3"/>
  <c r="J456" i="3"/>
  <c r="L455" i="3"/>
  <c r="K455" i="3"/>
  <c r="K453" i="3" s="1"/>
  <c r="L453" i="3"/>
  <c r="L452" i="3" s="1"/>
  <c r="K452" i="3"/>
  <c r="J451" i="3"/>
  <c r="J450" i="3"/>
  <c r="J449" i="3"/>
  <c r="J410" i="3" s="1"/>
  <c r="J397" i="3" s="1"/>
  <c r="J448" i="3"/>
  <c r="J447" i="3"/>
  <c r="J446" i="3"/>
  <c r="J445" i="3"/>
  <c r="J444" i="3"/>
  <c r="J442" i="3" s="1"/>
  <c r="J440" i="3" s="1"/>
  <c r="J439" i="3" s="1"/>
  <c r="J443" i="3"/>
  <c r="L442" i="3"/>
  <c r="L440" i="3" s="1"/>
  <c r="L439" i="3" s="1"/>
  <c r="K442" i="3"/>
  <c r="K440" i="3"/>
  <c r="K439" i="3" s="1"/>
  <c r="J438" i="3"/>
  <c r="J412" i="3" s="1"/>
  <c r="J399" i="3" s="1"/>
  <c r="J437" i="3"/>
  <c r="J411" i="3" s="1"/>
  <c r="J398" i="3" s="1"/>
  <c r="J436" i="3"/>
  <c r="J435" i="3"/>
  <c r="J434" i="3"/>
  <c r="J433" i="3"/>
  <c r="J432" i="3"/>
  <c r="J431" i="3"/>
  <c r="J430" i="3"/>
  <c r="J404" i="3" s="1"/>
  <c r="L429" i="3"/>
  <c r="L427" i="3" s="1"/>
  <c r="L426" i="3"/>
  <c r="K429" i="3"/>
  <c r="K427" i="3" s="1"/>
  <c r="K426" i="3" s="1"/>
  <c r="J425" i="3"/>
  <c r="J424" i="3"/>
  <c r="J423" i="3"/>
  <c r="J422" i="3"/>
  <c r="J421" i="3"/>
  <c r="J420" i="3"/>
  <c r="J407" i="3"/>
  <c r="J394" i="3" s="1"/>
  <c r="J419" i="3"/>
  <c r="J418" i="3"/>
  <c r="J416" i="3" s="1"/>
  <c r="J414" i="3" s="1"/>
  <c r="J413" i="3" s="1"/>
  <c r="J417" i="3"/>
  <c r="L416" i="3"/>
  <c r="L414" i="3" s="1"/>
  <c r="L413" i="3" s="1"/>
  <c r="K416" i="3"/>
  <c r="K414" i="3" s="1"/>
  <c r="K413" i="3" s="1"/>
  <c r="L412" i="3"/>
  <c r="L399" i="3" s="1"/>
  <c r="K412" i="3"/>
  <c r="K399" i="3"/>
  <c r="L411" i="3"/>
  <c r="L398" i="3"/>
  <c r="K411" i="3"/>
  <c r="K398" i="3" s="1"/>
  <c r="L410" i="3"/>
  <c r="L397" i="3"/>
  <c r="K410" i="3"/>
  <c r="L409" i="3"/>
  <c r="L396" i="3" s="1"/>
  <c r="K409" i="3"/>
  <c r="K396" i="3"/>
  <c r="L408" i="3"/>
  <c r="L395" i="3" s="1"/>
  <c r="K408" i="3"/>
  <c r="K395" i="3" s="1"/>
  <c r="L407" i="3"/>
  <c r="K407" i="3"/>
  <c r="L406" i="3"/>
  <c r="L393" i="3" s="1"/>
  <c r="K406" i="3"/>
  <c r="J406" i="3"/>
  <c r="J393" i="3" s="1"/>
  <c r="L405" i="3"/>
  <c r="L392" i="3" s="1"/>
  <c r="K405" i="3"/>
  <c r="K392" i="3"/>
  <c r="L404" i="3"/>
  <c r="K404" i="3"/>
  <c r="K397" i="3"/>
  <c r="K393" i="3"/>
  <c r="K391" i="3"/>
  <c r="J386" i="3"/>
  <c r="J385" i="3"/>
  <c r="J384" i="3"/>
  <c r="J383" i="3"/>
  <c r="J382" i="3"/>
  <c r="J381" i="3"/>
  <c r="J380" i="3"/>
  <c r="J379" i="3"/>
  <c r="J378" i="3"/>
  <c r="L377" i="3"/>
  <c r="L375" i="3"/>
  <c r="L374" i="3" s="1"/>
  <c r="K377" i="3"/>
  <c r="K375" i="3" s="1"/>
  <c r="K374" i="3" s="1"/>
  <c r="J373" i="3"/>
  <c r="J372" i="3"/>
  <c r="J371" i="3"/>
  <c r="J370" i="3"/>
  <c r="J369" i="3"/>
  <c r="J368" i="3"/>
  <c r="J367" i="3"/>
  <c r="J366" i="3"/>
  <c r="J365" i="3"/>
  <c r="L364" i="3"/>
  <c r="L362" i="3" s="1"/>
  <c r="L361" i="3"/>
  <c r="K364" i="3"/>
  <c r="K362" i="3"/>
  <c r="K361" i="3"/>
  <c r="J360" i="3"/>
  <c r="J359" i="3"/>
  <c r="J358" i="3"/>
  <c r="J357" i="3"/>
  <c r="J356" i="3"/>
  <c r="J317" i="3" s="1"/>
  <c r="J291" i="3" s="1"/>
  <c r="J355" i="3"/>
  <c r="J354" i="3"/>
  <c r="J353" i="3"/>
  <c r="J352" i="3"/>
  <c r="J351" i="3" s="1"/>
  <c r="L351" i="3"/>
  <c r="L349" i="3"/>
  <c r="L348" i="3" s="1"/>
  <c r="K351" i="3"/>
  <c r="K349" i="3"/>
  <c r="K348" i="3" s="1"/>
  <c r="J347" i="3"/>
  <c r="J321" i="3" s="1"/>
  <c r="J346" i="3"/>
  <c r="J345" i="3"/>
  <c r="J344" i="3"/>
  <c r="J318" i="3"/>
  <c r="J343" i="3"/>
  <c r="J342" i="3"/>
  <c r="J341" i="3"/>
  <c r="J340" i="3"/>
  <c r="J339" i="3"/>
  <c r="J313" i="3" s="1"/>
  <c r="L338" i="3"/>
  <c r="L336" i="3" s="1"/>
  <c r="L335" i="3" s="1"/>
  <c r="K338" i="3"/>
  <c r="K336" i="3"/>
  <c r="K335" i="3"/>
  <c r="J334" i="3"/>
  <c r="J333" i="3"/>
  <c r="J332" i="3"/>
  <c r="J331" i="3"/>
  <c r="J330" i="3"/>
  <c r="J329" i="3"/>
  <c r="J328" i="3"/>
  <c r="J327" i="3"/>
  <c r="J326" i="3"/>
  <c r="L325" i="3"/>
  <c r="L323" i="3" s="1"/>
  <c r="L322" i="3" s="1"/>
  <c r="K325" i="3"/>
  <c r="K323" i="3" s="1"/>
  <c r="K322" i="3" s="1"/>
  <c r="L321" i="3"/>
  <c r="L295" i="3" s="1"/>
  <c r="K321" i="3"/>
  <c r="L320" i="3"/>
  <c r="L294" i="3" s="1"/>
  <c r="K320" i="3"/>
  <c r="K294" i="3" s="1"/>
  <c r="L319" i="3"/>
  <c r="L293" i="3" s="1"/>
  <c r="K319" i="3"/>
  <c r="L318" i="3"/>
  <c r="L292" i="3" s="1"/>
  <c r="K318" i="3"/>
  <c r="L317" i="3"/>
  <c r="L291" i="3" s="1"/>
  <c r="K317" i="3"/>
  <c r="L316" i="3"/>
  <c r="K316" i="3"/>
  <c r="L315" i="3"/>
  <c r="K315" i="3"/>
  <c r="K289" i="3" s="1"/>
  <c r="L314" i="3"/>
  <c r="K314" i="3"/>
  <c r="K288" i="3" s="1"/>
  <c r="L313" i="3"/>
  <c r="K313" i="3"/>
  <c r="J308" i="3"/>
  <c r="J307" i="3"/>
  <c r="J306" i="3"/>
  <c r="J305" i="3"/>
  <c r="J292" i="3" s="1"/>
  <c r="J304" i="3"/>
  <c r="J303" i="3"/>
  <c r="J302" i="3"/>
  <c r="J301" i="3"/>
  <c r="J300" i="3"/>
  <c r="L299" i="3"/>
  <c r="L297" i="3"/>
  <c r="L296" i="3" s="1"/>
  <c r="K299" i="3"/>
  <c r="K297" i="3" s="1"/>
  <c r="K296" i="3" s="1"/>
  <c r="K295" i="3"/>
  <c r="K293" i="3"/>
  <c r="K292" i="3"/>
  <c r="K291" i="3"/>
  <c r="L290" i="3"/>
  <c r="K290" i="3"/>
  <c r="L289" i="3"/>
  <c r="L288" i="3"/>
  <c r="K287" i="3"/>
  <c r="J282" i="3"/>
  <c r="J281" i="3"/>
  <c r="J280" i="3"/>
  <c r="J279" i="3"/>
  <c r="J278" i="3"/>
  <c r="J277" i="3"/>
  <c r="J276" i="3"/>
  <c r="J273" i="3" s="1"/>
  <c r="J275" i="3"/>
  <c r="J274" i="3"/>
  <c r="L273" i="3"/>
  <c r="L271" i="3" s="1"/>
  <c r="L270" i="3" s="1"/>
  <c r="K273" i="3"/>
  <c r="K271" i="3" s="1"/>
  <c r="K270" i="3" s="1"/>
  <c r="J271" i="3"/>
  <c r="J270" i="3" s="1"/>
  <c r="J269" i="3"/>
  <c r="J268" i="3"/>
  <c r="J267" i="3"/>
  <c r="J266" i="3"/>
  <c r="J265" i="3"/>
  <c r="J264" i="3"/>
  <c r="J263" i="3"/>
  <c r="J262" i="3"/>
  <c r="J261" i="3"/>
  <c r="J222" i="3" s="1"/>
  <c r="L260" i="3"/>
  <c r="L258" i="3" s="1"/>
  <c r="L257" i="3" s="1"/>
  <c r="K260" i="3"/>
  <c r="K258" i="3"/>
  <c r="K257" i="3" s="1"/>
  <c r="J256" i="3"/>
  <c r="J255" i="3"/>
  <c r="J254" i="3"/>
  <c r="J253" i="3"/>
  <c r="J252" i="3"/>
  <c r="J247" i="3" s="1"/>
  <c r="J251" i="3"/>
  <c r="J250" i="3"/>
  <c r="J249" i="3"/>
  <c r="J248" i="3"/>
  <c r="L247" i="3"/>
  <c r="L245" i="3" s="1"/>
  <c r="K247" i="3"/>
  <c r="K245" i="3" s="1"/>
  <c r="K244" i="3" s="1"/>
  <c r="J245" i="3"/>
  <c r="J244" i="3" s="1"/>
  <c r="L244" i="3"/>
  <c r="J243" i="3"/>
  <c r="J230" i="3" s="1"/>
  <c r="J242" i="3"/>
  <c r="J229" i="3" s="1"/>
  <c r="J241" i="3"/>
  <c r="J228" i="3" s="1"/>
  <c r="J240" i="3"/>
  <c r="J239" i="3"/>
  <c r="J226" i="3" s="1"/>
  <c r="J238" i="3"/>
  <c r="J225" i="3" s="1"/>
  <c r="J237" i="3"/>
  <c r="J224" i="3"/>
  <c r="J236" i="3"/>
  <c r="J235" i="3"/>
  <c r="L234" i="3"/>
  <c r="L232" i="3" s="1"/>
  <c r="L231" i="3" s="1"/>
  <c r="K234" i="3"/>
  <c r="K232" i="3"/>
  <c r="K231" i="3" s="1"/>
  <c r="L230" i="3"/>
  <c r="K230" i="3"/>
  <c r="L229" i="3"/>
  <c r="K229" i="3"/>
  <c r="L228" i="3"/>
  <c r="K228" i="3"/>
  <c r="L227" i="3"/>
  <c r="K227" i="3"/>
  <c r="L226" i="3"/>
  <c r="K226" i="3"/>
  <c r="L225" i="3"/>
  <c r="L221" i="3"/>
  <c r="L219" i="3" s="1"/>
  <c r="L218" i="3" s="1"/>
  <c r="K225" i="3"/>
  <c r="L224" i="3"/>
  <c r="K224" i="3"/>
  <c r="L223" i="3"/>
  <c r="K223" i="3"/>
  <c r="J223" i="3"/>
  <c r="L222" i="3"/>
  <c r="K222" i="3"/>
  <c r="J217" i="3"/>
  <c r="J204" i="3"/>
  <c r="J191" i="3" s="1"/>
  <c r="J178" i="3" s="1"/>
  <c r="J203" i="3"/>
  <c r="J202" i="3"/>
  <c r="J189" i="3" s="1"/>
  <c r="J176" i="3" s="1"/>
  <c r="J201" i="3"/>
  <c r="J200" i="3"/>
  <c r="J199" i="3"/>
  <c r="J198" i="3"/>
  <c r="J197" i="3"/>
  <c r="J196" i="3"/>
  <c r="L195" i="3"/>
  <c r="L193" i="3" s="1"/>
  <c r="L192" i="3" s="1"/>
  <c r="K195" i="3"/>
  <c r="K193" i="3" s="1"/>
  <c r="K192" i="3"/>
  <c r="L191" i="3"/>
  <c r="L178" i="3"/>
  <c r="K191" i="3"/>
  <c r="K178" i="3" s="1"/>
  <c r="L190" i="3"/>
  <c r="L177" i="3"/>
  <c r="J190" i="3"/>
  <c r="J177" i="3"/>
  <c r="L189" i="3"/>
  <c r="K189" i="3"/>
  <c r="K176" i="3" s="1"/>
  <c r="L188" i="3"/>
  <c r="L175" i="3" s="1"/>
  <c r="J188" i="3"/>
  <c r="J175" i="3" s="1"/>
  <c r="L187" i="3"/>
  <c r="L174" i="3" s="1"/>
  <c r="L186" i="3"/>
  <c r="L173" i="3"/>
  <c r="L185" i="3"/>
  <c r="L172" i="3"/>
  <c r="K185" i="3"/>
  <c r="L176" i="3"/>
  <c r="K172" i="3"/>
  <c r="J165" i="3"/>
  <c r="J164" i="3"/>
  <c r="J163" i="3"/>
  <c r="J162" i="3"/>
  <c r="J161" i="3"/>
  <c r="J160" i="3"/>
  <c r="J159" i="3"/>
  <c r="J156" i="3"/>
  <c r="J154" i="3" s="1"/>
  <c r="J153" i="3" s="1"/>
  <c r="J158" i="3"/>
  <c r="J157" i="3"/>
  <c r="L156" i="3"/>
  <c r="K156" i="3"/>
  <c r="K154" i="3" s="1"/>
  <c r="K153" i="3"/>
  <c r="L154" i="3"/>
  <c r="L153" i="3" s="1"/>
  <c r="J152" i="3"/>
  <c r="J151" i="3"/>
  <c r="J150" i="3"/>
  <c r="J149" i="3"/>
  <c r="J148" i="3"/>
  <c r="J147" i="3"/>
  <c r="J146" i="3"/>
  <c r="J145" i="3"/>
  <c r="J144" i="3"/>
  <c r="L143" i="3"/>
  <c r="L141" i="3"/>
  <c r="L140" i="3" s="1"/>
  <c r="K143" i="3"/>
  <c r="K141" i="3" s="1"/>
  <c r="K140" i="3" s="1"/>
  <c r="J139" i="3"/>
  <c r="J138" i="3"/>
  <c r="J112" i="3" s="1"/>
  <c r="J137" i="3"/>
  <c r="J136" i="3"/>
  <c r="J110" i="3" s="1"/>
  <c r="J32" i="3" s="1"/>
  <c r="J135" i="3"/>
  <c r="J134" i="3"/>
  <c r="J108" i="3" s="1"/>
  <c r="J133" i="3"/>
  <c r="J132" i="3"/>
  <c r="J131" i="3"/>
  <c r="L130" i="3"/>
  <c r="K130" i="3"/>
  <c r="K128" i="3"/>
  <c r="K127" i="3" s="1"/>
  <c r="L128" i="3"/>
  <c r="L127" i="3" s="1"/>
  <c r="J126" i="3"/>
  <c r="J113" i="3" s="1"/>
  <c r="J125" i="3"/>
  <c r="J124" i="3"/>
  <c r="J111" i="3" s="1"/>
  <c r="J123" i="3"/>
  <c r="J122" i="3"/>
  <c r="J121" i="3"/>
  <c r="J120" i="3"/>
  <c r="J119" i="3"/>
  <c r="J106" i="3" s="1"/>
  <c r="J118" i="3"/>
  <c r="L117" i="3"/>
  <c r="L115" i="3" s="1"/>
  <c r="L114" i="3" s="1"/>
  <c r="K117" i="3"/>
  <c r="K115" i="3" s="1"/>
  <c r="K114" i="3"/>
  <c r="L113" i="3"/>
  <c r="K113" i="3"/>
  <c r="L112" i="3"/>
  <c r="K112" i="3"/>
  <c r="L111" i="3"/>
  <c r="K111" i="3"/>
  <c r="L110" i="3"/>
  <c r="K110" i="3"/>
  <c r="L109" i="3"/>
  <c r="K109" i="3"/>
  <c r="K31" i="3" s="1"/>
  <c r="J109" i="3"/>
  <c r="L108" i="3"/>
  <c r="K108" i="3"/>
  <c r="L107" i="3"/>
  <c r="K107" i="3"/>
  <c r="L106" i="3"/>
  <c r="K106" i="3"/>
  <c r="L105" i="3"/>
  <c r="L104" i="3" s="1"/>
  <c r="L102" i="3" s="1"/>
  <c r="L101" i="3" s="1"/>
  <c r="K105" i="3"/>
  <c r="J100" i="3"/>
  <c r="J99" i="3"/>
  <c r="J98" i="3"/>
  <c r="J97" i="3"/>
  <c r="J96" i="3"/>
  <c r="J95" i="3"/>
  <c r="J94" i="3"/>
  <c r="J93" i="3"/>
  <c r="J92" i="3"/>
  <c r="L91" i="3"/>
  <c r="L89" i="3" s="1"/>
  <c r="L88" i="3" s="1"/>
  <c r="K91" i="3"/>
  <c r="K89" i="3" s="1"/>
  <c r="K88" i="3" s="1"/>
  <c r="J87" i="3"/>
  <c r="J86" i="3"/>
  <c r="J85" i="3"/>
  <c r="J84" i="3"/>
  <c r="J83" i="3"/>
  <c r="J82" i="3"/>
  <c r="J81" i="3"/>
  <c r="J80" i="3"/>
  <c r="J79" i="3"/>
  <c r="J78" i="3" s="1"/>
  <c r="J76" i="3" s="1"/>
  <c r="J75" i="3" s="1"/>
  <c r="L78" i="3"/>
  <c r="L76" i="3" s="1"/>
  <c r="K78" i="3"/>
  <c r="K76" i="3"/>
  <c r="K75" i="3" s="1"/>
  <c r="L75" i="3"/>
  <c r="J61" i="3"/>
  <c r="J60" i="3"/>
  <c r="J59" i="3"/>
  <c r="J58" i="3"/>
  <c r="J57" i="3"/>
  <c r="J56" i="3"/>
  <c r="J55" i="3"/>
  <c r="J52" i="3"/>
  <c r="J50" i="3" s="1"/>
  <c r="J49" i="3" s="1"/>
  <c r="J54" i="3"/>
  <c r="J53" i="3"/>
  <c r="L52" i="3"/>
  <c r="L50" i="3"/>
  <c r="L49" i="3" s="1"/>
  <c r="K52" i="3"/>
  <c r="K50" i="3"/>
  <c r="K49" i="3" s="1"/>
  <c r="L65" i="3"/>
  <c r="K65" i="3"/>
  <c r="K63" i="3"/>
  <c r="K62" i="3" s="1"/>
  <c r="L63" i="3"/>
  <c r="L62" i="3" s="1"/>
  <c r="J74" i="3"/>
  <c r="J73" i="3"/>
  <c r="J72" i="3"/>
  <c r="J71" i="3"/>
  <c r="J70" i="3"/>
  <c r="J69" i="3"/>
  <c r="J68" i="3"/>
  <c r="J67" i="3"/>
  <c r="J66" i="3"/>
  <c r="Q254" i="2"/>
  <c r="Q252" i="2"/>
  <c r="P254" i="2"/>
  <c r="P252" i="2"/>
  <c r="S252" i="2" s="1"/>
  <c r="Q250" i="2"/>
  <c r="Q248" i="2"/>
  <c r="T248" i="2" s="1"/>
  <c r="P250" i="2"/>
  <c r="P248" i="2" s="1"/>
  <c r="Q245" i="2"/>
  <c r="Q243" i="2" s="1"/>
  <c r="P245" i="2"/>
  <c r="P243" i="2"/>
  <c r="S243" i="2" s="1"/>
  <c r="O256" i="2"/>
  <c r="O255" i="2"/>
  <c r="O251" i="2"/>
  <c r="O250" i="2" s="1"/>
  <c r="O247" i="2"/>
  <c r="O246" i="2"/>
  <c r="O245" i="2" s="1"/>
  <c r="P229" i="2"/>
  <c r="O229" i="2"/>
  <c r="O235" i="2"/>
  <c r="O234" i="2"/>
  <c r="O219" i="2" s="1"/>
  <c r="L235" i="2"/>
  <c r="L234" i="2"/>
  <c r="I235" i="2"/>
  <c r="I234" i="2"/>
  <c r="L256" i="2"/>
  <c r="L255" i="2"/>
  <c r="N254" i="2"/>
  <c r="N252" i="2" s="1"/>
  <c r="T252" i="2"/>
  <c r="M254" i="2"/>
  <c r="M252" i="2" s="1"/>
  <c r="L251" i="2"/>
  <c r="L250" i="2" s="1"/>
  <c r="N250" i="2"/>
  <c r="N248" i="2" s="1"/>
  <c r="M250" i="2"/>
  <c r="M248" i="2"/>
  <c r="L247" i="2"/>
  <c r="L246" i="2"/>
  <c r="L245" i="2"/>
  <c r="N245" i="2"/>
  <c r="N243" i="2" s="1"/>
  <c r="M245" i="2"/>
  <c r="M243" i="2"/>
  <c r="O214" i="2"/>
  <c r="L214" i="2"/>
  <c r="O169" i="2"/>
  <c r="L169" i="2"/>
  <c r="O115" i="2"/>
  <c r="L115" i="2"/>
  <c r="L90" i="2"/>
  <c r="O90" i="2"/>
  <c r="R90" i="2" s="1"/>
  <c r="N57" i="2"/>
  <c r="N56" i="2"/>
  <c r="D320" i="4"/>
  <c r="D295" i="4" s="1"/>
  <c r="D270" i="4" s="1"/>
  <c r="D38" i="4"/>
  <c r="D25" i="4" s="1"/>
  <c r="F39" i="4"/>
  <c r="E39" i="4"/>
  <c r="F38" i="4"/>
  <c r="E38" i="4"/>
  <c r="E35" i="4"/>
  <c r="F37" i="4"/>
  <c r="E37" i="4"/>
  <c r="F44" i="4"/>
  <c r="F40" i="4" s="1"/>
  <c r="E44" i="4"/>
  <c r="F43" i="4"/>
  <c r="E43" i="4"/>
  <c r="F42" i="4"/>
  <c r="E42" i="4"/>
  <c r="E40" i="4" s="1"/>
  <c r="D42" i="4"/>
  <c r="D40" i="4" s="1"/>
  <c r="D44" i="4"/>
  <c r="D43" i="4"/>
  <c r="D39" i="4"/>
  <c r="D37" i="4"/>
  <c r="F34" i="4"/>
  <c r="E34" i="4"/>
  <c r="E33" i="4" s="1"/>
  <c r="D34" i="4"/>
  <c r="F53" i="4"/>
  <c r="E53" i="4"/>
  <c r="D53" i="4"/>
  <c r="F48" i="4"/>
  <c r="E48" i="4"/>
  <c r="D48" i="4"/>
  <c r="F65" i="4"/>
  <c r="E65" i="4"/>
  <c r="F60" i="4"/>
  <c r="F58" i="4" s="1"/>
  <c r="E60" i="4"/>
  <c r="E58" i="4"/>
  <c r="D65" i="4"/>
  <c r="D60" i="4"/>
  <c r="F77" i="4"/>
  <c r="E77" i="4"/>
  <c r="F72" i="4"/>
  <c r="E72" i="4"/>
  <c r="E70" i="4" s="1"/>
  <c r="D77" i="4"/>
  <c r="D72" i="4"/>
  <c r="F95" i="4"/>
  <c r="F21" i="4" s="1"/>
  <c r="E95" i="4"/>
  <c r="F100" i="4"/>
  <c r="E100" i="4"/>
  <c r="F99" i="4"/>
  <c r="E99" i="4"/>
  <c r="F98" i="4"/>
  <c r="F96" i="4" s="1"/>
  <c r="E98" i="4"/>
  <c r="F105" i="4"/>
  <c r="E105" i="4"/>
  <c r="F104" i="4"/>
  <c r="E104" i="4"/>
  <c r="F103" i="4"/>
  <c r="E103" i="4"/>
  <c r="D105" i="4"/>
  <c r="D104" i="4"/>
  <c r="D103" i="4"/>
  <c r="D29" i="4"/>
  <c r="D100" i="4"/>
  <c r="D99" i="4"/>
  <c r="D98" i="4"/>
  <c r="D95" i="4"/>
  <c r="F89" i="4"/>
  <c r="E89" i="4"/>
  <c r="D89" i="4"/>
  <c r="F84" i="4"/>
  <c r="F82" i="4"/>
  <c r="E84" i="4"/>
  <c r="D84" i="4"/>
  <c r="F114" i="4"/>
  <c r="E114" i="4"/>
  <c r="D114" i="4"/>
  <c r="F109" i="4"/>
  <c r="F107" i="4" s="1"/>
  <c r="E109" i="4"/>
  <c r="D109" i="4"/>
  <c r="D107" i="4" s="1"/>
  <c r="F126" i="4"/>
  <c r="E126" i="4"/>
  <c r="D126" i="4"/>
  <c r="F121" i="4"/>
  <c r="E121" i="4"/>
  <c r="D121" i="4"/>
  <c r="D119" i="4" s="1"/>
  <c r="F138" i="4"/>
  <c r="E138" i="4"/>
  <c r="D138" i="4"/>
  <c r="F133" i="4"/>
  <c r="F131" i="4" s="1"/>
  <c r="E133" i="4"/>
  <c r="D133" i="4"/>
  <c r="F150" i="4"/>
  <c r="E150" i="4"/>
  <c r="F145" i="4"/>
  <c r="E145" i="4"/>
  <c r="D150" i="4"/>
  <c r="D145" i="4"/>
  <c r="F179" i="4"/>
  <c r="F166" i="4" s="1"/>
  <c r="E179" i="4"/>
  <c r="E166" i="4"/>
  <c r="F178" i="4"/>
  <c r="E178" i="4"/>
  <c r="E165" i="4"/>
  <c r="F177" i="4"/>
  <c r="F164" i="4" s="1"/>
  <c r="E177" i="4"/>
  <c r="E164" i="4"/>
  <c r="F174" i="4"/>
  <c r="F161" i="4" s="1"/>
  <c r="E174" i="4"/>
  <c r="E161" i="4" s="1"/>
  <c r="E173" i="4"/>
  <c r="E160" i="4" s="1"/>
  <c r="F172" i="4"/>
  <c r="F159" i="4" s="1"/>
  <c r="E172" i="4"/>
  <c r="D179" i="4"/>
  <c r="D166" i="4" s="1"/>
  <c r="D178" i="4"/>
  <c r="D165" i="4" s="1"/>
  <c r="D177" i="4"/>
  <c r="D164" i="4"/>
  <c r="D174" i="4"/>
  <c r="D161" i="4"/>
  <c r="D173" i="4"/>
  <c r="D160" i="4" s="1"/>
  <c r="D172" i="4"/>
  <c r="D159" i="4" s="1"/>
  <c r="F169" i="4"/>
  <c r="F156" i="4" s="1"/>
  <c r="E169" i="4"/>
  <c r="D169" i="4"/>
  <c r="D156" i="4"/>
  <c r="D170" i="4"/>
  <c r="D157" i="4" s="1"/>
  <c r="F188" i="4"/>
  <c r="F181" i="4"/>
  <c r="E188" i="4"/>
  <c r="D188" i="4"/>
  <c r="E183" i="4"/>
  <c r="D183" i="4"/>
  <c r="D181" i="4"/>
  <c r="F200" i="4"/>
  <c r="E200" i="4"/>
  <c r="F195" i="4"/>
  <c r="F193" i="4" s="1"/>
  <c r="E195" i="4"/>
  <c r="D200" i="4"/>
  <c r="D195" i="4"/>
  <c r="F232" i="4"/>
  <c r="F230" i="4" s="1"/>
  <c r="E232" i="4"/>
  <c r="D216" i="4"/>
  <c r="F216" i="4"/>
  <c r="E216" i="4"/>
  <c r="F215" i="4"/>
  <c r="E215" i="4"/>
  <c r="D215" i="4"/>
  <c r="F214" i="4"/>
  <c r="E214" i="4"/>
  <c r="E212" i="4"/>
  <c r="D214" i="4"/>
  <c r="F211" i="4"/>
  <c r="E211" i="4"/>
  <c r="D211" i="4"/>
  <c r="E210" i="4"/>
  <c r="F210" i="4"/>
  <c r="D210" i="4"/>
  <c r="E209" i="4"/>
  <c r="F209" i="4"/>
  <c r="F207" i="4"/>
  <c r="D209" i="4"/>
  <c r="F206" i="4"/>
  <c r="E206" i="4"/>
  <c r="D206" i="4"/>
  <c r="F225" i="4"/>
  <c r="E225" i="4"/>
  <c r="E218" i="4" s="1"/>
  <c r="D225" i="4"/>
  <c r="F220" i="4"/>
  <c r="F218" i="4" s="1"/>
  <c r="E220" i="4"/>
  <c r="D220" i="4"/>
  <c r="F237" i="4"/>
  <c r="E237" i="4"/>
  <c r="D237" i="4"/>
  <c r="D232" i="4"/>
  <c r="F249" i="4"/>
  <c r="E249" i="4"/>
  <c r="F244" i="4"/>
  <c r="E244" i="4"/>
  <c r="E242" i="4"/>
  <c r="D249" i="4"/>
  <c r="D244" i="4"/>
  <c r="D242" i="4"/>
  <c r="F261" i="4"/>
  <c r="E261" i="4"/>
  <c r="D261" i="4"/>
  <c r="F256" i="4"/>
  <c r="E256" i="4"/>
  <c r="E254" i="4" s="1"/>
  <c r="D256" i="4"/>
  <c r="D254" i="4"/>
  <c r="F286" i="4"/>
  <c r="E286" i="4"/>
  <c r="D286" i="4"/>
  <c r="F281" i="4"/>
  <c r="F279" i="4"/>
  <c r="E281" i="4"/>
  <c r="E279" i="4" s="1"/>
  <c r="D281" i="4"/>
  <c r="D279" i="4" s="1"/>
  <c r="F302" i="4"/>
  <c r="E302" i="4"/>
  <c r="E277" i="4" s="1"/>
  <c r="F301" i="4"/>
  <c r="F276" i="4" s="1"/>
  <c r="E301" i="4"/>
  <c r="E276" i="4"/>
  <c r="F300" i="4"/>
  <c r="F275" i="4" s="1"/>
  <c r="E300" i="4"/>
  <c r="E275" i="4" s="1"/>
  <c r="D302" i="4"/>
  <c r="D277" i="4" s="1"/>
  <c r="D301" i="4"/>
  <c r="D300" i="4"/>
  <c r="F297" i="4"/>
  <c r="F272" i="4" s="1"/>
  <c r="E297" i="4"/>
  <c r="E272" i="4" s="1"/>
  <c r="F296" i="4"/>
  <c r="F271" i="4"/>
  <c r="E296" i="4"/>
  <c r="E271" i="4" s="1"/>
  <c r="D297" i="4"/>
  <c r="D272" i="4" s="1"/>
  <c r="D296" i="4"/>
  <c r="D271" i="4" s="1"/>
  <c r="F295" i="4"/>
  <c r="F270" i="4"/>
  <c r="E295" i="4"/>
  <c r="E270" i="4" s="1"/>
  <c r="F292" i="4"/>
  <c r="F267" i="4" s="1"/>
  <c r="E292" i="4"/>
  <c r="E267" i="4" s="1"/>
  <c r="D292" i="4"/>
  <c r="D267" i="4"/>
  <c r="F311" i="4"/>
  <c r="E311" i="4"/>
  <c r="F306" i="4"/>
  <c r="F304" i="4" s="1"/>
  <c r="E306" i="4"/>
  <c r="E304" i="4" s="1"/>
  <c r="D311" i="4"/>
  <c r="D306" i="4"/>
  <c r="F323" i="4"/>
  <c r="E323" i="4"/>
  <c r="F318" i="4"/>
  <c r="E318" i="4"/>
  <c r="E316" i="4"/>
  <c r="D323" i="4"/>
  <c r="F335" i="4"/>
  <c r="F328" i="4"/>
  <c r="E335" i="4"/>
  <c r="F330" i="4"/>
  <c r="E330" i="4"/>
  <c r="D335" i="4"/>
  <c r="D330" i="4"/>
  <c r="D328" i="4" s="1"/>
  <c r="F347" i="4"/>
  <c r="E347" i="4"/>
  <c r="D347" i="4"/>
  <c r="F342" i="4"/>
  <c r="E342" i="4"/>
  <c r="E340" i="4" s="1"/>
  <c r="D342" i="4"/>
  <c r="F359" i="4"/>
  <c r="E359" i="4"/>
  <c r="D359" i="4"/>
  <c r="F354" i="4"/>
  <c r="E354" i="4"/>
  <c r="E352" i="4"/>
  <c r="D354" i="4"/>
  <c r="F388" i="4"/>
  <c r="F375" i="4" s="1"/>
  <c r="E388" i="4"/>
  <c r="D388" i="4"/>
  <c r="D375" i="4" s="1"/>
  <c r="F387" i="4"/>
  <c r="F374" i="4"/>
  <c r="E387" i="4"/>
  <c r="E374" i="4"/>
  <c r="D387" i="4"/>
  <c r="D374" i="4" s="1"/>
  <c r="F386" i="4"/>
  <c r="F373" i="4" s="1"/>
  <c r="E386" i="4"/>
  <c r="E384" i="4"/>
  <c r="D386" i="4"/>
  <c r="D373" i="4"/>
  <c r="F383" i="4"/>
  <c r="F370" i="4" s="1"/>
  <c r="E383" i="4"/>
  <c r="E370" i="4" s="1"/>
  <c r="D383" i="4"/>
  <c r="D370" i="4"/>
  <c r="F382" i="4"/>
  <c r="F369" i="4"/>
  <c r="E382" i="4"/>
  <c r="E369" i="4" s="1"/>
  <c r="D382" i="4"/>
  <c r="F381" i="4"/>
  <c r="E381" i="4"/>
  <c r="D381" i="4"/>
  <c r="F378" i="4"/>
  <c r="F365" i="4" s="1"/>
  <c r="E378" i="4"/>
  <c r="E365" i="4" s="1"/>
  <c r="D378" i="4"/>
  <c r="F392" i="4"/>
  <c r="F390" i="4" s="1"/>
  <c r="E392" i="4"/>
  <c r="F397" i="4"/>
  <c r="E397" i="4"/>
  <c r="E390" i="4"/>
  <c r="D397" i="4"/>
  <c r="D392" i="4"/>
  <c r="D390" i="4"/>
  <c r="F409" i="4"/>
  <c r="E409" i="4"/>
  <c r="F404" i="4"/>
  <c r="E404" i="4"/>
  <c r="E402" i="4"/>
  <c r="D409" i="4"/>
  <c r="D404" i="4"/>
  <c r="F421" i="4"/>
  <c r="E421" i="4"/>
  <c r="F416" i="4"/>
  <c r="E416" i="4"/>
  <c r="D421" i="4"/>
  <c r="D414" i="4" s="1"/>
  <c r="D416" i="4"/>
  <c r="F449" i="4"/>
  <c r="E449" i="4"/>
  <c r="D449" i="4"/>
  <c r="F448" i="4"/>
  <c r="E448" i="4"/>
  <c r="D448" i="4"/>
  <c r="F447" i="4"/>
  <c r="E447" i="4"/>
  <c r="D447" i="4"/>
  <c r="D445" i="4"/>
  <c r="F444" i="4"/>
  <c r="E444" i="4"/>
  <c r="D444" i="4"/>
  <c r="F443" i="4"/>
  <c r="E443" i="4"/>
  <c r="D443" i="4"/>
  <c r="D440" i="4" s="1"/>
  <c r="F442" i="4"/>
  <c r="F440" i="4"/>
  <c r="E442" i="4"/>
  <c r="D442" i="4"/>
  <c r="F439" i="4"/>
  <c r="E439" i="4"/>
  <c r="D439" i="4"/>
  <c r="F458" i="4"/>
  <c r="E458" i="4"/>
  <c r="D458" i="4"/>
  <c r="F453" i="4"/>
  <c r="F451" i="4"/>
  <c r="E453" i="4"/>
  <c r="D453" i="4"/>
  <c r="D451" i="4"/>
  <c r="D465" i="4"/>
  <c r="F470" i="4"/>
  <c r="E470" i="4"/>
  <c r="D470" i="4"/>
  <c r="D463" i="4"/>
  <c r="F465" i="4"/>
  <c r="F463" i="4" s="1"/>
  <c r="E465" i="4"/>
  <c r="E463" i="4" s="1"/>
  <c r="F477" i="4"/>
  <c r="E477" i="4"/>
  <c r="D477" i="4"/>
  <c r="F482" i="4"/>
  <c r="E482" i="4"/>
  <c r="D482" i="4"/>
  <c r="D475" i="4" s="1"/>
  <c r="F511" i="4"/>
  <c r="E511" i="4"/>
  <c r="D511" i="4"/>
  <c r="F510" i="4"/>
  <c r="F497" i="4" s="1"/>
  <c r="E510" i="4"/>
  <c r="D510" i="4"/>
  <c r="F509" i="4"/>
  <c r="E509" i="4"/>
  <c r="E507" i="4" s="1"/>
  <c r="D509" i="4"/>
  <c r="F506" i="4"/>
  <c r="E506" i="4"/>
  <c r="D506" i="4"/>
  <c r="F505" i="4"/>
  <c r="F492" i="4" s="1"/>
  <c r="E505" i="4"/>
  <c r="D505" i="4"/>
  <c r="F504" i="4"/>
  <c r="E504" i="4"/>
  <c r="D504" i="4"/>
  <c r="F501" i="4"/>
  <c r="F488" i="4" s="1"/>
  <c r="E501" i="4"/>
  <c r="D501" i="4"/>
  <c r="F520" i="4"/>
  <c r="E520" i="4"/>
  <c r="F515" i="4"/>
  <c r="F513" i="4" s="1"/>
  <c r="E515" i="4"/>
  <c r="D520" i="4"/>
  <c r="D515" i="4"/>
  <c r="D513" i="4"/>
  <c r="F532" i="4"/>
  <c r="E532" i="4"/>
  <c r="F527" i="4"/>
  <c r="F525" i="4" s="1"/>
  <c r="E527" i="4"/>
  <c r="E525" i="4" s="1"/>
  <c r="D532" i="4"/>
  <c r="D527" i="4"/>
  <c r="D525" i="4" s="1"/>
  <c r="F544" i="4"/>
  <c r="E544" i="4"/>
  <c r="F539" i="4"/>
  <c r="F537" i="4"/>
  <c r="E539" i="4"/>
  <c r="D544" i="4"/>
  <c r="D539" i="4"/>
  <c r="F556" i="4"/>
  <c r="E556" i="4"/>
  <c r="F551" i="4"/>
  <c r="F549" i="4" s="1"/>
  <c r="E551" i="4"/>
  <c r="E549" i="4" s="1"/>
  <c r="D556" i="4"/>
  <c r="D549" i="4"/>
  <c r="D551" i="4"/>
  <c r="F568" i="4"/>
  <c r="E568" i="4"/>
  <c r="E561" i="4"/>
  <c r="F563" i="4"/>
  <c r="F561" i="4" s="1"/>
  <c r="E563" i="4"/>
  <c r="D568" i="4"/>
  <c r="D563" i="4"/>
  <c r="F584" i="4"/>
  <c r="F498" i="4" s="1"/>
  <c r="E584" i="4"/>
  <c r="D584" i="4"/>
  <c r="F583" i="4"/>
  <c r="E583" i="4"/>
  <c r="D583" i="4"/>
  <c r="F582" i="4"/>
  <c r="E582" i="4"/>
  <c r="D582" i="4"/>
  <c r="F579" i="4"/>
  <c r="E579" i="4"/>
  <c r="D579" i="4"/>
  <c r="F578" i="4"/>
  <c r="E578" i="4"/>
  <c r="F577" i="4"/>
  <c r="E577" i="4"/>
  <c r="D578" i="4"/>
  <c r="D577" i="4"/>
  <c r="F574" i="4"/>
  <c r="E574" i="4"/>
  <c r="D574" i="4"/>
  <c r="F588" i="4"/>
  <c r="F586" i="4" s="1"/>
  <c r="E588" i="4"/>
  <c r="D588" i="4"/>
  <c r="D586" i="4"/>
  <c r="F593" i="4"/>
  <c r="E593" i="4"/>
  <c r="D593" i="4"/>
  <c r="F600" i="4"/>
  <c r="F598" i="4" s="1"/>
  <c r="E600" i="4"/>
  <c r="D600" i="4"/>
  <c r="F605" i="4"/>
  <c r="E605" i="4"/>
  <c r="D605" i="4"/>
  <c r="F617" i="4"/>
  <c r="E617" i="4"/>
  <c r="F612" i="4"/>
  <c r="F610" i="4"/>
  <c r="E612" i="4"/>
  <c r="D617" i="4"/>
  <c r="D610" i="4" s="1"/>
  <c r="D612" i="4"/>
  <c r="F624" i="4"/>
  <c r="E624" i="4"/>
  <c r="D624" i="4"/>
  <c r="D622" i="4" s="1"/>
  <c r="F629" i="4"/>
  <c r="F622" i="4"/>
  <c r="E629" i="4"/>
  <c r="D629" i="4"/>
  <c r="F641" i="4"/>
  <c r="E641" i="4"/>
  <c r="F636" i="4"/>
  <c r="F634" i="4" s="1"/>
  <c r="E636" i="4"/>
  <c r="D641" i="4"/>
  <c r="D634" i="4" s="1"/>
  <c r="D636" i="4"/>
  <c r="V33" i="8"/>
  <c r="U33" i="8"/>
  <c r="T33" i="8"/>
  <c r="V31" i="8"/>
  <c r="U31" i="8"/>
  <c r="T31" i="8"/>
  <c r="V30" i="8"/>
  <c r="V29" i="8" s="1"/>
  <c r="U30" i="8"/>
  <c r="U29" i="8" s="1"/>
  <c r="T30" i="8"/>
  <c r="V26" i="8"/>
  <c r="V25" i="8" s="1"/>
  <c r="V23" i="8"/>
  <c r="U26" i="8"/>
  <c r="U25" i="8" s="1"/>
  <c r="U23" i="8"/>
  <c r="T26" i="8"/>
  <c r="T25" i="8"/>
  <c r="V20" i="8"/>
  <c r="U20" i="8"/>
  <c r="T20" i="8"/>
  <c r="V33" i="7"/>
  <c r="U33" i="7"/>
  <c r="T33" i="7"/>
  <c r="V31" i="7"/>
  <c r="U31" i="7"/>
  <c r="T31" i="7"/>
  <c r="V30" i="7"/>
  <c r="V29" i="7"/>
  <c r="U30" i="7"/>
  <c r="U29" i="7"/>
  <c r="T30" i="7"/>
  <c r="T29" i="7"/>
  <c r="V26" i="7"/>
  <c r="V25" i="7" s="1"/>
  <c r="V23" i="7" s="1"/>
  <c r="U26" i="7"/>
  <c r="U25" i="7" s="1"/>
  <c r="U23" i="7" s="1"/>
  <c r="T26" i="7"/>
  <c r="T25" i="7" s="1"/>
  <c r="V20" i="7"/>
  <c r="U20" i="7"/>
  <c r="T20" i="7"/>
  <c r="V33" i="6"/>
  <c r="U33" i="6"/>
  <c r="T33" i="6"/>
  <c r="V31" i="6"/>
  <c r="U31" i="6"/>
  <c r="T31" i="6"/>
  <c r="V30" i="6"/>
  <c r="V29" i="6" s="1"/>
  <c r="U30" i="6"/>
  <c r="U29" i="6" s="1"/>
  <c r="T30" i="6"/>
  <c r="T29" i="6" s="1"/>
  <c r="T23" i="6" s="1"/>
  <c r="V26" i="6"/>
  <c r="V25" i="6" s="1"/>
  <c r="U26" i="6"/>
  <c r="U25" i="6" s="1"/>
  <c r="U23" i="6" s="1"/>
  <c r="T26" i="6"/>
  <c r="T25" i="6" s="1"/>
  <c r="V20" i="6"/>
  <c r="U20" i="6"/>
  <c r="T20" i="6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S31" i="8"/>
  <c r="R31" i="8"/>
  <c r="R29" i="8" s="1"/>
  <c r="Q31" i="8"/>
  <c r="P31" i="8"/>
  <c r="O31" i="8"/>
  <c r="N31" i="8"/>
  <c r="M31" i="8"/>
  <c r="M29" i="8" s="1"/>
  <c r="L31" i="8"/>
  <c r="K31" i="8"/>
  <c r="J31" i="8"/>
  <c r="J29" i="8" s="1"/>
  <c r="I31" i="8"/>
  <c r="H31" i="8"/>
  <c r="G31" i="8"/>
  <c r="F31" i="8"/>
  <c r="E31" i="8"/>
  <c r="S30" i="8"/>
  <c r="S29" i="8"/>
  <c r="R30" i="8"/>
  <c r="Q30" i="8"/>
  <c r="Q29" i="8" s="1"/>
  <c r="P30" i="8"/>
  <c r="P29" i="8" s="1"/>
  <c r="O30" i="8"/>
  <c r="O29" i="8" s="1"/>
  <c r="N30" i="8"/>
  <c r="N29" i="8" s="1"/>
  <c r="M30" i="8"/>
  <c r="L30" i="8"/>
  <c r="L29" i="8"/>
  <c r="K30" i="8"/>
  <c r="K29" i="8" s="1"/>
  <c r="K23" i="8"/>
  <c r="J30" i="8"/>
  <c r="I30" i="8"/>
  <c r="I29" i="8"/>
  <c r="H30" i="8"/>
  <c r="H29" i="8" s="1"/>
  <c r="G30" i="8"/>
  <c r="G29" i="8" s="1"/>
  <c r="F30" i="8"/>
  <c r="F29" i="8" s="1"/>
  <c r="E30" i="8"/>
  <c r="E29" i="8" s="1"/>
  <c r="S26" i="8"/>
  <c r="S25" i="8"/>
  <c r="R26" i="8"/>
  <c r="R25" i="8"/>
  <c r="Q26" i="8"/>
  <c r="Q25" i="8" s="1"/>
  <c r="Q23" i="8" s="1"/>
  <c r="P26" i="8"/>
  <c r="P25" i="8" s="1"/>
  <c r="O26" i="8"/>
  <c r="O25" i="8"/>
  <c r="O23" i="8" s="1"/>
  <c r="N26" i="8"/>
  <c r="N25" i="8" s="1"/>
  <c r="M26" i="8"/>
  <c r="M25" i="8" s="1"/>
  <c r="L26" i="8"/>
  <c r="L25" i="8" s="1"/>
  <c r="L23" i="8" s="1"/>
  <c r="K26" i="8"/>
  <c r="K25" i="8" s="1"/>
  <c r="J26" i="8"/>
  <c r="J25" i="8"/>
  <c r="J23" i="8" s="1"/>
  <c r="I26" i="8"/>
  <c r="H26" i="8"/>
  <c r="H25" i="8" s="1"/>
  <c r="H23" i="8" s="1"/>
  <c r="G26" i="8"/>
  <c r="G25" i="8"/>
  <c r="F26" i="8"/>
  <c r="F25" i="8" s="1"/>
  <c r="F23" i="8" s="1"/>
  <c r="E26" i="8"/>
  <c r="E25" i="8" s="1"/>
  <c r="E23" i="8" s="1"/>
  <c r="I25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S31" i="7"/>
  <c r="R31" i="7"/>
  <c r="R29" i="7"/>
  <c r="Q31" i="7"/>
  <c r="P31" i="7"/>
  <c r="O31" i="7"/>
  <c r="O29" i="7" s="1"/>
  <c r="N31" i="7"/>
  <c r="M31" i="7"/>
  <c r="L31" i="7"/>
  <c r="K31" i="7"/>
  <c r="K29" i="7"/>
  <c r="J31" i="7"/>
  <c r="I31" i="7"/>
  <c r="H31" i="7"/>
  <c r="G31" i="7"/>
  <c r="F31" i="7"/>
  <c r="E31" i="7"/>
  <c r="S30" i="7"/>
  <c r="S29" i="7" s="1"/>
  <c r="R30" i="7"/>
  <c r="Q30" i="7"/>
  <c r="Q29" i="7" s="1"/>
  <c r="P30" i="7"/>
  <c r="P29" i="7" s="1"/>
  <c r="O30" i="7"/>
  <c r="N30" i="7"/>
  <c r="N29" i="7" s="1"/>
  <c r="M30" i="7"/>
  <c r="M29" i="7"/>
  <c r="L30" i="7"/>
  <c r="L29" i="7"/>
  <c r="K30" i="7"/>
  <c r="J30" i="7"/>
  <c r="I30" i="7"/>
  <c r="I29" i="7" s="1"/>
  <c r="H30" i="7"/>
  <c r="G30" i="7"/>
  <c r="G29" i="7" s="1"/>
  <c r="F30" i="7"/>
  <c r="E30" i="7"/>
  <c r="E29" i="7" s="1"/>
  <c r="J29" i="7"/>
  <c r="F29" i="7"/>
  <c r="S26" i="7"/>
  <c r="S25" i="7"/>
  <c r="S23" i="7" s="1"/>
  <c r="R26" i="7"/>
  <c r="R25" i="7"/>
  <c r="Q26" i="7"/>
  <c r="P26" i="7"/>
  <c r="P25" i="7" s="1"/>
  <c r="O26" i="7"/>
  <c r="O25" i="7"/>
  <c r="O23" i="7" s="1"/>
  <c r="N26" i="7"/>
  <c r="N25" i="7" s="1"/>
  <c r="N23" i="7"/>
  <c r="M26" i="7"/>
  <c r="L26" i="7"/>
  <c r="L25" i="7"/>
  <c r="L23" i="7" s="1"/>
  <c r="K26" i="7"/>
  <c r="K25" i="7" s="1"/>
  <c r="J26" i="7"/>
  <c r="J25" i="7" s="1"/>
  <c r="J23" i="7"/>
  <c r="I26" i="7"/>
  <c r="H26" i="7"/>
  <c r="G26" i="7"/>
  <c r="G25" i="7" s="1"/>
  <c r="G23" i="7" s="1"/>
  <c r="F26" i="7"/>
  <c r="F25" i="7"/>
  <c r="E26" i="7"/>
  <c r="Q25" i="7"/>
  <c r="Q23" i="7"/>
  <c r="M25" i="7"/>
  <c r="I25" i="7"/>
  <c r="H25" i="7"/>
  <c r="E25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S31" i="6"/>
  <c r="S29" i="6" s="1"/>
  <c r="R31" i="6"/>
  <c r="Q31" i="6"/>
  <c r="P31" i="6"/>
  <c r="O31" i="6"/>
  <c r="N31" i="6"/>
  <c r="M31" i="6"/>
  <c r="M29" i="6" s="1"/>
  <c r="L31" i="6"/>
  <c r="L29" i="6" s="1"/>
  <c r="L23" i="6" s="1"/>
  <c r="K31" i="6"/>
  <c r="J31" i="6"/>
  <c r="I31" i="6"/>
  <c r="H31" i="6"/>
  <c r="G31" i="6"/>
  <c r="F31" i="6"/>
  <c r="E31" i="6"/>
  <c r="E29" i="6" s="1"/>
  <c r="S30" i="6"/>
  <c r="R30" i="6"/>
  <c r="Q30" i="6"/>
  <c r="P30" i="6"/>
  <c r="P29" i="6" s="1"/>
  <c r="O30" i="6"/>
  <c r="O29" i="6" s="1"/>
  <c r="N30" i="6"/>
  <c r="N29" i="6" s="1"/>
  <c r="M30" i="6"/>
  <c r="L30" i="6"/>
  <c r="K30" i="6"/>
  <c r="K29" i="6" s="1"/>
  <c r="K23" i="6" s="1"/>
  <c r="J30" i="6"/>
  <c r="J29" i="6" s="1"/>
  <c r="I30" i="6"/>
  <c r="H30" i="6"/>
  <c r="G30" i="6"/>
  <c r="G29" i="6"/>
  <c r="F30" i="6"/>
  <c r="E30" i="6"/>
  <c r="Q29" i="6"/>
  <c r="I29" i="6"/>
  <c r="F29" i="6"/>
  <c r="F23" i="6" s="1"/>
  <c r="S26" i="6"/>
  <c r="S25" i="6" s="1"/>
  <c r="R26" i="6"/>
  <c r="R25" i="6" s="1"/>
  <c r="Q26" i="6"/>
  <c r="Q25" i="6" s="1"/>
  <c r="P26" i="6"/>
  <c r="P25" i="6" s="1"/>
  <c r="P23" i="6" s="1"/>
  <c r="O26" i="6"/>
  <c r="O25" i="6" s="1"/>
  <c r="N26" i="6"/>
  <c r="N25" i="6" s="1"/>
  <c r="N23" i="6" s="1"/>
  <c r="M26" i="6"/>
  <c r="M25" i="6"/>
  <c r="L26" i="6"/>
  <c r="K26" i="6"/>
  <c r="J26" i="6"/>
  <c r="J25" i="6"/>
  <c r="J23" i="6" s="1"/>
  <c r="I26" i="6"/>
  <c r="I25" i="6" s="1"/>
  <c r="I23" i="6"/>
  <c r="H26" i="6"/>
  <c r="H25" i="6" s="1"/>
  <c r="G26" i="6"/>
  <c r="G25" i="6"/>
  <c r="G23" i="6" s="1"/>
  <c r="F26" i="6"/>
  <c r="F25" i="6" s="1"/>
  <c r="E26" i="6"/>
  <c r="E25" i="6"/>
  <c r="L25" i="6"/>
  <c r="K25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V17" i="8"/>
  <c r="U17" i="8"/>
  <c r="T17" i="8"/>
  <c r="T14" i="8" s="1"/>
  <c r="S17" i="8"/>
  <c r="R17" i="8"/>
  <c r="Q17" i="8"/>
  <c r="P17" i="8"/>
  <c r="O17" i="8"/>
  <c r="N17" i="8"/>
  <c r="M17" i="8"/>
  <c r="L17" i="8"/>
  <c r="K17" i="8"/>
  <c r="J17" i="8"/>
  <c r="I17" i="8"/>
  <c r="I14" i="8" s="1"/>
  <c r="H17" i="8"/>
  <c r="G17" i="8"/>
  <c r="F17" i="8"/>
  <c r="E17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V15" i="8"/>
  <c r="V14" i="8" s="1"/>
  <c r="U15" i="8"/>
  <c r="U14" i="8"/>
  <c r="T15" i="8"/>
  <c r="S15" i="8"/>
  <c r="R15" i="8"/>
  <c r="R14" i="8" s="1"/>
  <c r="R10" i="8" s="1"/>
  <c r="Q15" i="8"/>
  <c r="P15" i="8"/>
  <c r="P14" i="8" s="1"/>
  <c r="O15" i="8"/>
  <c r="N15" i="8"/>
  <c r="N14" i="8" s="1"/>
  <c r="M15" i="8"/>
  <c r="M14" i="8" s="1"/>
  <c r="L15" i="8"/>
  <c r="K15" i="8"/>
  <c r="J15" i="8"/>
  <c r="I15" i="8"/>
  <c r="H15" i="8"/>
  <c r="H14" i="8"/>
  <c r="G15" i="8"/>
  <c r="F15" i="8"/>
  <c r="E15" i="8"/>
  <c r="E14" i="8" s="1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H14" i="7" s="1"/>
  <c r="G17" i="7"/>
  <c r="F17" i="7"/>
  <c r="E17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V15" i="7"/>
  <c r="V14" i="7" s="1"/>
  <c r="U15" i="7"/>
  <c r="U14" i="7" s="1"/>
  <c r="T15" i="7"/>
  <c r="T14" i="7" s="1"/>
  <c r="S15" i="7"/>
  <c r="R15" i="7"/>
  <c r="R14" i="7"/>
  <c r="Q15" i="7"/>
  <c r="Q14" i="7"/>
  <c r="P15" i="7"/>
  <c r="P14" i="7" s="1"/>
  <c r="O15" i="7"/>
  <c r="O14" i="7" s="1"/>
  <c r="N15" i="7"/>
  <c r="N14" i="7" s="1"/>
  <c r="N10" i="7" s="1"/>
  <c r="M15" i="7"/>
  <c r="L15" i="7"/>
  <c r="L14" i="7"/>
  <c r="L10" i="7" s="1"/>
  <c r="K15" i="7"/>
  <c r="J15" i="7"/>
  <c r="I15" i="7"/>
  <c r="I14" i="7"/>
  <c r="H15" i="7"/>
  <c r="G15" i="7"/>
  <c r="F15" i="7"/>
  <c r="F14" i="7" s="1"/>
  <c r="E15" i="7"/>
  <c r="E14" i="7"/>
  <c r="T10" i="7"/>
  <c r="K14" i="7"/>
  <c r="V17" i="6"/>
  <c r="U17" i="6"/>
  <c r="U14" i="6"/>
  <c r="T17" i="6"/>
  <c r="S17" i="6"/>
  <c r="R17" i="6"/>
  <c r="Q17" i="6"/>
  <c r="P17" i="6"/>
  <c r="O17" i="6"/>
  <c r="N17" i="6"/>
  <c r="M17" i="6"/>
  <c r="L17" i="6"/>
  <c r="K17" i="6"/>
  <c r="H17" i="6"/>
  <c r="G17" i="6"/>
  <c r="F17" i="6"/>
  <c r="E17" i="6"/>
  <c r="V16" i="6"/>
  <c r="V14" i="6"/>
  <c r="U16" i="6"/>
  <c r="T16" i="6"/>
  <c r="S16" i="6"/>
  <c r="R16" i="6"/>
  <c r="Q16" i="6"/>
  <c r="P16" i="6"/>
  <c r="P14" i="6"/>
  <c r="O16" i="6"/>
  <c r="N16" i="6"/>
  <c r="M16" i="6"/>
  <c r="L16" i="6"/>
  <c r="K16" i="6"/>
  <c r="J16" i="6"/>
  <c r="I16" i="6"/>
  <c r="H16" i="6"/>
  <c r="G16" i="6"/>
  <c r="F16" i="6"/>
  <c r="E16" i="6"/>
  <c r="E14" i="6" s="1"/>
  <c r="E10" i="6" s="1"/>
  <c r="V15" i="6"/>
  <c r="U15" i="6"/>
  <c r="T15" i="6"/>
  <c r="T14" i="6" s="1"/>
  <c r="S15" i="6"/>
  <c r="S14" i="6" s="1"/>
  <c r="R15" i="6"/>
  <c r="Q15" i="6"/>
  <c r="Q14" i="6" s="1"/>
  <c r="P15" i="6"/>
  <c r="O15" i="6"/>
  <c r="O14" i="6" s="1"/>
  <c r="N15" i="6"/>
  <c r="N14" i="6"/>
  <c r="N10" i="6" s="1"/>
  <c r="N8" i="6" s="1"/>
  <c r="M15" i="6"/>
  <c r="M14" i="6"/>
  <c r="L15" i="6"/>
  <c r="L14" i="6" s="1"/>
  <c r="K15" i="6"/>
  <c r="K14" i="6"/>
  <c r="J15" i="6"/>
  <c r="J14" i="6" s="1"/>
  <c r="I15" i="6"/>
  <c r="I14" i="6" s="1"/>
  <c r="H15" i="6"/>
  <c r="H14" i="6"/>
  <c r="H10" i="6" s="1"/>
  <c r="G15" i="6"/>
  <c r="G14" i="6"/>
  <c r="F15" i="6"/>
  <c r="F14" i="6" s="1"/>
  <c r="E15" i="6"/>
  <c r="R14" i="6"/>
  <c r="V12" i="8"/>
  <c r="U12" i="8"/>
  <c r="T12" i="8"/>
  <c r="S12" i="8"/>
  <c r="R12" i="8"/>
  <c r="Q12" i="8"/>
  <c r="P12" i="8"/>
  <c r="O12" i="8"/>
  <c r="N12" i="8"/>
  <c r="M12" i="8"/>
  <c r="M10" i="8" s="1"/>
  <c r="L12" i="8"/>
  <c r="K12" i="8"/>
  <c r="J12" i="8"/>
  <c r="I12" i="8"/>
  <c r="H12" i="8"/>
  <c r="H10" i="8" s="1"/>
  <c r="G12" i="8"/>
  <c r="F12" i="8"/>
  <c r="E12" i="8"/>
  <c r="E10" i="8" s="1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V12" i="6"/>
  <c r="V10" i="6" s="1"/>
  <c r="U12" i="6"/>
  <c r="T12" i="6"/>
  <c r="S12" i="6"/>
  <c r="R12" i="6"/>
  <c r="R10" i="6" s="1"/>
  <c r="Q12" i="6"/>
  <c r="Q10" i="6" s="1"/>
  <c r="P12" i="6"/>
  <c r="O12" i="6"/>
  <c r="N12" i="6"/>
  <c r="M12" i="6"/>
  <c r="M10" i="6" s="1"/>
  <c r="L12" i="6"/>
  <c r="L10" i="6" s="1"/>
  <c r="L8" i="6" s="1"/>
  <c r="K12" i="6"/>
  <c r="K10" i="6" s="1"/>
  <c r="K8" i="6" s="1"/>
  <c r="H12" i="6"/>
  <c r="G12" i="6"/>
  <c r="F12" i="6"/>
  <c r="E12" i="6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U31" i="5"/>
  <c r="T31" i="5"/>
  <c r="T29" i="5" s="1"/>
  <c r="S31" i="5"/>
  <c r="R31" i="5"/>
  <c r="Q31" i="5"/>
  <c r="Q29" i="5"/>
  <c r="P31" i="5"/>
  <c r="O31" i="5"/>
  <c r="N31" i="5"/>
  <c r="M31" i="5"/>
  <c r="L31" i="5"/>
  <c r="K31" i="5"/>
  <c r="J31" i="5"/>
  <c r="J29" i="5" s="1"/>
  <c r="I31" i="5"/>
  <c r="H31" i="5"/>
  <c r="G31" i="5"/>
  <c r="U30" i="5"/>
  <c r="U29" i="5"/>
  <c r="T30" i="5"/>
  <c r="S30" i="5"/>
  <c r="S29" i="5"/>
  <c r="R30" i="5"/>
  <c r="R29" i="5" s="1"/>
  <c r="Q30" i="5"/>
  <c r="P30" i="5"/>
  <c r="P29" i="5"/>
  <c r="O30" i="5"/>
  <c r="O29" i="5" s="1"/>
  <c r="N30" i="5"/>
  <c r="N29" i="5"/>
  <c r="M30" i="5"/>
  <c r="M29" i="5" s="1"/>
  <c r="L30" i="5"/>
  <c r="L29" i="5" s="1"/>
  <c r="K30" i="5"/>
  <c r="K29" i="5" s="1"/>
  <c r="J30" i="5"/>
  <c r="I30" i="5"/>
  <c r="I29" i="5" s="1"/>
  <c r="H30" i="5"/>
  <c r="H29" i="5" s="1"/>
  <c r="G30" i="5"/>
  <c r="U26" i="5"/>
  <c r="U25" i="5" s="1"/>
  <c r="U23" i="5" s="1"/>
  <c r="T26" i="5"/>
  <c r="T25" i="5" s="1"/>
  <c r="S26" i="5"/>
  <c r="S25" i="5" s="1"/>
  <c r="S23" i="5" s="1"/>
  <c r="R26" i="5"/>
  <c r="R25" i="5" s="1"/>
  <c r="Q26" i="5"/>
  <c r="P26" i="5"/>
  <c r="P25" i="5" s="1"/>
  <c r="O26" i="5"/>
  <c r="N26" i="5"/>
  <c r="N25" i="5" s="1"/>
  <c r="M26" i="5"/>
  <c r="M25" i="5" s="1"/>
  <c r="M23" i="5"/>
  <c r="L26" i="5"/>
  <c r="L25" i="5"/>
  <c r="K26" i="5"/>
  <c r="J26" i="5"/>
  <c r="J25" i="5" s="1"/>
  <c r="J23" i="5" s="1"/>
  <c r="I26" i="5"/>
  <c r="I25" i="5" s="1"/>
  <c r="I23" i="5" s="1"/>
  <c r="H26" i="5"/>
  <c r="H25" i="5"/>
  <c r="G26" i="5"/>
  <c r="G25" i="5" s="1"/>
  <c r="Q25" i="5"/>
  <c r="O25" i="5"/>
  <c r="K25" i="5"/>
  <c r="F21" i="5"/>
  <c r="F15" i="5" s="1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U17" i="5"/>
  <c r="T17" i="5"/>
  <c r="S17" i="5"/>
  <c r="R17" i="5"/>
  <c r="Q17" i="5"/>
  <c r="P17" i="5"/>
  <c r="O17" i="5"/>
  <c r="N17" i="5"/>
  <c r="M17" i="5"/>
  <c r="L17" i="5"/>
  <c r="L14" i="5" s="1"/>
  <c r="K17" i="5"/>
  <c r="J17" i="5"/>
  <c r="I17" i="5"/>
  <c r="H17" i="5"/>
  <c r="G17" i="5"/>
  <c r="U16" i="5"/>
  <c r="T16" i="5"/>
  <c r="S16" i="5"/>
  <c r="R16" i="5"/>
  <c r="Q16" i="5"/>
  <c r="Q14" i="5" s="1"/>
  <c r="P16" i="5"/>
  <c r="O16" i="5"/>
  <c r="N16" i="5"/>
  <c r="M16" i="5"/>
  <c r="L16" i="5"/>
  <c r="K16" i="5"/>
  <c r="J16" i="5"/>
  <c r="I16" i="5"/>
  <c r="H16" i="5"/>
  <c r="G16" i="5"/>
  <c r="U15" i="5"/>
  <c r="T15" i="5"/>
  <c r="T14" i="5" s="1"/>
  <c r="S15" i="5"/>
  <c r="S14" i="5" s="1"/>
  <c r="R15" i="5"/>
  <c r="R14" i="5" s="1"/>
  <c r="Q15" i="5"/>
  <c r="P15" i="5"/>
  <c r="O15" i="5"/>
  <c r="O14" i="5" s="1"/>
  <c r="N15" i="5"/>
  <c r="M15" i="5"/>
  <c r="M14" i="5" s="1"/>
  <c r="L15" i="5"/>
  <c r="K15" i="5"/>
  <c r="J15" i="5"/>
  <c r="I15" i="5"/>
  <c r="I14" i="5"/>
  <c r="H15" i="5"/>
  <c r="H14" i="5" s="1"/>
  <c r="G15" i="5"/>
  <c r="G14" i="5" s="1"/>
  <c r="K14" i="5"/>
  <c r="K10" i="5" s="1"/>
  <c r="U12" i="5"/>
  <c r="T12" i="5"/>
  <c r="S12" i="5"/>
  <c r="S10" i="5" s="1"/>
  <c r="R12" i="5"/>
  <c r="Q12" i="5"/>
  <c r="P12" i="5"/>
  <c r="O12" i="5"/>
  <c r="N12" i="5"/>
  <c r="M12" i="5"/>
  <c r="L12" i="5"/>
  <c r="K12" i="5"/>
  <c r="J12" i="5"/>
  <c r="I12" i="5"/>
  <c r="H12" i="5"/>
  <c r="G12" i="5"/>
  <c r="G10" i="5" s="1"/>
  <c r="F35" i="5"/>
  <c r="F30" i="5" s="1"/>
  <c r="F34" i="5"/>
  <c r="F31" i="5"/>
  <c r="F28" i="5"/>
  <c r="F26" i="5"/>
  <c r="F25" i="5" s="1"/>
  <c r="F22" i="5"/>
  <c r="F16" i="5" s="1"/>
  <c r="F19" i="5"/>
  <c r="F17" i="5"/>
  <c r="F12" i="5"/>
  <c r="E35" i="5"/>
  <c r="E30" i="5" s="1"/>
  <c r="E34" i="5"/>
  <c r="E31" i="5"/>
  <c r="E28" i="5"/>
  <c r="E26" i="5" s="1"/>
  <c r="E25" i="5" s="1"/>
  <c r="E22" i="5"/>
  <c r="E16" i="5" s="1"/>
  <c r="E21" i="5"/>
  <c r="E15" i="5" s="1"/>
  <c r="E19" i="5"/>
  <c r="E17" i="5" s="1"/>
  <c r="E12" i="5"/>
  <c r="Q228" i="2"/>
  <c r="P228" i="2"/>
  <c r="O228" i="2"/>
  <c r="R228" i="2" s="1"/>
  <c r="N228" i="2"/>
  <c r="N226" i="2"/>
  <c r="M228" i="2"/>
  <c r="L228" i="2"/>
  <c r="K228" i="2"/>
  <c r="K226" i="2"/>
  <c r="J228" i="2"/>
  <c r="J226" i="2"/>
  <c r="H228" i="2"/>
  <c r="G228" i="2"/>
  <c r="G226" i="2"/>
  <c r="Q227" i="2"/>
  <c r="P227" i="2"/>
  <c r="N227" i="2"/>
  <c r="M227" i="2"/>
  <c r="M226" i="2" s="1"/>
  <c r="L227" i="2"/>
  <c r="K227" i="2"/>
  <c r="J227" i="2"/>
  <c r="H227" i="2"/>
  <c r="H226" i="2" s="1"/>
  <c r="G227" i="2"/>
  <c r="M61" i="3"/>
  <c r="M48" i="3" s="1"/>
  <c r="M60" i="3"/>
  <c r="M59" i="3"/>
  <c r="M46" i="3" s="1"/>
  <c r="M33" i="3" s="1"/>
  <c r="M58" i="3"/>
  <c r="M45" i="3" s="1"/>
  <c r="M32" i="3" s="1"/>
  <c r="M57" i="3"/>
  <c r="M44" i="3"/>
  <c r="M56" i="3"/>
  <c r="M43" i="3"/>
  <c r="M55" i="3"/>
  <c r="M42" i="3" s="1"/>
  <c r="M29" i="3" s="1"/>
  <c r="M54" i="3"/>
  <c r="M41" i="3" s="1"/>
  <c r="M53" i="3"/>
  <c r="M40" i="3" s="1"/>
  <c r="J46" i="3"/>
  <c r="J33" i="3"/>
  <c r="O48" i="3"/>
  <c r="O35" i="3" s="1"/>
  <c r="N48" i="3"/>
  <c r="N35" i="3" s="1"/>
  <c r="O47" i="3"/>
  <c r="O34" i="3"/>
  <c r="N47" i="3"/>
  <c r="N34" i="3"/>
  <c r="O46" i="3"/>
  <c r="N46" i="3"/>
  <c r="O45" i="3"/>
  <c r="N45" i="3"/>
  <c r="O44" i="3"/>
  <c r="O31" i="3"/>
  <c r="O18" i="3" s="1"/>
  <c r="N44" i="3"/>
  <c r="O43" i="3"/>
  <c r="O30" i="3" s="1"/>
  <c r="N43" i="3"/>
  <c r="O42" i="3"/>
  <c r="O29" i="3"/>
  <c r="N42" i="3"/>
  <c r="N29" i="3"/>
  <c r="O41" i="3"/>
  <c r="O28" i="3" s="1"/>
  <c r="N41" i="3"/>
  <c r="N28" i="3"/>
  <c r="O40" i="3"/>
  <c r="O27" i="3" s="1"/>
  <c r="N40" i="3"/>
  <c r="L48" i="3"/>
  <c r="L35" i="3" s="1"/>
  <c r="K48" i="3"/>
  <c r="K35" i="3" s="1"/>
  <c r="J48" i="3"/>
  <c r="J35" i="3" s="1"/>
  <c r="L47" i="3"/>
  <c r="L34" i="3" s="1"/>
  <c r="K47" i="3"/>
  <c r="K34" i="3" s="1"/>
  <c r="J47" i="3"/>
  <c r="J34" i="3" s="1"/>
  <c r="L46" i="3"/>
  <c r="L33" i="3"/>
  <c r="L20" i="3" s="1"/>
  <c r="K46" i="3"/>
  <c r="L45" i="3"/>
  <c r="L32" i="3" s="1"/>
  <c r="L19" i="3" s="1"/>
  <c r="K45" i="3"/>
  <c r="K32" i="3" s="1"/>
  <c r="J45" i="3"/>
  <c r="L44" i="3"/>
  <c r="L31" i="3" s="1"/>
  <c r="K44" i="3"/>
  <c r="J44" i="3"/>
  <c r="L43" i="3"/>
  <c r="K43" i="3"/>
  <c r="J43" i="3"/>
  <c r="J30" i="3"/>
  <c r="L42" i="3"/>
  <c r="L29" i="3" s="1"/>
  <c r="L16" i="3" s="1"/>
  <c r="K42" i="3"/>
  <c r="K29" i="3"/>
  <c r="L41" i="3"/>
  <c r="K41" i="3"/>
  <c r="J41" i="3"/>
  <c r="J28" i="3" s="1"/>
  <c r="L40" i="3"/>
  <c r="K40" i="3"/>
  <c r="J40" i="3"/>
  <c r="O33" i="3"/>
  <c r="N33" i="3"/>
  <c r="O32" i="3"/>
  <c r="N32" i="3"/>
  <c r="N31" i="3"/>
  <c r="N30" i="3"/>
  <c r="K33" i="3"/>
  <c r="J31" i="3"/>
  <c r="K30" i="3"/>
  <c r="K28" i="3"/>
  <c r="G685" i="3"/>
  <c r="G684" i="3"/>
  <c r="G683" i="3"/>
  <c r="G682" i="3"/>
  <c r="G681" i="3"/>
  <c r="G680" i="3"/>
  <c r="G679" i="3"/>
  <c r="G678" i="3"/>
  <c r="G677" i="3"/>
  <c r="I676" i="3"/>
  <c r="I674" i="3" s="1"/>
  <c r="I673" i="3" s="1"/>
  <c r="H676" i="3"/>
  <c r="H674" i="3" s="1"/>
  <c r="H673" i="3" s="1"/>
  <c r="G672" i="3"/>
  <c r="G671" i="3"/>
  <c r="G670" i="3"/>
  <c r="G669" i="3"/>
  <c r="G668" i="3"/>
  <c r="G667" i="3"/>
  <c r="G666" i="3"/>
  <c r="G665" i="3"/>
  <c r="G664" i="3"/>
  <c r="I663" i="3"/>
  <c r="I661" i="3" s="1"/>
  <c r="I660" i="3" s="1"/>
  <c r="H663" i="3"/>
  <c r="H661" i="3"/>
  <c r="H660" i="3" s="1"/>
  <c r="G659" i="3"/>
  <c r="G658" i="3"/>
  <c r="G657" i="3"/>
  <c r="G656" i="3"/>
  <c r="G655" i="3"/>
  <c r="G654" i="3"/>
  <c r="G615" i="3" s="1"/>
  <c r="G653" i="3"/>
  <c r="G652" i="3"/>
  <c r="G651" i="3"/>
  <c r="I650" i="3"/>
  <c r="I648" i="3" s="1"/>
  <c r="I647" i="3" s="1"/>
  <c r="H650" i="3"/>
  <c r="H648" i="3" s="1"/>
  <c r="H647" i="3" s="1"/>
  <c r="G646" i="3"/>
  <c r="G645" i="3"/>
  <c r="G619" i="3" s="1"/>
  <c r="G644" i="3"/>
  <c r="G618" i="3" s="1"/>
  <c r="G643" i="3"/>
  <c r="G617" i="3" s="1"/>
  <c r="G642" i="3"/>
  <c r="G641" i="3"/>
  <c r="G640" i="3"/>
  <c r="G639" i="3"/>
  <c r="G613" i="3"/>
  <c r="G638" i="3"/>
  <c r="G637" i="3" s="1"/>
  <c r="I637" i="3"/>
  <c r="I635" i="3" s="1"/>
  <c r="I634" i="3" s="1"/>
  <c r="H637" i="3"/>
  <c r="H635" i="3" s="1"/>
  <c r="H634" i="3" s="1"/>
  <c r="G633" i="3"/>
  <c r="G632" i="3"/>
  <c r="G631" i="3"/>
  <c r="G630" i="3"/>
  <c r="G629" i="3"/>
  <c r="G628" i="3"/>
  <c r="G627" i="3"/>
  <c r="G626" i="3"/>
  <c r="G625" i="3"/>
  <c r="I624" i="3"/>
  <c r="I622" i="3" s="1"/>
  <c r="I621" i="3" s="1"/>
  <c r="H624" i="3"/>
  <c r="H622" i="3" s="1"/>
  <c r="H621" i="3" s="1"/>
  <c r="I620" i="3"/>
  <c r="H620" i="3"/>
  <c r="I619" i="3"/>
  <c r="H619" i="3"/>
  <c r="I618" i="3"/>
  <c r="H618" i="3"/>
  <c r="I617" i="3"/>
  <c r="H617" i="3"/>
  <c r="I616" i="3"/>
  <c r="H616" i="3"/>
  <c r="I615" i="3"/>
  <c r="H615" i="3"/>
  <c r="I614" i="3"/>
  <c r="H614" i="3"/>
  <c r="I613" i="3"/>
  <c r="H613" i="3"/>
  <c r="I612" i="3"/>
  <c r="I611" i="3" s="1"/>
  <c r="I609" i="3" s="1"/>
  <c r="I608" i="3" s="1"/>
  <c r="H612" i="3"/>
  <c r="G607" i="3"/>
  <c r="G606" i="3"/>
  <c r="G605" i="3"/>
  <c r="G540" i="3" s="1"/>
  <c r="G604" i="3"/>
  <c r="G603" i="3"/>
  <c r="G602" i="3"/>
  <c r="G601" i="3"/>
  <c r="G600" i="3"/>
  <c r="G599" i="3"/>
  <c r="I598" i="3"/>
  <c r="I596" i="3"/>
  <c r="I595" i="3" s="1"/>
  <c r="H598" i="3"/>
  <c r="H596" i="3" s="1"/>
  <c r="H595" i="3" s="1"/>
  <c r="G594" i="3"/>
  <c r="G593" i="3"/>
  <c r="G592" i="3"/>
  <c r="G591" i="3"/>
  <c r="G590" i="3"/>
  <c r="G589" i="3"/>
  <c r="G585" i="3" s="1"/>
  <c r="G583" i="3" s="1"/>
  <c r="G588" i="3"/>
  <c r="G587" i="3"/>
  <c r="G586" i="3"/>
  <c r="G582" i="3"/>
  <c r="I585" i="3"/>
  <c r="I583" i="3" s="1"/>
  <c r="I582" i="3" s="1"/>
  <c r="H585" i="3"/>
  <c r="H583" i="3" s="1"/>
  <c r="H582" i="3"/>
  <c r="G581" i="3"/>
  <c r="G580" i="3"/>
  <c r="G579" i="3"/>
  <c r="G578" i="3"/>
  <c r="G577" i="3"/>
  <c r="G576" i="3"/>
  <c r="G575" i="3"/>
  <c r="G574" i="3"/>
  <c r="G573" i="3"/>
  <c r="I572" i="3"/>
  <c r="H572" i="3"/>
  <c r="H570" i="3" s="1"/>
  <c r="H569" i="3"/>
  <c r="I570" i="3"/>
  <c r="I569" i="3" s="1"/>
  <c r="G568" i="3"/>
  <c r="G567" i="3"/>
  <c r="G566" i="3"/>
  <c r="G565" i="3"/>
  <c r="G539" i="3" s="1"/>
  <c r="G526" i="3" s="1"/>
  <c r="G564" i="3"/>
  <c r="G538" i="3" s="1"/>
  <c r="G563" i="3"/>
  <c r="G562" i="3"/>
  <c r="G561" i="3"/>
  <c r="G560" i="3"/>
  <c r="G534" i="3" s="1"/>
  <c r="I559" i="3"/>
  <c r="I557" i="3" s="1"/>
  <c r="I556" i="3" s="1"/>
  <c r="H559" i="3"/>
  <c r="H557" i="3" s="1"/>
  <c r="H556" i="3" s="1"/>
  <c r="G555" i="3"/>
  <c r="G542" i="3" s="1"/>
  <c r="G554" i="3"/>
  <c r="G553" i="3"/>
  <c r="G552" i="3"/>
  <c r="G551" i="3"/>
  <c r="G550" i="3"/>
  <c r="G549" i="3"/>
  <c r="G546" i="3"/>
  <c r="G544" i="3" s="1"/>
  <c r="G543" i="3" s="1"/>
  <c r="G548" i="3"/>
  <c r="G535" i="3" s="1"/>
  <c r="G522" i="3" s="1"/>
  <c r="G547" i="3"/>
  <c r="I546" i="3"/>
  <c r="H546" i="3"/>
  <c r="H544" i="3" s="1"/>
  <c r="H543" i="3" s="1"/>
  <c r="I544" i="3"/>
  <c r="I543" i="3" s="1"/>
  <c r="I542" i="3"/>
  <c r="I529" i="3" s="1"/>
  <c r="H542" i="3"/>
  <c r="H529" i="3"/>
  <c r="I541" i="3"/>
  <c r="I528" i="3" s="1"/>
  <c r="H541" i="3"/>
  <c r="H528" i="3" s="1"/>
  <c r="I540" i="3"/>
  <c r="I527" i="3" s="1"/>
  <c r="H540" i="3"/>
  <c r="H527" i="3" s="1"/>
  <c r="I539" i="3"/>
  <c r="H539" i="3"/>
  <c r="H533" i="3" s="1"/>
  <c r="H531" i="3" s="1"/>
  <c r="H530" i="3" s="1"/>
  <c r="I538" i="3"/>
  <c r="I525" i="3" s="1"/>
  <c r="H538" i="3"/>
  <c r="I537" i="3"/>
  <c r="I524" i="3" s="1"/>
  <c r="H537" i="3"/>
  <c r="I536" i="3"/>
  <c r="I523" i="3" s="1"/>
  <c r="H536" i="3"/>
  <c r="H523" i="3" s="1"/>
  <c r="I535" i="3"/>
  <c r="H535" i="3"/>
  <c r="H522" i="3" s="1"/>
  <c r="I534" i="3"/>
  <c r="I521" i="3"/>
  <c r="H534" i="3"/>
  <c r="H521" i="3" s="1"/>
  <c r="H526" i="3"/>
  <c r="H525" i="3"/>
  <c r="G516" i="3"/>
  <c r="G515" i="3"/>
  <c r="G514" i="3"/>
  <c r="G513" i="3"/>
  <c r="G512" i="3"/>
  <c r="G511" i="3"/>
  <c r="G510" i="3"/>
  <c r="G507" i="3" s="1"/>
  <c r="G505" i="3" s="1"/>
  <c r="G504" i="3" s="1"/>
  <c r="G509" i="3"/>
  <c r="G508" i="3"/>
  <c r="I507" i="3"/>
  <c r="I505" i="3" s="1"/>
  <c r="I504" i="3" s="1"/>
  <c r="H507" i="3"/>
  <c r="H505" i="3"/>
  <c r="H504" i="3" s="1"/>
  <c r="G503" i="3"/>
  <c r="G477" i="3" s="1"/>
  <c r="G502" i="3"/>
  <c r="G501" i="3"/>
  <c r="G500" i="3"/>
  <c r="G474" i="3" s="1"/>
  <c r="G499" i="3"/>
  <c r="G498" i="3"/>
  <c r="G472" i="3" s="1"/>
  <c r="G497" i="3"/>
  <c r="G496" i="3"/>
  <c r="G495" i="3"/>
  <c r="I494" i="3"/>
  <c r="H494" i="3"/>
  <c r="H492" i="3" s="1"/>
  <c r="H491" i="3" s="1"/>
  <c r="I492" i="3"/>
  <c r="I491" i="3" s="1"/>
  <c r="G490" i="3"/>
  <c r="G489" i="3"/>
  <c r="G488" i="3"/>
  <c r="G475" i="3" s="1"/>
  <c r="G487" i="3"/>
  <c r="G486" i="3"/>
  <c r="G485" i="3"/>
  <c r="G484" i="3"/>
  <c r="G471" i="3"/>
  <c r="G483" i="3"/>
  <c r="G482" i="3"/>
  <c r="I481" i="3"/>
  <c r="I479" i="3" s="1"/>
  <c r="I478" i="3" s="1"/>
  <c r="H481" i="3"/>
  <c r="H479" i="3"/>
  <c r="H478" i="3" s="1"/>
  <c r="I477" i="3"/>
  <c r="H477" i="3"/>
  <c r="I476" i="3"/>
  <c r="H476" i="3"/>
  <c r="I475" i="3"/>
  <c r="H475" i="3"/>
  <c r="I474" i="3"/>
  <c r="H474" i="3"/>
  <c r="I473" i="3"/>
  <c r="H473" i="3"/>
  <c r="I472" i="3"/>
  <c r="H472" i="3"/>
  <c r="I471" i="3"/>
  <c r="H471" i="3"/>
  <c r="I470" i="3"/>
  <c r="H470" i="3"/>
  <c r="I469" i="3"/>
  <c r="H469" i="3"/>
  <c r="G464" i="3"/>
  <c r="G463" i="3"/>
  <c r="G462" i="3"/>
  <c r="G461" i="3"/>
  <c r="G460" i="3"/>
  <c r="G459" i="3"/>
  <c r="G458" i="3"/>
  <c r="G457" i="3"/>
  <c r="G456" i="3"/>
  <c r="G455" i="3" s="1"/>
  <c r="G453" i="3" s="1"/>
  <c r="G452" i="3" s="1"/>
  <c r="I455" i="3"/>
  <c r="I453" i="3" s="1"/>
  <c r="I452" i="3" s="1"/>
  <c r="H455" i="3"/>
  <c r="H453" i="3"/>
  <c r="H452" i="3" s="1"/>
  <c r="G451" i="3"/>
  <c r="G412" i="3" s="1"/>
  <c r="G399" i="3" s="1"/>
  <c r="G450" i="3"/>
  <c r="G411" i="3" s="1"/>
  <c r="G398" i="3" s="1"/>
  <c r="G449" i="3"/>
  <c r="G448" i="3"/>
  <c r="G447" i="3"/>
  <c r="G446" i="3"/>
  <c r="G445" i="3"/>
  <c r="G444" i="3"/>
  <c r="G443" i="3"/>
  <c r="I442" i="3"/>
  <c r="I440" i="3" s="1"/>
  <c r="I439" i="3" s="1"/>
  <c r="H442" i="3"/>
  <c r="H440" i="3" s="1"/>
  <c r="H439" i="3"/>
  <c r="G438" i="3"/>
  <c r="G437" i="3"/>
  <c r="G436" i="3"/>
  <c r="G435" i="3"/>
  <c r="G434" i="3"/>
  <c r="G433" i="3"/>
  <c r="G432" i="3"/>
  <c r="G431" i="3"/>
  <c r="G430" i="3"/>
  <c r="I429" i="3"/>
  <c r="I427" i="3" s="1"/>
  <c r="I426" i="3" s="1"/>
  <c r="H429" i="3"/>
  <c r="H427" i="3"/>
  <c r="H426" i="3" s="1"/>
  <c r="G425" i="3"/>
  <c r="G424" i="3"/>
  <c r="G423" i="3"/>
  <c r="G410" i="3" s="1"/>
  <c r="G422" i="3"/>
  <c r="G409" i="3" s="1"/>
  <c r="G396" i="3" s="1"/>
  <c r="G421" i="3"/>
  <c r="G408" i="3" s="1"/>
  <c r="G420" i="3"/>
  <c r="G419" i="3"/>
  <c r="G418" i="3"/>
  <c r="G417" i="3"/>
  <c r="I416" i="3"/>
  <c r="I414" i="3" s="1"/>
  <c r="I413" i="3" s="1"/>
  <c r="H416" i="3"/>
  <c r="H414" i="3" s="1"/>
  <c r="H413" i="3" s="1"/>
  <c r="I412" i="3"/>
  <c r="I399" i="3" s="1"/>
  <c r="H412" i="3"/>
  <c r="H399" i="3"/>
  <c r="I411" i="3"/>
  <c r="I398" i="3"/>
  <c r="H411" i="3"/>
  <c r="H398" i="3" s="1"/>
  <c r="I410" i="3"/>
  <c r="I397" i="3" s="1"/>
  <c r="H410" i="3"/>
  <c r="H397" i="3"/>
  <c r="G397" i="3"/>
  <c r="I409" i="3"/>
  <c r="H409" i="3"/>
  <c r="H396" i="3" s="1"/>
  <c r="I408" i="3"/>
  <c r="I395" i="3" s="1"/>
  <c r="H408" i="3"/>
  <c r="I407" i="3"/>
  <c r="H407" i="3"/>
  <c r="H394" i="3"/>
  <c r="I406" i="3"/>
  <c r="I393" i="3"/>
  <c r="H406" i="3"/>
  <c r="H393" i="3" s="1"/>
  <c r="I405" i="3"/>
  <c r="I392" i="3" s="1"/>
  <c r="H405" i="3"/>
  <c r="H392" i="3" s="1"/>
  <c r="I404" i="3"/>
  <c r="H404" i="3"/>
  <c r="H391" i="3" s="1"/>
  <c r="I396" i="3"/>
  <c r="H395" i="3"/>
  <c r="I394" i="3"/>
  <c r="G386" i="3"/>
  <c r="G385" i="3"/>
  <c r="G384" i="3"/>
  <c r="G383" i="3"/>
  <c r="G382" i="3"/>
  <c r="G381" i="3"/>
  <c r="G380" i="3"/>
  <c r="G379" i="3"/>
  <c r="G378" i="3"/>
  <c r="I377" i="3"/>
  <c r="H377" i="3"/>
  <c r="H375" i="3" s="1"/>
  <c r="H374" i="3"/>
  <c r="I375" i="3"/>
  <c r="I374" i="3" s="1"/>
  <c r="G373" i="3"/>
  <c r="G372" i="3"/>
  <c r="G371" i="3"/>
  <c r="G370" i="3"/>
  <c r="G369" i="3"/>
  <c r="G368" i="3"/>
  <c r="G367" i="3"/>
  <c r="G315" i="3" s="1"/>
  <c r="G366" i="3"/>
  <c r="G365" i="3"/>
  <c r="I364" i="3"/>
  <c r="I362" i="3" s="1"/>
  <c r="I361" i="3"/>
  <c r="H364" i="3"/>
  <c r="H362" i="3"/>
  <c r="H361" i="3" s="1"/>
  <c r="G360" i="3"/>
  <c r="G359" i="3"/>
  <c r="G358" i="3"/>
  <c r="G357" i="3"/>
  <c r="G356" i="3"/>
  <c r="G355" i="3"/>
  <c r="G354" i="3"/>
  <c r="G353" i="3"/>
  <c r="G352" i="3"/>
  <c r="I351" i="3"/>
  <c r="I349" i="3"/>
  <c r="I348" i="3" s="1"/>
  <c r="H351" i="3"/>
  <c r="H349" i="3" s="1"/>
  <c r="H348" i="3"/>
  <c r="G347" i="3"/>
  <c r="G346" i="3"/>
  <c r="G345" i="3"/>
  <c r="G344" i="3"/>
  <c r="G343" i="3"/>
  <c r="G342" i="3"/>
  <c r="G316" i="3"/>
  <c r="G290" i="3"/>
  <c r="G341" i="3"/>
  <c r="G340" i="3"/>
  <c r="G339" i="3"/>
  <c r="I338" i="3"/>
  <c r="I336" i="3"/>
  <c r="I335" i="3" s="1"/>
  <c r="H338" i="3"/>
  <c r="H336" i="3"/>
  <c r="H335" i="3" s="1"/>
  <c r="G334" i="3"/>
  <c r="G333" i="3"/>
  <c r="G332" i="3"/>
  <c r="G331" i="3"/>
  <c r="G330" i="3"/>
  <c r="G317" i="3" s="1"/>
  <c r="G329" i="3"/>
  <c r="G328" i="3"/>
  <c r="G327" i="3"/>
  <c r="G326" i="3"/>
  <c r="I325" i="3"/>
  <c r="I323" i="3" s="1"/>
  <c r="I322" i="3" s="1"/>
  <c r="H325" i="3"/>
  <c r="H323" i="3" s="1"/>
  <c r="H322" i="3" s="1"/>
  <c r="I321" i="3"/>
  <c r="I295" i="3" s="1"/>
  <c r="H321" i="3"/>
  <c r="H295" i="3" s="1"/>
  <c r="I320" i="3"/>
  <c r="I294" i="3"/>
  <c r="H320" i="3"/>
  <c r="H294" i="3" s="1"/>
  <c r="I319" i="3"/>
  <c r="I293" i="3" s="1"/>
  <c r="H319" i="3"/>
  <c r="I318" i="3"/>
  <c r="I292" i="3"/>
  <c r="H318" i="3"/>
  <c r="H292" i="3" s="1"/>
  <c r="I317" i="3"/>
  <c r="H317" i="3"/>
  <c r="H291" i="3" s="1"/>
  <c r="I316" i="3"/>
  <c r="I290" i="3" s="1"/>
  <c r="H316" i="3"/>
  <c r="H290" i="3"/>
  <c r="I315" i="3"/>
  <c r="I289" i="3" s="1"/>
  <c r="H315" i="3"/>
  <c r="H289" i="3"/>
  <c r="I314" i="3"/>
  <c r="H314" i="3"/>
  <c r="H288" i="3" s="1"/>
  <c r="I313" i="3"/>
  <c r="I287" i="3" s="1"/>
  <c r="H313" i="3"/>
  <c r="H287" i="3" s="1"/>
  <c r="G308" i="3"/>
  <c r="G307" i="3"/>
  <c r="G306" i="3"/>
  <c r="G305" i="3"/>
  <c r="G304" i="3"/>
  <c r="G303" i="3"/>
  <c r="G302" i="3"/>
  <c r="G301" i="3"/>
  <c r="G300" i="3"/>
  <c r="I299" i="3"/>
  <c r="I297" i="3" s="1"/>
  <c r="I296" i="3" s="1"/>
  <c r="H299" i="3"/>
  <c r="H297" i="3"/>
  <c r="H296" i="3" s="1"/>
  <c r="H293" i="3"/>
  <c r="I291" i="3"/>
  <c r="G282" i="3"/>
  <c r="G281" i="3"/>
  <c r="G280" i="3"/>
  <c r="G279" i="3"/>
  <c r="G278" i="3"/>
  <c r="G277" i="3"/>
  <c r="G276" i="3"/>
  <c r="G275" i="3"/>
  <c r="G274" i="3"/>
  <c r="I273" i="3"/>
  <c r="I271" i="3"/>
  <c r="I270" i="3" s="1"/>
  <c r="H273" i="3"/>
  <c r="H271" i="3"/>
  <c r="H270" i="3"/>
  <c r="G269" i="3"/>
  <c r="G268" i="3"/>
  <c r="G267" i="3"/>
  <c r="G266" i="3"/>
  <c r="G265" i="3"/>
  <c r="G264" i="3"/>
  <c r="G263" i="3"/>
  <c r="G262" i="3"/>
  <c r="G261" i="3"/>
  <c r="I260" i="3"/>
  <c r="I258" i="3"/>
  <c r="I257" i="3" s="1"/>
  <c r="H260" i="3"/>
  <c r="H258" i="3" s="1"/>
  <c r="H257" i="3" s="1"/>
  <c r="G256" i="3"/>
  <c r="G255" i="3"/>
  <c r="G254" i="3"/>
  <c r="G253" i="3"/>
  <c r="G252" i="3"/>
  <c r="G251" i="3"/>
  <c r="G250" i="3"/>
  <c r="G249" i="3"/>
  <c r="G248" i="3"/>
  <c r="I247" i="3"/>
  <c r="H247" i="3"/>
  <c r="H245" i="3" s="1"/>
  <c r="H244" i="3" s="1"/>
  <c r="I245" i="3"/>
  <c r="I244" i="3" s="1"/>
  <c r="G243" i="3"/>
  <c r="G242" i="3"/>
  <c r="G229" i="3" s="1"/>
  <c r="G241" i="3"/>
  <c r="G228" i="3" s="1"/>
  <c r="G240" i="3"/>
  <c r="G227" i="3" s="1"/>
  <c r="G239" i="3"/>
  <c r="G238" i="3"/>
  <c r="G237" i="3"/>
  <c r="G236" i="3"/>
  <c r="G223" i="3" s="1"/>
  <c r="G235" i="3"/>
  <c r="I234" i="3"/>
  <c r="I232" i="3"/>
  <c r="I231" i="3" s="1"/>
  <c r="H234" i="3"/>
  <c r="H232" i="3" s="1"/>
  <c r="H231" i="3" s="1"/>
  <c r="I230" i="3"/>
  <c r="H230" i="3"/>
  <c r="I229" i="3"/>
  <c r="H229" i="3"/>
  <c r="I228" i="3"/>
  <c r="H228" i="3"/>
  <c r="I227" i="3"/>
  <c r="I221" i="3" s="1"/>
  <c r="I219" i="3" s="1"/>
  <c r="I218" i="3" s="1"/>
  <c r="H227" i="3"/>
  <c r="I226" i="3"/>
  <c r="H226" i="3"/>
  <c r="I225" i="3"/>
  <c r="H225" i="3"/>
  <c r="I224" i="3"/>
  <c r="H224" i="3"/>
  <c r="I223" i="3"/>
  <c r="H223" i="3"/>
  <c r="I222" i="3"/>
  <c r="H222" i="3"/>
  <c r="G217" i="3"/>
  <c r="G191" i="3"/>
  <c r="G178" i="3" s="1"/>
  <c r="G216" i="3"/>
  <c r="G215" i="3"/>
  <c r="G214" i="3"/>
  <c r="G213" i="3"/>
  <c r="G212" i="3"/>
  <c r="G211" i="3"/>
  <c r="G210" i="3"/>
  <c r="G209" i="3"/>
  <c r="I208" i="3"/>
  <c r="H208" i="3"/>
  <c r="I206" i="3"/>
  <c r="I205" i="3" s="1"/>
  <c r="H206" i="3"/>
  <c r="H205" i="3" s="1"/>
  <c r="G204" i="3"/>
  <c r="G203" i="3"/>
  <c r="G190" i="3"/>
  <c r="G177" i="3" s="1"/>
  <c r="G202" i="3"/>
  <c r="G189" i="3" s="1"/>
  <c r="G176" i="3" s="1"/>
  <c r="G201" i="3"/>
  <c r="G188" i="3" s="1"/>
  <c r="G175" i="3" s="1"/>
  <c r="G200" i="3"/>
  <c r="G199" i="3"/>
  <c r="G198" i="3"/>
  <c r="G185" i="3"/>
  <c r="G172" i="3" s="1"/>
  <c r="G197" i="3"/>
  <c r="G184" i="3"/>
  <c r="G196" i="3"/>
  <c r="G183" i="3" s="1"/>
  <c r="I195" i="3"/>
  <c r="I193" i="3" s="1"/>
  <c r="I192" i="3"/>
  <c r="H195" i="3"/>
  <c r="H193" i="3" s="1"/>
  <c r="H192" i="3" s="1"/>
  <c r="I191" i="3"/>
  <c r="I178" i="3" s="1"/>
  <c r="H191" i="3"/>
  <c r="H178" i="3" s="1"/>
  <c r="I190" i="3"/>
  <c r="H190" i="3"/>
  <c r="H177" i="3" s="1"/>
  <c r="I189" i="3"/>
  <c r="I176" i="3" s="1"/>
  <c r="H189" i="3"/>
  <c r="I188" i="3"/>
  <c r="H188" i="3"/>
  <c r="H175" i="3"/>
  <c r="I187" i="3"/>
  <c r="I174" i="3" s="1"/>
  <c r="H187" i="3"/>
  <c r="H174" i="3" s="1"/>
  <c r="I186" i="3"/>
  <c r="I173" i="3" s="1"/>
  <c r="H186" i="3"/>
  <c r="H173" i="3" s="1"/>
  <c r="I185" i="3"/>
  <c r="H185" i="3"/>
  <c r="I184" i="3"/>
  <c r="I171" i="3"/>
  <c r="H184" i="3"/>
  <c r="I183" i="3"/>
  <c r="H183" i="3"/>
  <c r="I177" i="3"/>
  <c r="H176" i="3"/>
  <c r="I175" i="3"/>
  <c r="I172" i="3"/>
  <c r="H172" i="3"/>
  <c r="H171" i="3"/>
  <c r="I170" i="3"/>
  <c r="G165" i="3"/>
  <c r="G164" i="3"/>
  <c r="G163" i="3"/>
  <c r="G162" i="3"/>
  <c r="G161" i="3"/>
  <c r="G160" i="3"/>
  <c r="G159" i="3"/>
  <c r="G158" i="3"/>
  <c r="G156" i="3" s="1"/>
  <c r="G157" i="3"/>
  <c r="G154" i="3"/>
  <c r="G153" i="3" s="1"/>
  <c r="I156" i="3"/>
  <c r="I154" i="3" s="1"/>
  <c r="H156" i="3"/>
  <c r="H154" i="3"/>
  <c r="H153" i="3" s="1"/>
  <c r="I153" i="3"/>
  <c r="G152" i="3"/>
  <c r="G140" i="3" s="1"/>
  <c r="G151" i="3"/>
  <c r="G150" i="3"/>
  <c r="G149" i="3"/>
  <c r="G148" i="3"/>
  <c r="G147" i="3"/>
  <c r="G141" i="3"/>
  <c r="G146" i="3"/>
  <c r="G145" i="3"/>
  <c r="G144" i="3"/>
  <c r="G143" i="3" s="1"/>
  <c r="I143" i="3"/>
  <c r="I141" i="3"/>
  <c r="I140" i="3" s="1"/>
  <c r="H143" i="3"/>
  <c r="H141" i="3"/>
  <c r="H140" i="3" s="1"/>
  <c r="G139" i="3"/>
  <c r="G138" i="3"/>
  <c r="G137" i="3"/>
  <c r="G136" i="3"/>
  <c r="G110" i="3"/>
  <c r="G135" i="3"/>
  <c r="G134" i="3"/>
  <c r="G133" i="3"/>
  <c r="G132" i="3"/>
  <c r="G131" i="3"/>
  <c r="I130" i="3"/>
  <c r="I128" i="3"/>
  <c r="I127" i="3" s="1"/>
  <c r="H130" i="3"/>
  <c r="H128" i="3"/>
  <c r="H127" i="3" s="1"/>
  <c r="G126" i="3"/>
  <c r="G113" i="3"/>
  <c r="G125" i="3"/>
  <c r="G112" i="3" s="1"/>
  <c r="G124" i="3"/>
  <c r="G123" i="3"/>
  <c r="G122" i="3"/>
  <c r="G109" i="3" s="1"/>
  <c r="G121" i="3"/>
  <c r="G120" i="3"/>
  <c r="G107" i="3" s="1"/>
  <c r="G119" i="3"/>
  <c r="G106" i="3"/>
  <c r="G28" i="3" s="1"/>
  <c r="G118" i="3"/>
  <c r="I117" i="3"/>
  <c r="I115" i="3"/>
  <c r="I114" i="3" s="1"/>
  <c r="H117" i="3"/>
  <c r="H115" i="3" s="1"/>
  <c r="H114" i="3" s="1"/>
  <c r="I113" i="3"/>
  <c r="H113" i="3"/>
  <c r="I112" i="3"/>
  <c r="H112" i="3"/>
  <c r="I111" i="3"/>
  <c r="H111" i="3"/>
  <c r="I110" i="3"/>
  <c r="I32" i="3" s="1"/>
  <c r="H110" i="3"/>
  <c r="H32" i="3"/>
  <c r="I109" i="3"/>
  <c r="H109" i="3"/>
  <c r="I108" i="3"/>
  <c r="H108" i="3"/>
  <c r="I107" i="3"/>
  <c r="H107" i="3"/>
  <c r="I106" i="3"/>
  <c r="H106" i="3"/>
  <c r="I105" i="3"/>
  <c r="H105" i="3"/>
  <c r="G100" i="3"/>
  <c r="G99" i="3"/>
  <c r="G98" i="3"/>
  <c r="G97" i="3"/>
  <c r="G96" i="3"/>
  <c r="G95" i="3"/>
  <c r="G94" i="3"/>
  <c r="G93" i="3"/>
  <c r="G41" i="3" s="1"/>
  <c r="G92" i="3"/>
  <c r="I91" i="3"/>
  <c r="I89" i="3"/>
  <c r="I88" i="3"/>
  <c r="H91" i="3"/>
  <c r="H89" i="3" s="1"/>
  <c r="H88" i="3" s="1"/>
  <c r="G87" i="3"/>
  <c r="G86" i="3"/>
  <c r="G85" i="3"/>
  <c r="G46" i="3"/>
  <c r="G84" i="3"/>
  <c r="G83" i="3"/>
  <c r="G82" i="3"/>
  <c r="G81" i="3"/>
  <c r="G80" i="3"/>
  <c r="G79" i="3"/>
  <c r="I78" i="3"/>
  <c r="I76" i="3"/>
  <c r="I75" i="3" s="1"/>
  <c r="H78" i="3"/>
  <c r="H76" i="3"/>
  <c r="H75" i="3" s="1"/>
  <c r="G74" i="3"/>
  <c r="G48" i="3" s="1"/>
  <c r="G35" i="3" s="1"/>
  <c r="G73" i="3"/>
  <c r="G72" i="3"/>
  <c r="G71" i="3"/>
  <c r="G70" i="3"/>
  <c r="G69" i="3"/>
  <c r="G68" i="3"/>
  <c r="G42" i="3" s="1"/>
  <c r="G29" i="3" s="1"/>
  <c r="G67" i="3"/>
  <c r="G66" i="3"/>
  <c r="I65" i="3"/>
  <c r="I63" i="3" s="1"/>
  <c r="I62" i="3" s="1"/>
  <c r="H65" i="3"/>
  <c r="H63" i="3" s="1"/>
  <c r="H62" i="3"/>
  <c r="G61" i="3"/>
  <c r="G60" i="3"/>
  <c r="G47" i="3"/>
  <c r="G34" i="3" s="1"/>
  <c r="G59" i="3"/>
  <c r="G58" i="3"/>
  <c r="G57" i="3"/>
  <c r="G56" i="3"/>
  <c r="G55" i="3"/>
  <c r="G54" i="3"/>
  <c r="G53" i="3"/>
  <c r="I52" i="3"/>
  <c r="I50" i="3"/>
  <c r="I49" i="3"/>
  <c r="H52" i="3"/>
  <c r="H50" i="3" s="1"/>
  <c r="H49" i="3" s="1"/>
  <c r="I48" i="3"/>
  <c r="H48" i="3"/>
  <c r="H35" i="3" s="1"/>
  <c r="H22" i="3" s="1"/>
  <c r="I47" i="3"/>
  <c r="I34" i="3"/>
  <c r="H47" i="3"/>
  <c r="H34" i="3" s="1"/>
  <c r="H21" i="3" s="1"/>
  <c r="I46" i="3"/>
  <c r="H46" i="3"/>
  <c r="I45" i="3"/>
  <c r="H45" i="3"/>
  <c r="I44" i="3"/>
  <c r="I31" i="3" s="1"/>
  <c r="H44" i="3"/>
  <c r="I43" i="3"/>
  <c r="I30" i="3" s="1"/>
  <c r="I17" i="3" s="1"/>
  <c r="H43" i="3"/>
  <c r="H30" i="3"/>
  <c r="I42" i="3"/>
  <c r="I29" i="3" s="1"/>
  <c r="H42" i="3"/>
  <c r="H29" i="3" s="1"/>
  <c r="H16" i="3" s="1"/>
  <c r="I41" i="3"/>
  <c r="H41" i="3"/>
  <c r="H28" i="3" s="1"/>
  <c r="I40" i="3"/>
  <c r="I27" i="3" s="1"/>
  <c r="H40" i="3"/>
  <c r="I39" i="3"/>
  <c r="I37" i="3" s="1"/>
  <c r="I36" i="3" s="1"/>
  <c r="H33" i="3"/>
  <c r="H20" i="3"/>
  <c r="H31" i="3"/>
  <c r="H18" i="3"/>
  <c r="I28" i="3"/>
  <c r="D685" i="3"/>
  <c r="D684" i="3"/>
  <c r="D683" i="3"/>
  <c r="D682" i="3"/>
  <c r="D681" i="3"/>
  <c r="D680" i="3"/>
  <c r="D673" i="3"/>
  <c r="D679" i="3"/>
  <c r="D678" i="3"/>
  <c r="D677" i="3"/>
  <c r="D676" i="3" s="1"/>
  <c r="D674" i="3" s="1"/>
  <c r="F676" i="3"/>
  <c r="F674" i="3" s="1"/>
  <c r="F673" i="3" s="1"/>
  <c r="E676" i="3"/>
  <c r="E674" i="3"/>
  <c r="E673" i="3" s="1"/>
  <c r="D672" i="3"/>
  <c r="D671" i="3"/>
  <c r="D670" i="3"/>
  <c r="D669" i="3"/>
  <c r="D668" i="3"/>
  <c r="D667" i="3"/>
  <c r="D666" i="3"/>
  <c r="D665" i="3"/>
  <c r="D664" i="3"/>
  <c r="F663" i="3"/>
  <c r="F661" i="3"/>
  <c r="F660" i="3" s="1"/>
  <c r="E663" i="3"/>
  <c r="E661" i="3"/>
  <c r="E660" i="3" s="1"/>
  <c r="D659" i="3"/>
  <c r="D658" i="3"/>
  <c r="D657" i="3"/>
  <c r="D656" i="3"/>
  <c r="D655" i="3"/>
  <c r="D654" i="3"/>
  <c r="D650" i="3"/>
  <c r="D648" i="3" s="1"/>
  <c r="D647" i="3" s="1"/>
  <c r="D653" i="3"/>
  <c r="D652" i="3"/>
  <c r="D651" i="3"/>
  <c r="F650" i="3"/>
  <c r="F648" i="3"/>
  <c r="F647" i="3"/>
  <c r="E650" i="3"/>
  <c r="E648" i="3" s="1"/>
  <c r="E647" i="3" s="1"/>
  <c r="D646" i="3"/>
  <c r="D645" i="3"/>
  <c r="D644" i="3"/>
  <c r="D643" i="3"/>
  <c r="D642" i="3"/>
  <c r="D641" i="3"/>
  <c r="D640" i="3"/>
  <c r="D639" i="3"/>
  <c r="D638" i="3"/>
  <c r="F637" i="3"/>
  <c r="F635" i="3"/>
  <c r="F634" i="3"/>
  <c r="E637" i="3"/>
  <c r="E635" i="3" s="1"/>
  <c r="E634" i="3" s="1"/>
  <c r="D633" i="3"/>
  <c r="D620" i="3" s="1"/>
  <c r="D632" i="3"/>
  <c r="D631" i="3"/>
  <c r="D630" i="3"/>
  <c r="D617" i="3" s="1"/>
  <c r="D629" i="3"/>
  <c r="D628" i="3"/>
  <c r="D627" i="3"/>
  <c r="D626" i="3"/>
  <c r="D613" i="3" s="1"/>
  <c r="D625" i="3"/>
  <c r="F624" i="3"/>
  <c r="F622" i="3"/>
  <c r="F621" i="3"/>
  <c r="E624" i="3"/>
  <c r="E622" i="3" s="1"/>
  <c r="E621" i="3" s="1"/>
  <c r="F620" i="3"/>
  <c r="E620" i="3"/>
  <c r="F619" i="3"/>
  <c r="E619" i="3"/>
  <c r="F618" i="3"/>
  <c r="E618" i="3"/>
  <c r="F617" i="3"/>
  <c r="E617" i="3"/>
  <c r="E526" i="3" s="1"/>
  <c r="F616" i="3"/>
  <c r="E616" i="3"/>
  <c r="F615" i="3"/>
  <c r="E615" i="3"/>
  <c r="E524" i="3" s="1"/>
  <c r="F614" i="3"/>
  <c r="E614" i="3"/>
  <c r="F613" i="3"/>
  <c r="E613" i="3"/>
  <c r="F612" i="3"/>
  <c r="E612" i="3"/>
  <c r="E611" i="3" s="1"/>
  <c r="E609" i="3" s="1"/>
  <c r="E608" i="3" s="1"/>
  <c r="D607" i="3"/>
  <c r="D606" i="3"/>
  <c r="D541" i="3" s="1"/>
  <c r="D605" i="3"/>
  <c r="D604" i="3"/>
  <c r="D603" i="3"/>
  <c r="D602" i="3"/>
  <c r="D601" i="3"/>
  <c r="D598" i="3" s="1"/>
  <c r="D596" i="3" s="1"/>
  <c r="D595" i="3" s="1"/>
  <c r="D600" i="3"/>
  <c r="D599" i="3"/>
  <c r="F598" i="3"/>
  <c r="F596" i="3"/>
  <c r="F595" i="3"/>
  <c r="E598" i="3"/>
  <c r="E596" i="3" s="1"/>
  <c r="E595" i="3" s="1"/>
  <c r="D594" i="3"/>
  <c r="D593" i="3"/>
  <c r="D592" i="3"/>
  <c r="D591" i="3"/>
  <c r="D590" i="3"/>
  <c r="D538" i="3" s="1"/>
  <c r="D589" i="3"/>
  <c r="D588" i="3"/>
  <c r="D587" i="3"/>
  <c r="D586" i="3"/>
  <c r="D585" i="3" s="1"/>
  <c r="D583" i="3" s="1"/>
  <c r="D582" i="3" s="1"/>
  <c r="F585" i="3"/>
  <c r="F583" i="3" s="1"/>
  <c r="F582" i="3" s="1"/>
  <c r="E585" i="3"/>
  <c r="E583" i="3" s="1"/>
  <c r="E582" i="3" s="1"/>
  <c r="D581" i="3"/>
  <c r="D580" i="3"/>
  <c r="D579" i="3"/>
  <c r="D540" i="3" s="1"/>
  <c r="D578" i="3"/>
  <c r="D577" i="3"/>
  <c r="D576" i="3"/>
  <c r="D572" i="3" s="1"/>
  <c r="D570" i="3" s="1"/>
  <c r="D569" i="3" s="1"/>
  <c r="D575" i="3"/>
  <c r="D574" i="3"/>
  <c r="D573" i="3"/>
  <c r="F572" i="3"/>
  <c r="F570" i="3"/>
  <c r="F569" i="3" s="1"/>
  <c r="E572" i="3"/>
  <c r="E570" i="3"/>
  <c r="E569" i="3" s="1"/>
  <c r="D568" i="3"/>
  <c r="D567" i="3"/>
  <c r="D566" i="3"/>
  <c r="D565" i="3"/>
  <c r="D564" i="3"/>
  <c r="D563" i="3"/>
  <c r="D562" i="3"/>
  <c r="D561" i="3"/>
  <c r="D560" i="3"/>
  <c r="F559" i="3"/>
  <c r="F557" i="3" s="1"/>
  <c r="F556" i="3" s="1"/>
  <c r="E559" i="3"/>
  <c r="E557" i="3" s="1"/>
  <c r="E556" i="3"/>
  <c r="D555" i="3"/>
  <c r="D554" i="3"/>
  <c r="D553" i="3"/>
  <c r="D552" i="3"/>
  <c r="D551" i="3"/>
  <c r="D550" i="3"/>
  <c r="D549" i="3"/>
  <c r="D548" i="3"/>
  <c r="D547" i="3"/>
  <c r="F546" i="3"/>
  <c r="F544" i="3"/>
  <c r="F543" i="3" s="1"/>
  <c r="E546" i="3"/>
  <c r="E544" i="3" s="1"/>
  <c r="E543" i="3" s="1"/>
  <c r="F542" i="3"/>
  <c r="E542" i="3"/>
  <c r="F541" i="3"/>
  <c r="E541" i="3"/>
  <c r="E528" i="3" s="1"/>
  <c r="F540" i="3"/>
  <c r="E540" i="3"/>
  <c r="E527" i="3" s="1"/>
  <c r="F539" i="3"/>
  <c r="F526" i="3" s="1"/>
  <c r="E539" i="3"/>
  <c r="F538" i="3"/>
  <c r="F525" i="3" s="1"/>
  <c r="E538" i="3"/>
  <c r="E525" i="3" s="1"/>
  <c r="F537" i="3"/>
  <c r="E537" i="3"/>
  <c r="F536" i="3"/>
  <c r="E536" i="3"/>
  <c r="F535" i="3"/>
  <c r="F522" i="3" s="1"/>
  <c r="E535" i="3"/>
  <c r="F534" i="3"/>
  <c r="F521" i="3" s="1"/>
  <c r="E534" i="3"/>
  <c r="E533" i="3"/>
  <c r="E531" i="3" s="1"/>
  <c r="E530" i="3" s="1"/>
  <c r="E529" i="3"/>
  <c r="F528" i="3"/>
  <c r="F527" i="3"/>
  <c r="E523" i="3"/>
  <c r="E521" i="3"/>
  <c r="D516" i="3"/>
  <c r="D515" i="3"/>
  <c r="D514" i="3"/>
  <c r="D513" i="3"/>
  <c r="D512" i="3"/>
  <c r="D511" i="3"/>
  <c r="D510" i="3"/>
  <c r="D509" i="3"/>
  <c r="D508" i="3"/>
  <c r="D507" i="3"/>
  <c r="D505" i="3" s="1"/>
  <c r="D504" i="3" s="1"/>
  <c r="F507" i="3"/>
  <c r="F505" i="3" s="1"/>
  <c r="F504" i="3" s="1"/>
  <c r="E507" i="3"/>
  <c r="E505" i="3" s="1"/>
  <c r="E504" i="3" s="1"/>
  <c r="D503" i="3"/>
  <c r="D502" i="3"/>
  <c r="D501" i="3"/>
  <c r="D500" i="3"/>
  <c r="D499" i="3"/>
  <c r="D498" i="3"/>
  <c r="D497" i="3"/>
  <c r="D494" i="3" s="1"/>
  <c r="D492" i="3" s="1"/>
  <c r="D491" i="3" s="1"/>
  <c r="D496" i="3"/>
  <c r="D495" i="3"/>
  <c r="F494" i="3"/>
  <c r="F492" i="3" s="1"/>
  <c r="F491" i="3" s="1"/>
  <c r="E494" i="3"/>
  <c r="E492" i="3" s="1"/>
  <c r="E491" i="3" s="1"/>
  <c r="D490" i="3"/>
  <c r="D477" i="3" s="1"/>
  <c r="D489" i="3"/>
  <c r="D488" i="3"/>
  <c r="D487" i="3"/>
  <c r="D474" i="3" s="1"/>
  <c r="D486" i="3"/>
  <c r="D473" i="3" s="1"/>
  <c r="D485" i="3"/>
  <c r="D484" i="3"/>
  <c r="D483" i="3"/>
  <c r="D470" i="3"/>
  <c r="D482" i="3"/>
  <c r="D469" i="3" s="1"/>
  <c r="F481" i="3"/>
  <c r="F479" i="3"/>
  <c r="F478" i="3" s="1"/>
  <c r="E481" i="3"/>
  <c r="E479" i="3"/>
  <c r="E478" i="3" s="1"/>
  <c r="F477" i="3"/>
  <c r="F22" i="3" s="1"/>
  <c r="E477" i="3"/>
  <c r="F476" i="3"/>
  <c r="E476" i="3"/>
  <c r="F475" i="3"/>
  <c r="E475" i="3"/>
  <c r="D475" i="3"/>
  <c r="F474" i="3"/>
  <c r="E474" i="3"/>
  <c r="F473" i="3"/>
  <c r="E473" i="3"/>
  <c r="F472" i="3"/>
  <c r="E472" i="3"/>
  <c r="D472" i="3"/>
  <c r="F471" i="3"/>
  <c r="E471" i="3"/>
  <c r="F470" i="3"/>
  <c r="E470" i="3"/>
  <c r="F469" i="3"/>
  <c r="E469" i="3"/>
  <c r="D464" i="3"/>
  <c r="D463" i="3"/>
  <c r="D462" i="3"/>
  <c r="D461" i="3"/>
  <c r="D460" i="3"/>
  <c r="D459" i="3"/>
  <c r="D458" i="3"/>
  <c r="D457" i="3"/>
  <c r="D456" i="3"/>
  <c r="D455" i="3" s="1"/>
  <c r="D453" i="3" s="1"/>
  <c r="D452" i="3" s="1"/>
  <c r="F455" i="3"/>
  <c r="F453" i="3"/>
  <c r="F452" i="3" s="1"/>
  <c r="E455" i="3"/>
  <c r="E453" i="3"/>
  <c r="E452" i="3" s="1"/>
  <c r="D451" i="3"/>
  <c r="D450" i="3"/>
  <c r="D449" i="3"/>
  <c r="D448" i="3"/>
  <c r="D447" i="3"/>
  <c r="D446" i="3"/>
  <c r="D445" i="3"/>
  <c r="D444" i="3"/>
  <c r="D442" i="3" s="1"/>
  <c r="D440" i="3" s="1"/>
  <c r="D439" i="3" s="1"/>
  <c r="D443" i="3"/>
  <c r="F442" i="3"/>
  <c r="F440" i="3" s="1"/>
  <c r="F439" i="3" s="1"/>
  <c r="E442" i="3"/>
  <c r="E440" i="3" s="1"/>
  <c r="E439" i="3"/>
  <c r="D438" i="3"/>
  <c r="D437" i="3"/>
  <c r="D436" i="3"/>
  <c r="D435" i="3"/>
  <c r="D434" i="3"/>
  <c r="D433" i="3"/>
  <c r="D407" i="3" s="1"/>
  <c r="D394" i="3" s="1"/>
  <c r="D432" i="3"/>
  <c r="D431" i="3"/>
  <c r="D430" i="3"/>
  <c r="F429" i="3"/>
  <c r="F427" i="3" s="1"/>
  <c r="F426" i="3"/>
  <c r="E429" i="3"/>
  <c r="E427" i="3" s="1"/>
  <c r="E426" i="3"/>
  <c r="D425" i="3"/>
  <c r="D412" i="3" s="1"/>
  <c r="D399" i="3"/>
  <c r="D424" i="3"/>
  <c r="D423" i="3"/>
  <c r="D422" i="3"/>
  <c r="D421" i="3"/>
  <c r="D420" i="3"/>
  <c r="D419" i="3"/>
  <c r="D406" i="3" s="1"/>
  <c r="D393" i="3" s="1"/>
  <c r="D418" i="3"/>
  <c r="D405" i="3" s="1"/>
  <c r="D392" i="3"/>
  <c r="D417" i="3"/>
  <c r="D404" i="3" s="1"/>
  <c r="F416" i="3"/>
  <c r="F414" i="3" s="1"/>
  <c r="F413" i="3" s="1"/>
  <c r="E416" i="3"/>
  <c r="E414" i="3" s="1"/>
  <c r="E413" i="3" s="1"/>
  <c r="F412" i="3"/>
  <c r="F399" i="3" s="1"/>
  <c r="E412" i="3"/>
  <c r="E399" i="3" s="1"/>
  <c r="F411" i="3"/>
  <c r="E411" i="3"/>
  <c r="D411" i="3"/>
  <c r="D398" i="3" s="1"/>
  <c r="F410" i="3"/>
  <c r="E410" i="3"/>
  <c r="F409" i="3"/>
  <c r="F396" i="3"/>
  <c r="E409" i="3"/>
  <c r="F408" i="3"/>
  <c r="E408" i="3"/>
  <c r="E395" i="3" s="1"/>
  <c r="F407" i="3"/>
  <c r="F394" i="3"/>
  <c r="E407" i="3"/>
  <c r="F406" i="3"/>
  <c r="E406" i="3"/>
  <c r="E393" i="3" s="1"/>
  <c r="F405" i="3"/>
  <c r="E405" i="3"/>
  <c r="F404" i="3"/>
  <c r="E404" i="3"/>
  <c r="F398" i="3"/>
  <c r="E398" i="3"/>
  <c r="F397" i="3"/>
  <c r="F20" i="3" s="1"/>
  <c r="E397" i="3"/>
  <c r="E396" i="3"/>
  <c r="F395" i="3"/>
  <c r="E394" i="3"/>
  <c r="F393" i="3"/>
  <c r="F392" i="3"/>
  <c r="E392" i="3"/>
  <c r="F391" i="3"/>
  <c r="F390" i="3" s="1"/>
  <c r="F388" i="3" s="1"/>
  <c r="F387" i="3" s="1"/>
  <c r="D386" i="3"/>
  <c r="D385" i="3"/>
  <c r="D384" i="3"/>
  <c r="D383" i="3"/>
  <c r="D382" i="3"/>
  <c r="D381" i="3"/>
  <c r="D380" i="3"/>
  <c r="D379" i="3"/>
  <c r="D378" i="3"/>
  <c r="F377" i="3"/>
  <c r="F375" i="3" s="1"/>
  <c r="F374" i="3" s="1"/>
  <c r="E377" i="3"/>
  <c r="E375" i="3"/>
  <c r="E374" i="3" s="1"/>
  <c r="D373" i="3"/>
  <c r="D372" i="3"/>
  <c r="D371" i="3"/>
  <c r="D370" i="3"/>
  <c r="D369" i="3"/>
  <c r="D368" i="3"/>
  <c r="D367" i="3"/>
  <c r="D364" i="3" s="1"/>
  <c r="D362" i="3" s="1"/>
  <c r="D361" i="3" s="1"/>
  <c r="D366" i="3"/>
  <c r="D365" i="3"/>
  <c r="F364" i="3"/>
  <c r="F362" i="3" s="1"/>
  <c r="F361" i="3" s="1"/>
  <c r="E364" i="3"/>
  <c r="E362" i="3" s="1"/>
  <c r="E361" i="3" s="1"/>
  <c r="D360" i="3"/>
  <c r="D359" i="3"/>
  <c r="D358" i="3"/>
  <c r="D319" i="3" s="1"/>
  <c r="D357" i="3"/>
  <c r="D356" i="3"/>
  <c r="D355" i="3"/>
  <c r="D354" i="3"/>
  <c r="D353" i="3"/>
  <c r="D352" i="3"/>
  <c r="D351" i="3" s="1"/>
  <c r="D349" i="3" s="1"/>
  <c r="D348" i="3" s="1"/>
  <c r="F351" i="3"/>
  <c r="F349" i="3" s="1"/>
  <c r="F348" i="3" s="1"/>
  <c r="E351" i="3"/>
  <c r="E349" i="3" s="1"/>
  <c r="E348" i="3" s="1"/>
  <c r="D347" i="3"/>
  <c r="D346" i="3"/>
  <c r="D345" i="3"/>
  <c r="D344" i="3"/>
  <c r="D343" i="3"/>
  <c r="D342" i="3"/>
  <c r="D316" i="3" s="1"/>
  <c r="D290" i="3" s="1"/>
  <c r="D341" i="3"/>
  <c r="D340" i="3"/>
  <c r="D339" i="3"/>
  <c r="F338" i="3"/>
  <c r="F336" i="3"/>
  <c r="F335" i="3" s="1"/>
  <c r="E338" i="3"/>
  <c r="E336" i="3"/>
  <c r="E335" i="3"/>
  <c r="D334" i="3"/>
  <c r="D321" i="3" s="1"/>
  <c r="D333" i="3"/>
  <c r="D332" i="3"/>
  <c r="D331" i="3"/>
  <c r="D330" i="3"/>
  <c r="D317" i="3" s="1"/>
  <c r="D329" i="3"/>
  <c r="D328" i="3"/>
  <c r="D327" i="3"/>
  <c r="D326" i="3"/>
  <c r="F325" i="3"/>
  <c r="F323" i="3" s="1"/>
  <c r="F322" i="3" s="1"/>
  <c r="E325" i="3"/>
  <c r="E323" i="3" s="1"/>
  <c r="E322" i="3"/>
  <c r="F321" i="3"/>
  <c r="F295" i="3" s="1"/>
  <c r="E321" i="3"/>
  <c r="F320" i="3"/>
  <c r="F294" i="3"/>
  <c r="E320" i="3"/>
  <c r="F319" i="3"/>
  <c r="F293" i="3"/>
  <c r="E319" i="3"/>
  <c r="E293" i="3" s="1"/>
  <c r="F318" i="3"/>
  <c r="F292" i="3" s="1"/>
  <c r="E318" i="3"/>
  <c r="E292" i="3" s="1"/>
  <c r="F317" i="3"/>
  <c r="F291" i="3"/>
  <c r="E317" i="3"/>
  <c r="E291" i="3" s="1"/>
  <c r="F316" i="3"/>
  <c r="F290" i="3" s="1"/>
  <c r="E316" i="3"/>
  <c r="E290" i="3"/>
  <c r="F315" i="3"/>
  <c r="F289" i="3" s="1"/>
  <c r="F286" i="3" s="1"/>
  <c r="F284" i="3" s="1"/>
  <c r="E315" i="3"/>
  <c r="E289" i="3"/>
  <c r="F314" i="3"/>
  <c r="E314" i="3"/>
  <c r="E288" i="3" s="1"/>
  <c r="F313" i="3"/>
  <c r="F287" i="3" s="1"/>
  <c r="E313" i="3"/>
  <c r="E287" i="3"/>
  <c r="E286" i="3"/>
  <c r="D308" i="3"/>
  <c r="D307" i="3"/>
  <c r="D306" i="3"/>
  <c r="D305" i="3"/>
  <c r="D304" i="3"/>
  <c r="D303" i="3"/>
  <c r="D302" i="3"/>
  <c r="D289" i="3" s="1"/>
  <c r="D301" i="3"/>
  <c r="D300" i="3"/>
  <c r="F299" i="3"/>
  <c r="F297" i="3"/>
  <c r="F296" i="3" s="1"/>
  <c r="E299" i="3"/>
  <c r="E297" i="3"/>
  <c r="E296" i="3" s="1"/>
  <c r="E295" i="3"/>
  <c r="E294" i="3"/>
  <c r="F288" i="3"/>
  <c r="F282" i="3"/>
  <c r="D282" i="3" s="1"/>
  <c r="D281" i="3"/>
  <c r="D229" i="3"/>
  <c r="D280" i="3"/>
  <c r="D279" i="3"/>
  <c r="D278" i="3"/>
  <c r="D277" i="3"/>
  <c r="D276" i="3"/>
  <c r="D224" i="3"/>
  <c r="D275" i="3"/>
  <c r="D274" i="3"/>
  <c r="F273" i="3"/>
  <c r="E273" i="3"/>
  <c r="E271" i="3"/>
  <c r="E270" i="3"/>
  <c r="F271" i="3"/>
  <c r="F270" i="3" s="1"/>
  <c r="D269" i="3"/>
  <c r="D230" i="3"/>
  <c r="D268" i="3"/>
  <c r="D267" i="3"/>
  <c r="D266" i="3"/>
  <c r="D227" i="3" s="1"/>
  <c r="D265" i="3"/>
  <c r="D264" i="3"/>
  <c r="D263" i="3"/>
  <c r="D262" i="3"/>
  <c r="D261" i="3"/>
  <c r="F260" i="3"/>
  <c r="E260" i="3"/>
  <c r="E258" i="3" s="1"/>
  <c r="E257" i="3" s="1"/>
  <c r="F258" i="3"/>
  <c r="F257" i="3" s="1"/>
  <c r="D256" i="3"/>
  <c r="D255" i="3"/>
  <c r="D254" i="3"/>
  <c r="D253" i="3"/>
  <c r="D252" i="3"/>
  <c r="D251" i="3"/>
  <c r="D250" i="3"/>
  <c r="D249" i="3"/>
  <c r="D248" i="3"/>
  <c r="D247" i="3" s="1"/>
  <c r="D245" i="3" s="1"/>
  <c r="D244" i="3" s="1"/>
  <c r="F247" i="3"/>
  <c r="E247" i="3"/>
  <c r="E245" i="3" s="1"/>
  <c r="E244" i="3" s="1"/>
  <c r="F245" i="3"/>
  <c r="F244" i="3"/>
  <c r="D243" i="3"/>
  <c r="D242" i="3"/>
  <c r="D241" i="3"/>
  <c r="D240" i="3"/>
  <c r="D239" i="3"/>
  <c r="D238" i="3"/>
  <c r="D237" i="3"/>
  <c r="D236" i="3"/>
  <c r="D223" i="3" s="1"/>
  <c r="D235" i="3"/>
  <c r="F234" i="3"/>
  <c r="F232" i="3"/>
  <c r="F231" i="3" s="1"/>
  <c r="E234" i="3"/>
  <c r="E232" i="3"/>
  <c r="E231" i="3" s="1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F221" i="3"/>
  <c r="F219" i="3" s="1"/>
  <c r="F218" i="3" s="1"/>
  <c r="E223" i="3"/>
  <c r="F222" i="3"/>
  <c r="E222" i="3"/>
  <c r="E221" i="3" s="1"/>
  <c r="E219" i="3" s="1"/>
  <c r="E218" i="3" s="1"/>
  <c r="D217" i="3"/>
  <c r="D178" i="3"/>
  <c r="D216" i="3"/>
  <c r="D215" i="3"/>
  <c r="D214" i="3"/>
  <c r="D213" i="3"/>
  <c r="D212" i="3"/>
  <c r="D211" i="3"/>
  <c r="D210" i="3"/>
  <c r="D209" i="3"/>
  <c r="F208" i="3"/>
  <c r="E208" i="3"/>
  <c r="E206" i="3"/>
  <c r="E205" i="3" s="1"/>
  <c r="F206" i="3"/>
  <c r="F205" i="3" s="1"/>
  <c r="D204" i="3"/>
  <c r="D191" i="3" s="1"/>
  <c r="D203" i="3"/>
  <c r="D190" i="3" s="1"/>
  <c r="D177" i="3" s="1"/>
  <c r="D202" i="3"/>
  <c r="D189" i="3" s="1"/>
  <c r="D176" i="3" s="1"/>
  <c r="D201" i="3"/>
  <c r="D200" i="3"/>
  <c r="D187" i="3" s="1"/>
  <c r="D174" i="3" s="1"/>
  <c r="D199" i="3"/>
  <c r="D198" i="3"/>
  <c r="D197" i="3"/>
  <c r="D184" i="3" s="1"/>
  <c r="D171" i="3" s="1"/>
  <c r="D196" i="3"/>
  <c r="F195" i="3"/>
  <c r="F193" i="3" s="1"/>
  <c r="F192" i="3" s="1"/>
  <c r="E195" i="3"/>
  <c r="E193" i="3" s="1"/>
  <c r="E192" i="3"/>
  <c r="F191" i="3"/>
  <c r="E191" i="3"/>
  <c r="F190" i="3"/>
  <c r="F177" i="3" s="1"/>
  <c r="E190" i="3"/>
  <c r="F189" i="3"/>
  <c r="E189" i="3"/>
  <c r="F188" i="3"/>
  <c r="F175" i="3" s="1"/>
  <c r="E188" i="3"/>
  <c r="F187" i="3"/>
  <c r="F174" i="3" s="1"/>
  <c r="E187" i="3"/>
  <c r="F186" i="3"/>
  <c r="E186" i="3"/>
  <c r="E173" i="3" s="1"/>
  <c r="F185" i="3"/>
  <c r="F172" i="3" s="1"/>
  <c r="E185" i="3"/>
  <c r="E172" i="3" s="1"/>
  <c r="F184" i="3"/>
  <c r="E184" i="3"/>
  <c r="F183" i="3"/>
  <c r="E183" i="3"/>
  <c r="F178" i="3"/>
  <c r="E178" i="3"/>
  <c r="E177" i="3"/>
  <c r="F176" i="3"/>
  <c r="E176" i="3"/>
  <c r="E175" i="3"/>
  <c r="E174" i="3"/>
  <c r="F173" i="3"/>
  <c r="F171" i="3"/>
  <c r="E171" i="3"/>
  <c r="E169" i="3"/>
  <c r="F170" i="3"/>
  <c r="E170" i="3"/>
  <c r="D165" i="3"/>
  <c r="D164" i="3"/>
  <c r="D163" i="3"/>
  <c r="D162" i="3"/>
  <c r="D161" i="3"/>
  <c r="D160" i="3"/>
  <c r="D159" i="3"/>
  <c r="D156" i="3" s="1"/>
  <c r="D154" i="3" s="1"/>
  <c r="D153" i="3" s="1"/>
  <c r="D158" i="3"/>
  <c r="D157" i="3"/>
  <c r="F156" i="3"/>
  <c r="F154" i="3" s="1"/>
  <c r="E156" i="3"/>
  <c r="E154" i="3"/>
  <c r="E153" i="3" s="1"/>
  <c r="F153" i="3"/>
  <c r="D152" i="3"/>
  <c r="D151" i="3"/>
  <c r="D150" i="3"/>
  <c r="D149" i="3"/>
  <c r="D148" i="3"/>
  <c r="D147" i="3"/>
  <c r="D146" i="3"/>
  <c r="D145" i="3"/>
  <c r="D144" i="3"/>
  <c r="D143" i="3" s="1"/>
  <c r="D141" i="3" s="1"/>
  <c r="D140" i="3" s="1"/>
  <c r="F143" i="3"/>
  <c r="E143" i="3"/>
  <c r="E141" i="3" s="1"/>
  <c r="E140" i="3" s="1"/>
  <c r="F141" i="3"/>
  <c r="F140" i="3" s="1"/>
  <c r="D139" i="3"/>
  <c r="D138" i="3"/>
  <c r="D137" i="3"/>
  <c r="D136" i="3"/>
  <c r="D110" i="3"/>
  <c r="D135" i="3"/>
  <c r="D134" i="3"/>
  <c r="D130" i="3" s="1"/>
  <c r="D128" i="3" s="1"/>
  <c r="D127" i="3" s="1"/>
  <c r="D133" i="3"/>
  <c r="D132" i="3"/>
  <c r="D131" i="3"/>
  <c r="F130" i="3"/>
  <c r="F128" i="3" s="1"/>
  <c r="F127" i="3" s="1"/>
  <c r="E130" i="3"/>
  <c r="E128" i="3" s="1"/>
  <c r="E127" i="3" s="1"/>
  <c r="D126" i="3"/>
  <c r="D113" i="3" s="1"/>
  <c r="D125" i="3"/>
  <c r="D112" i="3" s="1"/>
  <c r="D124" i="3"/>
  <c r="D111" i="3" s="1"/>
  <c r="D123" i="3"/>
  <c r="D122" i="3"/>
  <c r="D121" i="3"/>
  <c r="D120" i="3"/>
  <c r="D119" i="3"/>
  <c r="D118" i="3"/>
  <c r="F117" i="3"/>
  <c r="F115" i="3" s="1"/>
  <c r="F114" i="3" s="1"/>
  <c r="E117" i="3"/>
  <c r="E115" i="3" s="1"/>
  <c r="E114" i="3" s="1"/>
  <c r="F113" i="3"/>
  <c r="F35" i="3" s="1"/>
  <c r="E113" i="3"/>
  <c r="F112" i="3"/>
  <c r="E112" i="3"/>
  <c r="F111" i="3"/>
  <c r="E111" i="3"/>
  <c r="F110" i="3"/>
  <c r="E110" i="3"/>
  <c r="F109" i="3"/>
  <c r="F31" i="3" s="1"/>
  <c r="E109" i="3"/>
  <c r="F108" i="3"/>
  <c r="E108" i="3"/>
  <c r="F107" i="3"/>
  <c r="F29" i="3" s="1"/>
  <c r="E107" i="3"/>
  <c r="D107" i="3"/>
  <c r="F106" i="3"/>
  <c r="F104" i="3" s="1"/>
  <c r="E106" i="3"/>
  <c r="F105" i="3"/>
  <c r="E105" i="3"/>
  <c r="E27" i="3"/>
  <c r="D100" i="3"/>
  <c r="D99" i="3"/>
  <c r="D98" i="3"/>
  <c r="D97" i="3"/>
  <c r="D96" i="3"/>
  <c r="D95" i="3"/>
  <c r="D94" i="3"/>
  <c r="D93" i="3"/>
  <c r="D92" i="3"/>
  <c r="D91" i="3"/>
  <c r="D89" i="3" s="1"/>
  <c r="D88" i="3" s="1"/>
  <c r="F91" i="3"/>
  <c r="F89" i="3" s="1"/>
  <c r="F88" i="3" s="1"/>
  <c r="E91" i="3"/>
  <c r="E89" i="3" s="1"/>
  <c r="E88" i="3"/>
  <c r="D87" i="3"/>
  <c r="D86" i="3"/>
  <c r="D85" i="3"/>
  <c r="D46" i="3" s="1"/>
  <c r="D33" i="3" s="1"/>
  <c r="D84" i="3"/>
  <c r="D83" i="3"/>
  <c r="D82" i="3"/>
  <c r="D81" i="3"/>
  <c r="D80" i="3"/>
  <c r="D79" i="3"/>
  <c r="F78" i="3"/>
  <c r="F76" i="3"/>
  <c r="F75" i="3" s="1"/>
  <c r="E78" i="3"/>
  <c r="E76" i="3" s="1"/>
  <c r="E75" i="3" s="1"/>
  <c r="D74" i="3"/>
  <c r="D73" i="3"/>
  <c r="D72" i="3"/>
  <c r="D71" i="3"/>
  <c r="D70" i="3"/>
  <c r="D69" i="3"/>
  <c r="D68" i="3"/>
  <c r="D67" i="3"/>
  <c r="D66" i="3"/>
  <c r="D40" i="3" s="1"/>
  <c r="F65" i="3"/>
  <c r="F63" i="3" s="1"/>
  <c r="F62" i="3" s="1"/>
  <c r="E65" i="3"/>
  <c r="E63" i="3"/>
  <c r="E62" i="3" s="1"/>
  <c r="D61" i="3"/>
  <c r="D48" i="3" s="1"/>
  <c r="D60" i="3"/>
  <c r="D59" i="3"/>
  <c r="D58" i="3"/>
  <c r="D45" i="3"/>
  <c r="D57" i="3"/>
  <c r="D56" i="3"/>
  <c r="D43" i="3"/>
  <c r="D55" i="3"/>
  <c r="D42" i="3" s="1"/>
  <c r="D54" i="3"/>
  <c r="D41" i="3" s="1"/>
  <c r="D53" i="3"/>
  <c r="F52" i="3"/>
  <c r="E52" i="3"/>
  <c r="E50" i="3"/>
  <c r="E49" i="3" s="1"/>
  <c r="F50" i="3"/>
  <c r="F49" i="3" s="1"/>
  <c r="F48" i="3"/>
  <c r="E48" i="3"/>
  <c r="E35" i="3" s="1"/>
  <c r="F47" i="3"/>
  <c r="F34" i="3" s="1"/>
  <c r="F21" i="3"/>
  <c r="E47" i="3"/>
  <c r="E34" i="3" s="1"/>
  <c r="E21" i="3" s="1"/>
  <c r="F46" i="3"/>
  <c r="F33" i="3" s="1"/>
  <c r="E46" i="3"/>
  <c r="E33" i="3" s="1"/>
  <c r="F45" i="3"/>
  <c r="E45" i="3"/>
  <c r="E32" i="3" s="1"/>
  <c r="F44" i="3"/>
  <c r="E44" i="3"/>
  <c r="E31" i="3"/>
  <c r="E18" i="3" s="1"/>
  <c r="F43" i="3"/>
  <c r="E43" i="3"/>
  <c r="E30" i="3" s="1"/>
  <c r="F42" i="3"/>
  <c r="E42" i="3"/>
  <c r="F41" i="3"/>
  <c r="E41" i="3"/>
  <c r="E28" i="3" s="1"/>
  <c r="F40" i="3"/>
  <c r="F27" i="3" s="1"/>
  <c r="E40" i="3"/>
  <c r="F32" i="3"/>
  <c r="F19" i="3"/>
  <c r="E29" i="3"/>
  <c r="E16" i="3"/>
  <c r="I21" i="3"/>
  <c r="G260" i="3"/>
  <c r="G258" i="3" s="1"/>
  <c r="G257" i="3" s="1"/>
  <c r="H221" i="3"/>
  <c r="H219" i="3" s="1"/>
  <c r="H218" i="3" s="1"/>
  <c r="H15" i="3"/>
  <c r="G364" i="3"/>
  <c r="G362" i="3" s="1"/>
  <c r="G361" i="3" s="1"/>
  <c r="F312" i="3"/>
  <c r="F310" i="3" s="1"/>
  <c r="F309" i="3" s="1"/>
  <c r="G289" i="3"/>
  <c r="G319" i="3"/>
  <c r="G293" i="3" s="1"/>
  <c r="F283" i="3"/>
  <c r="I312" i="3"/>
  <c r="I310" i="3" s="1"/>
  <c r="I309" i="3" s="1"/>
  <c r="E312" i="3"/>
  <c r="E310" i="3" s="1"/>
  <c r="E309" i="3" s="1"/>
  <c r="D320" i="3"/>
  <c r="D294" i="3" s="1"/>
  <c r="D315" i="3"/>
  <c r="D293" i="3"/>
  <c r="J42" i="3"/>
  <c r="K27" i="3"/>
  <c r="L28" i="3"/>
  <c r="G170" i="3"/>
  <c r="H286" i="3"/>
  <c r="H284" i="3" s="1"/>
  <c r="H283" i="3" s="1"/>
  <c r="H312" i="3"/>
  <c r="H310" i="3"/>
  <c r="H309" i="3" s="1"/>
  <c r="G536" i="3"/>
  <c r="G43" i="3"/>
  <c r="G30" i="3"/>
  <c r="G108" i="3"/>
  <c r="I288" i="3"/>
  <c r="G407" i="3"/>
  <c r="G394" i="3" s="1"/>
  <c r="D105" i="3"/>
  <c r="S256" i="2"/>
  <c r="R256" i="2"/>
  <c r="T255" i="2"/>
  <c r="S254" i="2"/>
  <c r="T251" i="2"/>
  <c r="R251" i="2"/>
  <c r="T250" i="2"/>
  <c r="T247" i="2"/>
  <c r="R247" i="2"/>
  <c r="S246" i="2"/>
  <c r="R246" i="2"/>
  <c r="T245" i="2"/>
  <c r="S245" i="2"/>
  <c r="S235" i="2"/>
  <c r="R235" i="2"/>
  <c r="S234" i="2"/>
  <c r="T233" i="2"/>
  <c r="S233" i="2"/>
  <c r="R233" i="2"/>
  <c r="T232" i="2"/>
  <c r="S232" i="2"/>
  <c r="R232" i="2"/>
  <c r="T231" i="2"/>
  <c r="S231" i="2"/>
  <c r="R231" i="2"/>
  <c r="T230" i="2"/>
  <c r="S230" i="2"/>
  <c r="R230" i="2"/>
  <c r="T214" i="2"/>
  <c r="R214" i="2"/>
  <c r="T209" i="2"/>
  <c r="T200" i="2"/>
  <c r="S200" i="2"/>
  <c r="R200" i="2"/>
  <c r="T199" i="2"/>
  <c r="T198" i="2"/>
  <c r="R198" i="2"/>
  <c r="T197" i="2"/>
  <c r="R197" i="2"/>
  <c r="T196" i="2"/>
  <c r="T195" i="2"/>
  <c r="T194" i="2"/>
  <c r="T193" i="2"/>
  <c r="T191" i="2"/>
  <c r="T179" i="2"/>
  <c r="S178" i="2"/>
  <c r="S174" i="2"/>
  <c r="S173" i="2"/>
  <c r="T169" i="2"/>
  <c r="R169" i="2"/>
  <c r="T157" i="2"/>
  <c r="T156" i="2"/>
  <c r="T155" i="2"/>
  <c r="T153" i="2"/>
  <c r="T139" i="2"/>
  <c r="T135" i="2"/>
  <c r="S135" i="2"/>
  <c r="R135" i="2"/>
  <c r="T132" i="2"/>
  <c r="T131" i="2"/>
  <c r="T130" i="2"/>
  <c r="T119" i="2"/>
  <c r="T115" i="2"/>
  <c r="R115" i="2"/>
  <c r="S101" i="2"/>
  <c r="S100" i="2"/>
  <c r="S99" i="2"/>
  <c r="T98" i="2"/>
  <c r="T97" i="2"/>
  <c r="T96" i="2"/>
  <c r="T95" i="2"/>
  <c r="T94" i="2"/>
  <c r="T90" i="2"/>
  <c r="T86" i="2"/>
  <c r="S86" i="2"/>
  <c r="T85" i="2"/>
  <c r="S85" i="2"/>
  <c r="T84" i="2"/>
  <c r="S84" i="2"/>
  <c r="T80" i="2"/>
  <c r="T79" i="2"/>
  <c r="T78" i="2"/>
  <c r="T68" i="2"/>
  <c r="T64" i="2"/>
  <c r="T60" i="2"/>
  <c r="T59" i="2"/>
  <c r="T58" i="2"/>
  <c r="T57" i="2"/>
  <c r="T56" i="2"/>
  <c r="S52" i="2"/>
  <c r="T51" i="2"/>
  <c r="T50" i="2"/>
  <c r="T49" i="2"/>
  <c r="T48" i="2"/>
  <c r="O210" i="2"/>
  <c r="O209" i="2"/>
  <c r="L210" i="2"/>
  <c r="L209" i="2"/>
  <c r="L208" i="2"/>
  <c r="L206" i="2" s="1"/>
  <c r="L204" i="2"/>
  <c r="O199" i="2"/>
  <c r="L199" i="2"/>
  <c r="O196" i="2"/>
  <c r="L196" i="2"/>
  <c r="O195" i="2"/>
  <c r="L195" i="2"/>
  <c r="O194" i="2"/>
  <c r="L194" i="2"/>
  <c r="O193" i="2"/>
  <c r="L193" i="2"/>
  <c r="R193" i="2" s="1"/>
  <c r="Q190" i="2"/>
  <c r="Q188" i="2"/>
  <c r="N190" i="2"/>
  <c r="N188" i="2" s="1"/>
  <c r="T188" i="2" s="1"/>
  <c r="M190" i="2"/>
  <c r="M188" i="2" s="1"/>
  <c r="L191" i="2"/>
  <c r="L190" i="2"/>
  <c r="O179" i="2"/>
  <c r="O178" i="2"/>
  <c r="Q177" i="2"/>
  <c r="P177" i="2"/>
  <c r="S177" i="2" s="1"/>
  <c r="N177" i="2"/>
  <c r="M177" i="2"/>
  <c r="L179" i="2"/>
  <c r="L164" i="2" s="1"/>
  <c r="L178" i="2"/>
  <c r="O174" i="2"/>
  <c r="O173" i="2"/>
  <c r="L174" i="2"/>
  <c r="L172" i="2" s="1"/>
  <c r="L170" i="2" s="1"/>
  <c r="L173" i="2"/>
  <c r="O157" i="2"/>
  <c r="O155" i="2"/>
  <c r="O153" i="2"/>
  <c r="O152" i="2" s="1"/>
  <c r="L157" i="2"/>
  <c r="L156" i="2"/>
  <c r="L155" i="2"/>
  <c r="L153" i="2"/>
  <c r="L152" i="2" s="1"/>
  <c r="O139" i="2"/>
  <c r="L139" i="2"/>
  <c r="L138" i="2" s="1"/>
  <c r="L136" i="2" s="1"/>
  <c r="O119" i="2"/>
  <c r="O118" i="2"/>
  <c r="L119" i="2"/>
  <c r="O101" i="2"/>
  <c r="O100" i="2"/>
  <c r="O99" i="2"/>
  <c r="O98" i="2"/>
  <c r="R98" i="2" s="1"/>
  <c r="O97" i="2"/>
  <c r="O96" i="2"/>
  <c r="O30" i="2" s="1"/>
  <c r="O95" i="2"/>
  <c r="O94" i="2"/>
  <c r="L101" i="2"/>
  <c r="L100" i="2"/>
  <c r="L99" i="2"/>
  <c r="L98" i="2"/>
  <c r="L97" i="2"/>
  <c r="L96" i="2"/>
  <c r="L30" i="2" s="1"/>
  <c r="L95" i="2"/>
  <c r="L94" i="2"/>
  <c r="O86" i="2"/>
  <c r="O85" i="2"/>
  <c r="O84" i="2"/>
  <c r="Q83" i="2"/>
  <c r="P83" i="2"/>
  <c r="L86" i="2"/>
  <c r="L85" i="2"/>
  <c r="L84" i="2"/>
  <c r="L83" i="2"/>
  <c r="N83" i="2"/>
  <c r="N81" i="2" s="1"/>
  <c r="M83" i="2"/>
  <c r="M81" i="2"/>
  <c r="O80" i="2"/>
  <c r="O79" i="2"/>
  <c r="O78" i="2"/>
  <c r="L80" i="2"/>
  <c r="L79" i="2"/>
  <c r="L78" i="2"/>
  <c r="O68" i="2"/>
  <c r="O67" i="2"/>
  <c r="L68" i="2"/>
  <c r="L67" i="2" s="1"/>
  <c r="O64" i="2"/>
  <c r="L64" i="2"/>
  <c r="L63" i="2"/>
  <c r="L61" i="2" s="1"/>
  <c r="O60" i="2"/>
  <c r="O59" i="2"/>
  <c r="O58" i="2"/>
  <c r="O41" i="2" s="1"/>
  <c r="O57" i="2"/>
  <c r="O56" i="2"/>
  <c r="L60" i="2"/>
  <c r="L59" i="2"/>
  <c r="L58" i="2"/>
  <c r="L41" i="2" s="1"/>
  <c r="L57" i="2"/>
  <c r="L56" i="2"/>
  <c r="R56" i="2" s="1"/>
  <c r="O52" i="2"/>
  <c r="O44" i="2"/>
  <c r="R44" i="2" s="1"/>
  <c r="O51" i="2"/>
  <c r="O50" i="2"/>
  <c r="R50" i="2" s="1"/>
  <c r="O49" i="2"/>
  <c r="O48" i="2"/>
  <c r="O39" i="2" s="1"/>
  <c r="L52" i="2"/>
  <c r="L44" i="2" s="1"/>
  <c r="L51" i="2"/>
  <c r="L50" i="2"/>
  <c r="L49" i="2"/>
  <c r="L48" i="2"/>
  <c r="R48" i="2" s="1"/>
  <c r="O132" i="2"/>
  <c r="R132" i="2"/>
  <c r="O131" i="2"/>
  <c r="O130" i="2"/>
  <c r="L132" i="2"/>
  <c r="L131" i="2"/>
  <c r="L130" i="2"/>
  <c r="Q35" i="2"/>
  <c r="P35" i="2"/>
  <c r="S35" i="2"/>
  <c r="Q34" i="2"/>
  <c r="P34" i="2"/>
  <c r="O34" i="2" s="1"/>
  <c r="Q33" i="2"/>
  <c r="P33" i="2"/>
  <c r="Q32" i="2"/>
  <c r="P32" i="2"/>
  <c r="Q31" i="2"/>
  <c r="P31" i="2"/>
  <c r="Q30" i="2"/>
  <c r="P30" i="2"/>
  <c r="Q29" i="2"/>
  <c r="P29" i="2"/>
  <c r="Q28" i="2"/>
  <c r="P28" i="2"/>
  <c r="O28" i="2"/>
  <c r="Q27" i="2"/>
  <c r="P27" i="2"/>
  <c r="P12" i="2"/>
  <c r="N35" i="2"/>
  <c r="M35" i="2"/>
  <c r="L35" i="2"/>
  <c r="N34" i="2"/>
  <c r="M34" i="2"/>
  <c r="N33" i="2"/>
  <c r="M33" i="2"/>
  <c r="N32" i="2"/>
  <c r="M32" i="2"/>
  <c r="N31" i="2"/>
  <c r="M31" i="2"/>
  <c r="L31" i="2" s="1"/>
  <c r="N30" i="2"/>
  <c r="M30" i="2"/>
  <c r="N29" i="2"/>
  <c r="M29" i="2"/>
  <c r="N28" i="2"/>
  <c r="M28" i="2"/>
  <c r="N27" i="2"/>
  <c r="M27" i="2"/>
  <c r="M12" i="2"/>
  <c r="Q44" i="2"/>
  <c r="Q26" i="2"/>
  <c r="P44" i="2"/>
  <c r="P26" i="2" s="1"/>
  <c r="Q43" i="2"/>
  <c r="P43" i="2"/>
  <c r="P25" i="2"/>
  <c r="Q42" i="2"/>
  <c r="P42" i="2"/>
  <c r="Q41" i="2"/>
  <c r="P41" i="2"/>
  <c r="P23" i="2" s="1"/>
  <c r="Q40" i="2"/>
  <c r="Q22" i="2" s="1"/>
  <c r="P40" i="2"/>
  <c r="P22" i="2" s="1"/>
  <c r="Q39" i="2"/>
  <c r="P39" i="2"/>
  <c r="P21" i="2" s="1"/>
  <c r="N44" i="2"/>
  <c r="N26" i="2" s="1"/>
  <c r="M44" i="2"/>
  <c r="M26" i="2" s="1"/>
  <c r="N43" i="2"/>
  <c r="N25" i="2"/>
  <c r="L25" i="2" s="1"/>
  <c r="M43" i="2"/>
  <c r="M25" i="2" s="1"/>
  <c r="N42" i="2"/>
  <c r="N24" i="2" s="1"/>
  <c r="M42" i="2"/>
  <c r="M24" i="2"/>
  <c r="N41" i="2"/>
  <c r="N23" i="2" s="1"/>
  <c r="T23" i="2" s="1"/>
  <c r="M41" i="2"/>
  <c r="M23" i="2"/>
  <c r="N40" i="2"/>
  <c r="N22" i="2" s="1"/>
  <c r="M40" i="2"/>
  <c r="M22" i="2" s="1"/>
  <c r="N39" i="2"/>
  <c r="M39" i="2"/>
  <c r="M21" i="2" s="1"/>
  <c r="Q47" i="2"/>
  <c r="Q45" i="2" s="1"/>
  <c r="P47" i="2"/>
  <c r="N47" i="2"/>
  <c r="N45" i="2"/>
  <c r="M47" i="2"/>
  <c r="Q55" i="2"/>
  <c r="T55" i="2" s="1"/>
  <c r="P55" i="2"/>
  <c r="P53" i="2" s="1"/>
  <c r="N55" i="2"/>
  <c r="N53" i="2"/>
  <c r="M55" i="2"/>
  <c r="M53" i="2" s="1"/>
  <c r="Q63" i="2"/>
  <c r="Q61" i="2" s="1"/>
  <c r="T61" i="2" s="1"/>
  <c r="P63" i="2"/>
  <c r="P61" i="2" s="1"/>
  <c r="O63" i="2"/>
  <c r="N63" i="2"/>
  <c r="N61" i="2" s="1"/>
  <c r="M63" i="2"/>
  <c r="M61" i="2"/>
  <c r="Q67" i="2"/>
  <c r="Q65" i="2"/>
  <c r="T65" i="2" s="1"/>
  <c r="P67" i="2"/>
  <c r="N67" i="2"/>
  <c r="M67" i="2"/>
  <c r="M65" i="2"/>
  <c r="Q74" i="2"/>
  <c r="Q19" i="2" s="1"/>
  <c r="P74" i="2"/>
  <c r="P19" i="2" s="1"/>
  <c r="Q73" i="2"/>
  <c r="Q18" i="2" s="1"/>
  <c r="P73" i="2"/>
  <c r="Q72" i="2"/>
  <c r="Q17" i="2" s="1"/>
  <c r="P72" i="2"/>
  <c r="N74" i="2"/>
  <c r="N19" i="2" s="1"/>
  <c r="M74" i="2"/>
  <c r="M19" i="2" s="1"/>
  <c r="N73" i="2"/>
  <c r="M73" i="2"/>
  <c r="M18" i="2"/>
  <c r="N72" i="2"/>
  <c r="N17" i="2" s="1"/>
  <c r="M72" i="2"/>
  <c r="Q77" i="2"/>
  <c r="Q75" i="2"/>
  <c r="P77" i="2"/>
  <c r="P75" i="2" s="1"/>
  <c r="N77" i="2"/>
  <c r="N75" i="2" s="1"/>
  <c r="M77" i="2"/>
  <c r="M75" i="2" s="1"/>
  <c r="Q89" i="2"/>
  <c r="Q87" i="2"/>
  <c r="P89" i="2"/>
  <c r="P87" i="2" s="1"/>
  <c r="O89" i="2"/>
  <c r="N89" i="2"/>
  <c r="N87" i="2" s="1"/>
  <c r="M89" i="2"/>
  <c r="M87" i="2"/>
  <c r="L89" i="2"/>
  <c r="L87" i="2" s="1"/>
  <c r="Q93" i="2"/>
  <c r="Q91" i="2" s="1"/>
  <c r="T91" i="2" s="1"/>
  <c r="P93" i="2"/>
  <c r="N93" i="2"/>
  <c r="N91" i="2" s="1"/>
  <c r="M93" i="2"/>
  <c r="Q111" i="2"/>
  <c r="P111" i="2"/>
  <c r="Q110" i="2"/>
  <c r="P110" i="2"/>
  <c r="P109" i="2" s="1"/>
  <c r="P107" i="2" s="1"/>
  <c r="N111" i="2"/>
  <c r="N106" i="2"/>
  <c r="M111" i="2"/>
  <c r="M106" i="2" s="1"/>
  <c r="N110" i="2"/>
  <c r="L110" i="2" s="1"/>
  <c r="L105" i="2" s="1"/>
  <c r="M110" i="2"/>
  <c r="Q114" i="2"/>
  <c r="Q112" i="2"/>
  <c r="T112" i="2" s="1"/>
  <c r="P114" i="2"/>
  <c r="O114" i="2"/>
  <c r="R114" i="2" s="1"/>
  <c r="N114" i="2"/>
  <c r="N112" i="2" s="1"/>
  <c r="M114" i="2"/>
  <c r="M112" i="2" s="1"/>
  <c r="L114" i="2"/>
  <c r="L112" i="2" s="1"/>
  <c r="Q118" i="2"/>
  <c r="Q116" i="2"/>
  <c r="P118" i="2"/>
  <c r="N118" i="2"/>
  <c r="N116" i="2" s="1"/>
  <c r="M118" i="2"/>
  <c r="M116" i="2" s="1"/>
  <c r="L118" i="2"/>
  <c r="L116" i="2"/>
  <c r="Q126" i="2"/>
  <c r="P126" i="2"/>
  <c r="Q125" i="2"/>
  <c r="Q122" i="2"/>
  <c r="P125" i="2"/>
  <c r="Q124" i="2"/>
  <c r="P124" i="2"/>
  <c r="O124" i="2" s="1"/>
  <c r="Q123" i="2"/>
  <c r="P123" i="2"/>
  <c r="O123" i="2" s="1"/>
  <c r="N126" i="2"/>
  <c r="L126" i="2" s="1"/>
  <c r="M126" i="2"/>
  <c r="N125" i="2"/>
  <c r="M125" i="2"/>
  <c r="N124" i="2"/>
  <c r="M124" i="2"/>
  <c r="L124" i="2"/>
  <c r="N123" i="2"/>
  <c r="M123" i="2"/>
  <c r="Q129" i="2"/>
  <c r="Q127" i="2" s="1"/>
  <c r="P129" i="2"/>
  <c r="P127" i="2" s="1"/>
  <c r="N129" i="2"/>
  <c r="N127" i="2"/>
  <c r="M129" i="2"/>
  <c r="M127" i="2"/>
  <c r="Q138" i="2"/>
  <c r="Q136" i="2" s="1"/>
  <c r="P138" i="2"/>
  <c r="P136" i="2"/>
  <c r="O138" i="2"/>
  <c r="O136" i="2" s="1"/>
  <c r="N138" i="2"/>
  <c r="M138" i="2"/>
  <c r="M136" i="2" s="1"/>
  <c r="Q152" i="2"/>
  <c r="Q143" i="2"/>
  <c r="P142" i="2"/>
  <c r="N152" i="2"/>
  <c r="N150" i="2" s="1"/>
  <c r="M152" i="2"/>
  <c r="M150" i="2" s="1"/>
  <c r="L150" i="2"/>
  <c r="N143" i="2"/>
  <c r="N142" i="2" s="1"/>
  <c r="T142" i="2" s="1"/>
  <c r="M142" i="2"/>
  <c r="Q165" i="2"/>
  <c r="Q149" i="2" s="1"/>
  <c r="P165" i="2"/>
  <c r="O165" i="2"/>
  <c r="O149" i="2"/>
  <c r="Q164" i="2"/>
  <c r="Q148" i="2" s="1"/>
  <c r="P164" i="2"/>
  <c r="O164" i="2"/>
  <c r="Q163" i="2"/>
  <c r="Q147" i="2" s="1"/>
  <c r="P163" i="2"/>
  <c r="P147" i="2"/>
  <c r="Q162" i="2"/>
  <c r="P162" i="2"/>
  <c r="O162" i="2"/>
  <c r="Q161" i="2"/>
  <c r="Q145" i="2" s="1"/>
  <c r="P161" i="2"/>
  <c r="N165" i="2"/>
  <c r="N149" i="2"/>
  <c r="M165" i="2"/>
  <c r="M149" i="2" s="1"/>
  <c r="L165" i="2"/>
  <c r="L149" i="2" s="1"/>
  <c r="N164" i="2"/>
  <c r="N148" i="2" s="1"/>
  <c r="M164" i="2"/>
  <c r="M148" i="2"/>
  <c r="N163" i="2"/>
  <c r="M163" i="2"/>
  <c r="M147" i="2"/>
  <c r="N162" i="2"/>
  <c r="N146" i="2" s="1"/>
  <c r="M162" i="2"/>
  <c r="N161" i="2"/>
  <c r="N145" i="2"/>
  <c r="M161" i="2"/>
  <c r="M145" i="2" s="1"/>
  <c r="Q168" i="2"/>
  <c r="Q166" i="2" s="1"/>
  <c r="T166" i="2" s="1"/>
  <c r="P168" i="2"/>
  <c r="O168" i="2"/>
  <c r="N168" i="2"/>
  <c r="N166" i="2"/>
  <c r="M168" i="2"/>
  <c r="M166" i="2" s="1"/>
  <c r="L168" i="2"/>
  <c r="L166" i="2" s="1"/>
  <c r="Q172" i="2"/>
  <c r="Q170" i="2" s="1"/>
  <c r="P172" i="2"/>
  <c r="S172" i="2" s="1"/>
  <c r="O172" i="2"/>
  <c r="N172" i="2"/>
  <c r="N170" i="2"/>
  <c r="M172" i="2"/>
  <c r="M170" i="2" s="1"/>
  <c r="N175" i="2"/>
  <c r="M175" i="2"/>
  <c r="Q187" i="2"/>
  <c r="Q183" i="2" s="1"/>
  <c r="Q182" i="2" s="1"/>
  <c r="P182" i="2"/>
  <c r="P180" i="2" s="1"/>
  <c r="N187" i="2"/>
  <c r="N186" i="2" s="1"/>
  <c r="N184" i="2" s="1"/>
  <c r="M187" i="2"/>
  <c r="M186" i="2" s="1"/>
  <c r="L187" i="2"/>
  <c r="L186" i="2"/>
  <c r="L184" i="2" s="1"/>
  <c r="M182" i="2"/>
  <c r="M180" i="2" s="1"/>
  <c r="Q205" i="2"/>
  <c r="P205" i="2"/>
  <c r="O205" i="2"/>
  <c r="Q204" i="2"/>
  <c r="P204" i="2"/>
  <c r="O204" i="2"/>
  <c r="N205" i="2"/>
  <c r="N203" i="2"/>
  <c r="M205" i="2"/>
  <c r="L205" i="2"/>
  <c r="N204" i="2"/>
  <c r="M204" i="2"/>
  <c r="M203" i="2"/>
  <c r="M201" i="2" s="1"/>
  <c r="Q208" i="2"/>
  <c r="P208" i="2"/>
  <c r="N208" i="2"/>
  <c r="N206" i="2"/>
  <c r="M208" i="2"/>
  <c r="M206" i="2" s="1"/>
  <c r="Q213" i="2"/>
  <c r="P213" i="2"/>
  <c r="O213" i="2"/>
  <c r="N213" i="2"/>
  <c r="N211" i="2" s="1"/>
  <c r="M213" i="2"/>
  <c r="L213" i="2"/>
  <c r="L211" i="2"/>
  <c r="Q224" i="2"/>
  <c r="P224" i="2"/>
  <c r="N224" i="2"/>
  <c r="M224" i="2"/>
  <c r="L224" i="2"/>
  <c r="Q242" i="2"/>
  <c r="P242" i="2"/>
  <c r="P223" i="2" s="1"/>
  <c r="O242" i="2"/>
  <c r="O223" i="2"/>
  <c r="P241" i="2"/>
  <c r="P222" i="2"/>
  <c r="O241" i="2"/>
  <c r="O222" i="2" s="1"/>
  <c r="R222" i="2"/>
  <c r="Q240" i="2"/>
  <c r="Q239" i="2"/>
  <c r="Q220" i="2"/>
  <c r="P239" i="2"/>
  <c r="N242" i="2"/>
  <c r="M242" i="2"/>
  <c r="M223" i="2" s="1"/>
  <c r="L242" i="2"/>
  <c r="L223" i="2" s="1"/>
  <c r="M241" i="2"/>
  <c r="M222" i="2" s="1"/>
  <c r="M217" i="2" s="1"/>
  <c r="M215" i="2" s="1"/>
  <c r="L241" i="2"/>
  <c r="L222" i="2" s="1"/>
  <c r="N240" i="2"/>
  <c r="N221" i="2" s="1"/>
  <c r="N239" i="2"/>
  <c r="M239" i="2"/>
  <c r="Q223" i="2"/>
  <c r="Q217" i="2" s="1"/>
  <c r="Q222" i="2"/>
  <c r="Q219" i="2"/>
  <c r="P219" i="2"/>
  <c r="Q218" i="2"/>
  <c r="P218" i="2"/>
  <c r="O218" i="2"/>
  <c r="N222" i="2"/>
  <c r="N219" i="2"/>
  <c r="M219" i="2"/>
  <c r="L219" i="2"/>
  <c r="N218" i="2"/>
  <c r="M218" i="2"/>
  <c r="L218" i="2"/>
  <c r="I256" i="2"/>
  <c r="I242" i="2" s="1"/>
  <c r="I223" i="2" s="1"/>
  <c r="F256" i="2"/>
  <c r="F242" i="2" s="1"/>
  <c r="F223" i="2" s="1"/>
  <c r="I255" i="2"/>
  <c r="I254" i="2" s="1"/>
  <c r="I252" i="2" s="1"/>
  <c r="F255" i="2"/>
  <c r="K254" i="2"/>
  <c r="K252" i="2"/>
  <c r="J254" i="2"/>
  <c r="J252" i="2" s="1"/>
  <c r="H254" i="2"/>
  <c r="H252" i="2" s="1"/>
  <c r="G254" i="2"/>
  <c r="G252" i="2" s="1"/>
  <c r="I251" i="2"/>
  <c r="F251" i="2"/>
  <c r="F250" i="2" s="1"/>
  <c r="F248" i="2" s="1"/>
  <c r="K250" i="2"/>
  <c r="K248" i="2" s="1"/>
  <c r="J250" i="2"/>
  <c r="J248" i="2" s="1"/>
  <c r="I250" i="2"/>
  <c r="I248" i="2" s="1"/>
  <c r="H250" i="2"/>
  <c r="H248" i="2"/>
  <c r="G250" i="2"/>
  <c r="G248" i="2" s="1"/>
  <c r="I247" i="2"/>
  <c r="I245" i="2" s="1"/>
  <c r="I243" i="2" s="1"/>
  <c r="F247" i="2"/>
  <c r="I246" i="2"/>
  <c r="I241" i="2"/>
  <c r="I222" i="2" s="1"/>
  <c r="F246" i="2"/>
  <c r="F241" i="2"/>
  <c r="K245" i="2"/>
  <c r="J245" i="2"/>
  <c r="J243" i="2" s="1"/>
  <c r="H245" i="2"/>
  <c r="H243" i="2"/>
  <c r="G245" i="2"/>
  <c r="G243" i="2" s="1"/>
  <c r="F245" i="2"/>
  <c r="F243" i="2" s="1"/>
  <c r="K243" i="2"/>
  <c r="K242" i="2"/>
  <c r="K223" i="2" s="1"/>
  <c r="J242" i="2"/>
  <c r="J223" i="2" s="1"/>
  <c r="H242" i="2"/>
  <c r="H223" i="2" s="1"/>
  <c r="G242" i="2"/>
  <c r="G223" i="2"/>
  <c r="J241" i="2"/>
  <c r="J222" i="2"/>
  <c r="J217" i="2" s="1"/>
  <c r="J215" i="2" s="1"/>
  <c r="G241" i="2"/>
  <c r="G222" i="2" s="1"/>
  <c r="K240" i="2"/>
  <c r="I240" i="2" s="1"/>
  <c r="H240" i="2"/>
  <c r="H221" i="2" s="1"/>
  <c r="F240" i="2"/>
  <c r="K239" i="2"/>
  <c r="K220" i="2"/>
  <c r="J239" i="2"/>
  <c r="H239" i="2"/>
  <c r="H238" i="2"/>
  <c r="H236" i="2" s="1"/>
  <c r="G239" i="2"/>
  <c r="I228" i="2"/>
  <c r="F235" i="2"/>
  <c r="F228" i="2"/>
  <c r="F234" i="2"/>
  <c r="K224" i="2"/>
  <c r="J224" i="2"/>
  <c r="H224" i="2"/>
  <c r="G224" i="2"/>
  <c r="K222" i="2"/>
  <c r="H222" i="2"/>
  <c r="F221" i="2"/>
  <c r="H220" i="2"/>
  <c r="K219" i="2"/>
  <c r="J219" i="2"/>
  <c r="H219" i="2"/>
  <c r="G219" i="2"/>
  <c r="K218" i="2"/>
  <c r="J218" i="2"/>
  <c r="H218" i="2"/>
  <c r="H217" i="2" s="1"/>
  <c r="G218" i="2"/>
  <c r="F218" i="2"/>
  <c r="I214" i="2"/>
  <c r="F214" i="2"/>
  <c r="F213" i="2"/>
  <c r="F211" i="2" s="1"/>
  <c r="K213" i="2"/>
  <c r="K211" i="2"/>
  <c r="J213" i="2"/>
  <c r="J211" i="2" s="1"/>
  <c r="I213" i="2"/>
  <c r="I211" i="2" s="1"/>
  <c r="H213" i="2"/>
  <c r="H211" i="2" s="1"/>
  <c r="G213" i="2"/>
  <c r="G211" i="2"/>
  <c r="I210" i="2"/>
  <c r="F210" i="2"/>
  <c r="I209" i="2"/>
  <c r="I204" i="2" s="1"/>
  <c r="F209" i="2"/>
  <c r="F204" i="2" s="1"/>
  <c r="F203" i="2" s="1"/>
  <c r="F201" i="2" s="1"/>
  <c r="K208" i="2"/>
  <c r="K206" i="2"/>
  <c r="J208" i="2"/>
  <c r="J206" i="2" s="1"/>
  <c r="I208" i="2"/>
  <c r="I206" i="2" s="1"/>
  <c r="H208" i="2"/>
  <c r="H206" i="2" s="1"/>
  <c r="G208" i="2"/>
  <c r="G206" i="2"/>
  <c r="K205" i="2"/>
  <c r="K203" i="2" s="1"/>
  <c r="J205" i="2"/>
  <c r="I205" i="2"/>
  <c r="H205" i="2"/>
  <c r="G205" i="2"/>
  <c r="F205" i="2"/>
  <c r="K204" i="2"/>
  <c r="J204" i="2"/>
  <c r="J203" i="2" s="1"/>
  <c r="H204" i="2"/>
  <c r="G204" i="2"/>
  <c r="H203" i="2"/>
  <c r="H201" i="2" s="1"/>
  <c r="I200" i="2"/>
  <c r="F200" i="2"/>
  <c r="I199" i="2"/>
  <c r="F199" i="2"/>
  <c r="I196" i="2"/>
  <c r="F196" i="2"/>
  <c r="I195" i="2"/>
  <c r="F195" i="2"/>
  <c r="I194" i="2"/>
  <c r="F194" i="2"/>
  <c r="I193" i="2"/>
  <c r="F193" i="2"/>
  <c r="K191" i="2"/>
  <c r="J191" i="2"/>
  <c r="H191" i="2"/>
  <c r="G191" i="2"/>
  <c r="J190" i="2"/>
  <c r="J188" i="2" s="1"/>
  <c r="J187" i="2"/>
  <c r="J186" i="2"/>
  <c r="J184" i="2" s="1"/>
  <c r="J182" i="2"/>
  <c r="J180" i="2"/>
  <c r="G182" i="2"/>
  <c r="G180" i="2"/>
  <c r="I179" i="2"/>
  <c r="F179" i="2"/>
  <c r="F164" i="2"/>
  <c r="F148" i="2" s="1"/>
  <c r="I178" i="2"/>
  <c r="I163" i="2"/>
  <c r="I147" i="2" s="1"/>
  <c r="F178" i="2"/>
  <c r="F163" i="2" s="1"/>
  <c r="F147" i="2" s="1"/>
  <c r="K177" i="2"/>
  <c r="K175" i="2" s="1"/>
  <c r="J177" i="2"/>
  <c r="J175" i="2"/>
  <c r="H177" i="2"/>
  <c r="H175" i="2"/>
  <c r="G177" i="2"/>
  <c r="G175" i="2" s="1"/>
  <c r="I174" i="2"/>
  <c r="I172" i="2"/>
  <c r="I170" i="2" s="1"/>
  <c r="F174" i="2"/>
  <c r="I173" i="2"/>
  <c r="F173" i="2"/>
  <c r="F172" i="2" s="1"/>
  <c r="F170" i="2" s="1"/>
  <c r="K172" i="2"/>
  <c r="K170" i="2"/>
  <c r="J172" i="2"/>
  <c r="J170" i="2"/>
  <c r="H172" i="2"/>
  <c r="H170" i="2"/>
  <c r="G172" i="2"/>
  <c r="G170" i="2" s="1"/>
  <c r="I169" i="2"/>
  <c r="I165" i="2" s="1"/>
  <c r="F169" i="2"/>
  <c r="F168" i="2" s="1"/>
  <c r="F166" i="2" s="1"/>
  <c r="K168" i="2"/>
  <c r="K166" i="2" s="1"/>
  <c r="J168" i="2"/>
  <c r="H168" i="2"/>
  <c r="H166" i="2" s="1"/>
  <c r="G168" i="2"/>
  <c r="G166" i="2" s="1"/>
  <c r="J166" i="2"/>
  <c r="K165" i="2"/>
  <c r="K149" i="2" s="1"/>
  <c r="J165" i="2"/>
  <c r="J149" i="2" s="1"/>
  <c r="H165" i="2"/>
  <c r="H149" i="2" s="1"/>
  <c r="G165" i="2"/>
  <c r="G149" i="2" s="1"/>
  <c r="K164" i="2"/>
  <c r="K148" i="2" s="1"/>
  <c r="J164" i="2"/>
  <c r="J148" i="2"/>
  <c r="I164" i="2"/>
  <c r="I148" i="2" s="1"/>
  <c r="H164" i="2"/>
  <c r="H148" i="2" s="1"/>
  <c r="G164" i="2"/>
  <c r="K163" i="2"/>
  <c r="K147" i="2"/>
  <c r="J163" i="2"/>
  <c r="H163" i="2"/>
  <c r="G163" i="2"/>
  <c r="G147" i="2" s="1"/>
  <c r="K162" i="2"/>
  <c r="J162" i="2"/>
  <c r="J146" i="2" s="1"/>
  <c r="H162" i="2"/>
  <c r="H146" i="2" s="1"/>
  <c r="G162" i="2"/>
  <c r="K161" i="2"/>
  <c r="K145" i="2" s="1"/>
  <c r="K144" i="2" s="1"/>
  <c r="J161" i="2"/>
  <c r="H161" i="2"/>
  <c r="H145" i="2"/>
  <c r="G161" i="2"/>
  <c r="F161" i="2" s="1"/>
  <c r="I157" i="2"/>
  <c r="F157" i="2"/>
  <c r="I156" i="2"/>
  <c r="F156" i="2"/>
  <c r="I155" i="2"/>
  <c r="F155" i="2"/>
  <c r="K153" i="2"/>
  <c r="I153" i="2" s="1"/>
  <c r="I152" i="2"/>
  <c r="I150" i="2" s="1"/>
  <c r="H153" i="2"/>
  <c r="J152" i="2"/>
  <c r="J150" i="2" s="1"/>
  <c r="G152" i="2"/>
  <c r="G150" i="2"/>
  <c r="G148" i="2"/>
  <c r="K146" i="2"/>
  <c r="I146" i="2"/>
  <c r="J142" i="2"/>
  <c r="G142" i="2"/>
  <c r="I139" i="2"/>
  <c r="F139" i="2"/>
  <c r="F138" i="2"/>
  <c r="F136" i="2" s="1"/>
  <c r="K138" i="2"/>
  <c r="K136" i="2" s="1"/>
  <c r="J138" i="2"/>
  <c r="J136" i="2"/>
  <c r="I138" i="2"/>
  <c r="I136" i="2" s="1"/>
  <c r="H138" i="2"/>
  <c r="H136" i="2" s="1"/>
  <c r="G138" i="2"/>
  <c r="G136" i="2"/>
  <c r="I132" i="2"/>
  <c r="F132" i="2"/>
  <c r="I131" i="2"/>
  <c r="F131" i="2"/>
  <c r="I130" i="2"/>
  <c r="I129" i="2" s="1"/>
  <c r="I127" i="2" s="1"/>
  <c r="F130" i="2"/>
  <c r="F129" i="2" s="1"/>
  <c r="K129" i="2"/>
  <c r="K127" i="2"/>
  <c r="J129" i="2"/>
  <c r="J127" i="2"/>
  <c r="H129" i="2"/>
  <c r="H127" i="2" s="1"/>
  <c r="G129" i="2"/>
  <c r="G127" i="2"/>
  <c r="K126" i="2"/>
  <c r="K122" i="2" s="1"/>
  <c r="K120" i="2" s="1"/>
  <c r="J126" i="2"/>
  <c r="H126" i="2"/>
  <c r="F126" i="2" s="1"/>
  <c r="G126" i="2"/>
  <c r="K125" i="2"/>
  <c r="J125" i="2"/>
  <c r="H125" i="2"/>
  <c r="H122" i="2" s="1"/>
  <c r="H120" i="2" s="1"/>
  <c r="G125" i="2"/>
  <c r="K124" i="2"/>
  <c r="J124" i="2"/>
  <c r="H124" i="2"/>
  <c r="G124" i="2"/>
  <c r="F124" i="2"/>
  <c r="K123" i="2"/>
  <c r="J123" i="2"/>
  <c r="H123" i="2"/>
  <c r="G123" i="2"/>
  <c r="F123" i="2"/>
  <c r="I119" i="2"/>
  <c r="I118" i="2"/>
  <c r="I116" i="2"/>
  <c r="F119" i="2"/>
  <c r="F118" i="2"/>
  <c r="F116" i="2" s="1"/>
  <c r="K118" i="2"/>
  <c r="K116" i="2" s="1"/>
  <c r="J118" i="2"/>
  <c r="J116" i="2"/>
  <c r="H118" i="2"/>
  <c r="H116" i="2"/>
  <c r="G118" i="2"/>
  <c r="G116" i="2" s="1"/>
  <c r="I115" i="2"/>
  <c r="I114" i="2" s="1"/>
  <c r="I112" i="2" s="1"/>
  <c r="F115" i="2"/>
  <c r="F114" i="2" s="1"/>
  <c r="F112" i="2" s="1"/>
  <c r="K114" i="2"/>
  <c r="K112" i="2" s="1"/>
  <c r="J114" i="2"/>
  <c r="J112" i="2" s="1"/>
  <c r="H114" i="2"/>
  <c r="H112" i="2"/>
  <c r="G114" i="2"/>
  <c r="G112" i="2"/>
  <c r="K111" i="2"/>
  <c r="K106" i="2" s="1"/>
  <c r="J111" i="2"/>
  <c r="J106" i="2"/>
  <c r="H111" i="2"/>
  <c r="H106" i="2"/>
  <c r="G111" i="2"/>
  <c r="G106" i="2" s="1"/>
  <c r="G104" i="2"/>
  <c r="G102" i="2" s="1"/>
  <c r="K110" i="2"/>
  <c r="J110" i="2"/>
  <c r="H110" i="2"/>
  <c r="H105" i="2" s="1"/>
  <c r="H104" i="2" s="1"/>
  <c r="H102" i="2" s="1"/>
  <c r="G110" i="2"/>
  <c r="I101" i="2"/>
  <c r="I35" i="2" s="1"/>
  <c r="F101" i="2"/>
  <c r="F35" i="2" s="1"/>
  <c r="I100" i="2"/>
  <c r="F100" i="2"/>
  <c r="I99" i="2"/>
  <c r="F99" i="2"/>
  <c r="I98" i="2"/>
  <c r="F98" i="2"/>
  <c r="I97" i="2"/>
  <c r="F97" i="2"/>
  <c r="I96" i="2"/>
  <c r="F96" i="2"/>
  <c r="F30" i="2"/>
  <c r="I95" i="2"/>
  <c r="F95" i="2"/>
  <c r="I94" i="2"/>
  <c r="F94" i="2"/>
  <c r="K93" i="2"/>
  <c r="K91" i="2" s="1"/>
  <c r="J93" i="2"/>
  <c r="J91" i="2"/>
  <c r="H93" i="2"/>
  <c r="H91" i="2" s="1"/>
  <c r="G93" i="2"/>
  <c r="G91" i="2" s="1"/>
  <c r="I90" i="2"/>
  <c r="I89" i="2"/>
  <c r="I87" i="2" s="1"/>
  <c r="F90" i="2"/>
  <c r="F89" i="2" s="1"/>
  <c r="F87" i="2"/>
  <c r="K89" i="2"/>
  <c r="K87" i="2" s="1"/>
  <c r="J89" i="2"/>
  <c r="J87" i="2"/>
  <c r="H89" i="2"/>
  <c r="H87" i="2"/>
  <c r="G89" i="2"/>
  <c r="G87" i="2" s="1"/>
  <c r="I86" i="2"/>
  <c r="F86" i="2"/>
  <c r="I85" i="2"/>
  <c r="F85" i="2"/>
  <c r="I84" i="2"/>
  <c r="I83" i="2"/>
  <c r="I81" i="2" s="1"/>
  <c r="F84" i="2"/>
  <c r="F83" i="2"/>
  <c r="F81" i="2" s="1"/>
  <c r="K83" i="2"/>
  <c r="K81" i="2" s="1"/>
  <c r="J83" i="2"/>
  <c r="J81" i="2"/>
  <c r="H83" i="2"/>
  <c r="H81" i="2" s="1"/>
  <c r="G83" i="2"/>
  <c r="G81" i="2" s="1"/>
  <c r="I80" i="2"/>
  <c r="I77" i="2" s="1"/>
  <c r="I75" i="2" s="1"/>
  <c r="F80" i="2"/>
  <c r="I79" i="2"/>
  <c r="F79" i="2"/>
  <c r="I78" i="2"/>
  <c r="F78" i="2"/>
  <c r="F77" i="2" s="1"/>
  <c r="F75" i="2" s="1"/>
  <c r="K77" i="2"/>
  <c r="K75" i="2" s="1"/>
  <c r="J77" i="2"/>
  <c r="J75" i="2"/>
  <c r="H77" i="2"/>
  <c r="H75" i="2"/>
  <c r="G77" i="2"/>
  <c r="G75" i="2" s="1"/>
  <c r="K74" i="2"/>
  <c r="K19" i="2" s="1"/>
  <c r="K11" i="2" s="1"/>
  <c r="J74" i="2"/>
  <c r="J19" i="2" s="1"/>
  <c r="I19" i="2" s="1"/>
  <c r="H74" i="2"/>
  <c r="G74" i="2"/>
  <c r="K73" i="2"/>
  <c r="K18" i="2" s="1"/>
  <c r="J73" i="2"/>
  <c r="H73" i="2"/>
  <c r="H18" i="2"/>
  <c r="G73" i="2"/>
  <c r="G18" i="2" s="1"/>
  <c r="F18" i="2"/>
  <c r="K72" i="2"/>
  <c r="K17" i="2" s="1"/>
  <c r="J72" i="2"/>
  <c r="J71" i="2" s="1"/>
  <c r="J69" i="2" s="1"/>
  <c r="H72" i="2"/>
  <c r="F72" i="2"/>
  <c r="F71" i="2" s="1"/>
  <c r="F69" i="2" s="1"/>
  <c r="G72" i="2"/>
  <c r="G17" i="2"/>
  <c r="I68" i="2"/>
  <c r="I67" i="2" s="1"/>
  <c r="I65" i="2" s="1"/>
  <c r="F68" i="2"/>
  <c r="F67" i="2" s="1"/>
  <c r="F65" i="2" s="1"/>
  <c r="K67" i="2"/>
  <c r="K65" i="2" s="1"/>
  <c r="J67" i="2"/>
  <c r="J65" i="2"/>
  <c r="H67" i="2"/>
  <c r="H65" i="2"/>
  <c r="G67" i="2"/>
  <c r="G65" i="2" s="1"/>
  <c r="I64" i="2"/>
  <c r="F64" i="2"/>
  <c r="K63" i="2"/>
  <c r="K61" i="2"/>
  <c r="J63" i="2"/>
  <c r="J61" i="2" s="1"/>
  <c r="I63" i="2"/>
  <c r="I61" i="2" s="1"/>
  <c r="H63" i="2"/>
  <c r="H61" i="2" s="1"/>
  <c r="G63" i="2"/>
  <c r="G61" i="2"/>
  <c r="I60" i="2"/>
  <c r="F60" i="2"/>
  <c r="I59" i="2"/>
  <c r="F59" i="2"/>
  <c r="I58" i="2"/>
  <c r="I41" i="2" s="1"/>
  <c r="F58" i="2"/>
  <c r="K57" i="2"/>
  <c r="H57" i="2"/>
  <c r="K56" i="2"/>
  <c r="K39" i="2" s="1"/>
  <c r="H56" i="2"/>
  <c r="F56" i="2" s="1"/>
  <c r="F39" i="2" s="1"/>
  <c r="J55" i="2"/>
  <c r="J53" i="2"/>
  <c r="G55" i="2"/>
  <c r="G53" i="2"/>
  <c r="I52" i="2"/>
  <c r="I44" i="2" s="1"/>
  <c r="F52" i="2"/>
  <c r="I51" i="2"/>
  <c r="I43" i="2" s="1"/>
  <c r="F51" i="2"/>
  <c r="F43" i="2" s="1"/>
  <c r="I50" i="2"/>
  <c r="I42" i="2" s="1"/>
  <c r="F50" i="2"/>
  <c r="I49" i="2"/>
  <c r="F49" i="2"/>
  <c r="I48" i="2"/>
  <c r="I47" i="2" s="1"/>
  <c r="I45" i="2" s="1"/>
  <c r="F48" i="2"/>
  <c r="K47" i="2"/>
  <c r="K45" i="2" s="1"/>
  <c r="J47" i="2"/>
  <c r="J45" i="2"/>
  <c r="H47" i="2"/>
  <c r="H45" i="2"/>
  <c r="G47" i="2"/>
  <c r="G45" i="2" s="1"/>
  <c r="K44" i="2"/>
  <c r="K26" i="2"/>
  <c r="J44" i="2"/>
  <c r="J26" i="2" s="1"/>
  <c r="H44" i="2"/>
  <c r="G44" i="2"/>
  <c r="G26" i="2"/>
  <c r="F26" i="2" s="1"/>
  <c r="K43" i="2"/>
  <c r="K25" i="2" s="1"/>
  <c r="J43" i="2"/>
  <c r="J25" i="2" s="1"/>
  <c r="I25" i="2" s="1"/>
  <c r="H43" i="2"/>
  <c r="G43" i="2"/>
  <c r="G25" i="2" s="1"/>
  <c r="F25" i="2" s="1"/>
  <c r="K42" i="2"/>
  <c r="K24" i="2"/>
  <c r="J42" i="2"/>
  <c r="J24" i="2" s="1"/>
  <c r="I24" i="2" s="1"/>
  <c r="H42" i="2"/>
  <c r="H24" i="2" s="1"/>
  <c r="G42" i="2"/>
  <c r="G24" i="2"/>
  <c r="K41" i="2"/>
  <c r="J41" i="2"/>
  <c r="J23" i="2" s="1"/>
  <c r="I23" i="2" s="1"/>
  <c r="H41" i="2"/>
  <c r="H23" i="2" s="1"/>
  <c r="F23" i="2"/>
  <c r="G41" i="2"/>
  <c r="G23" i="2"/>
  <c r="F41" i="2"/>
  <c r="J40" i="2"/>
  <c r="J22" i="2"/>
  <c r="G40" i="2"/>
  <c r="G38" i="2" s="1"/>
  <c r="G36" i="2" s="1"/>
  <c r="J39" i="2"/>
  <c r="J21" i="2" s="1"/>
  <c r="G39" i="2"/>
  <c r="K35" i="2"/>
  <c r="J35" i="2"/>
  <c r="H35" i="2"/>
  <c r="G35" i="2"/>
  <c r="K34" i="2"/>
  <c r="J34" i="2"/>
  <c r="I34" i="2" s="1"/>
  <c r="H34" i="2"/>
  <c r="G34" i="2"/>
  <c r="K33" i="2"/>
  <c r="I33" i="2" s="1"/>
  <c r="J33" i="2"/>
  <c r="H33" i="2"/>
  <c r="G33" i="2"/>
  <c r="K32" i="2"/>
  <c r="J32" i="2"/>
  <c r="H32" i="2"/>
  <c r="G32" i="2"/>
  <c r="F32" i="2"/>
  <c r="K31" i="2"/>
  <c r="I31" i="2" s="1"/>
  <c r="J31" i="2"/>
  <c r="H31" i="2"/>
  <c r="G31" i="2"/>
  <c r="F31" i="2" s="1"/>
  <c r="K30" i="2"/>
  <c r="J30" i="2"/>
  <c r="I30" i="2"/>
  <c r="H30" i="2"/>
  <c r="G30" i="2"/>
  <c r="K29" i="2"/>
  <c r="I29" i="2"/>
  <c r="J29" i="2"/>
  <c r="H29" i="2"/>
  <c r="G29" i="2"/>
  <c r="F29" i="2"/>
  <c r="K28" i="2"/>
  <c r="I28" i="2" s="1"/>
  <c r="J28" i="2"/>
  <c r="H28" i="2"/>
  <c r="F28" i="2" s="1"/>
  <c r="G28" i="2"/>
  <c r="K27" i="2"/>
  <c r="J27" i="2"/>
  <c r="H27" i="2"/>
  <c r="G27" i="2"/>
  <c r="F27" i="2" s="1"/>
  <c r="H26" i="2"/>
  <c r="H25" i="2"/>
  <c r="K23" i="2"/>
  <c r="H19" i="2"/>
  <c r="J12" i="2"/>
  <c r="G12" i="2"/>
  <c r="O163" i="2"/>
  <c r="O147" i="2" s="1"/>
  <c r="P18" i="2"/>
  <c r="M17" i="2"/>
  <c r="L72" i="2"/>
  <c r="P122" i="2"/>
  <c r="P120" i="2" s="1"/>
  <c r="Q221" i="2"/>
  <c r="I218" i="2"/>
  <c r="J238" i="2"/>
  <c r="J236" i="2"/>
  <c r="F239" i="2"/>
  <c r="O183" i="2"/>
  <c r="K238" i="2"/>
  <c r="K236" i="2" s="1"/>
  <c r="F165" i="2"/>
  <c r="F149" i="2" s="1"/>
  <c r="K201" i="2"/>
  <c r="L161" i="2"/>
  <c r="R161" i="2" s="1"/>
  <c r="L162" i="2"/>
  <c r="N38" i="2"/>
  <c r="N36" i="2" s="1"/>
  <c r="R174" i="2"/>
  <c r="O177" i="2"/>
  <c r="R195" i="2"/>
  <c r="R199" i="2"/>
  <c r="R204" i="2"/>
  <c r="K152" i="2"/>
  <c r="K150" i="2" s="1"/>
  <c r="G238" i="2"/>
  <c r="G236" i="2"/>
  <c r="L43" i="2"/>
  <c r="R60" i="2"/>
  <c r="R68" i="2"/>
  <c r="P105" i="2"/>
  <c r="P104" i="2" s="1"/>
  <c r="P102" i="2" s="1"/>
  <c r="F127" i="2"/>
  <c r="N201" i="2"/>
  <c r="R168" i="2"/>
  <c r="O125" i="2"/>
  <c r="L33" i="2"/>
  <c r="L40" i="2"/>
  <c r="R40" i="2" s="1"/>
  <c r="G105" i="2"/>
  <c r="R213" i="2"/>
  <c r="T208" i="2"/>
  <c r="P203" i="2"/>
  <c r="S161" i="2"/>
  <c r="N105" i="2"/>
  <c r="M71" i="2"/>
  <c r="M69" i="2" s="1"/>
  <c r="T72" i="2"/>
  <c r="P65" i="2"/>
  <c r="P38" i="2"/>
  <c r="P36" i="2"/>
  <c r="T28" i="2"/>
  <c r="R78" i="2"/>
  <c r="R84" i="2"/>
  <c r="R95" i="2"/>
  <c r="R99" i="2"/>
  <c r="R119" i="2"/>
  <c r="R155" i="2"/>
  <c r="R173" i="2"/>
  <c r="R178" i="2"/>
  <c r="F33" i="2"/>
  <c r="F34" i="2"/>
  <c r="I56" i="2"/>
  <c r="F73" i="2"/>
  <c r="F74" i="2"/>
  <c r="K160" i="2"/>
  <c r="K158" i="2" s="1"/>
  <c r="J201" i="2"/>
  <c r="R241" i="2"/>
  <c r="R205" i="2"/>
  <c r="P148" i="2"/>
  <c r="T125" i="2"/>
  <c r="T111" i="2"/>
  <c r="T93" i="2"/>
  <c r="O74" i="2"/>
  <c r="R74" i="2" s="1"/>
  <c r="T39" i="2"/>
  <c r="N21" i="2"/>
  <c r="L28" i="2"/>
  <c r="T31" i="2"/>
  <c r="S33" i="2"/>
  <c r="R49" i="2"/>
  <c r="R59" i="2"/>
  <c r="T83" i="2"/>
  <c r="R94" i="2"/>
  <c r="R196" i="2"/>
  <c r="I27" i="2"/>
  <c r="F24" i="2"/>
  <c r="K71" i="2"/>
  <c r="K69" i="2" s="1"/>
  <c r="J105" i="2"/>
  <c r="J104" i="2"/>
  <c r="J102" i="2" s="1"/>
  <c r="F111" i="2"/>
  <c r="F106" i="2" s="1"/>
  <c r="K143" i="2"/>
  <c r="G203" i="2"/>
  <c r="G201" i="2"/>
  <c r="I239" i="2"/>
  <c r="I238" i="2" s="1"/>
  <c r="I236" i="2" s="1"/>
  <c r="R242" i="2"/>
  <c r="Q206" i="2"/>
  <c r="T206" i="2"/>
  <c r="O203" i="2"/>
  <c r="O201" i="2" s="1"/>
  <c r="R201" i="2" s="1"/>
  <c r="T204" i="2"/>
  <c r="T187" i="2"/>
  <c r="O148" i="2"/>
  <c r="R165" i="2"/>
  <c r="N147" i="2"/>
  <c r="R138" i="2"/>
  <c r="T129" i="2"/>
  <c r="L125" i="2"/>
  <c r="L122" i="2" s="1"/>
  <c r="L120" i="2" s="1"/>
  <c r="P91" i="2"/>
  <c r="S91" i="2" s="1"/>
  <c r="T77" i="2"/>
  <c r="T40" i="2"/>
  <c r="T43" i="2"/>
  <c r="T29" i="2"/>
  <c r="T32" i="2"/>
  <c r="O47" i="2"/>
  <c r="O45" i="2" s="1"/>
  <c r="R52" i="2"/>
  <c r="R58" i="2"/>
  <c r="R64" i="2"/>
  <c r="R80" i="2"/>
  <c r="S83" i="2"/>
  <c r="R86" i="2"/>
  <c r="R97" i="2"/>
  <c r="R101" i="2"/>
  <c r="R139" i="2"/>
  <c r="R157" i="2"/>
  <c r="L203" i="2"/>
  <c r="L201" i="2"/>
  <c r="R209" i="2"/>
  <c r="H215" i="2"/>
  <c r="F254" i="2"/>
  <c r="F252" i="2" s="1"/>
  <c r="S218" i="2"/>
  <c r="S224" i="2"/>
  <c r="T205" i="2"/>
  <c r="R172" i="2"/>
  <c r="T143" i="2"/>
  <c r="T124" i="2"/>
  <c r="T126" i="2"/>
  <c r="T118" i="2"/>
  <c r="L74" i="2"/>
  <c r="R63" i="2"/>
  <c r="P45" i="2"/>
  <c r="T41" i="2"/>
  <c r="L29" i="2"/>
  <c r="R29" i="2" s="1"/>
  <c r="L32" i="2"/>
  <c r="Q23" i="2"/>
  <c r="T27" i="2"/>
  <c r="T30" i="2"/>
  <c r="R131" i="2"/>
  <c r="R51" i="2"/>
  <c r="R57" i="2"/>
  <c r="R85" i="2"/>
  <c r="R96" i="2"/>
  <c r="R100" i="2"/>
  <c r="R156" i="2"/>
  <c r="R179" i="2"/>
  <c r="O208" i="2"/>
  <c r="L21" i="2"/>
  <c r="G21" i="2"/>
  <c r="G122" i="2"/>
  <c r="G120" i="2" s="1"/>
  <c r="F177" i="2"/>
  <c r="F175" i="2" s="1"/>
  <c r="G190" i="2"/>
  <c r="G188" i="2" s="1"/>
  <c r="G19" i="2"/>
  <c r="F19" i="2"/>
  <c r="H40" i="2"/>
  <c r="H22" i="2" s="1"/>
  <c r="I72" i="2"/>
  <c r="H109" i="2"/>
  <c r="H107" i="2" s="1"/>
  <c r="G187" i="2"/>
  <c r="G186" i="2" s="1"/>
  <c r="G184" i="2" s="1"/>
  <c r="K109" i="2"/>
  <c r="K107" i="2" s="1"/>
  <c r="K105" i="2"/>
  <c r="K104" i="2" s="1"/>
  <c r="K102" i="2" s="1"/>
  <c r="F153" i="2"/>
  <c r="F152" i="2" s="1"/>
  <c r="F150" i="2" s="1"/>
  <c r="H152" i="2"/>
  <c r="H150" i="2" s="1"/>
  <c r="H143" i="2"/>
  <c r="P201" i="2"/>
  <c r="I220" i="2"/>
  <c r="O182" i="2"/>
  <c r="O180" i="2"/>
  <c r="O221" i="2"/>
  <c r="G71" i="2"/>
  <c r="G69" i="2"/>
  <c r="J160" i="2"/>
  <c r="J158" i="2" s="1"/>
  <c r="J147" i="2"/>
  <c r="I191" i="2"/>
  <c r="R162" i="2"/>
  <c r="I149" i="2"/>
  <c r="Q238" i="2"/>
  <c r="P211" i="2"/>
  <c r="P206" i="2"/>
  <c r="P166" i="2"/>
  <c r="O161" i="2"/>
  <c r="L143" i="2"/>
  <c r="M146" i="2"/>
  <c r="Q142" i="2"/>
  <c r="P146" i="2"/>
  <c r="S146" i="2" s="1"/>
  <c r="P149" i="2"/>
  <c r="P144" i="2" s="1"/>
  <c r="O126" i="2"/>
  <c r="R126" i="2" s="1"/>
  <c r="P116" i="2"/>
  <c r="P112" i="2"/>
  <c r="M109" i="2"/>
  <c r="M107" i="2"/>
  <c r="O111" i="2"/>
  <c r="R111" i="2"/>
  <c r="M105" i="2"/>
  <c r="M104" i="2" s="1"/>
  <c r="M102" i="2" s="1"/>
  <c r="O73" i="2"/>
  <c r="O65" i="2"/>
  <c r="L55" i="2"/>
  <c r="L53" i="2" s="1"/>
  <c r="Q53" i="2"/>
  <c r="T53" i="2"/>
  <c r="Q38" i="2"/>
  <c r="Q36" i="2" s="1"/>
  <c r="T36" i="2" s="1"/>
  <c r="Q21" i="2"/>
  <c r="O21" i="2" s="1"/>
  <c r="R21" i="2" s="1"/>
  <c r="P24" i="2"/>
  <c r="Q25" i="2"/>
  <c r="O27" i="2"/>
  <c r="O31" i="2"/>
  <c r="R31" i="2"/>
  <c r="O35" i="2"/>
  <c r="R35" i="2" s="1"/>
  <c r="O55" i="2"/>
  <c r="Q81" i="2"/>
  <c r="T81" i="2" s="1"/>
  <c r="Q175" i="2"/>
  <c r="T175" i="2" s="1"/>
  <c r="S34" i="2"/>
  <c r="S162" i="2"/>
  <c r="Q105" i="2"/>
  <c r="Q12" i="2"/>
  <c r="S44" i="2"/>
  <c r="T74" i="2"/>
  <c r="T110" i="2"/>
  <c r="T164" i="2"/>
  <c r="T168" i="2"/>
  <c r="S241" i="2"/>
  <c r="F220" i="2"/>
  <c r="O240" i="2"/>
  <c r="P238" i="2"/>
  <c r="P236" i="2" s="1"/>
  <c r="O211" i="2"/>
  <c r="R211" i="2" s="1"/>
  <c r="N183" i="2"/>
  <c r="N12" i="2" s="1"/>
  <c r="O166" i="2"/>
  <c r="R166" i="2" s="1"/>
  <c r="P160" i="2"/>
  <c r="O143" i="2"/>
  <c r="Q150" i="2"/>
  <c r="O112" i="2"/>
  <c r="R112" i="2" s="1"/>
  <c r="L111" i="2"/>
  <c r="L106" i="2" s="1"/>
  <c r="R106" i="2" s="1"/>
  <c r="Q106" i="2"/>
  <c r="Q71" i="2"/>
  <c r="O61" i="2"/>
  <c r="R61" i="2" s="1"/>
  <c r="O29" i="2"/>
  <c r="O33" i="2"/>
  <c r="R33" i="2"/>
  <c r="O83" i="2"/>
  <c r="O175" i="2"/>
  <c r="R175" i="2" s="1"/>
  <c r="K221" i="2"/>
  <c r="I221" i="2"/>
  <c r="O239" i="2"/>
  <c r="O238" i="2" s="1"/>
  <c r="O170" i="2"/>
  <c r="R170" i="2" s="1"/>
  <c r="P145" i="2"/>
  <c r="Q146" i="2"/>
  <c r="Q144" i="2" s="1"/>
  <c r="P106" i="2"/>
  <c r="P81" i="2"/>
  <c r="S81" i="2"/>
  <c r="K217" i="2"/>
  <c r="K215" i="2" s="1"/>
  <c r="I39" i="2"/>
  <c r="O145" i="2"/>
  <c r="Q104" i="2"/>
  <c r="Q102" i="2" s="1"/>
  <c r="L142" i="2"/>
  <c r="F143" i="2"/>
  <c r="F142" i="2" s="1"/>
  <c r="O160" i="2"/>
  <c r="O158" i="2" s="1"/>
  <c r="O81" i="2"/>
  <c r="O25" i="2"/>
  <c r="Q69" i="2"/>
  <c r="O106" i="2"/>
  <c r="J39" i="3"/>
  <c r="J37" i="3"/>
  <c r="J36" i="3" s="1"/>
  <c r="I286" i="3"/>
  <c r="I284" i="3"/>
  <c r="I283" i="3" s="1"/>
  <c r="D27" i="3"/>
  <c r="R83" i="2"/>
  <c r="L81" i="2"/>
  <c r="R81" i="2" s="1"/>
  <c r="J18" i="2"/>
  <c r="I18" i="2"/>
  <c r="E440" i="4"/>
  <c r="E438" i="4" s="1"/>
  <c r="E451" i="4"/>
  <c r="E33" i="5"/>
  <c r="T23" i="7"/>
  <c r="T8" i="7" s="1"/>
  <c r="P23" i="8"/>
  <c r="E8" i="8"/>
  <c r="M23" i="7"/>
  <c r="E23" i="7"/>
  <c r="E8" i="7" s="1"/>
  <c r="I23" i="7"/>
  <c r="N8" i="7"/>
  <c r="E20" i="5"/>
  <c r="P10" i="6"/>
  <c r="P8" i="6" s="1"/>
  <c r="P10" i="8"/>
  <c r="P8" i="8"/>
  <c r="T10" i="8"/>
  <c r="E10" i="7"/>
  <c r="I10" i="7"/>
  <c r="I8" i="7"/>
  <c r="Q10" i="7"/>
  <c r="Q8" i="7" s="1"/>
  <c r="U10" i="7"/>
  <c r="U8" i="7"/>
  <c r="R23" i="5"/>
  <c r="H23" i="5"/>
  <c r="P23" i="5"/>
  <c r="S8" i="5"/>
  <c r="H10" i="5"/>
  <c r="L10" i="5"/>
  <c r="T10" i="5"/>
  <c r="T8" i="5" s="1"/>
  <c r="R10" i="5"/>
  <c r="R8" i="5"/>
  <c r="F33" i="5"/>
  <c r="H8" i="5"/>
  <c r="E293" i="4"/>
  <c r="E291" i="4" s="1"/>
  <c r="F352" i="4"/>
  <c r="D24" i="4"/>
  <c r="D31" i="4"/>
  <c r="E30" i="4"/>
  <c r="E17" i="4" s="1"/>
  <c r="E24" i="4"/>
  <c r="E26" i="4"/>
  <c r="E13" i="4" s="1"/>
  <c r="D30" i="4"/>
  <c r="D27" i="4" s="1"/>
  <c r="F29" i="4"/>
  <c r="F31" i="4"/>
  <c r="E21" i="4"/>
  <c r="D26" i="4"/>
  <c r="D13" i="4" s="1"/>
  <c r="E29" i="4"/>
  <c r="E27" i="4" s="1"/>
  <c r="E31" i="4"/>
  <c r="D21" i="4"/>
  <c r="F30" i="4"/>
  <c r="F24" i="4"/>
  <c r="F26" i="4"/>
  <c r="F13" i="4" s="1"/>
  <c r="D488" i="4"/>
  <c r="F25" i="4"/>
  <c r="E634" i="4"/>
  <c r="E622" i="4"/>
  <c r="D598" i="4"/>
  <c r="D575" i="4"/>
  <c r="D537" i="4"/>
  <c r="D491" i="4"/>
  <c r="D438" i="4"/>
  <c r="E414" i="4"/>
  <c r="D402" i="4"/>
  <c r="E375" i="4"/>
  <c r="D340" i="4"/>
  <c r="E131" i="4"/>
  <c r="E96" i="4"/>
  <c r="E513" i="4"/>
  <c r="F496" i="4"/>
  <c r="F494" i="4" s="1"/>
  <c r="D498" i="4"/>
  <c r="D18" i="4"/>
  <c r="F475" i="4"/>
  <c r="F402" i="4"/>
  <c r="F212" i="4"/>
  <c r="F101" i="4"/>
  <c r="F70" i="4"/>
  <c r="E497" i="4"/>
  <c r="F580" i="4"/>
  <c r="D561" i="4"/>
  <c r="E537" i="4"/>
  <c r="D493" i="4"/>
  <c r="E475" i="4"/>
  <c r="E445" i="4"/>
  <c r="E379" i="4"/>
  <c r="E377" i="4"/>
  <c r="D368" i="4"/>
  <c r="D352" i="4"/>
  <c r="E328" i="4"/>
  <c r="D304" i="4"/>
  <c r="F293" i="4"/>
  <c r="F254" i="4"/>
  <c r="D218" i="4"/>
  <c r="E207" i="4"/>
  <c r="E205" i="4" s="1"/>
  <c r="D212" i="4"/>
  <c r="F175" i="4"/>
  <c r="D58" i="4"/>
  <c r="D46" i="4"/>
  <c r="E46" i="4"/>
  <c r="D35" i="4"/>
  <c r="D33" i="4"/>
  <c r="F46" i="4"/>
  <c r="D268" i="4"/>
  <c r="E273" i="4"/>
  <c r="D502" i="4"/>
  <c r="F384" i="4"/>
  <c r="D365" i="4"/>
  <c r="D8" i="4" s="1"/>
  <c r="E368" i="4"/>
  <c r="D293" i="4"/>
  <c r="E298" i="4"/>
  <c r="D193" i="4"/>
  <c r="E175" i="4"/>
  <c r="E162" i="4"/>
  <c r="E143" i="4"/>
  <c r="E107" i="4"/>
  <c r="D82" i="4"/>
  <c r="D96" i="4"/>
  <c r="D70" i="4"/>
  <c r="D384" i="4"/>
  <c r="D276" i="4"/>
  <c r="D175" i="4"/>
  <c r="D168" i="4" s="1"/>
  <c r="D155" i="4" s="1"/>
  <c r="F165" i="4"/>
  <c r="D143" i="4"/>
  <c r="D101" i="4"/>
  <c r="F143" i="4"/>
  <c r="F119" i="4"/>
  <c r="E82" i="4"/>
  <c r="E159" i="4"/>
  <c r="D162" i="4"/>
  <c r="E156" i="4"/>
  <c r="E181" i="4"/>
  <c r="D94" i="4"/>
  <c r="L47" i="2"/>
  <c r="L42" i="2"/>
  <c r="D207" i="4"/>
  <c r="D205" i="4"/>
  <c r="D371" i="4"/>
  <c r="F371" i="4"/>
  <c r="E373" i="4"/>
  <c r="E371" i="4" s="1"/>
  <c r="E364" i="4"/>
  <c r="K39" i="3"/>
  <c r="K37" i="3"/>
  <c r="K36" i="3" s="1"/>
  <c r="K26" i="3"/>
  <c r="K24" i="3" s="1"/>
  <c r="K23" i="3" s="1"/>
  <c r="L27" i="3"/>
  <c r="K22" i="3"/>
  <c r="O129" i="2"/>
  <c r="O127" i="2"/>
  <c r="R127" i="2" s="1"/>
  <c r="R130" i="2"/>
  <c r="L129" i="2"/>
  <c r="T123" i="2"/>
  <c r="L123" i="2"/>
  <c r="S223" i="2"/>
  <c r="O254" i="2"/>
  <c r="O243" i="2"/>
  <c r="R245" i="2"/>
  <c r="P217" i="2"/>
  <c r="P215" i="2" s="1"/>
  <c r="S215" i="2" s="1"/>
  <c r="T254" i="2"/>
  <c r="T243" i="2"/>
  <c r="R223" i="2"/>
  <c r="R255" i="2"/>
  <c r="P226" i="2"/>
  <c r="S228" i="2"/>
  <c r="Q226" i="2"/>
  <c r="R219" i="2"/>
  <c r="O224" i="2"/>
  <c r="R224" i="2"/>
  <c r="O227" i="2"/>
  <c r="O226" i="2"/>
  <c r="R234" i="2"/>
  <c r="L226" i="2"/>
  <c r="L248" i="2"/>
  <c r="T221" i="2"/>
  <c r="L221" i="2"/>
  <c r="S222" i="2"/>
  <c r="L243" i="2"/>
  <c r="T240" i="2"/>
  <c r="L254" i="2"/>
  <c r="L252" i="2" s="1"/>
  <c r="L240" i="2"/>
  <c r="S227" i="2"/>
  <c r="S226" i="2" s="1"/>
  <c r="Q203" i="2"/>
  <c r="Q201" i="2" s="1"/>
  <c r="T201" i="2" s="1"/>
  <c r="T203" i="2"/>
  <c r="M211" i="2"/>
  <c r="R149" i="2"/>
  <c r="T165" i="2"/>
  <c r="N160" i="2"/>
  <c r="S145" i="2"/>
  <c r="L145" i="2"/>
  <c r="R145" i="2" s="1"/>
  <c r="L146" i="2"/>
  <c r="L148" i="2"/>
  <c r="R148" i="2"/>
  <c r="R164" i="2"/>
  <c r="T148" i="2"/>
  <c r="N144" i="2"/>
  <c r="T105" i="2"/>
  <c r="T114" i="2"/>
  <c r="S93" i="2"/>
  <c r="O93" i="2"/>
  <c r="O91" i="2"/>
  <c r="M91" i="2"/>
  <c r="T89" i="2"/>
  <c r="T67" i="2"/>
  <c r="L65" i="2"/>
  <c r="R65" i="2" s="1"/>
  <c r="R67" i="2"/>
  <c r="N65" i="2"/>
  <c r="L23" i="2"/>
  <c r="T42" i="2"/>
  <c r="O22" i="2"/>
  <c r="Q24" i="2"/>
  <c r="T24" i="2" s="1"/>
  <c r="O42" i="2"/>
  <c r="R42" i="2"/>
  <c r="L127" i="2"/>
  <c r="R123" i="2"/>
  <c r="T226" i="2"/>
  <c r="R227" i="2"/>
  <c r="R226" i="2" s="1"/>
  <c r="R240" i="2"/>
  <c r="N158" i="2"/>
  <c r="Q20" i="2"/>
  <c r="I227" i="2"/>
  <c r="I226" i="2"/>
  <c r="I219" i="2"/>
  <c r="I224" i="2"/>
  <c r="F493" i="4"/>
  <c r="D497" i="4"/>
  <c r="D17" i="4"/>
  <c r="E491" i="4"/>
  <c r="F575" i="4"/>
  <c r="F573" i="4" s="1"/>
  <c r="E492" i="4"/>
  <c r="E12" i="4" s="1"/>
  <c r="E496" i="4"/>
  <c r="E16" i="4"/>
  <c r="E575" i="4"/>
  <c r="E498" i="4"/>
  <c r="E18" i="4" s="1"/>
  <c r="E488" i="4"/>
  <c r="E8" i="4"/>
  <c r="F502" i="4"/>
  <c r="D507" i="4"/>
  <c r="D500" i="4" s="1"/>
  <c r="E502" i="4"/>
  <c r="E500" i="4" s="1"/>
  <c r="E268" i="4"/>
  <c r="E266" i="4" s="1"/>
  <c r="E25" i="4"/>
  <c r="N525" i="3"/>
  <c r="F529" i="3"/>
  <c r="F611" i="3"/>
  <c r="F609" i="3"/>
  <c r="F608" i="3" s="1"/>
  <c r="N524" i="3"/>
  <c r="N17" i="3"/>
  <c r="N527" i="3"/>
  <c r="N522" i="3"/>
  <c r="N15" i="3" s="1"/>
  <c r="N611" i="3"/>
  <c r="N609" i="3" s="1"/>
  <c r="N608" i="3"/>
  <c r="O523" i="3"/>
  <c r="O520" i="3" s="1"/>
  <c r="O526" i="3"/>
  <c r="O19" i="3"/>
  <c r="O611" i="3"/>
  <c r="O609" i="3"/>
  <c r="O608" i="3" s="1"/>
  <c r="M521" i="3"/>
  <c r="N526" i="3"/>
  <c r="N19" i="3" s="1"/>
  <c r="O527" i="3"/>
  <c r="O20" i="3" s="1"/>
  <c r="N529" i="3"/>
  <c r="N22" i="3"/>
  <c r="N533" i="3"/>
  <c r="N531" i="3" s="1"/>
  <c r="N530" i="3" s="1"/>
  <c r="O533" i="3"/>
  <c r="O531" i="3"/>
  <c r="O530" i="3" s="1"/>
  <c r="M535" i="3"/>
  <c r="M522" i="3"/>
  <c r="M539" i="3"/>
  <c r="M526" i="3" s="1"/>
  <c r="E17" i="3"/>
  <c r="F14" i="3"/>
  <c r="N521" i="3"/>
  <c r="O522" i="3"/>
  <c r="K16" i="3"/>
  <c r="I533" i="3"/>
  <c r="I531" i="3" s="1"/>
  <c r="I530" i="3"/>
  <c r="M474" i="3"/>
  <c r="N468" i="3"/>
  <c r="N466" i="3" s="1"/>
  <c r="N465" i="3" s="1"/>
  <c r="M478" i="3"/>
  <c r="O468" i="3"/>
  <c r="O466" i="3" s="1"/>
  <c r="O465" i="3"/>
  <c r="H403" i="3"/>
  <c r="H401" i="3"/>
  <c r="H400" i="3" s="1"/>
  <c r="L391" i="3"/>
  <c r="L18" i="3"/>
  <c r="J391" i="3"/>
  <c r="G395" i="3"/>
  <c r="K21" i="3"/>
  <c r="E391" i="3"/>
  <c r="E390" i="3" s="1"/>
  <c r="E388" i="3" s="1"/>
  <c r="E387" i="3" s="1"/>
  <c r="M416" i="3"/>
  <c r="M414" i="3"/>
  <c r="M413" i="3" s="1"/>
  <c r="O403" i="3"/>
  <c r="O401" i="3"/>
  <c r="O400" i="3" s="1"/>
  <c r="O21" i="3"/>
  <c r="N403" i="3"/>
  <c r="N401" i="3" s="1"/>
  <c r="N400" i="3"/>
  <c r="M406" i="3"/>
  <c r="M393" i="3" s="1"/>
  <c r="M390" i="3" s="1"/>
  <c r="M388" i="3" s="1"/>
  <c r="M387" i="3" s="1"/>
  <c r="O390" i="3"/>
  <c r="O388" i="3" s="1"/>
  <c r="O387" i="3"/>
  <c r="T239" i="2"/>
  <c r="M348" i="3"/>
  <c r="M289" i="3"/>
  <c r="M313" i="3"/>
  <c r="M335" i="3"/>
  <c r="O17" i="3"/>
  <c r="M314" i="3"/>
  <c r="M288" i="3"/>
  <c r="M318" i="3"/>
  <c r="M292" i="3" s="1"/>
  <c r="M293" i="3"/>
  <c r="O22" i="3"/>
  <c r="P158" i="2"/>
  <c r="S163" i="2"/>
  <c r="P175" i="2"/>
  <c r="S175" i="2" s="1"/>
  <c r="Q140" i="2"/>
  <c r="T149" i="2"/>
  <c r="Q160" i="2"/>
  <c r="Q158" i="2" s="1"/>
  <c r="T158" i="2" s="1"/>
  <c r="R129" i="2"/>
  <c r="N312" i="3"/>
  <c r="N310" i="3"/>
  <c r="N309" i="3" s="1"/>
  <c r="O312" i="3"/>
  <c r="O310" i="3" s="1"/>
  <c r="O309" i="3" s="1"/>
  <c r="O14" i="3"/>
  <c r="O288" i="3"/>
  <c r="O286" i="3"/>
  <c r="O284" i="3" s="1"/>
  <c r="O283" i="3"/>
  <c r="M287" i="3"/>
  <c r="N286" i="3"/>
  <c r="N284" i="3"/>
  <c r="N283" i="3" s="1"/>
  <c r="M224" i="3"/>
  <c r="N221" i="3"/>
  <c r="N219" i="3" s="1"/>
  <c r="N218" i="3" s="1"/>
  <c r="O221" i="3"/>
  <c r="O219" i="3" s="1"/>
  <c r="O218" i="3" s="1"/>
  <c r="O110" i="2"/>
  <c r="M189" i="3"/>
  <c r="M176" i="3" s="1"/>
  <c r="N16" i="3"/>
  <c r="J187" i="3"/>
  <c r="J174" i="3"/>
  <c r="L184" i="3"/>
  <c r="L171" i="3"/>
  <c r="L169" i="3" s="1"/>
  <c r="L167" i="3" s="1"/>
  <c r="L166" i="3" s="1"/>
  <c r="L15" i="3"/>
  <c r="L21" i="3"/>
  <c r="K20" i="3"/>
  <c r="O171" i="3"/>
  <c r="O15" i="3"/>
  <c r="N20" i="3"/>
  <c r="N170" i="3"/>
  <c r="M185" i="3"/>
  <c r="M172" i="3" s="1"/>
  <c r="M140" i="3"/>
  <c r="G105" i="3"/>
  <c r="O104" i="3"/>
  <c r="O102" i="3" s="1"/>
  <c r="O101" i="3" s="1"/>
  <c r="M31" i="3"/>
  <c r="M30" i="3"/>
  <c r="M105" i="3"/>
  <c r="M104" i="3"/>
  <c r="M102" i="3" s="1"/>
  <c r="M101" i="3" s="1"/>
  <c r="O39" i="3"/>
  <c r="O37" i="3" s="1"/>
  <c r="O36" i="3"/>
  <c r="M91" i="3"/>
  <c r="M89" i="3" s="1"/>
  <c r="M88" i="3"/>
  <c r="M47" i="3"/>
  <c r="M34" i="3"/>
  <c r="O43" i="2"/>
  <c r="R43" i="2" s="1"/>
  <c r="N39" i="3"/>
  <c r="N37" i="3" s="1"/>
  <c r="N36" i="3"/>
  <c r="O26" i="3"/>
  <c r="O24" i="3"/>
  <c r="O23" i="3"/>
  <c r="M39" i="3"/>
  <c r="M37" i="3"/>
  <c r="M36" i="3" s="1"/>
  <c r="M28" i="3"/>
  <c r="N27" i="3"/>
  <c r="T47" i="2"/>
  <c r="E22" i="4"/>
  <c r="T144" i="2"/>
  <c r="T160" i="2"/>
  <c r="M182" i="3"/>
  <c r="M180" i="3" s="1"/>
  <c r="M179" i="3" s="1"/>
  <c r="L208" i="3"/>
  <c r="L206" i="3"/>
  <c r="L205" i="3"/>
  <c r="L183" i="3"/>
  <c r="L170" i="3"/>
  <c r="J186" i="3"/>
  <c r="J173" i="3" s="1"/>
  <c r="K188" i="3"/>
  <c r="K175" i="3" s="1"/>
  <c r="M27" i="3"/>
  <c r="G104" i="3"/>
  <c r="J184" i="3"/>
  <c r="J171" i="3" s="1"/>
  <c r="K187" i="3"/>
  <c r="K174" i="3"/>
  <c r="K18" i="3" s="1"/>
  <c r="K186" i="3"/>
  <c r="K173" i="3" s="1"/>
  <c r="J208" i="3"/>
  <c r="J206" i="3"/>
  <c r="J205" i="3" s="1"/>
  <c r="J183" i="3"/>
  <c r="K184" i="3"/>
  <c r="K171" i="3"/>
  <c r="K15" i="3" s="1"/>
  <c r="K183" i="3"/>
  <c r="K170" i="3"/>
  <c r="K208" i="3"/>
  <c r="K206" i="3"/>
  <c r="K205" i="3" s="1"/>
  <c r="K182" i="3"/>
  <c r="K180" i="3" s="1"/>
  <c r="K179" i="3" s="1"/>
  <c r="E29" i="5"/>
  <c r="E23" i="5" s="1"/>
  <c r="F20" i="5"/>
  <c r="F491" i="4"/>
  <c r="F489" i="4"/>
  <c r="F487" i="4" s="1"/>
  <c r="F268" i="4"/>
  <c r="F173" i="4"/>
  <c r="F170" i="4" s="1"/>
  <c r="F168" i="4" s="1"/>
  <c r="F22" i="4"/>
  <c r="F35" i="4"/>
  <c r="F33" i="4"/>
  <c r="M529" i="3"/>
  <c r="M299" i="3"/>
  <c r="M297" i="3"/>
  <c r="M296" i="3" s="1"/>
  <c r="O248" i="2"/>
  <c r="R248" i="2"/>
  <c r="R250" i="2"/>
  <c r="O220" i="2"/>
  <c r="T38" i="2"/>
  <c r="O217" i="2"/>
  <c r="O215" i="2" s="1"/>
  <c r="F155" i="4"/>
  <c r="P10" i="7"/>
  <c r="O10" i="7"/>
  <c r="O8" i="7"/>
  <c r="F29" i="5"/>
  <c r="F23" i="5"/>
  <c r="E14" i="5"/>
  <c r="E10" i="5" s="1"/>
  <c r="J10" i="6"/>
  <c r="J8" i="6"/>
  <c r="I10" i="6"/>
  <c r="I8" i="6"/>
  <c r="F14" i="5"/>
  <c r="F10" i="5"/>
  <c r="F8" i="5" s="1"/>
  <c r="E366" i="4"/>
  <c r="N390" i="3"/>
  <c r="N388" i="3" s="1"/>
  <c r="N387" i="3"/>
  <c r="P188" i="2"/>
  <c r="O191" i="2"/>
  <c r="P187" i="2"/>
  <c r="P186" i="2" s="1"/>
  <c r="P184" i="2" s="1"/>
  <c r="R194" i="2"/>
  <c r="Q180" i="2"/>
  <c r="M184" i="2"/>
  <c r="L188" i="2"/>
  <c r="R153" i="2"/>
  <c r="P150" i="2"/>
  <c r="O12" i="2"/>
  <c r="T150" i="2"/>
  <c r="O187" i="2"/>
  <c r="O186" i="2" s="1"/>
  <c r="R186" i="2" s="1"/>
  <c r="R187" i="2"/>
  <c r="O190" i="2"/>
  <c r="O188" i="2" s="1"/>
  <c r="R191" i="2"/>
  <c r="R188" i="2"/>
  <c r="R190" i="2"/>
  <c r="M35" i="3"/>
  <c r="O77" i="2"/>
  <c r="O75" i="2"/>
  <c r="R75" i="2" s="1"/>
  <c r="Q11" i="2"/>
  <c r="O18" i="2"/>
  <c r="Q16" i="2"/>
  <c r="R79" i="2"/>
  <c r="T75" i="2"/>
  <c r="L19" i="2"/>
  <c r="T19" i="2"/>
  <c r="T17" i="2"/>
  <c r="T73" i="2"/>
  <c r="N71" i="2"/>
  <c r="T71" i="2"/>
  <c r="N18" i="2"/>
  <c r="M22" i="3"/>
  <c r="M144" i="2"/>
  <c r="S147" i="2"/>
  <c r="L104" i="2"/>
  <c r="L102" i="2" s="1"/>
  <c r="E14" i="4"/>
  <c r="Q120" i="2"/>
  <c r="O26" i="2"/>
  <c r="S26" i="2"/>
  <c r="T12" i="2"/>
  <c r="O122" i="2"/>
  <c r="R124" i="2"/>
  <c r="T106" i="2"/>
  <c r="N104" i="2"/>
  <c r="T104" i="2" s="1"/>
  <c r="O23" i="2"/>
  <c r="R23" i="2"/>
  <c r="P20" i="2"/>
  <c r="R41" i="2"/>
  <c r="J38" i="2"/>
  <c r="J36" i="2"/>
  <c r="I177" i="2"/>
  <c r="I175" i="2"/>
  <c r="R218" i="2"/>
  <c r="F102" i="3"/>
  <c r="F101" i="3" s="1"/>
  <c r="D314" i="3"/>
  <c r="D288" i="3" s="1"/>
  <c r="D325" i="3"/>
  <c r="D323" i="3"/>
  <c r="D322" i="3" s="1"/>
  <c r="F524" i="3"/>
  <c r="F533" i="3"/>
  <c r="F531" i="3"/>
  <c r="F530" i="3"/>
  <c r="O184" i="2"/>
  <c r="R184" i="2" s="1"/>
  <c r="L182" i="3"/>
  <c r="L180" i="3"/>
  <c r="L179" i="3" s="1"/>
  <c r="M403" i="3"/>
  <c r="M401" i="3" s="1"/>
  <c r="M400" i="3" s="1"/>
  <c r="E494" i="4"/>
  <c r="L45" i="2"/>
  <c r="R45" i="2"/>
  <c r="L183" i="2"/>
  <c r="O146" i="2"/>
  <c r="R203" i="2"/>
  <c r="T183" i="2"/>
  <c r="K142" i="2"/>
  <c r="K140" i="2" s="1"/>
  <c r="I32" i="2"/>
  <c r="I26" i="2"/>
  <c r="F57" i="2"/>
  <c r="H55" i="2"/>
  <c r="H53" i="2"/>
  <c r="I124" i="2"/>
  <c r="G217" i="2"/>
  <c r="G215" i="2" s="1"/>
  <c r="F222" i="2"/>
  <c r="F238" i="2"/>
  <c r="F236" i="2" s="1"/>
  <c r="M160" i="2"/>
  <c r="M122" i="2"/>
  <c r="M120" i="2" s="1"/>
  <c r="T87" i="2"/>
  <c r="N69" i="2"/>
  <c r="T69" i="2" s="1"/>
  <c r="S217" i="2"/>
  <c r="N182" i="2"/>
  <c r="T182" i="2" s="1"/>
  <c r="I143" i="2"/>
  <c r="I142" i="2" s="1"/>
  <c r="H71" i="2"/>
  <c r="H69" i="2"/>
  <c r="G160" i="2"/>
  <c r="G158" i="2" s="1"/>
  <c r="H17" i="2"/>
  <c r="I125" i="2"/>
  <c r="I203" i="2"/>
  <c r="I201" i="2"/>
  <c r="T152" i="2"/>
  <c r="N109" i="2"/>
  <c r="O19" i="2"/>
  <c r="R19" i="2"/>
  <c r="T45" i="2"/>
  <c r="O40" i="2"/>
  <c r="L93" i="2"/>
  <c r="D52" i="3"/>
  <c r="D50" i="3"/>
  <c r="D49" i="3"/>
  <c r="D32" i="3"/>
  <c r="D29" i="3"/>
  <c r="D185" i="3"/>
  <c r="D416" i="3"/>
  <c r="D414" i="3"/>
  <c r="D413" i="3" s="1"/>
  <c r="D408" i="3"/>
  <c r="F227" i="2"/>
  <c r="F226" i="2"/>
  <c r="F224" i="2"/>
  <c r="F219" i="2"/>
  <c r="F217" i="2"/>
  <c r="F215" i="2" s="1"/>
  <c r="S219" i="2"/>
  <c r="Q186" i="2"/>
  <c r="R136" i="2"/>
  <c r="L77" i="2"/>
  <c r="L75" i="2" s="1"/>
  <c r="L163" i="2"/>
  <c r="L177" i="2"/>
  <c r="D338" i="3"/>
  <c r="D336" i="3" s="1"/>
  <c r="D335" i="3" s="1"/>
  <c r="D313" i="3"/>
  <c r="D312" i="3" s="1"/>
  <c r="D537" i="3"/>
  <c r="D546" i="3"/>
  <c r="D544" i="3"/>
  <c r="D543" i="3" s="1"/>
  <c r="D559" i="3"/>
  <c r="D557" i="3" s="1"/>
  <c r="D556" i="3" s="1"/>
  <c r="D534" i="3"/>
  <c r="D225" i="3"/>
  <c r="D299" i="3"/>
  <c r="D297" i="3" s="1"/>
  <c r="D296" i="3"/>
  <c r="D287" i="3"/>
  <c r="D291" i="3"/>
  <c r="D318" i="3"/>
  <c r="D292" i="3" s="1"/>
  <c r="D637" i="3"/>
  <c r="D635" i="3"/>
  <c r="D634" i="3" s="1"/>
  <c r="D615" i="3"/>
  <c r="I26" i="3"/>
  <c r="G273" i="3"/>
  <c r="G271" i="3" s="1"/>
  <c r="G270" i="3"/>
  <c r="G222" i="3"/>
  <c r="G663" i="3"/>
  <c r="G661" i="3"/>
  <c r="G660" i="3" s="1"/>
  <c r="G614" i="3"/>
  <c r="G523" i="3"/>
  <c r="E8" i="5"/>
  <c r="E39" i="3"/>
  <c r="E37" i="3"/>
  <c r="E36" i="3" s="1"/>
  <c r="D47" i="3"/>
  <c r="D34" i="3"/>
  <c r="E104" i="3"/>
  <c r="E102" i="3"/>
  <c r="E101" i="3" s="1"/>
  <c r="D117" i="3"/>
  <c r="D115" i="3"/>
  <c r="D114" i="3" s="1"/>
  <c r="D106" i="3"/>
  <c r="D109" i="3"/>
  <c r="D234" i="3"/>
  <c r="D232" i="3" s="1"/>
  <c r="D231" i="3" s="1"/>
  <c r="D295" i="3"/>
  <c r="D429" i="3"/>
  <c r="D427" i="3" s="1"/>
  <c r="D426" i="3"/>
  <c r="D535" i="3"/>
  <c r="D522" i="3" s="1"/>
  <c r="F523" i="3"/>
  <c r="F520" i="3" s="1"/>
  <c r="F518" i="3" s="1"/>
  <c r="F517" i="3"/>
  <c r="D539" i="3"/>
  <c r="D526" i="3"/>
  <c r="D614" i="3"/>
  <c r="D624" i="3"/>
  <c r="D622" i="3"/>
  <c r="D621" i="3" s="1"/>
  <c r="D618" i="3"/>
  <c r="G117" i="3"/>
  <c r="G115" i="3" s="1"/>
  <c r="G114" i="3" s="1"/>
  <c r="G473" i="3"/>
  <c r="G481" i="3"/>
  <c r="G479" i="3" s="1"/>
  <c r="G478" i="3"/>
  <c r="G541" i="3"/>
  <c r="G528" i="3"/>
  <c r="F18" i="3"/>
  <c r="D65" i="3"/>
  <c r="D63" i="3"/>
  <c r="D62" i="3" s="1"/>
  <c r="E26" i="3"/>
  <c r="E24" i="3"/>
  <c r="E23" i="3" s="1"/>
  <c r="E20" i="3"/>
  <c r="D195" i="3"/>
  <c r="D193" i="3" s="1"/>
  <c r="D192" i="3"/>
  <c r="F403" i="3"/>
  <c r="F401" i="3" s="1"/>
  <c r="F400" i="3"/>
  <c r="E522" i="3"/>
  <c r="E520" i="3"/>
  <c r="E518" i="3" s="1"/>
  <c r="E517" i="3" s="1"/>
  <c r="D527" i="3"/>
  <c r="I16" i="3"/>
  <c r="H19" i="3"/>
  <c r="G230" i="3"/>
  <c r="G470" i="3"/>
  <c r="G620" i="3"/>
  <c r="G529" i="3" s="1"/>
  <c r="G616" i="3"/>
  <c r="G525" i="3" s="1"/>
  <c r="D663" i="3"/>
  <c r="D661" i="3"/>
  <c r="D660" i="3" s="1"/>
  <c r="H104" i="3"/>
  <c r="H102" i="3"/>
  <c r="H101" i="3" s="1"/>
  <c r="H27" i="3"/>
  <c r="G171" i="3"/>
  <c r="G52" i="3"/>
  <c r="G50" i="3"/>
  <c r="G49" i="3" s="1"/>
  <c r="G338" i="3"/>
  <c r="G336" i="3"/>
  <c r="G335" i="3" s="1"/>
  <c r="H390" i="3"/>
  <c r="H388" i="3"/>
  <c r="H387" i="3" s="1"/>
  <c r="H468" i="3"/>
  <c r="H466" i="3" s="1"/>
  <c r="H465" i="3" s="1"/>
  <c r="H39" i="3"/>
  <c r="H37" i="3"/>
  <c r="H36" i="3" s="1"/>
  <c r="G40" i="3"/>
  <c r="I104" i="3"/>
  <c r="I102" i="3" s="1"/>
  <c r="I101" i="3"/>
  <c r="G320" i="3"/>
  <c r="G294" i="3"/>
  <c r="G351" i="3"/>
  <c r="G349" i="3"/>
  <c r="G348" i="3" s="1"/>
  <c r="G314" i="3"/>
  <c r="G288" i="3"/>
  <c r="G377" i="3"/>
  <c r="G375" i="3"/>
  <c r="G374" i="3"/>
  <c r="G429" i="3"/>
  <c r="G427" i="3"/>
  <c r="G426" i="3" s="1"/>
  <c r="G406" i="3"/>
  <c r="G393" i="3" s="1"/>
  <c r="G405" i="3"/>
  <c r="G442" i="3"/>
  <c r="G440" i="3" s="1"/>
  <c r="G439" i="3" s="1"/>
  <c r="G598" i="3"/>
  <c r="G596" i="3" s="1"/>
  <c r="G595" i="3" s="1"/>
  <c r="L30" i="3"/>
  <c r="L39" i="3"/>
  <c r="L37" i="3"/>
  <c r="L36" i="3"/>
  <c r="M52" i="3"/>
  <c r="M50" i="3"/>
  <c r="M49" i="3" s="1"/>
  <c r="J185" i="3"/>
  <c r="J172" i="3" s="1"/>
  <c r="J195" i="3"/>
  <c r="J193" i="3" s="1"/>
  <c r="J192" i="3"/>
  <c r="I18" i="3"/>
  <c r="G44" i="3"/>
  <c r="G31" i="3"/>
  <c r="G65" i="3"/>
  <c r="G63" i="3"/>
  <c r="G62" i="3"/>
  <c r="G111" i="3"/>
  <c r="G102" i="3"/>
  <c r="G101" i="3" s="1"/>
  <c r="I182" i="3"/>
  <c r="I180" i="3" s="1"/>
  <c r="I179" i="3"/>
  <c r="G195" i="3"/>
  <c r="G193" i="3" s="1"/>
  <c r="G192" i="3" s="1"/>
  <c r="G186" i="3"/>
  <c r="G173" i="3" s="1"/>
  <c r="G208" i="3"/>
  <c r="G206" i="3"/>
  <c r="G205" i="3" s="1"/>
  <c r="G226" i="3"/>
  <c r="G325" i="3"/>
  <c r="G323" i="3" s="1"/>
  <c r="G322" i="3" s="1"/>
  <c r="G313" i="3"/>
  <c r="G416" i="3"/>
  <c r="G414" i="3"/>
  <c r="G413" i="3" s="1"/>
  <c r="I522" i="3"/>
  <c r="I15" i="3" s="1"/>
  <c r="G612" i="3"/>
  <c r="I10" i="5"/>
  <c r="I8" i="5"/>
  <c r="M10" i="5"/>
  <c r="M8" i="5"/>
  <c r="T23" i="5"/>
  <c r="G10" i="6"/>
  <c r="G8" i="6"/>
  <c r="G404" i="3"/>
  <c r="K23" i="5"/>
  <c r="K8" i="5"/>
  <c r="L8" i="7"/>
  <c r="F14" i="8"/>
  <c r="F10" i="8"/>
  <c r="F8" i="8" s="1"/>
  <c r="V23" i="6"/>
  <c r="V8" i="6" s="1"/>
  <c r="F368" i="4"/>
  <c r="F379" i="4"/>
  <c r="F377" i="4" s="1"/>
  <c r="F340" i="4"/>
  <c r="G624" i="3"/>
  <c r="G622" i="3" s="1"/>
  <c r="G621" i="3"/>
  <c r="N23" i="5"/>
  <c r="O10" i="6"/>
  <c r="S10" i="6"/>
  <c r="H8" i="8"/>
  <c r="G14" i="8"/>
  <c r="G10" i="8"/>
  <c r="G8" i="8" s="1"/>
  <c r="J14" i="8"/>
  <c r="J10" i="8"/>
  <c r="J8" i="8" s="1"/>
  <c r="O14" i="8"/>
  <c r="O10" i="8"/>
  <c r="O8" i="8" s="1"/>
  <c r="G23" i="8"/>
  <c r="F205" i="4"/>
  <c r="F94" i="4"/>
  <c r="F8" i="4"/>
  <c r="J117" i="3"/>
  <c r="J115" i="3" s="1"/>
  <c r="J114" i="3" s="1"/>
  <c r="J105" i="3"/>
  <c r="O23" i="5"/>
  <c r="I10" i="8"/>
  <c r="U10" i="8"/>
  <c r="U8" i="8" s="1"/>
  <c r="K14" i="8"/>
  <c r="K10" i="8"/>
  <c r="K8" i="8" s="1"/>
  <c r="S14" i="8"/>
  <c r="S10" i="8" s="1"/>
  <c r="O23" i="6"/>
  <c r="P23" i="7"/>
  <c r="H29" i="7"/>
  <c r="H23" i="7" s="1"/>
  <c r="T29" i="8"/>
  <c r="T23" i="8" s="1"/>
  <c r="T8" i="8"/>
  <c r="E598" i="4"/>
  <c r="K286" i="3"/>
  <c r="K284" i="3"/>
  <c r="K283" i="3" s="1"/>
  <c r="J546" i="3"/>
  <c r="J544" i="3" s="1"/>
  <c r="J543" i="3"/>
  <c r="J534" i="3"/>
  <c r="J521" i="3" s="1"/>
  <c r="M225" i="3"/>
  <c r="M234" i="3"/>
  <c r="M232" i="3"/>
  <c r="M231" i="3"/>
  <c r="D318" i="4"/>
  <c r="D316" i="4" s="1"/>
  <c r="F316" i="4"/>
  <c r="F277" i="4"/>
  <c r="F298" i="4"/>
  <c r="F291" i="4" s="1"/>
  <c r="D230" i="4"/>
  <c r="J65" i="3"/>
  <c r="J63" i="3"/>
  <c r="J62" i="3" s="1"/>
  <c r="J107" i="3"/>
  <c r="J29" i="3"/>
  <c r="J130" i="3"/>
  <c r="J128" i="3" s="1"/>
  <c r="J127" i="3" s="1"/>
  <c r="J234" i="3"/>
  <c r="J232" i="3"/>
  <c r="J231" i="3" s="1"/>
  <c r="J260" i="3"/>
  <c r="J258" i="3"/>
  <c r="J257" i="3"/>
  <c r="L524" i="3"/>
  <c r="L520" i="3"/>
  <c r="L518" i="3" s="1"/>
  <c r="L533" i="3"/>
  <c r="L531" i="3" s="1"/>
  <c r="L530" i="3" s="1"/>
  <c r="K394" i="3"/>
  <c r="K390" i="3" s="1"/>
  <c r="K388" i="3" s="1"/>
  <c r="K387" i="3" s="1"/>
  <c r="K403" i="3"/>
  <c r="K401" i="3"/>
  <c r="K400" i="3" s="1"/>
  <c r="M507" i="3"/>
  <c r="M505" i="3"/>
  <c r="M504" i="3" s="1"/>
  <c r="M471" i="3"/>
  <c r="M468" i="3" s="1"/>
  <c r="M543" i="3"/>
  <c r="K312" i="3"/>
  <c r="K310" i="3"/>
  <c r="K309" i="3"/>
  <c r="J316" i="3"/>
  <c r="J290" i="3" s="1"/>
  <c r="J320" i="3"/>
  <c r="J294" i="3" s="1"/>
  <c r="J21" i="3" s="1"/>
  <c r="J405" i="3"/>
  <c r="J392" i="3" s="1"/>
  <c r="J429" i="3"/>
  <c r="J427" i="3" s="1"/>
  <c r="J426" i="3" s="1"/>
  <c r="J338" i="3"/>
  <c r="J336" i="3" s="1"/>
  <c r="J335" i="3"/>
  <c r="J481" i="3"/>
  <c r="J479" i="3"/>
  <c r="J478" i="3" s="1"/>
  <c r="J540" i="3"/>
  <c r="J527" i="3"/>
  <c r="J598" i="3"/>
  <c r="J596" i="3"/>
  <c r="J595" i="3" s="1"/>
  <c r="J535" i="3"/>
  <c r="J522" i="3" s="1"/>
  <c r="K611" i="3"/>
  <c r="K609" i="3" s="1"/>
  <c r="K608" i="3" s="1"/>
  <c r="M156" i="3"/>
  <c r="M154" i="3"/>
  <c r="M153" i="3" s="1"/>
  <c r="M473" i="3"/>
  <c r="M18" i="3"/>
  <c r="M195" i="3"/>
  <c r="M193" i="3" s="1"/>
  <c r="M192" i="3"/>
  <c r="M325" i="3"/>
  <c r="M323" i="3"/>
  <c r="M322" i="3" s="1"/>
  <c r="M536" i="3"/>
  <c r="M540" i="3"/>
  <c r="M527" i="3" s="1"/>
  <c r="M20" i="3" s="1"/>
  <c r="M78" i="3"/>
  <c r="M76" i="3" s="1"/>
  <c r="M75" i="3" s="1"/>
  <c r="M117" i="3"/>
  <c r="M115" i="3" s="1"/>
  <c r="M114" i="3" s="1"/>
  <c r="M227" i="3"/>
  <c r="M19" i="3"/>
  <c r="M273" i="3"/>
  <c r="M271" i="3" s="1"/>
  <c r="M270" i="3" s="1"/>
  <c r="M537" i="3"/>
  <c r="M541" i="3"/>
  <c r="M528" i="3"/>
  <c r="M624" i="3"/>
  <c r="M622" i="3" s="1"/>
  <c r="M621" i="3"/>
  <c r="M618" i="3"/>
  <c r="J533" i="3"/>
  <c r="J531" i="3" s="1"/>
  <c r="J530" i="3" s="1"/>
  <c r="J104" i="3"/>
  <c r="J102" i="3" s="1"/>
  <c r="J101" i="3" s="1"/>
  <c r="J27" i="3"/>
  <c r="J26" i="3" s="1"/>
  <c r="J24" i="3" s="1"/>
  <c r="G521" i="3"/>
  <c r="G287" i="3"/>
  <c r="D28" i="3"/>
  <c r="D15" i="3" s="1"/>
  <c r="R183" i="2"/>
  <c r="L12" i="2"/>
  <c r="R12" i="2" s="1"/>
  <c r="L182" i="2"/>
  <c r="O120" i="2"/>
  <c r="R120" i="2"/>
  <c r="M466" i="3"/>
  <c r="M465" i="3" s="1"/>
  <c r="G33" i="3"/>
  <c r="D524" i="3"/>
  <c r="N180" i="2"/>
  <c r="T180" i="2" s="1"/>
  <c r="N102" i="2"/>
  <c r="M140" i="2"/>
  <c r="F11" i="4"/>
  <c r="F366" i="4"/>
  <c r="F364" i="4" s="1"/>
  <c r="G391" i="3"/>
  <c r="D310" i="3"/>
  <c r="D309" i="3" s="1"/>
  <c r="R177" i="2"/>
  <c r="L175" i="2"/>
  <c r="T186" i="2"/>
  <c r="Q184" i="2"/>
  <c r="T184" i="2" s="1"/>
  <c r="D172" i="3"/>
  <c r="L91" i="2"/>
  <c r="R91" i="2"/>
  <c r="R93" i="2"/>
  <c r="R77" i="2"/>
  <c r="F55" i="2"/>
  <c r="F53" i="2"/>
  <c r="F40" i="2"/>
  <c r="F16" i="3"/>
  <c r="L26" i="3"/>
  <c r="L24" i="3" s="1"/>
  <c r="L23" i="3" s="1"/>
  <c r="G27" i="3"/>
  <c r="H26" i="3"/>
  <c r="H24" i="3"/>
  <c r="H23" i="3" s="1"/>
  <c r="E15" i="3"/>
  <c r="L160" i="2"/>
  <c r="D395" i="3"/>
  <c r="O38" i="2"/>
  <c r="O36" i="2" s="1"/>
  <c r="N107" i="2"/>
  <c r="F17" i="2"/>
  <c r="O144" i="2"/>
  <c r="R146" i="2"/>
  <c r="M221" i="3"/>
  <c r="M219" i="3"/>
  <c r="J23" i="3"/>
  <c r="L180" i="2"/>
  <c r="R180" i="2"/>
  <c r="R182" i="2"/>
  <c r="E493" i="4"/>
  <c r="P140" i="2" l="1"/>
  <c r="S140" i="2" s="1"/>
  <c r="S144" i="2"/>
  <c r="H11" i="2"/>
  <c r="H16" i="2"/>
  <c r="Q14" i="2"/>
  <c r="T16" i="2"/>
  <c r="M15" i="3"/>
  <c r="F162" i="4"/>
  <c r="F17" i="4"/>
  <c r="O236" i="2"/>
  <c r="T25" i="2"/>
  <c r="R110" i="2"/>
  <c r="O109" i="2"/>
  <c r="F38" i="2"/>
  <c r="F36" i="2" s="1"/>
  <c r="M524" i="3"/>
  <c r="M533" i="3"/>
  <c r="M531" i="3" s="1"/>
  <c r="M530" i="3" s="1"/>
  <c r="L147" i="2"/>
  <c r="R163" i="2"/>
  <c r="J170" i="3"/>
  <c r="J182" i="3"/>
  <c r="J180" i="3" s="1"/>
  <c r="J179" i="3" s="1"/>
  <c r="M169" i="3"/>
  <c r="M167" i="3" s="1"/>
  <c r="M166" i="3" s="1"/>
  <c r="O252" i="2"/>
  <c r="R252" i="2" s="1"/>
  <c r="R254" i="2"/>
  <c r="R208" i="2"/>
  <c r="O206" i="2"/>
  <c r="R206" i="2" s="1"/>
  <c r="N14" i="3"/>
  <c r="N26" i="3"/>
  <c r="N24" i="3" s="1"/>
  <c r="N23" i="3" s="1"/>
  <c r="H147" i="2"/>
  <c r="H160" i="2"/>
  <c r="H158" i="2" s="1"/>
  <c r="M45" i="2"/>
  <c r="S47" i="2"/>
  <c r="N20" i="2"/>
  <c r="T22" i="2"/>
  <c r="L22" i="2"/>
  <c r="F16" i="2"/>
  <c r="F11" i="2"/>
  <c r="J20" i="2"/>
  <c r="G392" i="3"/>
  <c r="G390" i="3" s="1"/>
  <c r="G388" i="3" s="1"/>
  <c r="G387" i="3" s="1"/>
  <c r="G403" i="3"/>
  <c r="G401" i="3" s="1"/>
  <c r="G400" i="3" s="1"/>
  <c r="O105" i="2"/>
  <c r="E20" i="4"/>
  <c r="O53" i="2"/>
  <c r="R53" i="2" s="1"/>
  <c r="R55" i="2"/>
  <c r="I161" i="2"/>
  <c r="J145" i="2"/>
  <c r="F273" i="4"/>
  <c r="F266" i="4" s="1"/>
  <c r="F18" i="4"/>
  <c r="K17" i="3"/>
  <c r="Q215" i="2"/>
  <c r="M158" i="2"/>
  <c r="S158" i="2" s="1"/>
  <c r="S160" i="2"/>
  <c r="D286" i="3"/>
  <c r="D284" i="3" s="1"/>
  <c r="D283" i="3" s="1"/>
  <c r="Q13" i="2"/>
  <c r="P8" i="7"/>
  <c r="K169" i="3"/>
  <c r="K167" i="3" s="1"/>
  <c r="K166" i="3" s="1"/>
  <c r="K14" i="3"/>
  <c r="K21" i="2"/>
  <c r="F63" i="2"/>
  <c r="F61" i="2" s="1"/>
  <c r="F42" i="2"/>
  <c r="R160" i="2"/>
  <c r="L158" i="2"/>
  <c r="R158" i="2" s="1"/>
  <c r="G15" i="3"/>
  <c r="N11" i="2"/>
  <c r="N16" i="2"/>
  <c r="N14" i="2" s="1"/>
  <c r="T18" i="2"/>
  <c r="E14" i="3"/>
  <c r="O518" i="3"/>
  <c r="O517" i="3" s="1"/>
  <c r="F44" i="2"/>
  <c r="F47" i="2"/>
  <c r="F45" i="2" s="1"/>
  <c r="I123" i="2"/>
  <c r="J122" i="2"/>
  <c r="J120" i="2" s="1"/>
  <c r="H190" i="2"/>
  <c r="H188" i="2" s="1"/>
  <c r="H187" i="2"/>
  <c r="N223" i="2"/>
  <c r="N238" i="2"/>
  <c r="N236" i="2" s="1"/>
  <c r="N136" i="2"/>
  <c r="T138" i="2"/>
  <c r="O8" i="6"/>
  <c r="J17" i="3"/>
  <c r="O24" i="2"/>
  <c r="I190" i="2"/>
  <c r="I188" i="2" s="1"/>
  <c r="I187" i="2"/>
  <c r="I186" i="2" s="1"/>
  <c r="I184" i="2" s="1"/>
  <c r="I217" i="2"/>
  <c r="I215" i="2" s="1"/>
  <c r="D183" i="3"/>
  <c r="D208" i="3"/>
  <c r="D206" i="3" s="1"/>
  <c r="D205" i="3" s="1"/>
  <c r="Q211" i="2"/>
  <c r="T211" i="2" s="1"/>
  <c r="T213" i="2"/>
  <c r="D471" i="3"/>
  <c r="D481" i="3"/>
  <c r="D479" i="3" s="1"/>
  <c r="D478" i="3" s="1"/>
  <c r="G611" i="3"/>
  <c r="G609" i="3" s="1"/>
  <c r="G608" i="3" s="1"/>
  <c r="F160" i="4"/>
  <c r="F12" i="4" s="1"/>
  <c r="F9" i="4" s="1"/>
  <c r="F7" i="4" s="1"/>
  <c r="R243" i="2"/>
  <c r="P170" i="2"/>
  <c r="S170" i="2" s="1"/>
  <c r="S45" i="2"/>
  <c r="K16" i="2"/>
  <c r="K190" i="2"/>
  <c r="K188" i="2" s="1"/>
  <c r="K187" i="2"/>
  <c r="D22" i="4"/>
  <c r="D20" i="4" s="1"/>
  <c r="D11" i="4"/>
  <c r="R25" i="2"/>
  <c r="T102" i="2"/>
  <c r="O87" i="2"/>
  <c r="R87" i="2" s="1"/>
  <c r="R89" i="2"/>
  <c r="O72" i="2"/>
  <c r="P17" i="2"/>
  <c r="P71" i="2"/>
  <c r="P69" i="2" s="1"/>
  <c r="O116" i="2"/>
  <c r="R116" i="2" s="1"/>
  <c r="R118" i="2"/>
  <c r="F157" i="4"/>
  <c r="N520" i="3"/>
  <c r="N518" i="3" s="1"/>
  <c r="E489" i="4"/>
  <c r="E487" i="4" s="1"/>
  <c r="E11" i="4"/>
  <c r="E9" i="4" s="1"/>
  <c r="E7" i="4" s="1"/>
  <c r="T238" i="2"/>
  <c r="R125" i="2"/>
  <c r="I57" i="2"/>
  <c r="I55" i="2" s="1"/>
  <c r="I53" i="2" s="1"/>
  <c r="K40" i="2"/>
  <c r="K22" i="2" s="1"/>
  <c r="I22" i="2" s="1"/>
  <c r="G16" i="2"/>
  <c r="G11" i="2"/>
  <c r="F122" i="2"/>
  <c r="F120" i="2" s="1"/>
  <c r="G146" i="2"/>
  <c r="F146" i="2" s="1"/>
  <c r="F162" i="2"/>
  <c r="F160" i="2" s="1"/>
  <c r="F158" i="2" s="1"/>
  <c r="L26" i="2"/>
  <c r="R26" i="2" s="1"/>
  <c r="R122" i="2"/>
  <c r="N140" i="2"/>
  <c r="M26" i="3"/>
  <c r="M24" i="3" s="1"/>
  <c r="M23" i="3" s="1"/>
  <c r="M14" i="3"/>
  <c r="T140" i="2"/>
  <c r="F16" i="4"/>
  <c r="F14" i="4" s="1"/>
  <c r="F27" i="4"/>
  <c r="F20" i="4" s="1"/>
  <c r="R221" i="2"/>
  <c r="L17" i="2"/>
  <c r="M16" i="2"/>
  <c r="M11" i="2"/>
  <c r="I40" i="2"/>
  <c r="I38" i="2" s="1"/>
  <c r="I36" i="2" s="1"/>
  <c r="H144" i="2"/>
  <c r="L27" i="2"/>
  <c r="R27" i="2" s="1"/>
  <c r="M20" i="2"/>
  <c r="S20" i="2" s="1"/>
  <c r="O150" i="2"/>
  <c r="R150" i="2" s="1"/>
  <c r="R152" i="2"/>
  <c r="R47" i="2"/>
  <c r="O142" i="2"/>
  <c r="R143" i="2"/>
  <c r="I71" i="2"/>
  <c r="I69" i="2" s="1"/>
  <c r="F93" i="2"/>
  <c r="F91" i="2" s="1"/>
  <c r="F110" i="2"/>
  <c r="G109" i="2"/>
  <c r="G107" i="2" s="1"/>
  <c r="F191" i="2"/>
  <c r="L18" i="2"/>
  <c r="R18" i="2" s="1"/>
  <c r="Q236" i="2"/>
  <c r="T236" i="2" s="1"/>
  <c r="T21" i="2"/>
  <c r="M38" i="2"/>
  <c r="I73" i="2"/>
  <c r="I74" i="2"/>
  <c r="J17" i="2"/>
  <c r="G22" i="2"/>
  <c r="F22" i="2" s="1"/>
  <c r="I126" i="2"/>
  <c r="I168" i="2"/>
  <c r="I166" i="2" s="1"/>
  <c r="L34" i="2"/>
  <c r="R34" i="2" s="1"/>
  <c r="R28" i="2"/>
  <c r="R30" i="2"/>
  <c r="F125" i="2"/>
  <c r="E167" i="3"/>
  <c r="E166" i="3" s="1"/>
  <c r="M312" i="3"/>
  <c r="M310" i="3" s="1"/>
  <c r="M309" i="3" s="1"/>
  <c r="L109" i="2"/>
  <c r="L107" i="2" s="1"/>
  <c r="H142" i="2"/>
  <c r="K55" i="2"/>
  <c r="K53" i="2" s="1"/>
  <c r="F208" i="2"/>
  <c r="F206" i="2" s="1"/>
  <c r="T190" i="2"/>
  <c r="G145" i="2"/>
  <c r="M238" i="2"/>
  <c r="M236" i="2" s="1"/>
  <c r="S236" i="2" s="1"/>
  <c r="N122" i="2"/>
  <c r="Q109" i="2"/>
  <c r="L73" i="2"/>
  <c r="L24" i="2"/>
  <c r="N220" i="2"/>
  <c r="L239" i="2"/>
  <c r="T127" i="2"/>
  <c r="T116" i="2"/>
  <c r="E284" i="3"/>
  <c r="E283" i="3" s="1"/>
  <c r="T63" i="2"/>
  <c r="S242" i="2"/>
  <c r="I111" i="2"/>
  <c r="I106" i="2" s="1"/>
  <c r="J109" i="2"/>
  <c r="J107" i="2" s="1"/>
  <c r="I110" i="2"/>
  <c r="I162" i="2"/>
  <c r="H39" i="2"/>
  <c r="I93" i="2"/>
  <c r="I91" i="2" s="1"/>
  <c r="T136" i="2"/>
  <c r="F28" i="3"/>
  <c r="E19" i="3"/>
  <c r="L39" i="2"/>
  <c r="O32" i="2"/>
  <c r="R32" i="2" s="1"/>
  <c r="T177" i="2"/>
  <c r="D44" i="3"/>
  <c r="D78" i="3"/>
  <c r="D76" i="3" s="1"/>
  <c r="D75" i="3" s="1"/>
  <c r="E182" i="3"/>
  <c r="E180" i="3" s="1"/>
  <c r="E179" i="3" s="1"/>
  <c r="D542" i="3"/>
  <c r="D529" i="3" s="1"/>
  <c r="E22" i="3"/>
  <c r="D108" i="3"/>
  <c r="D104" i="3" s="1"/>
  <c r="D102" i="3" s="1"/>
  <c r="D101" i="3" s="1"/>
  <c r="E468" i="3"/>
  <c r="E466" i="3" s="1"/>
  <c r="E465" i="3" s="1"/>
  <c r="D536" i="3"/>
  <c r="D523" i="3" s="1"/>
  <c r="D616" i="3"/>
  <c r="D525" i="3" s="1"/>
  <c r="D619" i="3"/>
  <c r="D528" i="3" s="1"/>
  <c r="D21" i="3" s="1"/>
  <c r="H182" i="3"/>
  <c r="H180" i="3" s="1"/>
  <c r="H179" i="3" s="1"/>
  <c r="H170" i="3"/>
  <c r="G225" i="3"/>
  <c r="G247" i="3"/>
  <c r="G245" i="3" s="1"/>
  <c r="G244" i="3" s="1"/>
  <c r="D226" i="3"/>
  <c r="D260" i="3"/>
  <c r="D258" i="3" s="1"/>
  <c r="D257" i="3" s="1"/>
  <c r="D273" i="3"/>
  <c r="D271" i="3" s="1"/>
  <c r="D270" i="3" s="1"/>
  <c r="D409" i="3"/>
  <c r="G527" i="3"/>
  <c r="G20" i="3" s="1"/>
  <c r="F30" i="3"/>
  <c r="F17" i="3" s="1"/>
  <c r="D228" i="3"/>
  <c r="E403" i="3"/>
  <c r="E401" i="3" s="1"/>
  <c r="E400" i="3" s="1"/>
  <c r="D410" i="3"/>
  <c r="D397" i="3" s="1"/>
  <c r="F468" i="3"/>
  <c r="F466" i="3" s="1"/>
  <c r="F465" i="3" s="1"/>
  <c r="H17" i="3"/>
  <c r="I33" i="3"/>
  <c r="I20" i="3" s="1"/>
  <c r="G291" i="3"/>
  <c r="D186" i="3"/>
  <c r="D173" i="3" s="1"/>
  <c r="D391" i="3"/>
  <c r="D476" i="3"/>
  <c r="F39" i="3"/>
  <c r="F37" i="3" s="1"/>
  <c r="F36" i="3" s="1"/>
  <c r="D35" i="3"/>
  <c r="D22" i="3" s="1"/>
  <c r="F182" i="3"/>
  <c r="F180" i="3" s="1"/>
  <c r="F179" i="3" s="1"/>
  <c r="D222" i="3"/>
  <c r="F169" i="3"/>
  <c r="F167" i="3" s="1"/>
  <c r="F166" i="3" s="1"/>
  <c r="D188" i="3"/>
  <c r="D175" i="3" s="1"/>
  <c r="D377" i="3"/>
  <c r="D375" i="3" s="1"/>
  <c r="D374" i="3" s="1"/>
  <c r="I35" i="3"/>
  <c r="I22" i="3" s="1"/>
  <c r="G187" i="3"/>
  <c r="G318" i="3"/>
  <c r="I391" i="3"/>
  <c r="I403" i="3"/>
  <c r="I401" i="3" s="1"/>
  <c r="I400" i="3" s="1"/>
  <c r="H524" i="3"/>
  <c r="H520" i="3" s="1"/>
  <c r="H518" i="3" s="1"/>
  <c r="H517" i="3" s="1"/>
  <c r="G650" i="3"/>
  <c r="G648" i="3" s="1"/>
  <c r="G647" i="3" s="1"/>
  <c r="N182" i="3"/>
  <c r="N180" i="3" s="1"/>
  <c r="N179" i="3" s="1"/>
  <c r="N174" i="3"/>
  <c r="G130" i="3"/>
  <c r="G128" i="3" s="1"/>
  <c r="G127" i="3" s="1"/>
  <c r="G469" i="3"/>
  <c r="G476" i="3"/>
  <c r="G21" i="3" s="1"/>
  <c r="H611" i="3"/>
  <c r="H609" i="3" s="1"/>
  <c r="H608" i="3" s="1"/>
  <c r="G676" i="3"/>
  <c r="G674" i="3" s="1"/>
  <c r="G673" i="3" s="1"/>
  <c r="E230" i="4"/>
  <c r="I169" i="3"/>
  <c r="I167" i="3" s="1"/>
  <c r="I166" i="3" s="1"/>
  <c r="G321" i="3"/>
  <c r="G295" i="3" s="1"/>
  <c r="G22" i="3" s="1"/>
  <c r="G635" i="3"/>
  <c r="G634" i="3" s="1"/>
  <c r="I468" i="3"/>
  <c r="I466" i="3" s="1"/>
  <c r="I465" i="3" s="1"/>
  <c r="G45" i="3"/>
  <c r="G234" i="3"/>
  <c r="G232" i="3" s="1"/>
  <c r="G231" i="3" s="1"/>
  <c r="G224" i="3"/>
  <c r="G299" i="3"/>
  <c r="G297" i="3" s="1"/>
  <c r="G296" i="3" s="1"/>
  <c r="I526" i="3"/>
  <c r="I19" i="3" s="1"/>
  <c r="G537" i="3"/>
  <c r="G572" i="3"/>
  <c r="G570" i="3" s="1"/>
  <c r="G569" i="3" s="1"/>
  <c r="U14" i="5"/>
  <c r="U10" i="5" s="1"/>
  <c r="U8" i="5" s="1"/>
  <c r="D612" i="3"/>
  <c r="G78" i="3"/>
  <c r="G76" i="3" s="1"/>
  <c r="G75" i="3" s="1"/>
  <c r="G91" i="3"/>
  <c r="G89" i="3" s="1"/>
  <c r="G88" i="3" s="1"/>
  <c r="G494" i="3"/>
  <c r="G492" i="3" s="1"/>
  <c r="G491" i="3" s="1"/>
  <c r="G559" i="3"/>
  <c r="G557" i="3" s="1"/>
  <c r="G556" i="3" s="1"/>
  <c r="F10" i="7"/>
  <c r="V10" i="7"/>
  <c r="V8" i="7" s="1"/>
  <c r="J14" i="7"/>
  <c r="J10" i="7" s="1"/>
  <c r="J8" i="7" s="1"/>
  <c r="H29" i="6"/>
  <c r="H23" i="6" s="1"/>
  <c r="H8" i="6" s="1"/>
  <c r="E573" i="4"/>
  <c r="E119" i="4"/>
  <c r="N14" i="5"/>
  <c r="N10" i="5" s="1"/>
  <c r="N8" i="5" s="1"/>
  <c r="H10" i="7"/>
  <c r="H8" i="7" s="1"/>
  <c r="N10" i="8"/>
  <c r="V10" i="8"/>
  <c r="V8" i="8" s="1"/>
  <c r="L14" i="8"/>
  <c r="L10" i="8" s="1"/>
  <c r="L8" i="8" s="1"/>
  <c r="Q14" i="8"/>
  <c r="Q10" i="8" s="1"/>
  <c r="Q8" i="8" s="1"/>
  <c r="R23" i="8"/>
  <c r="R8" i="8" s="1"/>
  <c r="D496" i="4"/>
  <c r="D494" i="4" s="1"/>
  <c r="F445" i="4"/>
  <c r="F438" i="4" s="1"/>
  <c r="T10" i="6"/>
  <c r="T8" i="6" s="1"/>
  <c r="E23" i="6"/>
  <c r="E8" i="6" s="1"/>
  <c r="D580" i="4"/>
  <c r="D573" i="4" s="1"/>
  <c r="J14" i="5"/>
  <c r="J10" i="5" s="1"/>
  <c r="J8" i="5" s="1"/>
  <c r="P14" i="5"/>
  <c r="P10" i="5" s="1"/>
  <c r="P8" i="5" s="1"/>
  <c r="G29" i="5"/>
  <c r="G23" i="5" s="1"/>
  <c r="G8" i="5" s="1"/>
  <c r="R10" i="7"/>
  <c r="G14" i="7"/>
  <c r="G10" i="7" s="1"/>
  <c r="G8" i="7" s="1"/>
  <c r="Q23" i="6"/>
  <c r="Q8" i="6" s="1"/>
  <c r="R29" i="6"/>
  <c r="R23" i="6" s="1"/>
  <c r="R8" i="6" s="1"/>
  <c r="M23" i="8"/>
  <c r="M8" i="8" s="1"/>
  <c r="S23" i="8"/>
  <c r="S8" i="8" s="1"/>
  <c r="E580" i="4"/>
  <c r="D492" i="4"/>
  <c r="D489" i="4" s="1"/>
  <c r="D487" i="4" s="1"/>
  <c r="F507" i="4"/>
  <c r="F500" i="4" s="1"/>
  <c r="F414" i="4"/>
  <c r="D379" i="4"/>
  <c r="D377" i="4" s="1"/>
  <c r="D369" i="4"/>
  <c r="F242" i="4"/>
  <c r="J221" i="3"/>
  <c r="J219" i="3" s="1"/>
  <c r="J218" i="3" s="1"/>
  <c r="J314" i="3"/>
  <c r="J325" i="3"/>
  <c r="J323" i="3" s="1"/>
  <c r="J322" i="3" s="1"/>
  <c r="J409" i="3"/>
  <c r="J396" i="3" s="1"/>
  <c r="J470" i="3"/>
  <c r="J494" i="3"/>
  <c r="J492" i="3" s="1"/>
  <c r="J491" i="3" s="1"/>
  <c r="O10" i="5"/>
  <c r="O8" i="5" s="1"/>
  <c r="Q23" i="5"/>
  <c r="F10" i="6"/>
  <c r="F8" i="6" s="1"/>
  <c r="U10" i="6"/>
  <c r="U8" i="6" s="1"/>
  <c r="K10" i="7"/>
  <c r="K8" i="7" s="1"/>
  <c r="M14" i="7"/>
  <c r="M10" i="7" s="1"/>
  <c r="M8" i="7" s="1"/>
  <c r="S14" i="7"/>
  <c r="S10" i="7" s="1"/>
  <c r="S8" i="7" s="1"/>
  <c r="K23" i="7"/>
  <c r="N23" i="8"/>
  <c r="E610" i="4"/>
  <c r="E586" i="4"/>
  <c r="E193" i="4"/>
  <c r="E170" i="4"/>
  <c r="L394" i="3"/>
  <c r="L390" i="3" s="1"/>
  <c r="L388" i="3" s="1"/>
  <c r="L387" i="3" s="1"/>
  <c r="L403" i="3"/>
  <c r="L401" i="3" s="1"/>
  <c r="L400" i="3" s="1"/>
  <c r="J474" i="3"/>
  <c r="J507" i="3"/>
  <c r="J505" i="3" s="1"/>
  <c r="J504" i="3" s="1"/>
  <c r="S23" i="6"/>
  <c r="S8" i="6" s="1"/>
  <c r="F23" i="7"/>
  <c r="J91" i="3"/>
  <c r="J89" i="3" s="1"/>
  <c r="J88" i="3" s="1"/>
  <c r="Q10" i="5"/>
  <c r="L23" i="5"/>
  <c r="L8" i="5" s="1"/>
  <c r="M23" i="6"/>
  <c r="M8" i="6" s="1"/>
  <c r="R23" i="7"/>
  <c r="I23" i="8"/>
  <c r="I8" i="8" s="1"/>
  <c r="D298" i="4"/>
  <c r="D291" i="4" s="1"/>
  <c r="D275" i="4"/>
  <c r="K526" i="3"/>
  <c r="K520" i="3" s="1"/>
  <c r="K518" i="3" s="1"/>
  <c r="K517" i="3" s="1"/>
  <c r="J637" i="3"/>
  <c r="J635" i="3" s="1"/>
  <c r="J634" i="3" s="1"/>
  <c r="M294" i="3"/>
  <c r="M650" i="3"/>
  <c r="M648" i="3" s="1"/>
  <c r="M647" i="3" s="1"/>
  <c r="L312" i="3"/>
  <c r="L310" i="3" s="1"/>
  <c r="L309" i="3" s="1"/>
  <c r="L287" i="3"/>
  <c r="L286" i="3" s="1"/>
  <c r="L284" i="3" s="1"/>
  <c r="L283" i="3" s="1"/>
  <c r="J349" i="3"/>
  <c r="J348" i="3" s="1"/>
  <c r="J315" i="3"/>
  <c r="J364" i="3"/>
  <c r="J362" i="3" s="1"/>
  <c r="J361" i="3" s="1"/>
  <c r="O182" i="3"/>
  <c r="O180" i="3" s="1"/>
  <c r="O179" i="3" s="1"/>
  <c r="O172" i="3"/>
  <c r="M614" i="3"/>
  <c r="E101" i="4"/>
  <c r="E94" i="4" s="1"/>
  <c r="J143" i="3"/>
  <c r="J141" i="3" s="1"/>
  <c r="J140" i="3" s="1"/>
  <c r="J377" i="3"/>
  <c r="J375" i="3" s="1"/>
  <c r="J374" i="3" s="1"/>
  <c r="K468" i="3"/>
  <c r="K466" i="3" s="1"/>
  <c r="K465" i="3" s="1"/>
  <c r="J525" i="3"/>
  <c r="J529" i="3"/>
  <c r="K221" i="3"/>
  <c r="K219" i="3" s="1"/>
  <c r="K218" i="3" s="1"/>
  <c r="J227" i="3"/>
  <c r="J19" i="3" s="1"/>
  <c r="J319" i="3"/>
  <c r="J293" i="3" s="1"/>
  <c r="J20" i="3" s="1"/>
  <c r="M290" i="3"/>
  <c r="M286" i="3" s="1"/>
  <c r="M284" i="3" s="1"/>
  <c r="M283" i="3" s="1"/>
  <c r="M674" i="3"/>
  <c r="M673" i="3" s="1"/>
  <c r="J299" i="3"/>
  <c r="J297" i="3" s="1"/>
  <c r="J296" i="3" s="1"/>
  <c r="M556" i="3"/>
  <c r="D131" i="4"/>
  <c r="K104" i="3"/>
  <c r="K102" i="3" s="1"/>
  <c r="K101" i="3" s="1"/>
  <c r="J288" i="3"/>
  <c r="J15" i="3" s="1"/>
  <c r="N528" i="3"/>
  <c r="N21" i="3" s="1"/>
  <c r="J287" i="3"/>
  <c r="J289" i="3"/>
  <c r="L529" i="3"/>
  <c r="L517" i="3" s="1"/>
  <c r="J624" i="3"/>
  <c r="J622" i="3" s="1"/>
  <c r="J621" i="3" s="1"/>
  <c r="K533" i="3"/>
  <c r="K531" i="3" s="1"/>
  <c r="K530" i="3" s="1"/>
  <c r="L611" i="3"/>
  <c r="L609" i="3" s="1"/>
  <c r="L608" i="3" s="1"/>
  <c r="J614" i="3"/>
  <c r="J611" i="3" s="1"/>
  <c r="J609" i="3" s="1"/>
  <c r="J608" i="3" s="1"/>
  <c r="J572" i="3"/>
  <c r="J570" i="3" s="1"/>
  <c r="J569" i="3" s="1"/>
  <c r="J295" i="3"/>
  <c r="J22" i="3" s="1"/>
  <c r="J408" i="3"/>
  <c r="M229" i="3"/>
  <c r="M21" i="3" s="1"/>
  <c r="G221" i="3" l="1"/>
  <c r="G219" i="3" s="1"/>
  <c r="G218" i="3" s="1"/>
  <c r="G16" i="3"/>
  <c r="N18" i="3"/>
  <c r="N169" i="3"/>
  <c r="N167" i="3" s="1"/>
  <c r="N166" i="3" s="1"/>
  <c r="H21" i="2"/>
  <c r="H38" i="2"/>
  <c r="H36" i="2" s="1"/>
  <c r="T122" i="2"/>
  <c r="N120" i="2"/>
  <c r="T120" i="2" s="1"/>
  <c r="S238" i="2"/>
  <c r="R72" i="2"/>
  <c r="O71" i="2"/>
  <c r="D9" i="4"/>
  <c r="D7" i="4" s="1"/>
  <c r="K38" i="2"/>
  <c r="K36" i="2" s="1"/>
  <c r="Q10" i="2"/>
  <c r="K19" i="3"/>
  <c r="L20" i="2"/>
  <c r="R22" i="2"/>
  <c r="N13" i="3"/>
  <c r="N11" i="3" s="1"/>
  <c r="N10" i="3" s="1"/>
  <c r="J169" i="3"/>
  <c r="J167" i="3" s="1"/>
  <c r="J166" i="3" s="1"/>
  <c r="J14" i="3"/>
  <c r="T14" i="2"/>
  <c r="G174" i="3"/>
  <c r="G182" i="3"/>
  <c r="G180" i="3" s="1"/>
  <c r="G179" i="3" s="1"/>
  <c r="D31" i="3"/>
  <c r="D18" i="3" s="1"/>
  <c r="D39" i="3"/>
  <c r="D37" i="3" s="1"/>
  <c r="D36" i="3" s="1"/>
  <c r="M611" i="3"/>
  <c r="M609" i="3" s="1"/>
  <c r="M608" i="3" s="1"/>
  <c r="M523" i="3"/>
  <c r="D366" i="4"/>
  <c r="D364" i="4" s="1"/>
  <c r="D12" i="4"/>
  <c r="L22" i="3"/>
  <c r="R142" i="2"/>
  <c r="O140" i="2"/>
  <c r="M10" i="2"/>
  <c r="M17" i="3"/>
  <c r="O107" i="2"/>
  <c r="R107" i="2" s="1"/>
  <c r="R109" i="2"/>
  <c r="O16" i="3"/>
  <c r="O13" i="3" s="1"/>
  <c r="O11" i="3" s="1"/>
  <c r="O10" i="3" s="1"/>
  <c r="O169" i="3"/>
  <c r="O167" i="3" s="1"/>
  <c r="O166" i="3" s="1"/>
  <c r="D521" i="3"/>
  <c r="D520" i="3" s="1"/>
  <c r="D518" i="3" s="1"/>
  <c r="D517" i="3" s="1"/>
  <c r="D611" i="3"/>
  <c r="D609" i="3" s="1"/>
  <c r="D608" i="3" s="1"/>
  <c r="G32" i="3"/>
  <c r="G39" i="3"/>
  <c r="G37" i="3" s="1"/>
  <c r="G36" i="3" s="1"/>
  <c r="R39" i="2"/>
  <c r="L38" i="2"/>
  <c r="I105" i="2"/>
  <c r="I104" i="2" s="1"/>
  <c r="I102" i="2" s="1"/>
  <c r="I109" i="2"/>
  <c r="I107" i="2" s="1"/>
  <c r="L238" i="2"/>
  <c r="R239" i="2"/>
  <c r="F145" i="2"/>
  <c r="F144" i="2" s="1"/>
  <c r="F140" i="2" s="1"/>
  <c r="G144" i="2"/>
  <c r="G140" i="2" s="1"/>
  <c r="F187" i="2"/>
  <c r="F186" i="2" s="1"/>
  <c r="F184" i="2" s="1"/>
  <c r="F190" i="2"/>
  <c r="F188" i="2" s="1"/>
  <c r="M14" i="2"/>
  <c r="M13" i="2" s="1"/>
  <c r="N517" i="3"/>
  <c r="D468" i="3"/>
  <c r="D466" i="3" s="1"/>
  <c r="D465" i="3" s="1"/>
  <c r="D16" i="3"/>
  <c r="R24" i="2"/>
  <c r="O20" i="2"/>
  <c r="R20" i="2" s="1"/>
  <c r="M218" i="3"/>
  <c r="J144" i="2"/>
  <c r="J140" i="2" s="1"/>
  <c r="I145" i="2"/>
  <c r="I144" i="2" s="1"/>
  <c r="I140" i="2" s="1"/>
  <c r="N13" i="2"/>
  <c r="T13" i="2" s="1"/>
  <c r="L144" i="2"/>
  <c r="R147" i="2"/>
  <c r="J468" i="3"/>
  <c r="J466" i="3" s="1"/>
  <c r="J465" i="3" s="1"/>
  <c r="N8" i="8"/>
  <c r="F8" i="7"/>
  <c r="D20" i="3"/>
  <c r="G17" i="3"/>
  <c r="D30" i="3"/>
  <c r="N217" i="2"/>
  <c r="T220" i="2"/>
  <c r="L220" i="2"/>
  <c r="I17" i="2"/>
  <c r="J11" i="2"/>
  <c r="J16" i="2"/>
  <c r="J14" i="2" s="1"/>
  <c r="J13" i="2" s="1"/>
  <c r="I13" i="2" s="1"/>
  <c r="L11" i="2"/>
  <c r="L16" i="2"/>
  <c r="L14" i="2" s="1"/>
  <c r="L14" i="3"/>
  <c r="H183" i="2"/>
  <c r="H186" i="2"/>
  <c r="H184" i="2" s="1"/>
  <c r="E13" i="3"/>
  <c r="E11" i="3" s="1"/>
  <c r="E10" i="3" s="1"/>
  <c r="I160" i="2"/>
  <c r="I158" i="2" s="1"/>
  <c r="D533" i="3"/>
  <c r="D531" i="3" s="1"/>
  <c r="D530" i="3" s="1"/>
  <c r="O17" i="2"/>
  <c r="P11" i="2"/>
  <c r="P16" i="2"/>
  <c r="P14" i="2" s="1"/>
  <c r="K20" i="2"/>
  <c r="K13" i="2" s="1"/>
  <c r="I21" i="2"/>
  <c r="I20" i="2" s="1"/>
  <c r="R105" i="2"/>
  <c r="O104" i="2"/>
  <c r="J395" i="3"/>
  <c r="J403" i="3"/>
  <c r="J401" i="3" s="1"/>
  <c r="J400" i="3" s="1"/>
  <c r="J523" i="3"/>
  <c r="J520" i="3" s="1"/>
  <c r="J518" i="3" s="1"/>
  <c r="J517" i="3" s="1"/>
  <c r="Q8" i="5"/>
  <c r="E157" i="4"/>
  <c r="E168" i="4"/>
  <c r="E155" i="4" s="1"/>
  <c r="R8" i="7"/>
  <c r="H169" i="3"/>
  <c r="H167" i="3" s="1"/>
  <c r="H166" i="3" s="1"/>
  <c r="H14" i="3"/>
  <c r="H13" i="3" s="1"/>
  <c r="H11" i="3" s="1"/>
  <c r="H10" i="3" s="1"/>
  <c r="F105" i="2"/>
  <c r="F104" i="2" s="1"/>
  <c r="F102" i="2" s="1"/>
  <c r="F109" i="2"/>
  <c r="F107" i="2" s="1"/>
  <c r="T20" i="2"/>
  <c r="L17" i="3"/>
  <c r="K14" i="2"/>
  <c r="J286" i="3"/>
  <c r="J284" i="3" s="1"/>
  <c r="J283" i="3" s="1"/>
  <c r="G524" i="3"/>
  <c r="G520" i="3" s="1"/>
  <c r="G518" i="3" s="1"/>
  <c r="G517" i="3" s="1"/>
  <c r="G533" i="3"/>
  <c r="G531" i="3" s="1"/>
  <c r="G530" i="3" s="1"/>
  <c r="I14" i="3"/>
  <c r="I13" i="3" s="1"/>
  <c r="I11" i="3" s="1"/>
  <c r="I10" i="3" s="1"/>
  <c r="I390" i="3"/>
  <c r="I388" i="3" s="1"/>
  <c r="I387" i="3" s="1"/>
  <c r="F15" i="3"/>
  <c r="F13" i="3" s="1"/>
  <c r="F11" i="3" s="1"/>
  <c r="F10" i="3" s="1"/>
  <c r="F26" i="3"/>
  <c r="F24" i="3" s="1"/>
  <c r="F23" i="3" s="1"/>
  <c r="K186" i="2"/>
  <c r="K184" i="2" s="1"/>
  <c r="K183" i="2"/>
  <c r="I24" i="3"/>
  <c r="I23" i="3" s="1"/>
  <c r="K13" i="3"/>
  <c r="K11" i="3" s="1"/>
  <c r="K10" i="3" s="1"/>
  <c r="Q107" i="2"/>
  <c r="T107" i="2" s="1"/>
  <c r="T109" i="2"/>
  <c r="D16" i="4"/>
  <c r="D14" i="4" s="1"/>
  <c r="D273" i="4"/>
  <c r="D266" i="4" s="1"/>
  <c r="J312" i="3"/>
  <c r="J310" i="3" s="1"/>
  <c r="J309" i="3" s="1"/>
  <c r="G468" i="3"/>
  <c r="G466" i="3" s="1"/>
  <c r="G465" i="3" s="1"/>
  <c r="G14" i="3"/>
  <c r="G292" i="3"/>
  <c r="G286" i="3" s="1"/>
  <c r="G284" i="3" s="1"/>
  <c r="G283" i="3" s="1"/>
  <c r="G312" i="3"/>
  <c r="G310" i="3" s="1"/>
  <c r="G309" i="3" s="1"/>
  <c r="D221" i="3"/>
  <c r="D219" i="3" s="1"/>
  <c r="D218" i="3" s="1"/>
  <c r="D396" i="3"/>
  <c r="D19" i="3" s="1"/>
  <c r="D403" i="3"/>
  <c r="D401" i="3" s="1"/>
  <c r="D400" i="3" s="1"/>
  <c r="L71" i="2"/>
  <c r="L69" i="2" s="1"/>
  <c r="R73" i="2"/>
  <c r="H140" i="2"/>
  <c r="S38" i="2"/>
  <c r="M36" i="2"/>
  <c r="S36" i="2" s="1"/>
  <c r="G20" i="2"/>
  <c r="G14" i="2" s="1"/>
  <c r="G13" i="2" s="1"/>
  <c r="D170" i="3"/>
  <c r="D182" i="3"/>
  <c r="D180" i="3" s="1"/>
  <c r="D179" i="3" s="1"/>
  <c r="I122" i="2"/>
  <c r="I120" i="2" s="1"/>
  <c r="T11" i="2"/>
  <c r="N10" i="2"/>
  <c r="I520" i="3"/>
  <c r="I518" i="3" s="1"/>
  <c r="I517" i="3" s="1"/>
  <c r="G10" i="2" l="1"/>
  <c r="O102" i="2"/>
  <c r="R102" i="2" s="1"/>
  <c r="R104" i="2"/>
  <c r="R144" i="2"/>
  <c r="L140" i="2"/>
  <c r="R140" i="2" s="1"/>
  <c r="L236" i="2"/>
  <c r="R236" i="2" s="1"/>
  <c r="R238" i="2"/>
  <c r="O69" i="2"/>
  <c r="R69" i="2" s="1"/>
  <c r="R71" i="2"/>
  <c r="H20" i="2"/>
  <c r="F21" i="2"/>
  <c r="F20" i="2" s="1"/>
  <c r="F14" i="2" s="1"/>
  <c r="I183" i="2"/>
  <c r="K182" i="2"/>
  <c r="K180" i="2" s="1"/>
  <c r="K12" i="2"/>
  <c r="K10" i="2" s="1"/>
  <c r="J10" i="2"/>
  <c r="D390" i="3"/>
  <c r="D388" i="3" s="1"/>
  <c r="D387" i="3" s="1"/>
  <c r="I16" i="2"/>
  <c r="I14" i="2" s="1"/>
  <c r="I11" i="2"/>
  <c r="L13" i="2"/>
  <c r="R220" i="2"/>
  <c r="L217" i="2"/>
  <c r="L36" i="2"/>
  <c r="R36" i="2" s="1"/>
  <c r="R38" i="2"/>
  <c r="G169" i="3"/>
  <c r="G167" i="3" s="1"/>
  <c r="G166" i="3" s="1"/>
  <c r="G18" i="3"/>
  <c r="L10" i="2"/>
  <c r="D169" i="3"/>
  <c r="D167" i="3" s="1"/>
  <c r="D166" i="3" s="1"/>
  <c r="D14" i="3"/>
  <c r="D13" i="3" s="1"/>
  <c r="D11" i="3" s="1"/>
  <c r="D10" i="3" s="1"/>
  <c r="P13" i="2"/>
  <c r="S14" i="2"/>
  <c r="H182" i="2"/>
  <c r="H180" i="2" s="1"/>
  <c r="F183" i="2"/>
  <c r="H12" i="2"/>
  <c r="J18" i="3"/>
  <c r="J390" i="3"/>
  <c r="J388" i="3" s="1"/>
  <c r="J387" i="3" s="1"/>
  <c r="L13" i="3"/>
  <c r="L11" i="3" s="1"/>
  <c r="L10" i="3" s="1"/>
  <c r="N215" i="2"/>
  <c r="T215" i="2" s="1"/>
  <c r="T217" i="2"/>
  <c r="M520" i="3"/>
  <c r="M518" i="3" s="1"/>
  <c r="M517" i="3" s="1"/>
  <c r="M16" i="3"/>
  <c r="M13" i="3" s="1"/>
  <c r="M11" i="3" s="1"/>
  <c r="M10" i="3" s="1"/>
  <c r="T10" i="2"/>
  <c r="G13" i="3"/>
  <c r="G11" i="3" s="1"/>
  <c r="G10" i="3" s="1"/>
  <c r="O16" i="2"/>
  <c r="O11" i="2"/>
  <c r="R17" i="2"/>
  <c r="D17" i="3"/>
  <c r="D26" i="3"/>
  <c r="D24" i="3" s="1"/>
  <c r="D23" i="3" s="1"/>
  <c r="G19" i="3"/>
  <c r="G26" i="3"/>
  <c r="G24" i="3" s="1"/>
  <c r="G23" i="3" s="1"/>
  <c r="J16" i="3"/>
  <c r="J13" i="3" s="1"/>
  <c r="J11" i="3" s="1"/>
  <c r="J10" i="3" s="1"/>
  <c r="R217" i="2" l="1"/>
  <c r="L215" i="2"/>
  <c r="R215" i="2" s="1"/>
  <c r="H13" i="2"/>
  <c r="F13" i="2" s="1"/>
  <c r="H14" i="2"/>
  <c r="O13" i="2"/>
  <c r="R13" i="2" s="1"/>
  <c r="S13" i="2"/>
  <c r="H10" i="2"/>
  <c r="R11" i="2"/>
  <c r="R16" i="2"/>
  <c r="O14" i="2"/>
  <c r="R14" i="2" s="1"/>
  <c r="I182" i="2"/>
  <c r="I180" i="2" s="1"/>
  <c r="I12" i="2"/>
  <c r="I10" i="2" s="1"/>
  <c r="P10" i="2"/>
  <c r="S10" i="2" s="1"/>
  <c r="F182" i="2"/>
  <c r="F180" i="2" s="1"/>
  <c r="F12" i="2"/>
  <c r="F10" i="2" s="1"/>
  <c r="O10" i="2" l="1"/>
  <c r="R10" i="2" s="1"/>
</calcChain>
</file>

<file path=xl/sharedStrings.xml><?xml version="1.0" encoding="utf-8"?>
<sst xmlns="http://schemas.openxmlformats.org/spreadsheetml/2006/main" count="2850" uniqueCount="567">
  <si>
    <t>Таблица 9</t>
  </si>
  <si>
    <t>Статус</t>
  </si>
  <si>
    <t>Наименование государственной программы, подпрограммы, основного мероприятия</t>
  </si>
  <si>
    <t>Наименование показателя (индикатора)</t>
  </si>
  <si>
    <t>Пункт 
Федерального плана
 статистических работ</t>
  </si>
  <si>
    <r>
      <t>Вид  показателя (индикатора)</t>
    </r>
    <r>
      <rPr>
        <vertAlign val="super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</t>
    </r>
  </si>
  <si>
    <t>Единица измерения</t>
  </si>
  <si>
    <t>Значения показателя (индикатора) государственной программы, подпрограммы, основного мероприятия</t>
  </si>
  <si>
    <t>Обоснование отклонений значений показателя (индикатора) на конец отчетного года (при наличии)</t>
  </si>
  <si>
    <r>
      <t>план</t>
    </r>
    <r>
      <rPr>
        <vertAlign val="superscript"/>
        <sz val="12"/>
        <rFont val="Times New Roman"/>
        <family val="1"/>
        <charset val="204"/>
      </rPr>
      <t>2</t>
    </r>
  </si>
  <si>
    <t>факт или оценка (в случае отсутствия статистических данных на отчетную дату)</t>
  </si>
  <si>
    <t>Государственная программа</t>
  </si>
  <si>
    <t>Основное мероприятие 2.1</t>
  </si>
  <si>
    <t>Сведения
о достижении значений показателей (индикаторов) реализации государственной программы Воронежской области
"Развитие культуры и туризма"
по состоянию на 01.01.2017 года</t>
  </si>
  <si>
    <t>Развитие культуры и туризма</t>
  </si>
  <si>
    <t xml:space="preserve">Количество посещений организаций культуры по отношению к уровню 2012 года </t>
  </si>
  <si>
    <t>Количество пользователей архивной информацией</t>
  </si>
  <si>
    <t>Уровень удовлетворенности населения Воронежской области качеством предоставления государственных и муниципальных услуг в сфере культуры</t>
  </si>
  <si>
    <t>Доля обучающихся, привлеченных к участию в творческих мероприятиях, проводимых   образовательными учреждениями культуры</t>
  </si>
  <si>
    <t>Отношение среднемесячной номинальной начисленной заработной платы работников государственных (муниципальных) учреждений культуры и искусства к среднемесячной начисленной заработной плате работников, занятых в сфере экономики региона</t>
  </si>
  <si>
    <t>Рост числа участников мероприятий, направленных на этнокультурное развитие народов России и поддержку языкового многообразия к 2013 году</t>
  </si>
  <si>
    <t>Подпрограмма 1</t>
  </si>
  <si>
    <t>Искусство и наследие</t>
  </si>
  <si>
    <t>Уровень достижения значений целевых показателей подпрограммы</t>
  </si>
  <si>
    <t>Основное мероприятие 1.1.</t>
  </si>
  <si>
    <t>Финансовое обеспечение деятельности подведомственных областных государственных учреждений культуры</t>
  </si>
  <si>
    <t>Количество посещений областных государственных библиотек</t>
  </si>
  <si>
    <t>Количество посещений областных государственных музеев</t>
  </si>
  <si>
    <t>Количество посетителей театрально-концертных мероприятий</t>
  </si>
  <si>
    <t>Увеличение численности участников культурно-досуговых мероприятий (по сравнению с предыдущим годом)</t>
  </si>
  <si>
    <t>Количество киновидеофильмов, выданных для демонстрации в киносеть Воронежской области</t>
  </si>
  <si>
    <t>Основное мероприятие 1.2.</t>
  </si>
  <si>
    <t>Развитие архивного дела</t>
  </si>
  <si>
    <t>Доля архивных документов, хранящихся в государственных архивах Воронежской области, переведенных в электронную форму</t>
  </si>
  <si>
    <t>Объем проведенных с начала года реставрационных работ по восстановлению свойств и долговечности оригиналов архивных документов</t>
  </si>
  <si>
    <t>Основное мероприятие 1.3.</t>
  </si>
  <si>
    <t>Организация и проведение мероприятий, посвященных значимым событиям российской культуры</t>
  </si>
  <si>
    <t>Доля населения, охваченного мероприятиями в сфере культуры</t>
  </si>
  <si>
    <t>Основное мероприятие 1.4.</t>
  </si>
  <si>
    <t>Количество деятелей культуры, удостоенных почетных званий в области культуры и искусства</t>
  </si>
  <si>
    <t>Количество грантополучателей в области культуры и искусства</t>
  </si>
  <si>
    <t>Число лучших муниципальных учреждений культуры, находящихся на территориях сельских поселений, которым выплачено денежное поощрение</t>
  </si>
  <si>
    <t>Количество лучших работников муниципальных учреждений культуры, находящихся на территориях сельских поселений, которым выплачено денежное поощрение</t>
  </si>
  <si>
    <t>Подпрограмма 2</t>
  </si>
  <si>
    <t>Образование</t>
  </si>
  <si>
    <t>Основное мероприятие 2.1.</t>
  </si>
  <si>
    <t>Развитие образования в сфере культуры</t>
  </si>
  <si>
    <t>Среднегодовой контингент обучающихся по программам среднего профессионального образования сферы культуры и искусства</t>
  </si>
  <si>
    <t>Динамика примерных (индикативных) значений соотношения средней заработной платы работников государственных бюджетных образовательных учреждений среднего профессионального образования сферы культуры и искусства, повышение оплаты труда которых предусмотрено Указом Президента Российской Федерации от 07.05.2012 № 597 "О мероприятиях по реализации государственной социальной политики", и средней заработной платы, установленной в Воронежской области</t>
  </si>
  <si>
    <t>Количество работников культуры, прошедших курсы повышения квалификации и получивших документ установленного образца</t>
  </si>
  <si>
    <t>Подпрограмма 3</t>
  </si>
  <si>
    <t>Обеспечение реализации государственной программы</t>
  </si>
  <si>
    <t>Основное мероприятие 3.1.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</si>
  <si>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</si>
  <si>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Доля государственных служащих департамента культуры Воронежской области, прошедших  повышение квалификации в течение последних 3 лет</t>
  </si>
  <si>
    <t>Укомплектованность должностей государственной гражданской службы в департаменте культуры Воронежской области</t>
  </si>
  <si>
    <t>Количество плановых и внеплановых проверок подведомственных учреждений</t>
  </si>
  <si>
    <t>Основное мероприятие 3.2.</t>
  </si>
  <si>
    <t>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- исполнителями</t>
  </si>
  <si>
    <t>Качество финансового менеджмента департамента культуры Воронежской области</t>
  </si>
  <si>
    <t>Основное мероприятие 3.4.</t>
  </si>
  <si>
    <t xml:space="preserve">Удельный вес суммы государственных контрактов и гражданско-правовых договоров, заключенных по итогам проведения конкуретных способов определения поставщиков, в общей сумме государственных контрактов и гражданско-правовых договоров </t>
  </si>
  <si>
    <t>Подпрограмма 4</t>
  </si>
  <si>
    <t>Развитие сельской культуры Воронежской области</t>
  </si>
  <si>
    <t>Основное мероприятие 4.1.</t>
  </si>
  <si>
    <t>Строительство и реконструкция культурно-досуговых учреждений в Воронежской области</t>
  </si>
  <si>
    <t>Удельный вес населения, участвующего в платных культурно-досуговых мероприятиях, проводимых государственными (муниципальными) учреждениями культуры</t>
  </si>
  <si>
    <t>Основное мероприятие 4.2.</t>
  </si>
  <si>
    <t>Содействие сохранению и развитию муниципальных учреждений культуры</t>
  </si>
  <si>
    <t xml:space="preserve">Количество созданных модельных учреждений культуры в муниципальных районах </t>
  </si>
  <si>
    <t>Количество объектов культуры, в которых осуществлен капитальный ремонт</t>
  </si>
  <si>
    <t>Количество организованных внестационарных учреждений культуры</t>
  </si>
  <si>
    <t>Удельный вес сельских клубов, оснащенных современным оборудованием</t>
  </si>
  <si>
    <t>Количество книговыдач на 1 жителя</t>
  </si>
  <si>
    <t xml:space="preserve">Количество библиотек, проведших мероприятия по подключению общедоступных библиотек Российской Федерации к сети Интернет и развитие системы библиотечного дела с учетом задачи расширения информационных технологий и оцифровки, получивших доступ к сети Интернет </t>
  </si>
  <si>
    <t>Подпрограмма 5</t>
  </si>
  <si>
    <t>Развитие культуры Воронежской области</t>
  </si>
  <si>
    <t>Основное мероприятие 5.1.</t>
  </si>
  <si>
    <t>Сохранение и развитие объектов культуры</t>
  </si>
  <si>
    <t>Доля областных учреждений культуры, обеспеченных современным оборудованием</t>
  </si>
  <si>
    <t>Подпрограмма 6</t>
  </si>
  <si>
    <t>Развитие туризма и рекреации</t>
  </si>
  <si>
    <t>Основное мероприятие 6.1.</t>
  </si>
  <si>
    <t>Продвижение туристского потенциала Воронежской области на межрегиональном и международном уровне</t>
  </si>
  <si>
    <t>Объем въездного туристского потока</t>
  </si>
  <si>
    <t>Количество мероприятий, направленных на продвижение туристических ресурсов Воронежской области</t>
  </si>
  <si>
    <t>Доходы от предоставляемых услуг в коллективных средствах размещения (без НДС, акцизов и аналогичных платежей)</t>
  </si>
  <si>
    <t>Основное мероприятие 6.2.</t>
  </si>
  <si>
    <t>Содействие органам местного самоуправления в  создании условий для развития туризма</t>
  </si>
  <si>
    <t>Количество мероприятий, проводимых на муниципальном уровне, направленных на развитие региональной сферы туризма</t>
  </si>
  <si>
    <t>Основное мероприятие 6.3.</t>
  </si>
  <si>
    <t>Поддержка субъектов туристской индустрии - юридических лиц и индивидуальных предпринимателей, осуществляющих деятельность по приоритетным направлениям туристской деятельности в сфере внутреннего и въездного туризма</t>
  </si>
  <si>
    <t>Количество субъектов малого и среднего предпринимательства, осуществляющих  деятельность по приоритетным направлениям туристской деятельности в сфере внутреннего и въездного туризма – получателей государственной поддержки</t>
  </si>
  <si>
    <t>Подпрограмма 7</t>
  </si>
  <si>
    <t>Этнокультурное развитие Воронежской области</t>
  </si>
  <si>
    <t>Уровень толерантного отношения к представителям другой национальности</t>
  </si>
  <si>
    <t>Основное мероприятие 7.1.</t>
  </si>
  <si>
    <t>Совершенствование государственного управления в сфере государственной национальной политики на территории Воронежской области</t>
  </si>
  <si>
    <t>Количество участников совещаний, конференций, круглых столов, посвященных межэтническим и межкультурным проблемам</t>
  </si>
  <si>
    <t>Основное мероприятие 7.2.</t>
  </si>
  <si>
    <t>Этнокультурное развитие народов, проживающих на территории Воронежской области</t>
  </si>
  <si>
    <t>Численность участников мероприятий, направленных на этнокультурное развитие народов России и поддержку языкового многообразия</t>
  </si>
  <si>
    <t>У</t>
  </si>
  <si>
    <t>%</t>
  </si>
  <si>
    <t>чел.</t>
  </si>
  <si>
    <t>54.1</t>
  </si>
  <si>
    <t>тыс. чел.</t>
  </si>
  <si>
    <t>54.3</t>
  </si>
  <si>
    <t>единиц</t>
  </si>
  <si>
    <t>54.13</t>
  </si>
  <si>
    <t>листов</t>
  </si>
  <si>
    <t>баллов</t>
  </si>
  <si>
    <t>ед.</t>
  </si>
  <si>
    <t>74,6</t>
  </si>
  <si>
    <t>Доля государственных и муниципальных учреждений сферы культуры, находящихся в ведении Воронежской области и муниципальных образований, в которых действуют попечительские советы с участием в их работе заинтересованных социально ориентированных некоммерческих организаций, в общем числе таких учреждений в сфере культуры</t>
  </si>
  <si>
    <t>5,7</t>
  </si>
  <si>
    <t>464,2</t>
  </si>
  <si>
    <t>456,4</t>
  </si>
  <si>
    <t>735,2</t>
  </si>
  <si>
    <t>7,1</t>
  </si>
  <si>
    <t>Охват населения библиотечным обслуживанием</t>
  </si>
  <si>
    <t>не менее 50</t>
  </si>
  <si>
    <t>млн руб.</t>
  </si>
  <si>
    <t>Наименование государственной программы, подпрограммы,  основного мероприятия, мероприятия</t>
  </si>
  <si>
    <t xml:space="preserve">Содержание основного мероприятия (мероприятия), основные этапы реализации в текущем году.
Ожидаемый непосредственный результат (краткое описание) 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</si>
  <si>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</si>
  <si>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Код бюджетной классификации 
(в соответствии с законом Воронежской области об областном бюджете, далее - КБК)</t>
  </si>
  <si>
    <t>Бюджетные ассигнования на реализацию государственной программы, тыс. рублей</t>
  </si>
  <si>
    <r>
      <t xml:space="preserve">Уровень освоения бюджетных ассигнований, % </t>
    </r>
    <r>
      <rPr>
        <vertAlign val="superscript"/>
        <sz val="26"/>
        <rFont val="Times New Roman"/>
        <family val="1"/>
        <charset val="204"/>
      </rPr>
      <t>2</t>
    </r>
  </si>
  <si>
    <t>согласно закону Воронежской области об областном бюджете на отчетную дату текущего года, тыс. рублей</t>
  </si>
  <si>
    <r>
      <t xml:space="preserve">согласно бюджетной росписи расходов областного бюджета на отчетную дату текущего года, тыс. рублей </t>
    </r>
    <r>
      <rPr>
        <vertAlign val="superscript"/>
        <sz val="26"/>
        <rFont val="Times New Roman"/>
        <family val="1"/>
        <charset val="204"/>
      </rPr>
      <t>1</t>
    </r>
  </si>
  <si>
    <r>
      <t xml:space="preserve"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 </t>
    </r>
    <r>
      <rPr>
        <vertAlign val="superscript"/>
        <sz val="26"/>
        <rFont val="Times New Roman"/>
        <family val="1"/>
        <charset val="204"/>
      </rPr>
      <t>1</t>
    </r>
  </si>
  <si>
    <t>кассовое исполнение (на отчетную дату нарастающим итогом), тыс. рублей</t>
  </si>
  <si>
    <t>всего</t>
  </si>
  <si>
    <t>в том числе по источникам:</t>
  </si>
  <si>
    <t>федеральный бюджет</t>
  </si>
  <si>
    <t>областной бюджет</t>
  </si>
  <si>
    <t>Таблица  10</t>
  </si>
  <si>
    <t>Отчет о выполнении Плана реализации государственной программы Воронежской области 
"Развитие культуры и туризма"  в разрезе  исполнительных органов государственной власти Воронежской области
по состоянию на 01.01. 2017 года</t>
  </si>
  <si>
    <t>Всего, в том числе в разрезе ГРБС:</t>
  </si>
  <si>
    <t>Х</t>
  </si>
  <si>
    <t xml:space="preserve">Управление делами Воронежской области </t>
  </si>
  <si>
    <t>Департамент строительной политики Воронежской области</t>
  </si>
  <si>
    <t>Департамент культуры Воронежской области</t>
  </si>
  <si>
    <t xml:space="preserve">Искусство и наследие
</t>
  </si>
  <si>
    <t>Повышение качества и расширение спектра услуг, предоставляемых учреждениями культуры и искусства, архивными учреждениями;  формирование благоприятной среды для самореализации творческой личности и развитие духовных потребностей общества
Достижение в 2016 году плановых значений целевых показателей подпрограммы.</t>
  </si>
  <si>
    <t>ВСЕГО:</t>
  </si>
  <si>
    <t>в том числе по КБК:</t>
  </si>
  <si>
    <t>Всего:</t>
  </si>
  <si>
    <t>814 01 13 11 1 02 00590 100</t>
  </si>
  <si>
    <t>814 01 13 11 1 02 00590 200</t>
  </si>
  <si>
    <t>814 01 13 11 1 02 00590 800</t>
  </si>
  <si>
    <t>865 08 01 11 1 01 00590 100</t>
  </si>
  <si>
    <t>865 08 01 11 1 01 00590 200</t>
  </si>
  <si>
    <t>865 08 01 11 1 01 00590 300</t>
  </si>
  <si>
    <t>865 08 01 11 1 01 00590 600</t>
  </si>
  <si>
    <t>865 08 01 11 1 01 00590 800</t>
  </si>
  <si>
    <t>865 08 01 11 1 01 56100 600</t>
  </si>
  <si>
    <t>865 08 01 11 1 03 64860 600</t>
  </si>
  <si>
    <t>865 07 04 11 1 04 60860 600</t>
  </si>
  <si>
    <t>865 08 01 11 1 04 60860 300</t>
  </si>
  <si>
    <t>865 08 01 11 1 04 60860 600</t>
  </si>
  <si>
    <t>865 08 01 11 1 04 61620 600</t>
  </si>
  <si>
    <t>865 08 01 11 1 04 61620 800</t>
  </si>
  <si>
    <t>865 08 01 11 1 04 51470 500</t>
  </si>
  <si>
    <t>865 08 01 11 1 04 51480 500</t>
  </si>
  <si>
    <t>865 08 01 11 1 04 51500 600</t>
  </si>
  <si>
    <t xml:space="preserve">Основное мероприятие 1.1
</t>
  </si>
  <si>
    <t xml:space="preserve">Финансовое обеспечение деятельности подведомственных областных государственных учреждений культуры
</t>
  </si>
  <si>
    <t>1. Повышение качества и расширение спектра услуг, предоставляемых учреждениями культуры и искусства 
2. Выполнение Указа Президента РФ от 07.05.2012 № 597 "О мероприятиях по реализации государственной социальной политики".</t>
  </si>
  <si>
    <t xml:space="preserve">Мероприятие 1.1.1
</t>
  </si>
  <si>
    <t xml:space="preserve">Развитие библиотечного дела
</t>
  </si>
  <si>
    <t xml:space="preserve">Мероприятие 1.1.2
</t>
  </si>
  <si>
    <t xml:space="preserve">Развитие музейного дела
</t>
  </si>
  <si>
    <t xml:space="preserve">Мероприятие 1.1.3
</t>
  </si>
  <si>
    <t>Развитие театрального дела</t>
  </si>
  <si>
    <t xml:space="preserve">Мероприятие 1.1.4
</t>
  </si>
  <si>
    <t xml:space="preserve"> Развитие прочих учреждений культуры и кинематографии
</t>
  </si>
  <si>
    <t xml:space="preserve">Основное мероприятие 1.2
</t>
  </si>
  <si>
    <t xml:space="preserve"> Развитие архивного дела
</t>
  </si>
  <si>
    <t xml:space="preserve">Мероприятие 1.2.1
</t>
  </si>
  <si>
    <t xml:space="preserve">Обеспечение деятельности архивных учреждений Воронежской области
</t>
  </si>
  <si>
    <t>Содержание подведомственных архивных учреждений.  
Ожидаемый результат: Улучшение укомплектованности архивных фондов; высокий уровень сохранности и эффективности использования архивных фондов; укрепление материально-технической базы архивов.</t>
  </si>
  <si>
    <t xml:space="preserve">Мероприятие 1.2.2.
</t>
  </si>
  <si>
    <t xml:space="preserve">Обеспечение сохранности архивных документов и архивных фондов Воронежской области.
</t>
  </si>
  <si>
    <t xml:space="preserve">Основное мероприятие 1.3
</t>
  </si>
  <si>
    <t xml:space="preserve">Организация и проведение мероприятий, посвященных значимым событиям российской культуры
</t>
  </si>
  <si>
    <t xml:space="preserve">Основное мероприятие 1.4
</t>
  </si>
  <si>
    <t>865 07 04 11 2 01 00590 600</t>
  </si>
  <si>
    <t>865 07 09 11 2 01 00590 600</t>
  </si>
  <si>
    <t xml:space="preserve">Развитие образования в сфере культуры
</t>
  </si>
  <si>
    <t xml:space="preserve">Мероприятие 2.1.1
</t>
  </si>
  <si>
    <t xml:space="preserve">Оказание государственных услуг (выполнение работ) и обеспечение деятельности учреждений образования в сфере культуры
</t>
  </si>
  <si>
    <t xml:space="preserve">Мероприятие 2.1.2
</t>
  </si>
  <si>
    <t xml:space="preserve">Предоставление дополнительного профессионального образования (методическая работа)
</t>
  </si>
  <si>
    <t xml:space="preserve">Подпрограмма 3
</t>
  </si>
  <si>
    <t xml:space="preserve">Обеспечение реализации государственной программы
</t>
  </si>
  <si>
    <t>1. Реализация в полном объеме мероприятий государственной программы «Развитие культуры и туризма», достижение ее целей и задач.
2. Создание эффективной системы планирования и управления реализацией государственной программой.
3. Повышение эффективности деятельности органов исполнительной власти и органов местного самоуправления в сфере культуры и туризма.
4. Создание условий для привлечения в отрасль культуры высококвалифицированных кадров, в том числе молодых специалистов.
5. Формирование необходимой нормативно-правовой базы, обеспечивающей эффективную реализацию государственной программы и направленной на развитие сферы культуры и туризма.
6. Достижение в 2016 году плановых значений целевых показателей подпрограммы</t>
  </si>
  <si>
    <t>865 08 04 11 3 01 72010 100</t>
  </si>
  <si>
    <t>865 08 04 11 3 01 72010 200</t>
  </si>
  <si>
    <t>865 08 04 11 3 01 72010 800</t>
  </si>
  <si>
    <t>865 08 01 11 3 04 00590 600</t>
  </si>
  <si>
    <t xml:space="preserve">Основное мероприятие 3.1
</t>
  </si>
  <si>
    <t xml:space="preserve"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
</t>
  </si>
  <si>
    <t xml:space="preserve">Основное мероприятие 3.2
</t>
  </si>
  <si>
    <t xml:space="preserve">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- исполнителями
</t>
  </si>
  <si>
    <t>Улучшение совокупности значений показателей, отражающих качество финансового менеджмента департамента культуры Воронежской области  (достижение оценки качества финансового менеджмента не менее 78 баллов).</t>
  </si>
  <si>
    <t xml:space="preserve">Основное мероприятие 3.3.
</t>
  </si>
  <si>
    <t xml:space="preserve">Осуществление переданных полномочий Российской Федерации по государственной охране объектов культурного наследия федерального значения.
</t>
  </si>
  <si>
    <t xml:space="preserve">Основное мероприятие 3.4
</t>
  </si>
  <si>
    <t xml:space="preserve">Подпрограмма 4
</t>
  </si>
  <si>
    <t xml:space="preserve">Развитие сельской культуры
Воронежской области
</t>
  </si>
  <si>
    <t>Усиление государственной поддержки по социально-культурному обустройству сельских территорий, формированию в сельской местности условий социального комфорта, повышение эффективности предоставляемых услуг. 
Достижение в 2016 году плановых значений целевых показателей подпрограммы.</t>
  </si>
  <si>
    <t>820 08 04 11 4 01 78100 500</t>
  </si>
  <si>
    <t>865 08 01 11 4 02 51440 500</t>
  </si>
  <si>
    <t>865 08 01 11 4 02 51460 500</t>
  </si>
  <si>
    <t>865 08 01 11 4 02 50140 500</t>
  </si>
  <si>
    <t>865 08 01 11 4 02 R0140 500</t>
  </si>
  <si>
    <t>865 08 01 11 4 02 78440 500</t>
  </si>
  <si>
    <t xml:space="preserve">Основное мероприятие 4.1
</t>
  </si>
  <si>
    <t xml:space="preserve">Строительство и реконструкция культурно-досуговых учреждений в Воронежской области
</t>
  </si>
  <si>
    <t>в том числе по объектам:</t>
  </si>
  <si>
    <t>Строительство культурно-досугового центра в с. Рождественское Поворинского муниципального района</t>
  </si>
  <si>
    <t>Районный дом культуры в п.г.т. Каменка Каменского муниципального района Воронежской области</t>
  </si>
  <si>
    <t>Благоустройство территории центрального парка (создание парковой инфраструктуры) по ул. Парковая, 32 в п.г.т. Анна Аннинского муниципального района (включая ПИР)</t>
  </si>
  <si>
    <t>Основное мероприятие 4.2</t>
  </si>
  <si>
    <t xml:space="preserve">Содействие сохранению и развитию муниципальных учреждений культуры
</t>
  </si>
  <si>
    <t xml:space="preserve">Мероприятие 4.2.1
</t>
  </si>
  <si>
    <t xml:space="preserve">Содействие сохранению существующей сети муниципальных учреждений культуры (капитальный ремонт) в Воронежской области
</t>
  </si>
  <si>
    <t xml:space="preserve">Мероприятие 4.2.2
</t>
  </si>
  <si>
    <t xml:space="preserve">Модернизация материально-технической базы сельских учреждений культуры в Воронежской области
</t>
  </si>
  <si>
    <t xml:space="preserve">Комплектование книжных фондов муниципальных библиотек. Подключение общедоступных муниципальных библиотек Воронежской области к сети Интернет и развитие системы библиотечного дела с учетом задачи расширения информационных технологий и оцифровки. </t>
  </si>
  <si>
    <t>Мероприятие 4.2.3</t>
  </si>
  <si>
    <t xml:space="preserve">Развитие внестационарных форм клубного и библиотечного обслуживания населения Воронежской области
</t>
  </si>
  <si>
    <t>Создание мобильной системы обслуживания населенных пунктов, не имеющих библиотек в Бобровском муниципальном районе Воронежской области</t>
  </si>
  <si>
    <t>820 08 04 11 5 01 40090 400</t>
  </si>
  <si>
    <t xml:space="preserve">Основное мероприятие 5.1
</t>
  </si>
  <si>
    <t xml:space="preserve">Сохранение и развитие объектов культуры
</t>
  </si>
  <si>
    <t xml:space="preserve">Мероприятие 5.1.1 
</t>
  </si>
  <si>
    <t xml:space="preserve">Строительство, реконструкция и реставрация объектов культуры, культурного наследия Воронежской области
</t>
  </si>
  <si>
    <t xml:space="preserve">
Сохранение памятников культурного наследия Воронежской области, улучшение технического состояния и обеспечение их рационального использования.</t>
  </si>
  <si>
    <t>в том числе по объектам областной собственности:</t>
  </si>
  <si>
    <t>Историко-культурный центр "Дворцовый комплекс Ольденбургских" (реставрационные работы с приспособлением для современного использования объекта культурного наследия регионального значения "Комплекс Ольденбургских"), включая ПИР</t>
  </si>
  <si>
    <t>Дом с ризалитами в р.п. Рамонь Воронежской области (включая ПИР)</t>
  </si>
  <si>
    <t>Реставрация с приспособлением для современного использования объекта культурного наследия регионального значения "Комплекс Ольденбургских. Свитский корпус" (реконструкция 2-этажного нежилого здания под административное здание), адрес: Воронежская область, Рамонский район, рп Рамонь, ул.Мосина, д.23б</t>
  </si>
  <si>
    <t>Реставрация с приспособлением для современного использования объекта культурного наследия регионального значения "Мариинская гимназия", г.Воронеж (включая ПИР)</t>
  </si>
  <si>
    <t xml:space="preserve">Мероприятие 5.1.2
</t>
  </si>
  <si>
    <t xml:space="preserve">Сохранение и развитие инфраструктуры областных учреждений культуры
</t>
  </si>
  <si>
    <t xml:space="preserve">Мероприятие 5.1.3
</t>
  </si>
  <si>
    <t xml:space="preserve"> Модернизация творческого и производственного процессов. Укрепление материально-технической базы областных учреждений культуры
</t>
  </si>
  <si>
    <t>Строительство пристройки к основному корпусу здания ГБОУ СПО "Воронежское художественное училище"</t>
  </si>
  <si>
    <t xml:space="preserve">Основное мероприятие 5.2
</t>
  </si>
  <si>
    <t xml:space="preserve"> Развитие АУК ВО "Воронежский зоопарк им. А.С. Попова"
</t>
  </si>
  <si>
    <t>Ожидаемые результаты:  Увеличение количества посетителей АУК ВО "Воронежский зоопарк им. А.С. Попова" до 167,6 тыс. человек.</t>
  </si>
  <si>
    <t xml:space="preserve">Подпрограмма 6
</t>
  </si>
  <si>
    <t>865 04 12 11 6 01 00590 600</t>
  </si>
  <si>
    <t>865 04 12 11 6 03 70140 800</t>
  </si>
  <si>
    <t>Основное мероприятие 6.1</t>
  </si>
  <si>
    <t xml:space="preserve">Продвижение туристского потенциала Воронежской области на межрегиональном и международном уровне
</t>
  </si>
  <si>
    <t xml:space="preserve">Основное мероприятие 6.2
</t>
  </si>
  <si>
    <t xml:space="preserve"> Содействие органам местного самоуправления в  создании условий для развития туризма</t>
  </si>
  <si>
    <t xml:space="preserve">1. Оказание содействия развитию туристских информационных центров на территории муниципальных районов Воронежской области.
2. Проведение семинаров, тренингов и иных мероприятий, способствующих повышению компетенции сотрудников органов местного самоуправления муниципальных образований Воронежской области, уполномоченных в сфере туризма.
</t>
  </si>
  <si>
    <t xml:space="preserve">Основное мероприятие 6.3
</t>
  </si>
  <si>
    <t xml:space="preserve"> Поддержка субъектов туристской индустрии - юридических лиц и индивидуальных предпринимателей, осуществляющих деятельность по приоритетным направлениям туристской деятельности в сфере внутреннего и въездного туризма</t>
  </si>
  <si>
    <t xml:space="preserve">Подпрограмма 7
</t>
  </si>
  <si>
    <t xml:space="preserve">Этнокультурное развитие Воронежской области
</t>
  </si>
  <si>
    <t>865 08 01 11 7 01 52360 600</t>
  </si>
  <si>
    <t>865 08 01 11 7 01 52360 500</t>
  </si>
  <si>
    <t>865 08 01 11 7 02 R2360 600</t>
  </si>
  <si>
    <t>865 08 01 11 7 02 R2360 500</t>
  </si>
  <si>
    <t>865 08 01 11 7 02 52360 500</t>
  </si>
  <si>
    <t>865 08 01 11 7 02 52360 600</t>
  </si>
  <si>
    <t xml:space="preserve">Основное мероприятие 7.1
</t>
  </si>
  <si>
    <t xml:space="preserve">Мероприятие 7.1.1
</t>
  </si>
  <si>
    <t>Проведение совещаний работников органов и учреждений культуры по предупреждению межнациональных конфликтов</t>
  </si>
  <si>
    <t xml:space="preserve">Проведение совещаний работников органов и учреждений культуры по профилактике межнациональных конфликтов, разъяснение целей, задач и особенностей реализации государственной национальной политики на территории Воронежской области.
</t>
  </si>
  <si>
    <t xml:space="preserve">Мероприятие 7.1.2.
</t>
  </si>
  <si>
    <t xml:space="preserve">Содействие развитию региональной инфраструктуры этнокультурной сферы.
</t>
  </si>
  <si>
    <t xml:space="preserve">Мероприятие 7.1.3.
</t>
  </si>
  <si>
    <t xml:space="preserve">Проведение научно-практических конференций.
</t>
  </si>
  <si>
    <t xml:space="preserve">Мероприятие 7.1.4.
</t>
  </si>
  <si>
    <t xml:space="preserve">Проведение круглых столов, презентаций.
</t>
  </si>
  <si>
    <t xml:space="preserve">Мероприятие 7.1.5.
</t>
  </si>
  <si>
    <t xml:space="preserve">Издание печатной продукции о культурно-национальных особенностях населения Воронежской области.
</t>
  </si>
  <si>
    <t xml:space="preserve">Мероприятие 7.1.2
</t>
  </si>
  <si>
    <t xml:space="preserve"> Содействие развитию региональной инфраструктуры этнокультурной сферы
</t>
  </si>
  <si>
    <t>Создание и развитие домов дружбы в
Борисоглебском городском округе и Богучарском муниципальном районе Воронежской области</t>
  </si>
  <si>
    <t xml:space="preserve">Мероприятие 7.1.5
</t>
  </si>
  <si>
    <t xml:space="preserve">Издание печатной продукции о культурно-национальных особенностях населения Воронежской области
</t>
  </si>
  <si>
    <t xml:space="preserve">Издание печатной продукции Бюллетеня Национальной палаты при губернаторе Воронежской области
</t>
  </si>
  <si>
    <t xml:space="preserve">Основное мероприятие 7.2
</t>
  </si>
  <si>
    <t xml:space="preserve">Этнокультурное развитие народов, проживающих на территории Воронежской области
</t>
  </si>
  <si>
    <t>Мероприятие 7.2.1</t>
  </si>
  <si>
    <t xml:space="preserve">Создание в Воронежской области благоприятных условий для развития этнотуризма
</t>
  </si>
  <si>
    <t>Проведение в Воробьевском муниципальном районе XII Всероссийского фестиваля фольклора и ремёсел  "Русь мастеровая" (август), областного фестиваля национального кино и фестиваля славянской дружбы  «В семье единой» в Кантемировском муниципальном районе (декабрь).
Сохранение преемственности поколений в освоении традиционного культурного наследия народов России; возрождение местных фольклорных песенно-обрядовых традиций, художественных ремёсел.</t>
  </si>
  <si>
    <t xml:space="preserve">Мероприятие 7.2.3
</t>
  </si>
  <si>
    <t xml:space="preserve">Реализация комплекса мероприятий, посвященных Дню русского языка
</t>
  </si>
  <si>
    <t xml:space="preserve">Мероприятие 7.2.5
</t>
  </si>
  <si>
    <t xml:space="preserve">Поддержка языкового многообразия и гармонизация межнациональных отношений на территории Воронежской области
</t>
  </si>
  <si>
    <t>Таблица 11</t>
  </si>
  <si>
    <t>Наименование статей расходов</t>
  </si>
  <si>
    <r>
      <t>согласно бюджетной росписи расходов областного бюджета на отчетную дату текущего года, тыс. рублей</t>
    </r>
    <r>
      <rPr>
        <vertAlign val="superscript"/>
        <sz val="26"/>
        <rFont val="Times New Roman"/>
        <family val="1"/>
        <charset val="204"/>
      </rPr>
      <t>1</t>
    </r>
  </si>
  <si>
    <r>
      <t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</t>
    </r>
    <r>
      <rPr>
        <vertAlign val="superscript"/>
        <sz val="26"/>
        <rFont val="Times New Roman"/>
        <family val="1"/>
        <charset val="204"/>
      </rPr>
      <t>1</t>
    </r>
  </si>
  <si>
    <t>Отчет о выполнении Плана реализации государственной программы Воронежской области 
"Развитие культуры и туризма" по статьям расходов
по состоянию на 01.01.2017 года</t>
  </si>
  <si>
    <t xml:space="preserve">Государственная программа
</t>
  </si>
  <si>
    <t>ВСЕГО, в том числе:</t>
  </si>
  <si>
    <t>Государственные капитальные вложения, всего</t>
  </si>
  <si>
    <t>из них:</t>
  </si>
  <si>
    <t>Государственные капитальные вложения (объекты капитального строительства и недвижимое имущество), из них:</t>
  </si>
  <si>
    <t>бюджетные инвестиции на финансирование объектов областной собственности</t>
  </si>
  <si>
    <t>бюджетные инвестиции на приобретение недвижимого имущества в областную собственность</t>
  </si>
  <si>
    <t>субсидии БУ, АУ, ГУПам на финансирование объектов областной собственности</t>
  </si>
  <si>
    <t>субсидии БУ, АУ, ГУПам на приобретение недвижимого имущества в областную собственность</t>
  </si>
  <si>
    <t>субсидии местным бюджетам на софинансирование объектов муниципальной собственности</t>
  </si>
  <si>
    <t>субсидии местным бюджетам на приобретение недвижимого имущества в муниципальную собственность</t>
  </si>
  <si>
    <t>Государственные капитальные вложения (за исключением объектов капитального строительства и объектов недвижимого имущества)</t>
  </si>
  <si>
    <t>НИОКР</t>
  </si>
  <si>
    <t>ПРОЧИЕ расходы</t>
  </si>
  <si>
    <t>Всего, в том числе:</t>
  </si>
  <si>
    <t xml:space="preserve">Обеспечение сохранности архивных документов и архивных фондов Воронежской области
</t>
  </si>
  <si>
    <t>Основное мероприятие 3.2</t>
  </si>
  <si>
    <t xml:space="preserve">Мероприятие 4.2.3.
</t>
  </si>
  <si>
    <t xml:space="preserve">Мероприятие 4.2.4.
</t>
  </si>
  <si>
    <t xml:space="preserve">Сохранение и развитие традиционной народной культуры и любительского самодеятельного творчества сельских территорий Воронежской области.
</t>
  </si>
  <si>
    <t xml:space="preserve">Мероприятие 4.2.5.
</t>
  </si>
  <si>
    <t xml:space="preserve">Развитие кинообслуживания сельского населения и модернизация системы киносети Воронежской области.
</t>
  </si>
  <si>
    <t xml:space="preserve">Мероприятие 5.1.2.
</t>
  </si>
  <si>
    <t xml:space="preserve">Сохранение и развитие инфраструктуры областных учреждений культуры.
</t>
  </si>
  <si>
    <t xml:space="preserve">Мероприятие 5.1.3.
</t>
  </si>
  <si>
    <t xml:space="preserve"> Модернизация творческого и производственного процессов. Укрепление материально-технической базы областных учреждений культуры.
</t>
  </si>
  <si>
    <t xml:space="preserve">Мероприятие 7.1.1.
</t>
  </si>
  <si>
    <t xml:space="preserve">Проведение совещаний работников органов и учреждений культуры по предупреждению межнациональных конфликтов.
</t>
  </si>
  <si>
    <t xml:space="preserve">Мероприятие 7.2.1.
</t>
  </si>
  <si>
    <t xml:space="preserve">Создание в Воронежской области благоприятных условий для развития этнотуризма.
</t>
  </si>
  <si>
    <t xml:space="preserve">Мероприятие 7.2.2.
</t>
  </si>
  <si>
    <t xml:space="preserve">Организация посещений представителями национально-культурных объединений объектов культурного наследия (памятников истории и культуры) Воронежской области.
</t>
  </si>
  <si>
    <t xml:space="preserve">Мероприятие 7.2.4.
</t>
  </si>
  <si>
    <t xml:space="preserve">Оказание содействия участию представителей этнокультурных, общественных, религиозных объединений и творческих коллективов в международных мероприятиях.
</t>
  </si>
  <si>
    <t>Таблица 12</t>
  </si>
  <si>
    <t xml:space="preserve">Наименование государственной программы, подпрограммы, основного мероприятия </t>
  </si>
  <si>
    <t>Источники ресурсного обеспечения</t>
  </si>
  <si>
    <t xml:space="preserve">Расходы за отчетный период,  тыс. руб. </t>
  </si>
  <si>
    <r>
      <t>предусмотрено на год</t>
    </r>
    <r>
      <rPr>
        <vertAlign val="superscript"/>
        <sz val="12"/>
        <rFont val="Times New Roman"/>
        <family val="1"/>
        <charset val="204"/>
      </rPr>
      <t>1</t>
    </r>
  </si>
  <si>
    <r>
      <t>фактически профинансировано</t>
    </r>
    <r>
      <rPr>
        <vertAlign val="superscript"/>
        <sz val="12"/>
        <rFont val="Times New Roman"/>
        <family val="1"/>
        <charset val="204"/>
      </rPr>
      <t>2</t>
    </r>
  </si>
  <si>
    <r>
      <t>объем выполненных работ</t>
    </r>
    <r>
      <rPr>
        <vertAlign val="superscript"/>
        <sz val="12"/>
        <rFont val="Times New Roman"/>
        <family val="1"/>
        <charset val="204"/>
      </rPr>
      <t>3</t>
    </r>
  </si>
  <si>
    <t>Информация
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 "Развитие культуры и туризма"
по состоянию на 01.01.2017 года</t>
  </si>
  <si>
    <t>всего, в том числе:</t>
  </si>
  <si>
    <t xml:space="preserve"> федеральный бюджет (бюджетные ассигнования, не предусмотренные законом Воронежской области об областном бюджете)</t>
  </si>
  <si>
    <t>бюджетные ассигнования, предусмотренные законом Воронежской области об областном бюджете, всего</t>
  </si>
  <si>
    <t>в том числе:</t>
  </si>
  <si>
    <t>местный бюджет</t>
  </si>
  <si>
    <t>внебюджетные источники, всего</t>
  </si>
  <si>
    <t xml:space="preserve">территориальные              государственные внебюджетные фонды                        </t>
  </si>
  <si>
    <t xml:space="preserve">юридические лица </t>
  </si>
  <si>
    <t>физические лица</t>
  </si>
  <si>
    <t>ГОСУДАРСТВЕННАЯ ПРОГРАММА</t>
  </si>
  <si>
    <t>ПОДПРОГРАММА 1</t>
  </si>
  <si>
    <t>Основное мероприятие 1.1</t>
  </si>
  <si>
    <t>в том числе по мероприятиям:</t>
  </si>
  <si>
    <t>Мероприятие 1.1.1</t>
  </si>
  <si>
    <t>Развитие библиотечного дела</t>
  </si>
  <si>
    <t>Мероприятие 1.1.2</t>
  </si>
  <si>
    <t>Развитие музейного дела</t>
  </si>
  <si>
    <t>Мероприятие 1.1.3</t>
  </si>
  <si>
    <t>Мероприятие 1.1.4.</t>
  </si>
  <si>
    <t>Развитие прочих учреждений культуры и кинематографии</t>
  </si>
  <si>
    <t>Основное 
мероприятие 1.2</t>
  </si>
  <si>
    <t>Мероприятие 1.2.1</t>
  </si>
  <si>
    <t>Обеспечение деятельности архивных учреждений Воронежской области</t>
  </si>
  <si>
    <t>Мероприятие 1.2.2.</t>
  </si>
  <si>
    <t>Обеспечение сохранности архивных документов и архивных фондов</t>
  </si>
  <si>
    <t>Основное 
мероприятие 1.3</t>
  </si>
  <si>
    <t>Основное 
мероприятие 1.4</t>
  </si>
  <si>
    <t>ПОДПРОГРАММА 2</t>
  </si>
  <si>
    <t>Основное 
мероприятие 2.1</t>
  </si>
  <si>
    <t>Мероприятие 2.1.1</t>
  </si>
  <si>
    <t>Оказание государственных услуг (выполнение работ) и обеспечение деятельности учреждений образования в сфере культуры</t>
  </si>
  <si>
    <t>Мероприятие 2.1.2</t>
  </si>
  <si>
    <t>Предоставление дополнительного профессионального образования (методическая работа)</t>
  </si>
  <si>
    <t>ПОДПРОГРАММА 3</t>
  </si>
  <si>
    <t>Основное 
мероприятие 3.1</t>
  </si>
  <si>
    <t>Основное 
мероприятие 3.2</t>
  </si>
  <si>
    <t>Основное 
мероприятие 3.3</t>
  </si>
  <si>
    <t>Осуществление переданных полномочий Российской Федерации по государственной охране объектов культурного наследия федерального значения</t>
  </si>
  <si>
    <t>Основное 
мероприятие 3.4</t>
  </si>
  <si>
    <t>ПОДПРОГРАММА 4</t>
  </si>
  <si>
    <t>Основное 
мероприятие 4.1</t>
  </si>
  <si>
    <t>Строительство и реконструкция культурно-досуговых учреждений Воронежской области</t>
  </si>
  <si>
    <t>Основное 
мероприятие 4.2</t>
  </si>
  <si>
    <t>Мероприятие 4.2.1</t>
  </si>
  <si>
    <t>Содействие сохранению существующей сети муниципальных учреждений культуры (капитальный ремонт) в Воронежской области</t>
  </si>
  <si>
    <t>Мероприятие 4.2.2</t>
  </si>
  <si>
    <t>Модернизация материально-технической базы сельских учреждений культуры в Воронежской области</t>
  </si>
  <si>
    <t>Развитие внестационарных форм клубного и библиотечного обслуживания населения Воронежской области</t>
  </si>
  <si>
    <t>Мероприятие 4.2.4.</t>
  </si>
  <si>
    <t>Сохранение и развитие традиционной народной культуры и любительского самодеятельного творчества сельских территорий Воронежской области</t>
  </si>
  <si>
    <t>Мероприятие 4.2.5.</t>
  </si>
  <si>
    <t>Развитие кинообслуживания сельского населения и модернизация системы киносети Воронежской области</t>
  </si>
  <si>
    <t>ПОДПРОГРАММА 5</t>
  </si>
  <si>
    <t>Основное 
мероприятие 5.1</t>
  </si>
  <si>
    <t>Мероприятие 5.1.1</t>
  </si>
  <si>
    <t>Строительство, реконструкция и реставрация объектов культуры, культурного наследия Воронежской области (областная и муниципальная собственность)</t>
  </si>
  <si>
    <t>Мероприятие 5.1.2</t>
  </si>
  <si>
    <t>Сохранение и развитие инфраструктуры областных учреждений культуры</t>
  </si>
  <si>
    <t>Мероприятие 5.1.3</t>
  </si>
  <si>
    <t>Модернизация творческого и производственного процессов. Укрепление материально-технической базы областных учреждений культуры</t>
  </si>
  <si>
    <t>Основное 
мероприятие 5.2</t>
  </si>
  <si>
    <t>Развитие АУК ВО "Воронежский зоопарк им. А.С. Попова"</t>
  </si>
  <si>
    <t>ПОДПРОГРАММА 6</t>
  </si>
  <si>
    <t>Основное 
мероприятие 6.1</t>
  </si>
  <si>
    <t>Основное 
мероприятие 6.2</t>
  </si>
  <si>
    <t>Содействие органам местного самоуправления в развитии туристской инфраструктуры</t>
  </si>
  <si>
    <t>Основное 
мероприятие 6.3</t>
  </si>
  <si>
    <t>Финансовая поддержка социально ориентированных некоммерческих организаций, осуществляющих содействие развитию туризма на территории Воронежской области</t>
  </si>
  <si>
    <t>ПОДПРОГРАММА 7</t>
  </si>
  <si>
    <t>Основное 
мероприятие 7.1</t>
  </si>
  <si>
    <t>Мероприятие 7.1.1</t>
  </si>
  <si>
    <t>Мероприятие 7.1.2</t>
  </si>
  <si>
    <t>Содействие развитию региональной инфраструктуры этнокультурной сферы</t>
  </si>
  <si>
    <t>Мероприятие 7.1.3</t>
  </si>
  <si>
    <t>Проведение научно-практических конференций</t>
  </si>
  <si>
    <t>Мероприятие 7.1.4.</t>
  </si>
  <si>
    <t>Проведение круглых столов, презентаций</t>
  </si>
  <si>
    <t>Мероприятие 7.1.5.</t>
  </si>
  <si>
    <t>Издание печатной продукции о культурно-национальных особенностях населения Воронежской области</t>
  </si>
  <si>
    <t>Основное 
мероприятие 7.2</t>
  </si>
  <si>
    <t>Создание в Воронежской области благоприятных условий для развития этнотуризма</t>
  </si>
  <si>
    <t>Мероприятие 7.2.2</t>
  </si>
  <si>
    <t>Организация посещений представителями национально-культурных объединений объектов культурного наследия (памятников истории и культуры) Воронежской области</t>
  </si>
  <si>
    <t>Мероприятие 7.2.3</t>
  </si>
  <si>
    <t>Реализация комплекса мероприятий, посвященных Дню русского языка</t>
  </si>
  <si>
    <t>Мероприятие 7.2.4.</t>
  </si>
  <si>
    <t>Оказание содействия участию представителей этнокультурных, общественных, религиозных объединений и творческих коллективов в международных мероприятиях</t>
  </si>
  <si>
    <t>Мероприятие 7.2.5.</t>
  </si>
  <si>
    <t>Поддержка языкового многообразия и гармонизация межнациональных отношений на территории Воронежской области</t>
  </si>
  <si>
    <t>тыс. рублей</t>
  </si>
  <si>
    <t>Наименование государственной программы, подпрограммы, основного мероприятия, мероприятия, в рамках которых предусмотрены субсидии
  из федерального и областного бюджетов местным бюджетам согласно бюджетной росписи расходов</t>
  </si>
  <si>
    <t>Наименование субсидии</t>
  </si>
  <si>
    <t>Код бюджетной классификации 
(в соответствии с законом Воронежской области об областном бюджете или согласно бюджетной росписи расходов)</t>
  </si>
  <si>
    <t>Бюджетные ассигнования согласно бюджетной росписи расходов областного бюджета на отчетную дату текущего года (далее - план), тыс. рублей</t>
  </si>
  <si>
    <t>Кассовое исполнение, на отчетную дату нарастающим итогом (далее - факт), тыс. рублей</t>
  </si>
  <si>
    <t>в том числе по муниципальным районам и городским округам Воронежской области</t>
  </si>
  <si>
    <t>нераспределено</t>
  </si>
  <si>
    <t>Аннинский муниципальный
район</t>
  </si>
  <si>
    <t>Бобровский муниципальный
район</t>
  </si>
  <si>
    <t>Богучарский муниципальный
район</t>
  </si>
  <si>
    <t>Бутурлиновский муниципальный
район</t>
  </si>
  <si>
    <t>Верхнемамонский муниципальный
район</t>
  </si>
  <si>
    <t>Верхнехавский муниципальный
район</t>
  </si>
  <si>
    <t>Воробьевский муниципальный
район</t>
  </si>
  <si>
    <t>план</t>
  </si>
  <si>
    <t>факт</t>
  </si>
  <si>
    <t>Информация 
о субсидиях, предусмотренных из федерального и областного бюджетов местным бюджетам на реализацию мероприятий государственной программы Воронежской области "Развитие культуры и туризма" ,
в разрезе муниципальных образований Воронежской области
по состоянию на 01.01.2017 года</t>
  </si>
  <si>
    <t>Таблица 13</t>
  </si>
  <si>
    <t>Продолжение таблицы 13</t>
  </si>
  <si>
    <t>Грибановский муниципальный
район</t>
  </si>
  <si>
    <t>Калачеевский муниципальный
район</t>
  </si>
  <si>
    <t>Каменский муниципальный
район</t>
  </si>
  <si>
    <t>Кантемировский муниципальный
район</t>
  </si>
  <si>
    <t>Каширский муниципальный
район</t>
  </si>
  <si>
    <t>Лискинский муниципальный
район</t>
  </si>
  <si>
    <t>Нижнедевицкий муниципальный
район</t>
  </si>
  <si>
    <t>Новоусманский муниципальный
район</t>
  </si>
  <si>
    <t>Новохоперский муниципальный
район</t>
  </si>
  <si>
    <t>Информация 
о субсидиях, предусмотренных из федерального и областного бюджетов местным бюджетам на реализацию мероприятий государственной программы Воронежской области "Развитие культуры и туризма",
в разрезе муниципальных образований Воронежской области
по состоянию на 01.01.2017 года</t>
  </si>
  <si>
    <t>Ольховатский муниципальный
район</t>
  </si>
  <si>
    <t>Острогожский муниципальный
район</t>
  </si>
  <si>
    <t>Павловский муниципальный
район</t>
  </si>
  <si>
    <t>Панинский муниципальный
район</t>
  </si>
  <si>
    <t>Петропавловский муниципальный
район</t>
  </si>
  <si>
    <t>Поворинский муниципальный
район</t>
  </si>
  <si>
    <t>Подгоренский муниципальный
район</t>
  </si>
  <si>
    <t>Рамонский муниципальный
район</t>
  </si>
  <si>
    <t>Репьевский муниципальный
район</t>
  </si>
  <si>
    <t>Россошанский муниципальный
район</t>
  </si>
  <si>
    <t>Семилукский муниципальный
район</t>
  </si>
  <si>
    <t>Таловский муниципальный
район</t>
  </si>
  <si>
    <t>Терновский муниципальный
район</t>
  </si>
  <si>
    <t>Хохольский муниципальный
район</t>
  </si>
  <si>
    <t>Эртильский муниципальный
район</t>
  </si>
  <si>
    <t>Борисоглебский городской округ</t>
  </si>
  <si>
    <t>Городской округ город Нововоронеж</t>
  </si>
  <si>
    <t>Городской округ город Воронеж</t>
  </si>
  <si>
    <t>Всего</t>
  </si>
  <si>
    <t>Основное мероприятие 4.1</t>
  </si>
  <si>
    <t>всего, в том числе по КБК:</t>
  </si>
  <si>
    <t>Основное мероприятие 7.1</t>
  </si>
  <si>
    <t xml:space="preserve">Содействие развитию региональной инфраструктуры этнокультурной сферы
</t>
  </si>
  <si>
    <t>Основное мероприятие 7.2</t>
  </si>
  <si>
    <t xml:space="preserve">Субсидии местным бюджетам на софинансирование объектов капитального строительства муниципальной собственности, бюджетные инвестиции в которые осуществляются из местных бюджетов
</t>
  </si>
  <si>
    <t>Субсидии местным бюджетам на реализацию мероприятий по укреплению материально-технической базы и развитию сельских объектов культуры</t>
  </si>
  <si>
    <t xml:space="preserve">Субсидии местным бюджетам на реализацию мероприятий по содействию сохранению и развитию муниципальных учреждений культуры в рамках федеральной целевой программы "Культура России (2012 - 2018 годы)"
</t>
  </si>
  <si>
    <t>Субсидии местным бюджетам на реализацию мероприятий по совершенствованию государственного управления в сфере государственной национальной политики на территории Воронежской области в рамках федеральной целевой программы "Укрепление единства российской нации и этнокультурное развитие народов России (2014-2020 годы)"</t>
  </si>
  <si>
    <t>Субсидии местным бюджетам на реализацию мероприятий этнокультурного развития народов, проживающих на территории Воронежской области, в рамках федеральной целевой программы "Укрепление единства российской нации и этнокультурное развитие народов России (2014-2020 годы)"</t>
  </si>
  <si>
    <r>
      <t xml:space="preserve">областной бюджет </t>
    </r>
    <r>
      <rPr>
        <b/>
        <vertAlign val="superscript"/>
        <sz val="12"/>
        <rFont val="Times New Roman"/>
        <family val="1"/>
        <charset val="204"/>
      </rPr>
      <t>4</t>
    </r>
  </si>
  <si>
    <t xml:space="preserve"> Повышение качества и расширение спектра предоставляемых  образовательных услуг, обеспечение доступности к культурному образовательному продукту.
 Создание условий для всестороннего развития способностей наиболее одаренных учащихся и студентов образовательных учреждений сферы культуры и искусства.
 Создание условий для творческой самореализации обучающихся. 
Сохранение и развитие кадрового потенциала. Повышение престижности и привлекательности профессий в сфере образования отрасли культуры Воронежской области
Достижение в 2016 году плановых значений целевых показателей подпрограммы.</t>
  </si>
  <si>
    <t xml:space="preserve">Увеличение доли областных учреждений культуры, обеспеченных современным оборудованием, до 79 %.
</t>
  </si>
  <si>
    <t>Сохранение и эффективное использование культурного наследия Воронежской области. 
Увеличение предложения доступа граждан к культурным ценностям. 
Увеличение доли населения, охваченного мероприятиями в сфере культуры, до 58,9 %.</t>
  </si>
  <si>
    <t xml:space="preserve">Проведение Дня славянской письменности и культуры (май).   
Формирование межкультурного диалога, профилактика национальной, расовой и религиозной неприязни, воспитание разных социальных групп в духе миролюбия, толерантности, веротерпимости.
</t>
  </si>
  <si>
    <t xml:space="preserve"> Количество участников совещаний, конференций, круглых столов, посвященных межэтническим и межкультурным проблемам в 2016 году составит не менее 50 человек.</t>
  </si>
  <si>
    <t>Содержание областных государственных библиотек. Выполнение государственного задания подведомственными учреждениями культуры. 
Ожидаемый результат: Количество посетителей областных государственных библиотек составит 464,2 тыс. человек.</t>
  </si>
  <si>
    <t>Содержание областных государственных музеев. Выполнение государственного задания подведомственными учреждениями культуры. Ожидаемый результат: Количество посещений областных государственных музеев составит 456,4 тыс. человек.</t>
  </si>
  <si>
    <t>Содержание подведомственных театрально-концертных учреждений. Выполнение государственного задания подведомственными учреждениями культуры. Ожидаемый результат: Количество посетителей театрально-концертных мероприятий 735,2 тыс. человек</t>
  </si>
  <si>
    <t xml:space="preserve">Содержание подведомственных учреждений. Выполнение государственного задания подведомственными учреждениями культуры. Ожидаемый результат: Увеличение численности участников культурно-досуговых мероприятий до 7,1 %. 
Увеличение количества киновидеофильмов, выданных для демонстрации в киносеть Воронежской области  до2890 единиц. </t>
  </si>
  <si>
    <t>Увеличение доли архивных документов, хранящихся в государственных архивах Воронежской области, переведенных в электронную форму  до 1,23 %. 
Увеличение объема проведенных с начала года реставрационных работ по восстановлению свойств и долговечности оригиналов архивных документов до 67614  листов.</t>
  </si>
  <si>
    <t>Осуществение расходов по направлению "Социально-творческий заказ". 
Ожидаемый результат: Увеличение доли населения, охваченного мероприятиями в сфере культуры до 70,95 %.</t>
  </si>
  <si>
    <t>Осуществление поддержки выдающихся деятелей культуры; обеспечение государственной поддержки дарований; государственная поддержка художественных коллективов, творческих союзов и организаций культуры. 
Ожидаемый результат:  Увеличение количества деятелей культуры, удостоенных почетных званий в области культуры и искусства, до 388 чел. 
Увеличение количества деятелей культуры, творческих коллективов, общественных объединений, получивших гранты в области культуры и искусства, до 56 единиц.
  Выплата  денежных поощрений лучшим муниципальным учреждениям культуры, находящимся на территориях сельских поселений, - 20 ед.
  Выплата  денежных поощрений лучшим работникам муниципальных учреждений культуры, находящихся на территориях сельских поселений,- 16 ед.</t>
  </si>
  <si>
    <t>Государственная поддержка наиболее одаренных учащихся и студентов образовательных учреждений сферы культуры и искусства. Увеличение числа детей, участвующих в творческих мероприятиях. 
Развитие научно-методического потенциала образовательных учреждений. Повышение качества дополнительного образования художественно-эстетической направленности. 
Увеличение среднегодового контингента обучающихся по программам среднего профессионального образования сферы культуры и искусства до 1294 человек.</t>
  </si>
  <si>
    <r>
      <rPr>
        <sz val="20"/>
        <rFont val="Times New Roman"/>
        <family val="1"/>
        <charset val="204"/>
      </rPr>
      <t xml:space="preserve">Содержание подведомственных учреждений образования в сфере культуры. Выполнение государственного задания подведомственными учреждениями культуры. 
Ожидаемый результат: Увеличение среднегодового контингента обучающихся по программам среднего профессионального образования сферы культуры и искусства до  1294 человек.
 Доведение средней заработной платы работников образовательных учреждений культуры Воронежской области до 90 % средней заработной платы, установленной в Воронежской области (выполнение Указа Президента РФ от 07.05.2012 № 597). </t>
    </r>
    <r>
      <rPr>
        <sz val="20"/>
        <color indexed="10"/>
        <rFont val="Times New Roman"/>
        <family val="1"/>
        <charset val="204"/>
      </rPr>
      <t xml:space="preserve">
</t>
    </r>
  </si>
  <si>
    <t>Обеспечение деятельности ГБОУК ВО "Учебно-методический центр". Выполнение учреждением государственного задания.  Ожидаемый результат: Увеличение количества слушателей, прошедших курсы повышения квалификации до105 человек.</t>
  </si>
  <si>
    <t>Присвоение статуса модельного учреждения культуры клубного типа 2 муниципальным учреждениям  культуры.</t>
  </si>
  <si>
    <r>
      <rPr>
        <sz val="20"/>
        <rFont val="Times New Roman"/>
        <family val="1"/>
        <charset val="204"/>
      </rPr>
      <t xml:space="preserve"> Разработка и реализация на территории области государственной политики в сфере культуры, искусства, культурного наследия, кинофикации, художественного образования, музеев. Анализ показателей деятельности подведомственных учреждений, степени эффективности использования бюджетных средств, оценка качества фактически предоставляемых услуг на предмет их соответствия стандартам качества и  административным регламентам оказания государственных услуг, определение приоритетов для первоочередного финансирования, планирование бюджетных расходов с применением методик оценки эффективности бюджетных расходов. </t>
    </r>
    <r>
      <rPr>
        <sz val="20"/>
        <color indexed="10"/>
        <rFont val="Times New Roman"/>
        <family val="1"/>
        <charset val="204"/>
      </rPr>
      <t xml:space="preserve">
</t>
    </r>
    <r>
      <rPr>
        <sz val="20"/>
        <rFont val="Times New Roman"/>
        <family val="1"/>
        <charset val="204"/>
      </rPr>
      <t>Ожидаемый результат:</t>
    </r>
    <r>
      <rPr>
        <sz val="20"/>
        <color indexed="10"/>
        <rFont val="Times New Roman"/>
        <family val="1"/>
        <charset val="204"/>
      </rPr>
      <t xml:space="preserve">
</t>
    </r>
    <r>
      <rPr>
        <sz val="20"/>
        <rFont val="Times New Roman"/>
        <family val="1"/>
        <charset val="204"/>
      </rPr>
      <t>Увеличение доли государственных служащих департамента культуры, прошедших профессиональную переподготовку или повышение квалификации в течение последних 3-х лет до 80 %.</t>
    </r>
    <r>
      <rPr>
        <sz val="20"/>
        <color indexed="10"/>
        <rFont val="Times New Roman"/>
        <family val="1"/>
        <charset val="204"/>
      </rPr>
      <t xml:space="preserve">
</t>
    </r>
    <r>
      <rPr>
        <sz val="20"/>
        <rFont val="Times New Roman"/>
        <family val="1"/>
        <charset val="204"/>
      </rPr>
      <t>Достижение 95% укомплектованности должностей государственной гражданской службы в департаменте культуры Воронежской области.</t>
    </r>
    <r>
      <rPr>
        <sz val="20"/>
        <color indexed="10"/>
        <rFont val="Times New Roman"/>
        <family val="1"/>
        <charset val="204"/>
      </rPr>
      <t xml:space="preserve">
</t>
    </r>
    <r>
      <rPr>
        <sz val="20"/>
        <rFont val="Times New Roman"/>
        <family val="1"/>
        <charset val="204"/>
      </rPr>
      <t>Обеспечение эффективного контроля за деятельностью подведомственных учреждений (проведение не менее 6 плановых и внеплановых проверок).</t>
    </r>
  </si>
  <si>
    <t xml:space="preserve">Финансовое обеспечение КУК ВО "Центр обеспечения деятельности учреждений культуры"
</t>
  </si>
  <si>
    <r>
      <rPr>
        <sz val="20"/>
        <rFont val="Times New Roman"/>
        <family val="1"/>
        <charset val="204"/>
      </rPr>
      <t xml:space="preserve">Обеспечение деятельности ГБУК ВО "Центр обеспечения деятельности учреждений культуры". Выполнение государственного задания ГБУК ВО "Центр обеспечения деятельности учреждений культуры". </t>
    </r>
    <r>
      <rPr>
        <sz val="20"/>
        <color indexed="10"/>
        <rFont val="Times New Roman"/>
        <family val="1"/>
        <charset val="204"/>
      </rPr>
      <t xml:space="preserve">
</t>
    </r>
    <r>
      <rPr>
        <sz val="20"/>
        <rFont val="Times New Roman"/>
        <family val="1"/>
        <charset val="204"/>
      </rPr>
      <t>Ожидаемый результат: Увеличение удельного веса суммы государственных контрактов и гражданско-правовых договоров, заключенных по итогам проведения конкуретных способов определения поставщиков, в общей сумме государственных контрактов и гражданско-правовых договоров  до 19,2%</t>
    </r>
  </si>
  <si>
    <t xml:space="preserve">Создание 2 модельных учреждений культуры в муниципальных районах Воронежской области. Увеличение удельного веса сельских клубов, оснащенных современным оборудованием, до 63 %.
    </t>
  </si>
  <si>
    <t>Рост объема въездного туристского потока на территорию Воронежской области до 544284 чел. в год.</t>
  </si>
  <si>
    <r>
      <rPr>
        <sz val="20"/>
        <rFont val="Times New Roman"/>
        <family val="1"/>
        <charset val="204"/>
      </rPr>
      <t>1. Обеспечение деятельности интернет-ресурсов, осуществляющих информационную поддержку региональной туристской отрасли. 
2. Организация и проведение рекламных информационных туров для российских и иностранных туроператоров и представителей средств массовой информации, потенциальных инвесторов и иных целевых групп в целях продвижения регионального турпродукта; 
3. Осуществление мероприятий, направленных на формирование и реализацию региональных и межрегиональных туристских маршрутов.
4. Организация проведения и участие в международных, в том числе зарубежных и всероссийских выставках, форумах, семинарах, рекламно-информационных турах, слетах, деловых встречах и иных презентационных мероприятиях с целью продвижения туристских ресурсов региона и повышения инвестиционной привлекательности в сфере туризма, проводимых на собственных и арендованных площадях.
5. Изготовление рекламно-информационной продукции, посвященной туристским ресурсам Воронежской области.</t>
    </r>
    <r>
      <rPr>
        <sz val="20"/>
        <color indexed="10"/>
        <rFont val="Times New Roman"/>
        <family val="1"/>
        <charset val="204"/>
      </rPr>
      <t xml:space="preserve">
</t>
    </r>
  </si>
  <si>
    <t xml:space="preserve">1. Предоставление грантов для развития материально-технической базы объектов сельского туризма.
2. Содействие в формировании кластерных инициатив в сфере туризма Воронежской области.
</t>
  </si>
  <si>
    <t>Увеличение уровня толерантного отношения населения Воронежской области к представителям другой национальности до 88 %.</t>
  </si>
  <si>
    <t>Проведение мероприятий, направленных на этнокультурное развитие.  
 Увеличение численности участников мероприятий, направленных на этнокультурное развитие народов России и поддержку языкового многообразия, до 13607 человек.</t>
  </si>
  <si>
    <t xml:space="preserve"> Проведение областного фестиваля художественных коллективов и исполнителей «Воронеж многонациональный» (сентябрь-ноябрь), Дня народного единства (ноябрь),
вручением премии "Родная речь".</t>
  </si>
  <si>
    <t>Динамика объема въездного туристского потока на территории Воронежской области</t>
  </si>
  <si>
    <t xml:space="preserve">Ответственные за исполнение
</t>
  </si>
  <si>
    <t xml:space="preserve">Должность, Ф.И.О.
</t>
  </si>
  <si>
    <t>Ответственный исполнитель: департамент культуры Воронежской области</t>
  </si>
  <si>
    <t>Руководитель департамента культуры Воронежской области
Сухачева Э.А.</t>
  </si>
  <si>
    <t xml:space="preserve">Департамент культуры Воронежской области </t>
  </si>
  <si>
    <t>первый заместитель руководителя департамента 
Мазур М.А.; 
заместитель руководителя департамета - начальник отдела народного творчества 
Калашникова Н.В.;
заместитель руководителя департамента - начальник отдела туризма 
Буйволова Е.А.</t>
  </si>
  <si>
    <t>заместитель начальника отдела народного творчества департамента
Шевченко Е.А.</t>
  </si>
  <si>
    <t>ведущий консультант отдела профессионального искусства и художественного образования 
Будасова Т.В.</t>
  </si>
  <si>
    <t>ведущий консультант отдела профессионального искусства и художественного образования департамента
Чернышова Я.С.</t>
  </si>
  <si>
    <t xml:space="preserve"> Развитие прочих учреждений культуры и кинематографии</t>
  </si>
  <si>
    <t>заместитель начальника отдела народного творчества департамента
Шевченко Е.А.;
консультант отдела туризма департамента
Маслов К.М.</t>
  </si>
  <si>
    <t>Начальник отдела по делам архивов управления 
Перцев В.А.</t>
  </si>
  <si>
    <t xml:space="preserve">первый заместитель руководителя департамента 
Мазур М.А.;
заместитель руководителя - начальник отдела народного творчества департамента
Калашникова Н.В.
</t>
  </si>
  <si>
    <t>первый заместитель руководителя департамента
Мазур М.А.;
начальник отдела организационно-правовой и кадровой работы департамента
Яковлева О.В.</t>
  </si>
  <si>
    <t>первый заместитель руководителя департамента
Мазур М.А.</t>
  </si>
  <si>
    <t>начальник отдела профессионального искусства и художественного образования департамента
Сергеева А.В.</t>
  </si>
  <si>
    <t>ведущий консультант отдела профессионального искусства и художественного образования департамента
Пекшина С.В.</t>
  </si>
  <si>
    <t>первый заместитель руководителя департамента 
Мазур М.А.;
заместитель руководителя - начальник отдела народного творчества департамента
Калашникова Н.В.</t>
  </si>
  <si>
    <t xml:space="preserve">начальник отдела обеспечения бюджетного процесса департамента
Мелихова И.В.
начальник отдела программного развития и государственных закупок департамента 
Гамаскова И.М. </t>
  </si>
  <si>
    <t>заместитель руководителя - начальник отдела народного творчества департамента
Калашникова Н.В.</t>
  </si>
  <si>
    <t>Развитие сельской культуры
Воронежской области</t>
  </si>
  <si>
    <t>начальник отдела планирования и реализации программ департамента
Турусов Ю.М.</t>
  </si>
  <si>
    <t>первый заместитель руководителя департамента 
Мазур М.А.</t>
  </si>
  <si>
    <t>заместитель руководителя департамента - начальник отдела народного творчества 
Калашникова Н.В.;
заместитель руководителя департамента - начальник отдела туризма 
Буйволова Е.А.</t>
  </si>
  <si>
    <t>Строительство, реконструкция и реставрация объектов культуры, культурного наследия Воронежской области</t>
  </si>
  <si>
    <t xml:space="preserve"> Развитие АУК ВО "Воронежский зоопарк им. А.С. Попова"</t>
  </si>
  <si>
    <t>ведущий консультант отдела народного творчества департамента
Кудинова И.А.</t>
  </si>
  <si>
    <t>заместитель руководителя департамента - начальник отдела туризма 
Буйволова Е.А.</t>
  </si>
  <si>
    <t>консультант отдела туризма департамента
Маслов К.М.</t>
  </si>
  <si>
    <t>советник отдела туризма департамента
Лаврик М.В.</t>
  </si>
  <si>
    <t>начальник отдела профессионального искусства и художественного образования департамента
Сергеева А.В.
заместитель начальника отдела народного творчества департамента
Шевченко Е.А.</t>
  </si>
  <si>
    <t>Таблица 8</t>
  </si>
  <si>
    <t>Оценочное значение показателя.</t>
  </si>
  <si>
    <t>Финансовое обеспечение КУК ВО "Центр обеспечения деятельности учреждений культуры"</t>
  </si>
  <si>
    <t>Финансовое обеспечение КУК ВО "Центр обеспечения деятельности учреждений культуры</t>
  </si>
  <si>
    <r>
      <rPr>
        <sz val="20"/>
        <rFont val="Times New Roman"/>
        <family val="1"/>
        <charset val="204"/>
      </rPr>
      <t>1. Увеличение количества посещений организаций культуры по отношению к уровню 2012 года до 94,9 %.
2. Рост числа пользователей архивной информацией до 21670 человек.
3. Повышение уровня удовлетворенности граждан Воронежской области качеством предоставления государственных и муниципальных услуг в сфере культуры до 83 %.
4. Увеличение доли обучающихся, привлеченных к участию в творческих мероприятиях, проводимых  образовательными учреждениями культуры, до 90 %.
5. Отношение среднемесячной номинальной начисленной заработной платы работников государственных (муниципальных) учреждений культуры и искусства к среднемесячной начисленной заработной плате работников, занятых в сфере экономики региона достигнет 74,6%.</t>
    </r>
    <r>
      <rPr>
        <sz val="20"/>
        <color indexed="10"/>
        <rFont val="Times New Roman"/>
        <family val="1"/>
        <charset val="204"/>
      </rPr>
      <t xml:space="preserve">
</t>
    </r>
    <r>
      <rPr>
        <sz val="20"/>
        <rFont val="Times New Roman"/>
        <family val="1"/>
        <charset val="204"/>
      </rPr>
      <t xml:space="preserve">6. Динамика объема въездного туристского потока на территории Воронежской области к предыдущему году достигнет 104 % 
7. Рост числа участников мероприятий, направленных на этнокультурное развитие народов России и поддержку языкового многообразия к 2013 году, составит 608,7% .
10. Доля государственных и муниципальных учреждений сферы культуры, находящихся в ведении Воронежской области и муниципальных образований, в которых действуют попечительские советы с участием в их работе заинтересованных социально ориентированных некоммерческих организаций, в общем числе таких учреждений в сфере культуры,  составит 5,7 %.
</t>
    </r>
    <r>
      <rPr>
        <sz val="20"/>
        <color indexed="10"/>
        <rFont val="Times New Roman"/>
        <family val="1"/>
        <charset val="204"/>
      </rPr>
      <t xml:space="preserve">
</t>
    </r>
  </si>
  <si>
    <t>Увеличение удельного веса населения, участвующего в платных культурно-досуговых мероприятиях, проводимых государственными (муниципальными) учреждениями культуры до 60,6 %.</t>
  </si>
  <si>
    <t>Поддержка творческих инициатив населения, а также выдающихся деятелей, организаций в сфере культуры, творческих союзов, в том числе социально ориентированных некоммерческих организаций</t>
  </si>
  <si>
    <t xml:space="preserve">Поддержка творческих инициатив населения, а также выдающихся деятелей, организаций в сфере культуры, творческих союзов, в том числе социально ориентированных некоммерческих организаций
</t>
  </si>
  <si>
    <t>Поддержка творческих инициатив населения, а также выдающихся деятелей, организаций в сфере культуры, творческих союзов,
в том числе социально ориентированных некоммерческих организаций</t>
  </si>
  <si>
    <t xml:space="preserve"> Содействие развитию региональной инфраструктуры этнокультурной сферы</t>
  </si>
  <si>
    <t>Ответственные
за исполнение мероприятий плана реализации
государственной программы Воронежской области
"Развитие культуры и туризма"
на 2016 год</t>
  </si>
  <si>
    <t>Исполнительный орган государственной власти Воронежской области, иной главный распорядитель средств областного бюджета</t>
  </si>
  <si>
    <t>Осуществление переданных полномочий Российской Федерации по государственной охране объектов культурного наследия федерального значения.</t>
  </si>
  <si>
    <t>Нет отвественного 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</si>
</sst>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р_._-;\-* #,##0.00_р_._-;_-* &quot;-&quot;??_р_._-;_-@_-"/>
    <numFmt numFmtId="165" formatCode="#,##0.0_р_."/>
    <numFmt numFmtId="166" formatCode="#,##0.0"/>
    <numFmt numFmtId="167" formatCode="#,##0.00_р_."/>
    <numFmt numFmtId="168" formatCode="#,##0.00\ _₽"/>
    <numFmt numFmtId="169" formatCode="0.0"/>
  </numFmts>
  <fonts count="31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Arial Cyr"/>
      <charset val="204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26"/>
      <name val="Times New Roman"/>
      <family val="1"/>
      <charset val="204"/>
    </font>
    <font>
      <sz val="30"/>
      <name val="Times New Roman"/>
      <family val="1"/>
      <charset val="204"/>
    </font>
    <font>
      <vertAlign val="superscript"/>
      <sz val="26"/>
      <name val="Times New Roman"/>
      <family val="1"/>
      <charset val="204"/>
    </font>
    <font>
      <b/>
      <sz val="26"/>
      <name val="Times New Roman"/>
      <family val="1"/>
      <charset val="204"/>
    </font>
    <font>
      <b/>
      <i/>
      <sz val="26"/>
      <name val="Times New Roman"/>
      <family val="1"/>
      <charset val="204"/>
    </font>
    <font>
      <b/>
      <sz val="24"/>
      <name val="Times New Roman"/>
      <family val="1"/>
      <charset val="204"/>
    </font>
    <font>
      <sz val="24"/>
      <name val="Times New Roman"/>
      <family val="1"/>
      <charset val="204"/>
    </font>
    <font>
      <b/>
      <i/>
      <sz val="24"/>
      <name val="Times New Roman"/>
      <family val="1"/>
      <charset val="204"/>
    </font>
    <font>
      <i/>
      <sz val="24"/>
      <name val="Times New Roman"/>
      <family val="1"/>
      <charset val="204"/>
    </font>
    <font>
      <b/>
      <i/>
      <sz val="10"/>
      <name val="Arial Cyr"/>
      <charset val="204"/>
    </font>
    <font>
      <i/>
      <sz val="26"/>
      <name val="Times New Roman"/>
      <family val="1"/>
      <charset val="204"/>
    </font>
    <font>
      <sz val="26"/>
      <name val="Arial Cyr"/>
      <charset val="204"/>
    </font>
    <font>
      <sz val="28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2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Calibri"/>
      <family val="1"/>
      <charset val="204"/>
      <scheme val="minor"/>
    </font>
    <font>
      <sz val="20"/>
      <color rgb="FFFF000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D8D8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" fillId="0" borderId="0"/>
    <xf numFmtId="0" fontId="27" fillId="0" borderId="0"/>
    <xf numFmtId="0" fontId="27" fillId="0" borderId="0"/>
    <xf numFmtId="164" fontId="7" fillId="0" borderId="0" applyFont="0" applyFill="0" applyBorder="0" applyAlignment="0" applyProtection="0"/>
  </cellStyleXfs>
  <cellXfs count="518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Continuous" vertical="center" wrapText="1"/>
    </xf>
    <xf numFmtId="0" fontId="0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top"/>
    </xf>
    <xf numFmtId="0" fontId="4" fillId="2" borderId="0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top" wrapText="1"/>
    </xf>
    <xf numFmtId="49" fontId="4" fillId="2" borderId="1" xfId="0" applyNumberFormat="1" applyFont="1" applyFill="1" applyBorder="1" applyAlignment="1">
      <alignment horizontal="center" vertical="top" wrapText="1"/>
    </xf>
    <xf numFmtId="49" fontId="4" fillId="2" borderId="0" xfId="0" applyNumberFormat="1" applyFont="1" applyFill="1" applyBorder="1" applyAlignment="1">
      <alignment horizontal="center" wrapText="1"/>
    </xf>
    <xf numFmtId="49" fontId="4" fillId="0" borderId="1" xfId="0" applyNumberFormat="1" applyFont="1" applyFill="1" applyBorder="1" applyAlignment="1">
      <alignment horizontal="center" vertical="top" wrapText="1"/>
    </xf>
    <xf numFmtId="49" fontId="4" fillId="0" borderId="0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left" vertical="top"/>
    </xf>
    <xf numFmtId="49" fontId="4" fillId="2" borderId="0" xfId="0" applyNumberFormat="1" applyFont="1" applyFill="1" applyBorder="1" applyAlignment="1">
      <alignment horizontal="left"/>
    </xf>
    <xf numFmtId="0" fontId="6" fillId="0" borderId="0" xfId="0" applyFont="1"/>
    <xf numFmtId="49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Border="1"/>
    <xf numFmtId="1" fontId="4" fillId="0" borderId="1" xfId="0" applyNumberFormat="1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/>
    </xf>
    <xf numFmtId="0" fontId="6" fillId="0" borderId="1" xfId="0" applyFont="1" applyBorder="1"/>
    <xf numFmtId="0" fontId="2" fillId="4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 wrapText="1"/>
    </xf>
    <xf numFmtId="165" fontId="28" fillId="0" borderId="1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9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/>
    <xf numFmtId="0" fontId="0" fillId="0" borderId="0" xfId="0" applyFont="1" applyFill="1"/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applyNumberFormat="1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167" fontId="15" fillId="5" borderId="1" xfId="0" applyNumberFormat="1" applyFont="1" applyFill="1" applyBorder="1" applyAlignment="1">
      <alignment horizontal="center" vertical="center"/>
    </xf>
    <xf numFmtId="167" fontId="16" fillId="5" borderId="1" xfId="0" applyNumberFormat="1" applyFont="1" applyFill="1" applyBorder="1" applyAlignment="1">
      <alignment horizontal="center" vertical="center"/>
    </xf>
    <xf numFmtId="167" fontId="17" fillId="5" borderId="1" xfId="0" applyNumberFormat="1" applyFont="1" applyFill="1" applyBorder="1" applyAlignment="1">
      <alignment horizontal="center" vertical="center"/>
    </xf>
    <xf numFmtId="167" fontId="15" fillId="6" borderId="1" xfId="0" applyNumberFormat="1" applyFont="1" applyFill="1" applyBorder="1" applyAlignment="1">
      <alignment horizontal="center" vertical="center"/>
    </xf>
    <xf numFmtId="167" fontId="16" fillId="6" borderId="1" xfId="0" applyNumberFormat="1" applyFont="1" applyFill="1" applyBorder="1" applyAlignment="1">
      <alignment horizontal="center" vertical="center"/>
    </xf>
    <xf numFmtId="167" fontId="17" fillId="6" borderId="1" xfId="0" applyNumberFormat="1" applyFont="1" applyFill="1" applyBorder="1" applyAlignment="1">
      <alignment horizontal="center" vertical="center"/>
    </xf>
    <xf numFmtId="167" fontId="17" fillId="0" borderId="1" xfId="0" applyNumberFormat="1" applyFont="1" applyFill="1" applyBorder="1" applyAlignment="1">
      <alignment horizontal="center" vertical="center"/>
    </xf>
    <xf numFmtId="167" fontId="16" fillId="0" borderId="1" xfId="0" applyNumberFormat="1" applyFont="1" applyFill="1" applyBorder="1" applyAlignment="1">
      <alignment horizontal="center" vertical="center"/>
    </xf>
    <xf numFmtId="167" fontId="18" fillId="0" borderId="1" xfId="0" applyNumberFormat="1" applyFont="1" applyFill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4" fontId="16" fillId="6" borderId="1" xfId="0" applyNumberFormat="1" applyFont="1" applyFill="1" applyBorder="1" applyAlignment="1">
      <alignment horizontal="center" vertical="center" wrapText="1"/>
    </xf>
    <xf numFmtId="167" fontId="16" fillId="0" borderId="1" xfId="0" applyNumberFormat="1" applyFont="1" applyFill="1" applyBorder="1" applyAlignment="1">
      <alignment vertical="center"/>
    </xf>
    <xf numFmtId="167" fontId="16" fillId="0" borderId="1" xfId="0" applyNumberFormat="1" applyFont="1" applyFill="1" applyBorder="1" applyAlignment="1">
      <alignment horizontal="center" vertical="center" wrapText="1"/>
    </xf>
    <xf numFmtId="168" fontId="16" fillId="0" borderId="1" xfId="0" applyNumberFormat="1" applyFont="1" applyFill="1" applyBorder="1" applyAlignment="1">
      <alignment horizontal="center" vertical="center"/>
    </xf>
    <xf numFmtId="168" fontId="17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6" borderId="1" xfId="0" applyFill="1" applyBorder="1"/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167" fontId="16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19" fillId="0" borderId="0" xfId="0" applyFont="1"/>
    <xf numFmtId="0" fontId="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167" fontId="16" fillId="6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vertical="center" wrapText="1"/>
    </xf>
    <xf numFmtId="0" fontId="13" fillId="8" borderId="1" xfId="0" applyFont="1" applyFill="1" applyBorder="1" applyAlignment="1">
      <alignment vertical="center" wrapText="1"/>
    </xf>
    <xf numFmtId="167" fontId="13" fillId="8" borderId="1" xfId="0" applyNumberFormat="1" applyFont="1" applyFill="1" applyBorder="1" applyAlignment="1">
      <alignment horizontal="center" vertical="center"/>
    </xf>
    <xf numFmtId="167" fontId="13" fillId="9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vertical="center" wrapText="1"/>
    </xf>
    <xf numFmtId="167" fontId="10" fillId="8" borderId="1" xfId="0" applyNumberFormat="1" applyFont="1" applyFill="1" applyBorder="1" applyAlignment="1">
      <alignment horizontal="center" vertical="center"/>
    </xf>
    <xf numFmtId="167" fontId="10" fillId="9" borderId="1" xfId="0" applyNumberFormat="1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vertical="center" wrapText="1"/>
    </xf>
    <xf numFmtId="0" fontId="10" fillId="8" borderId="4" xfId="0" applyFont="1" applyFill="1" applyBorder="1" applyAlignment="1">
      <alignment vertical="top"/>
    </xf>
    <xf numFmtId="0" fontId="10" fillId="8" borderId="4" xfId="0" applyFont="1" applyFill="1" applyBorder="1" applyAlignment="1">
      <alignment vertical="top" wrapText="1"/>
    </xf>
    <xf numFmtId="0" fontId="10" fillId="8" borderId="5" xfId="0" applyFont="1" applyFill="1" applyBorder="1" applyAlignment="1">
      <alignment vertical="top"/>
    </xf>
    <xf numFmtId="0" fontId="10" fillId="8" borderId="5" xfId="0" applyFont="1" applyFill="1" applyBorder="1" applyAlignment="1">
      <alignment vertical="top" wrapText="1"/>
    </xf>
    <xf numFmtId="0" fontId="13" fillId="10" borderId="1" xfId="0" applyFont="1" applyFill="1" applyBorder="1" applyAlignment="1">
      <alignment vertical="center" wrapText="1"/>
    </xf>
    <xf numFmtId="167" fontId="13" fillId="10" borderId="1" xfId="0" applyNumberFormat="1" applyFont="1" applyFill="1" applyBorder="1" applyAlignment="1">
      <alignment horizontal="center" vertical="center"/>
    </xf>
    <xf numFmtId="167" fontId="13" fillId="6" borderId="1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vertical="center" wrapText="1"/>
    </xf>
    <xf numFmtId="167" fontId="10" fillId="10" borderId="1" xfId="0" applyNumberFormat="1" applyFont="1" applyFill="1" applyBorder="1" applyAlignment="1">
      <alignment horizontal="center" vertical="center"/>
    </xf>
    <xf numFmtId="167" fontId="10" fillId="6" borderId="1" xfId="0" applyNumberFormat="1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vertical="center" wrapText="1"/>
    </xf>
    <xf numFmtId="0" fontId="10" fillId="10" borderId="3" xfId="0" applyFont="1" applyFill="1" applyBorder="1" applyAlignment="1">
      <alignment vertical="top" wrapText="1"/>
    </xf>
    <xf numFmtId="0" fontId="10" fillId="10" borderId="4" xfId="0" applyFont="1" applyFill="1" applyBorder="1" applyAlignment="1">
      <alignment vertical="top" wrapText="1"/>
    </xf>
    <xf numFmtId="0" fontId="10" fillId="10" borderId="5" xfId="0" applyFont="1" applyFill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167" fontId="1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167" fontId="1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vertical="center" wrapText="1"/>
    </xf>
    <xf numFmtId="0" fontId="10" fillId="10" borderId="3" xfId="0" applyFont="1" applyFill="1" applyBorder="1" applyAlignment="1">
      <alignment vertical="center" wrapText="1"/>
    </xf>
    <xf numFmtId="0" fontId="10" fillId="10" borderId="4" xfId="0" applyFont="1" applyFill="1" applyBorder="1" applyAlignment="1">
      <alignment vertical="center" wrapText="1"/>
    </xf>
    <xf numFmtId="0" fontId="10" fillId="10" borderId="5" xfId="0" applyFont="1" applyFill="1" applyBorder="1" applyAlignment="1">
      <alignment vertical="center" wrapText="1"/>
    </xf>
    <xf numFmtId="0" fontId="13" fillId="11" borderId="1" xfId="0" applyFont="1" applyFill="1" applyBorder="1" applyAlignment="1">
      <alignment vertical="center" wrapText="1"/>
    </xf>
    <xf numFmtId="167" fontId="13" fillId="11" borderId="1" xfId="0" applyNumberFormat="1" applyFont="1" applyFill="1" applyBorder="1" applyAlignment="1">
      <alignment horizontal="center" vertical="center"/>
    </xf>
    <xf numFmtId="167" fontId="13" fillId="5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vertical="center" wrapText="1"/>
    </xf>
    <xf numFmtId="167" fontId="10" fillId="11" borderId="1" xfId="0" applyNumberFormat="1" applyFont="1" applyFill="1" applyBorder="1" applyAlignment="1">
      <alignment horizontal="center" vertical="center"/>
    </xf>
    <xf numFmtId="167" fontId="10" fillId="5" borderId="1" xfId="0" applyNumberFormat="1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vertical="center" wrapText="1"/>
    </xf>
    <xf numFmtId="0" fontId="10" fillId="11" borderId="3" xfId="0" applyFont="1" applyFill="1" applyBorder="1" applyAlignment="1">
      <alignment vertical="center" wrapText="1"/>
    </xf>
    <xf numFmtId="0" fontId="10" fillId="11" borderId="4" xfId="0" applyFont="1" applyFill="1" applyBorder="1" applyAlignment="1">
      <alignment vertical="center" wrapText="1"/>
    </xf>
    <xf numFmtId="0" fontId="10" fillId="11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167" fontId="10" fillId="0" borderId="5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vertical="center" wrapText="1"/>
    </xf>
    <xf numFmtId="167" fontId="13" fillId="12" borderId="1" xfId="0" applyNumberFormat="1" applyFont="1" applyFill="1" applyBorder="1" applyAlignment="1">
      <alignment horizontal="center" vertical="center"/>
    </xf>
    <xf numFmtId="167" fontId="13" fillId="3" borderId="1" xfId="0" applyNumberFormat="1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vertical="center" wrapText="1"/>
    </xf>
    <xf numFmtId="167" fontId="10" fillId="12" borderId="1" xfId="0" applyNumberFormat="1" applyFont="1" applyFill="1" applyBorder="1" applyAlignment="1">
      <alignment horizontal="center" vertical="center"/>
    </xf>
    <xf numFmtId="167" fontId="10" fillId="3" borderId="1" xfId="0" applyNumberFormat="1" applyFont="1" applyFill="1" applyBorder="1" applyAlignment="1">
      <alignment horizontal="center" vertical="center"/>
    </xf>
    <xf numFmtId="0" fontId="20" fillId="12" borderId="3" xfId="0" applyFont="1" applyFill="1" applyBorder="1" applyAlignment="1">
      <alignment vertical="center" wrapText="1"/>
    </xf>
    <xf numFmtId="167" fontId="10" fillId="12" borderId="3" xfId="0" applyNumberFormat="1" applyFont="1" applyFill="1" applyBorder="1" applyAlignment="1">
      <alignment horizontal="center" vertical="center"/>
    </xf>
    <xf numFmtId="167" fontId="10" fillId="3" borderId="3" xfId="0" applyNumberFormat="1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vertical="center" wrapText="1"/>
    </xf>
    <xf numFmtId="0" fontId="20" fillId="12" borderId="1" xfId="0" applyFont="1" applyFill="1" applyBorder="1" applyAlignment="1">
      <alignment vertical="center" wrapText="1"/>
    </xf>
    <xf numFmtId="0" fontId="10" fillId="12" borderId="4" xfId="0" applyFont="1" applyFill="1" applyBorder="1" applyAlignment="1">
      <alignment vertical="center" wrapText="1"/>
    </xf>
    <xf numFmtId="0" fontId="10" fillId="12" borderId="5" xfId="0" applyFont="1" applyFill="1" applyBorder="1" applyAlignment="1">
      <alignment vertical="center" wrapText="1"/>
    </xf>
    <xf numFmtId="0" fontId="13" fillId="10" borderId="6" xfId="0" applyFont="1" applyFill="1" applyBorder="1" applyAlignment="1">
      <alignment vertical="center" wrapText="1"/>
    </xf>
    <xf numFmtId="0" fontId="10" fillId="10" borderId="6" xfId="0" applyFont="1" applyFill="1" applyBorder="1" applyAlignment="1">
      <alignment vertical="center" wrapText="1"/>
    </xf>
    <xf numFmtId="0" fontId="20" fillId="10" borderId="6" xfId="0" applyFont="1" applyFill="1" applyBorder="1" applyAlignment="1">
      <alignment vertical="center" wrapText="1"/>
    </xf>
    <xf numFmtId="0" fontId="21" fillId="0" borderId="0" xfId="0" applyFont="1"/>
    <xf numFmtId="0" fontId="20" fillId="8" borderId="5" xfId="0" applyFont="1" applyFill="1" applyBorder="1" applyAlignment="1">
      <alignment vertical="center" wrapText="1"/>
    </xf>
    <xf numFmtId="167" fontId="10" fillId="8" borderId="5" xfId="0" applyNumberFormat="1" applyFont="1" applyFill="1" applyBorder="1" applyAlignment="1">
      <alignment horizontal="center" vertical="center"/>
    </xf>
    <xf numFmtId="167" fontId="10" fillId="9" borderId="5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vertical="center" wrapText="1"/>
    </xf>
    <xf numFmtId="167" fontId="13" fillId="13" borderId="1" xfId="0" applyNumberFormat="1" applyFont="1" applyFill="1" applyBorder="1" applyAlignment="1">
      <alignment horizontal="center" vertical="center"/>
    </xf>
    <xf numFmtId="0" fontId="0" fillId="9" borderId="1" xfId="0" applyFill="1" applyBorder="1"/>
    <xf numFmtId="0" fontId="10" fillId="13" borderId="1" xfId="0" applyFont="1" applyFill="1" applyBorder="1" applyAlignment="1">
      <alignment vertical="center" wrapText="1"/>
    </xf>
    <xf numFmtId="167" fontId="10" fillId="13" borderId="1" xfId="0" applyNumberFormat="1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vertical="center" wrapText="1"/>
    </xf>
    <xf numFmtId="0" fontId="20" fillId="10" borderId="5" xfId="0" applyFont="1" applyFill="1" applyBorder="1" applyAlignment="1">
      <alignment vertical="center" wrapText="1"/>
    </xf>
    <xf numFmtId="167" fontId="10" fillId="10" borderId="5" xfId="0" applyNumberFormat="1" applyFont="1" applyFill="1" applyBorder="1" applyAlignment="1">
      <alignment horizontal="center" vertical="center"/>
    </xf>
    <xf numFmtId="167" fontId="10" fillId="6" borderId="5" xfId="0" applyNumberFormat="1" applyFont="1" applyFill="1" applyBorder="1" applyAlignment="1">
      <alignment horizontal="center" vertical="center"/>
    </xf>
    <xf numFmtId="0" fontId="20" fillId="0" borderId="5" xfId="0" applyFont="1" applyBorder="1" applyAlignment="1">
      <alignment vertical="center" wrapText="1"/>
    </xf>
    <xf numFmtId="167" fontId="10" fillId="0" borderId="5" xfId="0" applyNumberFormat="1" applyFont="1" applyBorder="1" applyAlignment="1">
      <alignment horizontal="center" vertical="center"/>
    </xf>
    <xf numFmtId="0" fontId="20" fillId="0" borderId="5" xfId="0" applyFont="1" applyFill="1" applyBorder="1" applyAlignment="1">
      <alignment vertical="center" wrapText="1"/>
    </xf>
    <xf numFmtId="0" fontId="20" fillId="11" borderId="5" xfId="0" applyFont="1" applyFill="1" applyBorder="1" applyAlignment="1">
      <alignment vertical="center" wrapText="1"/>
    </xf>
    <xf numFmtId="167" fontId="10" fillId="11" borderId="5" xfId="0" applyNumberFormat="1" applyFont="1" applyFill="1" applyBorder="1" applyAlignment="1">
      <alignment horizontal="center" vertical="center"/>
    </xf>
    <xf numFmtId="167" fontId="10" fillId="5" borderId="5" xfId="0" applyNumberFormat="1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vertical="center" wrapText="1"/>
    </xf>
    <xf numFmtId="167" fontId="10" fillId="10" borderId="3" xfId="0" applyNumberFormat="1" applyFont="1" applyFill="1" applyBorder="1" applyAlignment="1">
      <alignment horizontal="center" vertical="center"/>
    </xf>
    <xf numFmtId="167" fontId="10" fillId="6" borderId="3" xfId="0" applyNumberFormat="1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vertical="top" wrapText="1"/>
    </xf>
    <xf numFmtId="0" fontId="10" fillId="11" borderId="4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0" fillId="6" borderId="3" xfId="0" applyFill="1" applyBorder="1"/>
    <xf numFmtId="0" fontId="10" fillId="14" borderId="4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Continuous" vertical="center" wrapText="1"/>
    </xf>
    <xf numFmtId="49" fontId="4" fillId="2" borderId="1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top" wrapText="1"/>
    </xf>
    <xf numFmtId="49" fontId="4" fillId="0" borderId="1" xfId="0" applyNumberFormat="1" applyFont="1" applyFill="1" applyBorder="1" applyAlignment="1">
      <alignment vertical="top" wrapText="1"/>
    </xf>
    <xf numFmtId="0" fontId="22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0" borderId="0" xfId="0" applyNumberFormat="1" applyFont="1" applyFill="1" applyAlignment="1">
      <alignment vertical="center" wrapText="1"/>
    </xf>
    <xf numFmtId="0" fontId="22" fillId="0" borderId="0" xfId="0" applyFont="1" applyFill="1" applyAlignment="1">
      <alignment vertical="center"/>
    </xf>
    <xf numFmtId="0" fontId="22" fillId="0" borderId="3" xfId="0" applyFont="1" applyFill="1" applyBorder="1" applyAlignment="1">
      <alignment horizontal="center" vertical="center" wrapText="1"/>
    </xf>
    <xf numFmtId="0" fontId="22" fillId="0" borderId="3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textRotation="90" wrapText="1"/>
    </xf>
    <xf numFmtId="0" fontId="22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2" fillId="0" borderId="0" xfId="0" applyFont="1" applyAlignment="1">
      <alignment wrapText="1"/>
    </xf>
    <xf numFmtId="0" fontId="22" fillId="0" borderId="3" xfId="0" applyFont="1" applyFill="1" applyBorder="1" applyAlignment="1">
      <alignment horizontal="center" vertical="center"/>
    </xf>
    <xf numFmtId="0" fontId="22" fillId="0" borderId="1" xfId="0" applyFont="1" applyBorder="1" applyAlignment="1">
      <alignment wrapText="1"/>
    </xf>
    <xf numFmtId="0" fontId="22" fillId="0" borderId="1" xfId="0" applyFont="1" applyBorder="1" applyAlignment="1">
      <alignment vertical="top" wrapText="1"/>
    </xf>
    <xf numFmtId="0" fontId="22" fillId="0" borderId="1" xfId="0" applyFont="1" applyBorder="1" applyAlignment="1">
      <alignment vertical="center" wrapText="1"/>
    </xf>
    <xf numFmtId="0" fontId="22" fillId="0" borderId="1" xfId="0" applyNumberFormat="1" applyFont="1" applyFill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2" fillId="0" borderId="0" xfId="0" applyFont="1" applyFill="1" applyAlignment="1">
      <alignment vertical="center" wrapText="1"/>
    </xf>
    <xf numFmtId="166" fontId="22" fillId="0" borderId="1" xfId="0" applyNumberFormat="1" applyFont="1" applyBorder="1" applyAlignment="1">
      <alignment horizontal="center" vertical="center" wrapText="1"/>
    </xf>
    <xf numFmtId="166" fontId="22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Continuous" vertical="center" wrapText="1"/>
    </xf>
    <xf numFmtId="0" fontId="4" fillId="0" borderId="1" xfId="0" applyFont="1" applyBorder="1" applyAlignment="1">
      <alignment horizontal="left" vertical="top" wrapText="1"/>
    </xf>
    <xf numFmtId="49" fontId="4" fillId="4" borderId="1" xfId="0" applyNumberFormat="1" applyFont="1" applyFill="1" applyBorder="1" applyAlignment="1">
      <alignment horizontal="left" vertical="top" wrapText="1"/>
    </xf>
    <xf numFmtId="49" fontId="4" fillId="4" borderId="1" xfId="0" applyNumberFormat="1" applyFont="1" applyFill="1" applyBorder="1" applyAlignment="1">
      <alignment horizontal="left" vertical="top" wrapText="1" indent="1"/>
    </xf>
    <xf numFmtId="49" fontId="4" fillId="0" borderId="1" xfId="0" applyNumberFormat="1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 indent="1"/>
    </xf>
    <xf numFmtId="49" fontId="4" fillId="0" borderId="1" xfId="0" applyNumberFormat="1" applyFont="1" applyFill="1" applyBorder="1" applyAlignment="1">
      <alignment horizontal="left" vertical="top" wrapText="1" inden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 indent="1"/>
    </xf>
    <xf numFmtId="4" fontId="4" fillId="0" borderId="1" xfId="0" applyNumberFormat="1" applyFont="1" applyBorder="1"/>
    <xf numFmtId="0" fontId="8" fillId="0" borderId="1" xfId="0" applyFont="1" applyFill="1" applyBorder="1" applyAlignment="1">
      <alignment horizontal="left" vertical="top" wrapText="1"/>
    </xf>
    <xf numFmtId="4" fontId="8" fillId="0" borderId="1" xfId="0" applyNumberFormat="1" applyFont="1" applyBorder="1"/>
    <xf numFmtId="49" fontId="8" fillId="0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left" vertical="top" wrapText="1" indent="1"/>
    </xf>
    <xf numFmtId="0" fontId="8" fillId="0" borderId="1" xfId="0" applyFont="1" applyFill="1" applyBorder="1" applyAlignment="1">
      <alignment horizontal="left" vertical="top" wrapText="1" indent="1"/>
    </xf>
    <xf numFmtId="0" fontId="8" fillId="15" borderId="1" xfId="0" applyFont="1" applyFill="1" applyBorder="1" applyAlignment="1">
      <alignment horizontal="left" vertical="top" wrapText="1"/>
    </xf>
    <xf numFmtId="4" fontId="8" fillId="15" borderId="1" xfId="0" applyNumberFormat="1" applyFont="1" applyFill="1" applyBorder="1"/>
    <xf numFmtId="49" fontId="8" fillId="15" borderId="1" xfId="0" applyNumberFormat="1" applyFont="1" applyFill="1" applyBorder="1" applyAlignment="1">
      <alignment horizontal="left" vertical="top" wrapText="1"/>
    </xf>
    <xf numFmtId="49" fontId="8" fillId="15" borderId="1" xfId="0" applyNumberFormat="1" applyFont="1" applyFill="1" applyBorder="1" applyAlignment="1">
      <alignment horizontal="left" vertical="top" wrapText="1" indent="1"/>
    </xf>
    <xf numFmtId="0" fontId="8" fillId="15" borderId="1" xfId="0" applyFont="1" applyFill="1" applyBorder="1" applyAlignment="1">
      <alignment horizontal="left" vertical="top" wrapText="1" indent="1"/>
    </xf>
    <xf numFmtId="0" fontId="8" fillId="6" borderId="1" xfId="0" applyFont="1" applyFill="1" applyBorder="1" applyAlignment="1">
      <alignment horizontal="left" vertical="top" wrapText="1"/>
    </xf>
    <xf numFmtId="4" fontId="8" fillId="6" borderId="1" xfId="0" applyNumberFormat="1" applyFont="1" applyFill="1" applyBorder="1"/>
    <xf numFmtId="49" fontId="8" fillId="6" borderId="1" xfId="0" applyNumberFormat="1" applyFont="1" applyFill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 indent="1"/>
    </xf>
    <xf numFmtId="0" fontId="8" fillId="6" borderId="1" xfId="0" applyFont="1" applyFill="1" applyBorder="1" applyAlignment="1">
      <alignment horizontal="left" vertical="top" wrapText="1" indent="1"/>
    </xf>
    <xf numFmtId="0" fontId="8" fillId="0" borderId="1" xfId="0" applyFont="1" applyBorder="1" applyAlignment="1">
      <alignment horizontal="left" vertical="top" wrapText="1"/>
    </xf>
    <xf numFmtId="49" fontId="8" fillId="4" borderId="1" xfId="0" applyNumberFormat="1" applyFont="1" applyFill="1" applyBorder="1" applyAlignment="1">
      <alignment horizontal="left" vertical="top" wrapText="1"/>
    </xf>
    <xf numFmtId="49" fontId="8" fillId="4" borderId="1" xfId="0" applyNumberFormat="1" applyFont="1" applyFill="1" applyBorder="1" applyAlignment="1">
      <alignment horizontal="left" vertical="top" wrapText="1" indent="1"/>
    </xf>
    <xf numFmtId="0" fontId="8" fillId="4" borderId="1" xfId="0" applyFont="1" applyFill="1" applyBorder="1" applyAlignment="1">
      <alignment horizontal="left" vertical="top" wrapText="1" indent="1"/>
    </xf>
    <xf numFmtId="0" fontId="8" fillId="5" borderId="1" xfId="0" applyFont="1" applyFill="1" applyBorder="1" applyAlignment="1">
      <alignment horizontal="left" vertical="top" wrapText="1"/>
    </xf>
    <xf numFmtId="4" fontId="8" fillId="5" borderId="1" xfId="0" applyNumberFormat="1" applyFont="1" applyFill="1" applyBorder="1"/>
    <xf numFmtId="49" fontId="8" fillId="5" borderId="1" xfId="0" applyNumberFormat="1" applyFont="1" applyFill="1" applyBorder="1" applyAlignment="1">
      <alignment horizontal="left" vertical="top" wrapText="1"/>
    </xf>
    <xf numFmtId="49" fontId="8" fillId="5" borderId="1" xfId="0" applyNumberFormat="1" applyFont="1" applyFill="1" applyBorder="1" applyAlignment="1">
      <alignment horizontal="left" vertical="top" wrapText="1" indent="1"/>
    </xf>
    <xf numFmtId="0" fontId="8" fillId="5" borderId="1" xfId="0" applyFont="1" applyFill="1" applyBorder="1" applyAlignment="1">
      <alignment horizontal="left" vertical="top" wrapText="1" indent="1"/>
    </xf>
    <xf numFmtId="49" fontId="4" fillId="5" borderId="1" xfId="0" applyNumberFormat="1" applyFont="1" applyFill="1" applyBorder="1" applyAlignment="1">
      <alignment vertical="top" wrapText="1"/>
    </xf>
    <xf numFmtId="0" fontId="4" fillId="5" borderId="1" xfId="0" applyFont="1" applyFill="1" applyBorder="1"/>
    <xf numFmtId="4" fontId="4" fillId="5" borderId="1" xfId="0" applyNumberFormat="1" applyFont="1" applyFill="1" applyBorder="1"/>
    <xf numFmtId="4" fontId="4" fillId="0" borderId="1" xfId="0" applyNumberFormat="1" applyFont="1" applyFill="1" applyBorder="1"/>
    <xf numFmtId="167" fontId="16" fillId="6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Fill="1" applyBorder="1" applyAlignment="1">
      <alignment horizontal="right" vertical="center" wrapText="1"/>
    </xf>
    <xf numFmtId="167" fontId="16" fillId="6" borderId="1" xfId="0" applyNumberFormat="1" applyFont="1" applyFill="1" applyBorder="1" applyAlignment="1">
      <alignment horizontal="center" vertical="center"/>
    </xf>
    <xf numFmtId="169" fontId="10" fillId="4" borderId="1" xfId="0" applyNumberFormat="1" applyFont="1" applyFill="1" applyBorder="1" applyAlignment="1">
      <alignment horizontal="center" vertical="center"/>
    </xf>
    <xf numFmtId="169" fontId="13" fillId="5" borderId="1" xfId="0" applyNumberFormat="1" applyFont="1" applyFill="1" applyBorder="1" applyAlignment="1">
      <alignment horizontal="center" vertical="center"/>
    </xf>
    <xf numFmtId="169" fontId="10" fillId="5" borderId="1" xfId="0" applyNumberFormat="1" applyFont="1" applyFill="1" applyBorder="1" applyAlignment="1">
      <alignment horizontal="center" vertical="center"/>
    </xf>
    <xf numFmtId="169" fontId="14" fillId="5" borderId="1" xfId="0" applyNumberFormat="1" applyFont="1" applyFill="1" applyBorder="1" applyAlignment="1">
      <alignment horizontal="center" vertical="center"/>
    </xf>
    <xf numFmtId="169" fontId="13" fillId="6" borderId="1" xfId="0" applyNumberFormat="1" applyFont="1" applyFill="1" applyBorder="1" applyAlignment="1">
      <alignment horizontal="center" vertical="center"/>
    </xf>
    <xf numFmtId="169" fontId="10" fillId="6" borderId="1" xfId="0" applyNumberFormat="1" applyFont="1" applyFill="1" applyBorder="1" applyAlignment="1">
      <alignment horizontal="center" vertical="center"/>
    </xf>
    <xf numFmtId="169" fontId="14" fillId="6" borderId="1" xfId="0" applyNumberFormat="1" applyFont="1" applyFill="1" applyBorder="1" applyAlignment="1">
      <alignment horizontal="center" vertical="center"/>
    </xf>
    <xf numFmtId="169" fontId="14" fillId="4" borderId="1" xfId="0" applyNumberFormat="1" applyFont="1" applyFill="1" applyBorder="1" applyAlignment="1">
      <alignment horizontal="center" vertical="center"/>
    </xf>
    <xf numFmtId="169" fontId="14" fillId="0" borderId="1" xfId="0" applyNumberFormat="1" applyFont="1" applyFill="1" applyBorder="1" applyAlignment="1">
      <alignment horizontal="center" vertical="center"/>
    </xf>
    <xf numFmtId="169" fontId="10" fillId="0" borderId="1" xfId="0" applyNumberFormat="1" applyFont="1" applyFill="1" applyBorder="1" applyAlignment="1">
      <alignment horizontal="center" vertical="center"/>
    </xf>
    <xf numFmtId="169" fontId="17" fillId="6" borderId="1" xfId="0" applyNumberFormat="1" applyFont="1" applyFill="1" applyBorder="1" applyAlignment="1">
      <alignment horizontal="center" vertical="center"/>
    </xf>
    <xf numFmtId="169" fontId="0" fillId="0" borderId="0" xfId="0" applyNumberFormat="1"/>
    <xf numFmtId="168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/>
    <xf numFmtId="168" fontId="16" fillId="6" borderId="1" xfId="0" applyNumberFormat="1" applyFont="1" applyFill="1" applyBorder="1" applyAlignment="1">
      <alignment horizontal="center" vertical="center"/>
    </xf>
    <xf numFmtId="168" fontId="10" fillId="0" borderId="1" xfId="0" applyNumberFormat="1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left" vertical="center" wrapText="1"/>
    </xf>
    <xf numFmtId="0" fontId="30" fillId="0" borderId="1" xfId="0" applyFont="1" applyFill="1" applyBorder="1" applyAlignment="1">
      <alignment horizontal="left" vertical="top" wrapText="1"/>
    </xf>
    <xf numFmtId="0" fontId="30" fillId="7" borderId="1" xfId="0" applyFont="1" applyFill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/>
    </xf>
    <xf numFmtId="168" fontId="10" fillId="0" borderId="1" xfId="0" applyNumberFormat="1" applyFont="1" applyBorder="1" applyAlignment="1">
      <alignment horizontal="center" vertical="center"/>
    </xf>
    <xf numFmtId="168" fontId="16" fillId="0" borderId="5" xfId="0" applyNumberFormat="1" applyFont="1" applyBorder="1"/>
    <xf numFmtId="0" fontId="13" fillId="16" borderId="1" xfId="0" applyFont="1" applyFill="1" applyBorder="1" applyAlignment="1">
      <alignment vertical="center" wrapText="1"/>
    </xf>
    <xf numFmtId="167" fontId="13" fillId="16" borderId="1" xfId="0" applyNumberFormat="1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vertical="center" wrapText="1"/>
    </xf>
    <xf numFmtId="167" fontId="10" fillId="16" borderId="1" xfId="0" applyNumberFormat="1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vertical="center" wrapText="1"/>
    </xf>
    <xf numFmtId="168" fontId="10" fillId="6" borderId="1" xfId="0" applyNumberFormat="1" applyFont="1" applyFill="1" applyBorder="1"/>
    <xf numFmtId="168" fontId="10" fillId="6" borderId="1" xfId="0" applyNumberFormat="1" applyFont="1" applyFill="1" applyBorder="1" applyAlignment="1">
      <alignment horizontal="center" vertical="center"/>
    </xf>
    <xf numFmtId="168" fontId="16" fillId="0" borderId="5" xfId="0" applyNumberFormat="1" applyFont="1" applyBorder="1" applyAlignment="1">
      <alignment horizontal="center" vertical="center"/>
    </xf>
    <xf numFmtId="0" fontId="10" fillId="8" borderId="3" xfId="0" applyFont="1" applyFill="1" applyBorder="1" applyAlignment="1">
      <alignment vertical="top"/>
    </xf>
    <xf numFmtId="0" fontId="10" fillId="8" borderId="3" xfId="0" applyFont="1" applyFill="1" applyBorder="1" applyAlignment="1">
      <alignment vertical="top" wrapText="1"/>
    </xf>
    <xf numFmtId="4" fontId="8" fillId="0" borderId="1" xfId="0" applyNumberFormat="1" applyFont="1" applyBorder="1" applyAlignment="1">
      <alignment horizontal="right"/>
    </xf>
    <xf numFmtId="4" fontId="10" fillId="0" borderId="1" xfId="0" applyNumberFormat="1" applyFont="1" applyBorder="1" applyAlignment="1">
      <alignment vertical="center"/>
    </xf>
    <xf numFmtId="0" fontId="25" fillId="6" borderId="1" xfId="0" applyFont="1" applyFill="1" applyBorder="1" applyAlignment="1">
      <alignment horizontal="left" vertical="center" wrapText="1"/>
    </xf>
    <xf numFmtId="167" fontId="16" fillId="6" borderId="1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4" fontId="4" fillId="0" borderId="0" xfId="0" applyNumberFormat="1" applyFont="1"/>
    <xf numFmtId="166" fontId="2" fillId="0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167" fontId="16" fillId="6" borderId="1" xfId="0" applyNumberFormat="1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/>
    </xf>
    <xf numFmtId="0" fontId="26" fillId="0" borderId="3" xfId="0" applyFont="1" applyBorder="1" applyAlignment="1">
      <alignment horizontal="center" vertical="center" wrapText="1"/>
    </xf>
    <xf numFmtId="0" fontId="26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vertical="center" wrapText="1"/>
    </xf>
    <xf numFmtId="167" fontId="16" fillId="6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169" fontId="2" fillId="2" borderId="1" xfId="0" applyNumberFormat="1" applyFont="1" applyFill="1" applyBorder="1" applyAlignment="1">
      <alignment horizontal="center" vertical="center"/>
    </xf>
    <xf numFmtId="169" fontId="2" fillId="2" borderId="1" xfId="0" applyNumberFormat="1" applyFont="1" applyFill="1" applyBorder="1" applyAlignment="1">
      <alignment horizontal="center" vertical="center" wrapText="1"/>
    </xf>
    <xf numFmtId="169" fontId="2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left" vertical="center" wrapText="1"/>
    </xf>
    <xf numFmtId="4" fontId="10" fillId="0" borderId="1" xfId="0" applyNumberFormat="1" applyFont="1" applyFill="1" applyBorder="1" applyAlignment="1">
      <alignment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center" vertical="center" wrapText="1"/>
    </xf>
    <xf numFmtId="0" fontId="26" fillId="6" borderId="5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/>
    </xf>
    <xf numFmtId="0" fontId="26" fillId="5" borderId="3" xfId="0" applyFont="1" applyFill="1" applyBorder="1" applyAlignment="1">
      <alignment horizontal="center" vertical="center" wrapText="1"/>
    </xf>
    <xf numFmtId="0" fontId="26" fillId="5" borderId="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top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4" xfId="0" applyFont="1" applyFill="1" applyBorder="1" applyAlignment="1">
      <alignment horizontal="left" vertical="center" wrapText="1"/>
    </xf>
    <xf numFmtId="0" fontId="25" fillId="6" borderId="5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30" fillId="5" borderId="3" xfId="0" applyFont="1" applyFill="1" applyBorder="1" applyAlignment="1">
      <alignment horizontal="left" vertical="center" wrapText="1"/>
    </xf>
    <xf numFmtId="0" fontId="30" fillId="5" borderId="4" xfId="0" applyFont="1" applyFill="1" applyBorder="1" applyAlignment="1">
      <alignment horizontal="left" vertical="center"/>
    </xf>
    <xf numFmtId="0" fontId="30" fillId="5" borderId="5" xfId="0" applyFont="1" applyFill="1" applyBorder="1" applyAlignment="1">
      <alignment horizontal="left" vertical="center"/>
    </xf>
    <xf numFmtId="0" fontId="25" fillId="5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/>
    </xf>
    <xf numFmtId="0" fontId="25" fillId="6" borderId="1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horizontal="left" vertical="center"/>
    </xf>
    <xf numFmtId="0" fontId="25" fillId="5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left" vertical="center" wrapText="1"/>
    </xf>
    <xf numFmtId="0" fontId="30" fillId="2" borderId="1" xfId="0" applyFont="1" applyFill="1" applyBorder="1" applyAlignment="1">
      <alignment horizontal="left" vertical="center"/>
    </xf>
    <xf numFmtId="0" fontId="30" fillId="5" borderId="1" xfId="0" applyFont="1" applyFill="1" applyBorder="1" applyAlignment="1">
      <alignment horizontal="left" vertical="center"/>
    </xf>
    <xf numFmtId="0" fontId="30" fillId="6" borderId="1" xfId="0" applyFont="1" applyFill="1" applyBorder="1" applyAlignment="1">
      <alignment horizontal="left" vertical="center" wrapText="1"/>
    </xf>
    <xf numFmtId="0" fontId="30" fillId="6" borderId="1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left" vertical="center" wrapText="1"/>
    </xf>
    <xf numFmtId="0" fontId="30" fillId="5" borderId="4" xfId="0" applyFont="1" applyFill="1" applyBorder="1" applyAlignment="1">
      <alignment horizontal="left" vertical="center" wrapText="1"/>
    </xf>
    <xf numFmtId="0" fontId="30" fillId="5" borderId="5" xfId="0" applyFont="1" applyFill="1" applyBorder="1" applyAlignment="1">
      <alignment horizontal="left" vertical="center" wrapText="1"/>
    </xf>
    <xf numFmtId="0" fontId="10" fillId="6" borderId="3" xfId="0" applyFont="1" applyFill="1" applyBorder="1" applyAlignment="1">
      <alignment horizontal="left" vertical="center" wrapText="1"/>
    </xf>
    <xf numFmtId="0" fontId="10" fillId="6" borderId="4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horizontal="left" vertical="center"/>
    </xf>
    <xf numFmtId="0" fontId="25" fillId="5" borderId="5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top" wrapText="1"/>
    </xf>
    <xf numFmtId="0" fontId="25" fillId="0" borderId="1" xfId="0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left" vertical="center" wrapText="1"/>
    </xf>
    <xf numFmtId="167" fontId="16" fillId="6" borderId="1" xfId="0" applyNumberFormat="1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left" vertical="center" wrapText="1"/>
    </xf>
    <xf numFmtId="0" fontId="25" fillId="0" borderId="4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 vertical="center" wrapText="1"/>
    </xf>
    <xf numFmtId="169" fontId="10" fillId="6" borderId="3" xfId="0" applyNumberFormat="1" applyFont="1" applyFill="1" applyBorder="1" applyAlignment="1">
      <alignment horizontal="center" vertical="center"/>
    </xf>
    <xf numFmtId="169" fontId="10" fillId="6" borderId="5" xfId="0" applyNumberFormat="1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8" borderId="3" xfId="0" applyFont="1" applyFill="1" applyBorder="1" applyAlignment="1">
      <alignment horizontal="center" vertical="top" wrapText="1"/>
    </xf>
    <xf numFmtId="0" fontId="10" fillId="8" borderId="4" xfId="0" applyFont="1" applyFill="1" applyBorder="1" applyAlignment="1">
      <alignment horizontal="center" vertical="top" wrapText="1"/>
    </xf>
    <xf numFmtId="0" fontId="10" fillId="8" borderId="5" xfId="0" applyFont="1" applyFill="1" applyBorder="1" applyAlignment="1">
      <alignment horizontal="center" vertical="top" wrapText="1"/>
    </xf>
    <xf numFmtId="0" fontId="10" fillId="10" borderId="3" xfId="0" applyFont="1" applyFill="1" applyBorder="1" applyAlignment="1">
      <alignment horizontal="center" vertical="top" wrapText="1"/>
    </xf>
    <xf numFmtId="0" fontId="10" fillId="10" borderId="4" xfId="0" applyFont="1" applyFill="1" applyBorder="1" applyAlignment="1">
      <alignment horizontal="center" vertical="top" wrapText="1"/>
    </xf>
    <xf numFmtId="0" fontId="10" fillId="10" borderId="5" xfId="0" applyFont="1" applyFill="1" applyBorder="1" applyAlignment="1">
      <alignment horizontal="center" vertical="top" wrapText="1"/>
    </xf>
    <xf numFmtId="0" fontId="10" fillId="13" borderId="3" xfId="0" applyFont="1" applyFill="1" applyBorder="1" applyAlignment="1">
      <alignment horizontal="center" vertical="top" wrapText="1"/>
    </xf>
    <xf numFmtId="0" fontId="10" fillId="13" borderId="4" xfId="0" applyFont="1" applyFill="1" applyBorder="1" applyAlignment="1">
      <alignment horizontal="center" vertical="top" wrapText="1"/>
    </xf>
    <xf numFmtId="0" fontId="10" fillId="13" borderId="5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top" wrapText="1"/>
    </xf>
    <xf numFmtId="0" fontId="10" fillId="0" borderId="4" xfId="0" applyFont="1" applyFill="1" applyBorder="1" applyAlignment="1">
      <alignment horizontal="center" vertical="top" wrapText="1"/>
    </xf>
    <xf numFmtId="0" fontId="10" fillId="0" borderId="5" xfId="0" applyFont="1" applyFill="1" applyBorder="1" applyAlignment="1">
      <alignment horizontal="center" vertical="top" wrapText="1"/>
    </xf>
    <xf numFmtId="0" fontId="10" fillId="12" borderId="3" xfId="0" applyFont="1" applyFill="1" applyBorder="1" applyAlignment="1">
      <alignment horizontal="center" vertical="center" wrapText="1"/>
    </xf>
    <xf numFmtId="0" fontId="10" fillId="12" borderId="4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top" wrapText="1"/>
    </xf>
    <xf numFmtId="0" fontId="10" fillId="11" borderId="4" xfId="0" applyFont="1" applyFill="1" applyBorder="1" applyAlignment="1">
      <alignment horizontal="center" vertical="top" wrapText="1"/>
    </xf>
    <xf numFmtId="0" fontId="10" fillId="11" borderId="5" xfId="0" applyFont="1" applyFill="1" applyBorder="1" applyAlignment="1">
      <alignment horizontal="center" vertical="top" wrapText="1"/>
    </xf>
    <xf numFmtId="0" fontId="13" fillId="16" borderId="3" xfId="0" applyFont="1" applyFill="1" applyBorder="1" applyAlignment="1">
      <alignment horizontal="center" vertical="center" wrapText="1"/>
    </xf>
    <xf numFmtId="0" fontId="13" fillId="16" borderId="4" xfId="0" applyFont="1" applyFill="1" applyBorder="1" applyAlignment="1">
      <alignment horizontal="center" vertical="center" wrapText="1"/>
    </xf>
    <xf numFmtId="0" fontId="13" fillId="16" borderId="5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49" fontId="8" fillId="0" borderId="1" xfId="0" applyNumberFormat="1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49" fontId="8" fillId="6" borderId="1" xfId="0" applyNumberFormat="1" applyFont="1" applyFill="1" applyBorder="1" applyAlignment="1">
      <alignment horizontal="center" vertical="top" wrapText="1"/>
    </xf>
    <xf numFmtId="49" fontId="8" fillId="15" borderId="1" xfId="0" applyNumberFormat="1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0" fontId="8" fillId="15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49" fontId="8" fillId="5" borderId="1" xfId="0" applyNumberFormat="1" applyFont="1" applyFill="1" applyBorder="1" applyAlignment="1">
      <alignment horizontal="center" vertical="top" wrapText="1"/>
    </xf>
    <xf numFmtId="0" fontId="4" fillId="0" borderId="12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1" xfId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 wrapText="1"/>
    </xf>
    <xf numFmtId="0" fontId="22" fillId="0" borderId="3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2" fillId="0" borderId="5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left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2" fillId="0" borderId="12" xfId="0" applyFont="1" applyFill="1" applyBorder="1" applyAlignment="1">
      <alignment horizontal="center" vertical="center" textRotation="90" wrapText="1"/>
    </xf>
    <xf numFmtId="0" fontId="0" fillId="0" borderId="6" xfId="0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22" fillId="0" borderId="0" xfId="0" applyFont="1" applyFill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textRotation="90" wrapText="1"/>
    </xf>
    <xf numFmtId="0" fontId="22" fillId="0" borderId="0" xfId="0" applyFont="1" applyAlignment="1">
      <alignment vertical="center" wrapText="1"/>
    </xf>
    <xf numFmtId="0" fontId="22" fillId="0" borderId="12" xfId="0" applyFont="1" applyFill="1" applyBorder="1" applyAlignment="1">
      <alignment vertical="center" wrapText="1"/>
    </xf>
    <xf numFmtId="0" fontId="22" fillId="0" borderId="14" xfId="0" applyFont="1" applyFill="1" applyBorder="1" applyAlignment="1">
      <alignment vertical="center" wrapText="1"/>
    </xf>
    <xf numFmtId="0" fontId="22" fillId="0" borderId="6" xfId="0" applyFont="1" applyFill="1" applyBorder="1" applyAlignment="1">
      <alignment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2" fillId="0" borderId="11" xfId="0" applyFont="1" applyFill="1" applyBorder="1" applyAlignment="1">
      <alignment horizontal="center" vertical="center" textRotation="90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textRotation="90" wrapText="1"/>
    </xf>
    <xf numFmtId="0" fontId="0" fillId="0" borderId="14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vertical="center" wrapText="1"/>
    </xf>
  </cellXfs>
  <cellStyles count="13">
    <cellStyle name="Обычный" xfId="0" builtinId="0"/>
    <cellStyle name="Обычный 2" xfId="1"/>
    <cellStyle name="Обычный 2 2" xfId="2"/>
    <cellStyle name="Обычный 2 2 2" xfId="3"/>
    <cellStyle name="Обычный 2 2 2 2" xfId="4"/>
    <cellStyle name="Обычный 2 2 3" xfId="5"/>
    <cellStyle name="Обычный 2 3" xfId="6"/>
    <cellStyle name="Обычный 2 4" xfId="7"/>
    <cellStyle name="Обычный 2 5" xfId="8"/>
    <cellStyle name="Обычный 3" xfId="9"/>
    <cellStyle name="Обычный 4" xfId="10"/>
    <cellStyle name="Обычный 5" xfId="11"/>
    <cellStyle name="Финансовый 2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view="pageBreakPreview" topLeftCell="A23" zoomScale="108" zoomScaleNormal="100" workbookViewId="0">
      <selection activeCell="D25" sqref="D25"/>
    </sheetView>
  </sheetViews>
  <sheetFormatPr defaultRowHeight="13.2" x14ac:dyDescent="0.25"/>
  <cols>
    <col min="1" max="1" width="21.33203125" customWidth="1"/>
    <col min="2" max="2" width="34.6640625" customWidth="1"/>
    <col min="3" max="3" width="39.109375" customWidth="1"/>
    <col min="4" max="4" width="50.33203125" customWidth="1"/>
  </cols>
  <sheetData>
    <row r="1" spans="1:4" ht="18" x14ac:dyDescent="0.35">
      <c r="D1" s="4" t="s">
        <v>553</v>
      </c>
    </row>
    <row r="3" spans="1:4" ht="75" customHeight="1" x14ac:dyDescent="0.25">
      <c r="A3" s="349" t="s">
        <v>563</v>
      </c>
      <c r="B3" s="350"/>
      <c r="C3" s="350"/>
      <c r="D3" s="350"/>
    </row>
    <row r="4" spans="1:4" ht="27" customHeight="1" x14ac:dyDescent="0.25">
      <c r="A4" s="351" t="s">
        <v>1</v>
      </c>
      <c r="B4" s="351" t="s">
        <v>123</v>
      </c>
      <c r="C4" s="352" t="s">
        <v>522</v>
      </c>
      <c r="D4" s="352"/>
    </row>
    <row r="5" spans="1:4" ht="81" customHeight="1" x14ac:dyDescent="0.25">
      <c r="A5" s="351"/>
      <c r="B5" s="351"/>
      <c r="C5" s="202" t="s">
        <v>564</v>
      </c>
      <c r="D5" s="202" t="s">
        <v>523</v>
      </c>
    </row>
    <row r="6" spans="1:4" ht="58.5" customHeight="1" x14ac:dyDescent="0.25">
      <c r="A6" s="320" t="s">
        <v>11</v>
      </c>
      <c r="B6" s="320" t="s">
        <v>14</v>
      </c>
      <c r="C6" s="321" t="s">
        <v>524</v>
      </c>
      <c r="D6" s="322" t="s">
        <v>525</v>
      </c>
    </row>
    <row r="7" spans="1:4" ht="137.25" customHeight="1" x14ac:dyDescent="0.25">
      <c r="A7" s="353" t="s">
        <v>21</v>
      </c>
      <c r="B7" s="353" t="s">
        <v>22</v>
      </c>
      <c r="C7" s="321" t="s">
        <v>526</v>
      </c>
      <c r="D7" s="321" t="s">
        <v>527</v>
      </c>
    </row>
    <row r="8" spans="1:4" ht="48" customHeight="1" x14ac:dyDescent="0.25">
      <c r="A8" s="353"/>
      <c r="B8" s="353"/>
      <c r="C8" s="321" t="s">
        <v>141</v>
      </c>
      <c r="D8" s="321" t="s">
        <v>533</v>
      </c>
    </row>
    <row r="9" spans="1:4" ht="131.25" customHeight="1" x14ac:dyDescent="0.25">
      <c r="A9" s="323" t="s">
        <v>167</v>
      </c>
      <c r="B9" s="323" t="s">
        <v>25</v>
      </c>
      <c r="C9" s="324" t="s">
        <v>526</v>
      </c>
      <c r="D9" s="324" t="s">
        <v>527</v>
      </c>
    </row>
    <row r="10" spans="1:4" ht="46.8" x14ac:dyDescent="0.25">
      <c r="A10" s="325" t="s">
        <v>170</v>
      </c>
      <c r="B10" s="325" t="s">
        <v>360</v>
      </c>
      <c r="C10" s="326" t="s">
        <v>526</v>
      </c>
      <c r="D10" s="326" t="s">
        <v>528</v>
      </c>
    </row>
    <row r="11" spans="1:4" ht="46.8" x14ac:dyDescent="0.25">
      <c r="A11" s="327" t="s">
        <v>172</v>
      </c>
      <c r="B11" s="327" t="s">
        <v>362</v>
      </c>
      <c r="C11" s="326" t="s">
        <v>526</v>
      </c>
      <c r="D11" s="326" t="s">
        <v>529</v>
      </c>
    </row>
    <row r="12" spans="1:4" ht="62.4" x14ac:dyDescent="0.25">
      <c r="A12" s="327" t="s">
        <v>174</v>
      </c>
      <c r="B12" s="327" t="s">
        <v>175</v>
      </c>
      <c r="C12" s="326" t="s">
        <v>526</v>
      </c>
      <c r="D12" s="326" t="s">
        <v>530</v>
      </c>
    </row>
    <row r="13" spans="1:4" ht="78" x14ac:dyDescent="0.25">
      <c r="A13" s="327" t="s">
        <v>176</v>
      </c>
      <c r="B13" s="327" t="s">
        <v>531</v>
      </c>
      <c r="C13" s="326" t="s">
        <v>526</v>
      </c>
      <c r="D13" s="326" t="s">
        <v>532</v>
      </c>
    </row>
    <row r="14" spans="1:4" ht="41.25" customHeight="1" x14ac:dyDescent="0.25">
      <c r="A14" s="323" t="s">
        <v>178</v>
      </c>
      <c r="B14" s="323" t="s">
        <v>179</v>
      </c>
      <c r="C14" s="324" t="s">
        <v>141</v>
      </c>
      <c r="D14" s="324" t="s">
        <v>533</v>
      </c>
    </row>
    <row r="15" spans="1:4" ht="31.2" x14ac:dyDescent="0.25">
      <c r="A15" s="325" t="s">
        <v>180</v>
      </c>
      <c r="B15" s="325" t="s">
        <v>368</v>
      </c>
      <c r="C15" s="326" t="s">
        <v>141</v>
      </c>
      <c r="D15" s="326" t="s">
        <v>533</v>
      </c>
    </row>
    <row r="16" spans="1:4" ht="81" customHeight="1" x14ac:dyDescent="0.25">
      <c r="A16" s="323" t="s">
        <v>185</v>
      </c>
      <c r="B16" s="323" t="s">
        <v>36</v>
      </c>
      <c r="C16" s="324" t="s">
        <v>526</v>
      </c>
      <c r="D16" s="324" t="s">
        <v>534</v>
      </c>
    </row>
    <row r="17" spans="1:4" ht="82.8" x14ac:dyDescent="0.25">
      <c r="A17" s="323" t="s">
        <v>187</v>
      </c>
      <c r="B17" s="323" t="s">
        <v>559</v>
      </c>
      <c r="C17" s="324" t="s">
        <v>526</v>
      </c>
      <c r="D17" s="324" t="s">
        <v>535</v>
      </c>
    </row>
    <row r="18" spans="1:4" ht="31.2" x14ac:dyDescent="0.25">
      <c r="A18" s="320" t="s">
        <v>43</v>
      </c>
      <c r="B18" s="320" t="s">
        <v>44</v>
      </c>
      <c r="C18" s="321" t="s">
        <v>526</v>
      </c>
      <c r="D18" s="321" t="s">
        <v>536</v>
      </c>
    </row>
    <row r="19" spans="1:4" ht="46.8" x14ac:dyDescent="0.25">
      <c r="A19" s="323" t="s">
        <v>12</v>
      </c>
      <c r="B19" s="323" t="s">
        <v>46</v>
      </c>
      <c r="C19" s="324" t="s">
        <v>526</v>
      </c>
      <c r="D19" s="324" t="s">
        <v>537</v>
      </c>
    </row>
    <row r="20" spans="1:4" ht="62.4" x14ac:dyDescent="0.25">
      <c r="A20" s="328" t="s">
        <v>191</v>
      </c>
      <c r="B20" s="328" t="s">
        <v>376</v>
      </c>
      <c r="C20" s="326" t="s">
        <v>526</v>
      </c>
      <c r="D20" s="326" t="s">
        <v>538</v>
      </c>
    </row>
    <row r="21" spans="1:4" ht="62.4" x14ac:dyDescent="0.25">
      <c r="A21" s="328" t="s">
        <v>193</v>
      </c>
      <c r="B21" s="328" t="s">
        <v>378</v>
      </c>
      <c r="C21" s="326" t="s">
        <v>526</v>
      </c>
      <c r="D21" s="326" t="s">
        <v>538</v>
      </c>
    </row>
    <row r="22" spans="1:4" ht="78" x14ac:dyDescent="0.25">
      <c r="A22" s="320" t="s">
        <v>195</v>
      </c>
      <c r="B22" s="320" t="s">
        <v>51</v>
      </c>
      <c r="C22" s="321" t="s">
        <v>526</v>
      </c>
      <c r="D22" s="321" t="s">
        <v>539</v>
      </c>
    </row>
    <row r="23" spans="1:4" ht="93.6" x14ac:dyDescent="0.25">
      <c r="A23" s="323" t="s">
        <v>202</v>
      </c>
      <c r="B23" s="323" t="s">
        <v>53</v>
      </c>
      <c r="C23" s="324" t="s">
        <v>526</v>
      </c>
      <c r="D23" s="324" t="s">
        <v>540</v>
      </c>
    </row>
    <row r="24" spans="1:4" ht="78" customHeight="1" x14ac:dyDescent="0.25">
      <c r="A24" s="323" t="s">
        <v>204</v>
      </c>
      <c r="B24" s="323" t="s">
        <v>58</v>
      </c>
      <c r="C24" s="324" t="s">
        <v>526</v>
      </c>
      <c r="D24" s="324" t="s">
        <v>540</v>
      </c>
    </row>
    <row r="25" spans="1:4" ht="87.6" customHeight="1" x14ac:dyDescent="0.25">
      <c r="A25" s="323" t="s">
        <v>207</v>
      </c>
      <c r="B25" s="323" t="s">
        <v>565</v>
      </c>
      <c r="C25" s="324" t="s">
        <v>526</v>
      </c>
      <c r="D25" s="329" t="s">
        <v>566</v>
      </c>
    </row>
    <row r="26" spans="1:4" ht="46.8" x14ac:dyDescent="0.25">
      <c r="A26" s="323" t="s">
        <v>209</v>
      </c>
      <c r="B26" s="323" t="s">
        <v>555</v>
      </c>
      <c r="C26" s="324" t="s">
        <v>526</v>
      </c>
      <c r="D26" s="324" t="s">
        <v>541</v>
      </c>
    </row>
    <row r="27" spans="1:4" ht="46.8" x14ac:dyDescent="0.25">
      <c r="A27" s="358" t="s">
        <v>210</v>
      </c>
      <c r="B27" s="358" t="s">
        <v>542</v>
      </c>
      <c r="C27" s="321" t="s">
        <v>526</v>
      </c>
      <c r="D27" s="321" t="s">
        <v>541</v>
      </c>
    </row>
    <row r="28" spans="1:4" ht="46.8" x14ac:dyDescent="0.25">
      <c r="A28" s="359"/>
      <c r="B28" s="359"/>
      <c r="C28" s="321" t="s">
        <v>142</v>
      </c>
      <c r="D28" s="321" t="s">
        <v>543</v>
      </c>
    </row>
    <row r="29" spans="1:4" ht="46.8" x14ac:dyDescent="0.25">
      <c r="A29" s="354" t="s">
        <v>219</v>
      </c>
      <c r="B29" s="354" t="s">
        <v>65</v>
      </c>
      <c r="C29" s="324" t="s">
        <v>526</v>
      </c>
      <c r="D29" s="324" t="s">
        <v>528</v>
      </c>
    </row>
    <row r="30" spans="1:4" ht="46.8" x14ac:dyDescent="0.25">
      <c r="A30" s="355"/>
      <c r="B30" s="355"/>
      <c r="C30" s="324" t="s">
        <v>142</v>
      </c>
      <c r="D30" s="324" t="s">
        <v>543</v>
      </c>
    </row>
    <row r="31" spans="1:4" ht="46.8" x14ac:dyDescent="0.25">
      <c r="A31" s="323" t="s">
        <v>225</v>
      </c>
      <c r="B31" s="323" t="s">
        <v>68</v>
      </c>
      <c r="C31" s="324" t="s">
        <v>526</v>
      </c>
      <c r="D31" s="324" t="s">
        <v>528</v>
      </c>
    </row>
    <row r="32" spans="1:4" ht="55.2" x14ac:dyDescent="0.25">
      <c r="A32" s="327" t="s">
        <v>227</v>
      </c>
      <c r="B32" s="327" t="s">
        <v>390</v>
      </c>
      <c r="C32" s="326" t="s">
        <v>526</v>
      </c>
      <c r="D32" s="326" t="s">
        <v>528</v>
      </c>
    </row>
    <row r="33" spans="1:4" ht="57.75" customHeight="1" x14ac:dyDescent="0.25">
      <c r="A33" s="327" t="s">
        <v>229</v>
      </c>
      <c r="B33" s="327" t="s">
        <v>392</v>
      </c>
      <c r="C33" s="326" t="s">
        <v>526</v>
      </c>
      <c r="D33" s="326" t="s">
        <v>528</v>
      </c>
    </row>
    <row r="34" spans="1:4" ht="55.2" x14ac:dyDescent="0.25">
      <c r="A34" s="330" t="s">
        <v>232</v>
      </c>
      <c r="B34" s="330" t="s">
        <v>393</v>
      </c>
      <c r="C34" s="326" t="s">
        <v>526</v>
      </c>
      <c r="D34" s="326" t="s">
        <v>528</v>
      </c>
    </row>
    <row r="35" spans="1:4" ht="31.2" x14ac:dyDescent="0.25">
      <c r="A35" s="358" t="s">
        <v>75</v>
      </c>
      <c r="B35" s="358" t="s">
        <v>76</v>
      </c>
      <c r="C35" s="321" t="s">
        <v>526</v>
      </c>
      <c r="D35" s="321" t="s">
        <v>544</v>
      </c>
    </row>
    <row r="36" spans="1:4" ht="46.8" x14ac:dyDescent="0.25">
      <c r="A36" s="359"/>
      <c r="B36" s="359"/>
      <c r="C36" s="321" t="s">
        <v>142</v>
      </c>
      <c r="D36" s="321" t="s">
        <v>543</v>
      </c>
    </row>
    <row r="37" spans="1:4" ht="93.6" x14ac:dyDescent="0.25">
      <c r="A37" s="354" t="s">
        <v>236</v>
      </c>
      <c r="B37" s="354" t="s">
        <v>78</v>
      </c>
      <c r="C37" s="324" t="s">
        <v>526</v>
      </c>
      <c r="D37" s="324" t="s">
        <v>545</v>
      </c>
    </row>
    <row r="38" spans="1:4" ht="46.8" x14ac:dyDescent="0.25">
      <c r="A38" s="355"/>
      <c r="B38" s="355"/>
      <c r="C38" s="324" t="s">
        <v>142</v>
      </c>
      <c r="D38" s="324" t="s">
        <v>543</v>
      </c>
    </row>
    <row r="39" spans="1:4" ht="78" x14ac:dyDescent="0.25">
      <c r="A39" s="356" t="s">
        <v>238</v>
      </c>
      <c r="B39" s="356" t="s">
        <v>546</v>
      </c>
      <c r="C39" s="326" t="s">
        <v>143</v>
      </c>
      <c r="D39" s="326" t="s">
        <v>532</v>
      </c>
    </row>
    <row r="40" spans="1:4" ht="46.8" x14ac:dyDescent="0.25">
      <c r="A40" s="357"/>
      <c r="B40" s="357"/>
      <c r="C40" s="326" t="s">
        <v>142</v>
      </c>
      <c r="D40" s="326" t="s">
        <v>543</v>
      </c>
    </row>
    <row r="41" spans="1:4" ht="46.8" hidden="1" x14ac:dyDescent="0.25">
      <c r="A41" s="331" t="s">
        <v>251</v>
      </c>
      <c r="B41" s="332" t="s">
        <v>547</v>
      </c>
      <c r="C41" s="333" t="s">
        <v>526</v>
      </c>
      <c r="D41" s="333" t="s">
        <v>548</v>
      </c>
    </row>
    <row r="42" spans="1:4" ht="46.8" x14ac:dyDescent="0.25">
      <c r="A42" s="320" t="s">
        <v>80</v>
      </c>
      <c r="B42" s="320" t="s">
        <v>81</v>
      </c>
      <c r="C42" s="321" t="s">
        <v>526</v>
      </c>
      <c r="D42" s="321" t="s">
        <v>549</v>
      </c>
    </row>
    <row r="43" spans="1:4" ht="62.25" customHeight="1" x14ac:dyDescent="0.25">
      <c r="A43" s="323" t="s">
        <v>257</v>
      </c>
      <c r="B43" s="323" t="s">
        <v>83</v>
      </c>
      <c r="C43" s="324" t="s">
        <v>526</v>
      </c>
      <c r="D43" s="324" t="s">
        <v>550</v>
      </c>
    </row>
    <row r="44" spans="1:4" ht="41.4" x14ac:dyDescent="0.25">
      <c r="A44" s="323" t="s">
        <v>259</v>
      </c>
      <c r="B44" s="323" t="s">
        <v>260</v>
      </c>
      <c r="C44" s="324" t="s">
        <v>526</v>
      </c>
      <c r="D44" s="324" t="s">
        <v>551</v>
      </c>
    </row>
    <row r="45" spans="1:4" ht="127.5" customHeight="1" x14ac:dyDescent="0.25">
      <c r="A45" s="323" t="s">
        <v>262</v>
      </c>
      <c r="B45" s="323" t="s">
        <v>263</v>
      </c>
      <c r="C45" s="324" t="s">
        <v>526</v>
      </c>
      <c r="D45" s="324" t="s">
        <v>551</v>
      </c>
    </row>
    <row r="46" spans="1:4" ht="46.8" x14ac:dyDescent="0.25">
      <c r="A46" s="320" t="s">
        <v>264</v>
      </c>
      <c r="B46" s="320" t="s">
        <v>94</v>
      </c>
      <c r="C46" s="321" t="s">
        <v>526</v>
      </c>
      <c r="D46" s="321" t="s">
        <v>541</v>
      </c>
    </row>
    <row r="47" spans="1:4" ht="69" x14ac:dyDescent="0.25">
      <c r="A47" s="323" t="s">
        <v>272</v>
      </c>
      <c r="B47" s="323" t="s">
        <v>97</v>
      </c>
      <c r="C47" s="324" t="s">
        <v>526</v>
      </c>
      <c r="D47" s="324" t="s">
        <v>528</v>
      </c>
    </row>
    <row r="48" spans="1:4" ht="55.2" x14ac:dyDescent="0.25">
      <c r="A48" s="327" t="s">
        <v>273</v>
      </c>
      <c r="B48" s="327" t="s">
        <v>274</v>
      </c>
      <c r="C48" s="326" t="s">
        <v>526</v>
      </c>
      <c r="D48" s="326" t="s">
        <v>528</v>
      </c>
    </row>
    <row r="49" spans="1:4" ht="50.25" customHeight="1" x14ac:dyDescent="0.25">
      <c r="A49" s="327" t="s">
        <v>284</v>
      </c>
      <c r="B49" s="330" t="s">
        <v>562</v>
      </c>
      <c r="C49" s="326" t="s">
        <v>526</v>
      </c>
      <c r="D49" s="326" t="s">
        <v>528</v>
      </c>
    </row>
    <row r="50" spans="1:4" ht="63" customHeight="1" x14ac:dyDescent="0.25">
      <c r="A50" s="327" t="s">
        <v>287</v>
      </c>
      <c r="B50" s="327" t="s">
        <v>424</v>
      </c>
      <c r="C50" s="326" t="s">
        <v>526</v>
      </c>
      <c r="D50" s="326" t="s">
        <v>528</v>
      </c>
    </row>
    <row r="51" spans="1:4" ht="102.75" customHeight="1" x14ac:dyDescent="0.25">
      <c r="A51" s="323" t="s">
        <v>290</v>
      </c>
      <c r="B51" s="323" t="s">
        <v>100</v>
      </c>
      <c r="C51" s="324" t="s">
        <v>526</v>
      </c>
      <c r="D51" s="324" t="s">
        <v>552</v>
      </c>
    </row>
    <row r="52" spans="1:4" ht="46.8" x14ac:dyDescent="0.25">
      <c r="A52" s="325" t="s">
        <v>292</v>
      </c>
      <c r="B52" s="325" t="s">
        <v>426</v>
      </c>
      <c r="C52" s="326" t="s">
        <v>526</v>
      </c>
      <c r="D52" s="326" t="s">
        <v>528</v>
      </c>
    </row>
    <row r="53" spans="1:4" ht="62.4" x14ac:dyDescent="0.25">
      <c r="A53" s="327" t="s">
        <v>295</v>
      </c>
      <c r="B53" s="327" t="s">
        <v>430</v>
      </c>
      <c r="C53" s="326" t="s">
        <v>526</v>
      </c>
      <c r="D53" s="326" t="s">
        <v>530</v>
      </c>
    </row>
    <row r="54" spans="1:4" ht="61.5" customHeight="1" x14ac:dyDescent="0.25">
      <c r="A54" s="327" t="s">
        <v>297</v>
      </c>
      <c r="B54" s="327" t="s">
        <v>434</v>
      </c>
      <c r="C54" s="326" t="s">
        <v>526</v>
      </c>
      <c r="D54" s="326" t="s">
        <v>528</v>
      </c>
    </row>
  </sheetData>
  <mergeCells count="16">
    <mergeCell ref="A37:A38"/>
    <mergeCell ref="B37:B38"/>
    <mergeCell ref="A39:A40"/>
    <mergeCell ref="B39:B40"/>
    <mergeCell ref="A27:A28"/>
    <mergeCell ref="B27:B28"/>
    <mergeCell ref="A29:A30"/>
    <mergeCell ref="B29:B30"/>
    <mergeCell ref="A35:A36"/>
    <mergeCell ref="B35:B36"/>
    <mergeCell ref="A3:D3"/>
    <mergeCell ref="A4:A5"/>
    <mergeCell ref="B4:B5"/>
    <mergeCell ref="C4:D4"/>
    <mergeCell ref="A7:A8"/>
    <mergeCell ref="B7:B8"/>
  </mergeCells>
  <pageMargins left="0.19685039370078741" right="0.19685039370078741" top="0.74803149606299213" bottom="0.74803149606299213" header="0.31496062992125984" footer="0.31496062992125984"/>
  <pageSetup paperSize="9" scale="97" orientation="landscape" r:id="rId1"/>
  <rowBreaks count="3" manualBreakCount="3">
    <brk id="28" max="16383" man="1"/>
    <brk id="36" max="3" man="1"/>
    <brk id="44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K59"/>
  <sheetViews>
    <sheetView view="pageBreakPreview" zoomScaleNormal="85" zoomScaleSheetLayoutView="100" workbookViewId="0">
      <selection activeCell="B9" sqref="B9:B14"/>
    </sheetView>
  </sheetViews>
  <sheetFormatPr defaultRowHeight="18" x14ac:dyDescent="0.25"/>
  <cols>
    <col min="1" max="1" width="22.109375" style="8" customWidth="1"/>
    <col min="2" max="2" width="20.33203125" style="8" customWidth="1"/>
    <col min="3" max="3" width="34.6640625" style="42" customWidth="1"/>
    <col min="4" max="4" width="21.33203125" style="8" customWidth="1"/>
    <col min="5" max="6" width="16.33203125" style="8" customWidth="1"/>
    <col min="7" max="7" width="23.33203125" style="47" customWidth="1"/>
    <col min="8" max="8" width="24" style="8" customWidth="1"/>
    <col min="9" max="9" width="23.6640625" style="8" customWidth="1"/>
    <col min="10" max="10" width="23.88671875" style="8" customWidth="1"/>
  </cols>
  <sheetData>
    <row r="1" spans="1:11" x14ac:dyDescent="0.35">
      <c r="A1" s="1"/>
      <c r="B1" s="1"/>
      <c r="C1" s="37"/>
      <c r="D1" s="2"/>
      <c r="E1" s="2"/>
      <c r="F1" s="2"/>
      <c r="H1" s="3"/>
      <c r="I1" s="4" t="s">
        <v>0</v>
      </c>
      <c r="J1" s="3"/>
    </row>
    <row r="2" spans="1:11" x14ac:dyDescent="0.35">
      <c r="A2" s="1"/>
      <c r="B2" s="1"/>
      <c r="C2" s="38"/>
      <c r="D2" s="5"/>
      <c r="E2" s="5"/>
      <c r="F2" s="5"/>
      <c r="G2" s="48"/>
      <c r="H2" s="6"/>
      <c r="I2" s="6"/>
      <c r="J2" s="6"/>
    </row>
    <row r="3" spans="1:11" s="8" customFormat="1" ht="78.75" customHeight="1" x14ac:dyDescent="0.25">
      <c r="A3" s="369" t="s">
        <v>13</v>
      </c>
      <c r="B3" s="369"/>
      <c r="C3" s="369"/>
      <c r="D3" s="369"/>
      <c r="E3" s="369"/>
      <c r="F3" s="369"/>
      <c r="G3" s="369"/>
      <c r="H3" s="369"/>
      <c r="I3" s="369"/>
      <c r="J3" s="7"/>
    </row>
    <row r="4" spans="1:11" x14ac:dyDescent="0.25">
      <c r="A4" s="9"/>
      <c r="B4" s="9"/>
      <c r="C4" s="39"/>
      <c r="D4" s="10"/>
      <c r="E4" s="10"/>
      <c r="F4" s="10"/>
      <c r="G4" s="48"/>
      <c r="H4" s="11"/>
      <c r="I4" s="11"/>
      <c r="J4" s="11"/>
    </row>
    <row r="5" spans="1:11" s="14" customFormat="1" ht="52.5" customHeight="1" x14ac:dyDescent="0.25">
      <c r="A5" s="368" t="s">
        <v>1</v>
      </c>
      <c r="B5" s="368" t="s">
        <v>2</v>
      </c>
      <c r="C5" s="370" t="s">
        <v>3</v>
      </c>
      <c r="D5" s="368" t="s">
        <v>4</v>
      </c>
      <c r="E5" s="360" t="s">
        <v>5</v>
      </c>
      <c r="F5" s="360" t="s">
        <v>6</v>
      </c>
      <c r="G5" s="364" t="s">
        <v>7</v>
      </c>
      <c r="H5" s="365"/>
      <c r="I5" s="368" t="s">
        <v>8</v>
      </c>
      <c r="J5" s="13"/>
    </row>
    <row r="6" spans="1:11" s="8" customFormat="1" ht="15.6" hidden="1" x14ac:dyDescent="0.25">
      <c r="A6" s="368"/>
      <c r="B6" s="368"/>
      <c r="C6" s="371"/>
      <c r="D6" s="368"/>
      <c r="E6" s="361"/>
      <c r="F6" s="361"/>
      <c r="G6" s="366"/>
      <c r="H6" s="367"/>
      <c r="I6" s="368"/>
      <c r="J6" s="13"/>
    </row>
    <row r="7" spans="1:11" s="14" customFormat="1" ht="66" customHeight="1" x14ac:dyDescent="0.25">
      <c r="A7" s="368"/>
      <c r="B7" s="368"/>
      <c r="C7" s="372"/>
      <c r="D7" s="368"/>
      <c r="E7" s="362"/>
      <c r="F7" s="362"/>
      <c r="G7" s="12" t="s">
        <v>9</v>
      </c>
      <c r="H7" s="12" t="s">
        <v>10</v>
      </c>
      <c r="I7" s="368"/>
      <c r="J7" s="15"/>
      <c r="K7" s="13"/>
    </row>
    <row r="8" spans="1:11" s="17" customFormat="1" x14ac:dyDescent="0.25">
      <c r="A8" s="16">
        <v>1</v>
      </c>
      <c r="B8" s="16">
        <v>2</v>
      </c>
      <c r="C8" s="12">
        <v>3</v>
      </c>
      <c r="D8" s="12">
        <v>4</v>
      </c>
      <c r="E8" s="12">
        <v>5</v>
      </c>
      <c r="F8" s="12">
        <v>6</v>
      </c>
      <c r="G8" s="49">
        <v>7</v>
      </c>
      <c r="H8" s="12">
        <v>8</v>
      </c>
      <c r="I8" s="12">
        <v>9</v>
      </c>
      <c r="J8" s="13"/>
    </row>
    <row r="9" spans="1:11" s="8" customFormat="1" ht="46.8" x14ac:dyDescent="0.3">
      <c r="A9" s="373" t="s">
        <v>11</v>
      </c>
      <c r="B9" s="373" t="s">
        <v>14</v>
      </c>
      <c r="C9" s="40" t="s">
        <v>15</v>
      </c>
      <c r="D9" s="29"/>
      <c r="E9" s="29" t="s">
        <v>102</v>
      </c>
      <c r="F9" s="43" t="s">
        <v>103</v>
      </c>
      <c r="G9" s="317">
        <v>94.9</v>
      </c>
      <c r="H9" s="338">
        <v>94.9</v>
      </c>
      <c r="I9" s="18"/>
      <c r="J9" s="19"/>
    </row>
    <row r="10" spans="1:11" s="8" customFormat="1" ht="31.2" x14ac:dyDescent="0.3">
      <c r="A10" s="373"/>
      <c r="B10" s="373"/>
      <c r="C10" s="40" t="s">
        <v>16</v>
      </c>
      <c r="D10" s="29"/>
      <c r="E10" s="29" t="s">
        <v>102</v>
      </c>
      <c r="F10" s="43" t="s">
        <v>104</v>
      </c>
      <c r="G10" s="50">
        <v>21670</v>
      </c>
      <c r="H10" s="343">
        <v>21670</v>
      </c>
      <c r="I10" s="20"/>
      <c r="J10" s="22"/>
    </row>
    <row r="11" spans="1:11" s="8" customFormat="1" ht="93.6" x14ac:dyDescent="0.3">
      <c r="A11" s="373"/>
      <c r="B11" s="373"/>
      <c r="C11" s="40" t="s">
        <v>17</v>
      </c>
      <c r="D11" s="29"/>
      <c r="E11" s="29" t="s">
        <v>102</v>
      </c>
      <c r="F11" s="43" t="s">
        <v>103</v>
      </c>
      <c r="G11" s="50">
        <v>83</v>
      </c>
      <c r="H11" s="339">
        <v>83</v>
      </c>
      <c r="I11" s="20"/>
      <c r="J11" s="22"/>
    </row>
    <row r="12" spans="1:11" s="8" customFormat="1" ht="78" x14ac:dyDescent="0.3">
      <c r="A12" s="373"/>
      <c r="B12" s="373"/>
      <c r="C12" s="40" t="s">
        <v>18</v>
      </c>
      <c r="D12" s="29"/>
      <c r="E12" s="29" t="s">
        <v>102</v>
      </c>
      <c r="F12" s="43" t="s">
        <v>103</v>
      </c>
      <c r="G12" s="50">
        <v>90</v>
      </c>
      <c r="H12" s="340">
        <v>90</v>
      </c>
      <c r="I12" s="23"/>
      <c r="J12" s="24"/>
    </row>
    <row r="13" spans="1:11" s="8" customFormat="1" ht="156" x14ac:dyDescent="0.3">
      <c r="A13" s="373"/>
      <c r="B13" s="373"/>
      <c r="C13" s="40" t="s">
        <v>19</v>
      </c>
      <c r="D13" s="29"/>
      <c r="E13" s="29" t="s">
        <v>102</v>
      </c>
      <c r="F13" s="43" t="s">
        <v>103</v>
      </c>
      <c r="G13" s="51" t="s">
        <v>113</v>
      </c>
      <c r="H13" s="340">
        <v>74.599999999999994</v>
      </c>
      <c r="I13" s="28" t="s">
        <v>554</v>
      </c>
      <c r="J13" s="24"/>
    </row>
    <row r="14" spans="1:11" s="8" customFormat="1" ht="45.75" customHeight="1" x14ac:dyDescent="0.3">
      <c r="A14" s="373"/>
      <c r="B14" s="373"/>
      <c r="C14" s="40" t="s">
        <v>521</v>
      </c>
      <c r="D14" s="29"/>
      <c r="E14" s="29" t="s">
        <v>102</v>
      </c>
      <c r="F14" s="43" t="s">
        <v>103</v>
      </c>
      <c r="G14" s="50">
        <v>104</v>
      </c>
      <c r="H14" s="340">
        <v>104</v>
      </c>
      <c r="I14" s="28" t="s">
        <v>554</v>
      </c>
      <c r="J14" s="24"/>
    </row>
    <row r="15" spans="1:11" s="8" customFormat="1" ht="84" customHeight="1" x14ac:dyDescent="0.3">
      <c r="A15" s="373"/>
      <c r="B15" s="373"/>
      <c r="C15" s="28" t="s">
        <v>20</v>
      </c>
      <c r="D15" s="29"/>
      <c r="E15" s="29" t="s">
        <v>102</v>
      </c>
      <c r="F15" s="44" t="s">
        <v>103</v>
      </c>
      <c r="G15" s="50">
        <v>608.70000000000005</v>
      </c>
      <c r="H15" s="337">
        <v>608.70000000000005</v>
      </c>
      <c r="I15" s="23"/>
      <c r="J15" s="24"/>
    </row>
    <row r="16" spans="1:11" s="8" customFormat="1" ht="189" customHeight="1" x14ac:dyDescent="0.3">
      <c r="A16" s="373"/>
      <c r="B16" s="373"/>
      <c r="C16" s="31" t="s">
        <v>114</v>
      </c>
      <c r="D16" s="29"/>
      <c r="E16" s="29" t="s">
        <v>102</v>
      </c>
      <c r="F16" s="44" t="s">
        <v>103</v>
      </c>
      <c r="G16" s="51" t="s">
        <v>115</v>
      </c>
      <c r="H16" s="337">
        <v>5.7</v>
      </c>
      <c r="I16" s="23"/>
      <c r="J16" s="24"/>
    </row>
    <row r="17" spans="1:10" s="8" customFormat="1" ht="46.8" x14ac:dyDescent="0.3">
      <c r="A17" s="30" t="s">
        <v>21</v>
      </c>
      <c r="B17" s="30" t="s">
        <v>22</v>
      </c>
      <c r="C17" s="28" t="s">
        <v>23</v>
      </c>
      <c r="D17" s="29"/>
      <c r="E17" s="45" t="s">
        <v>102</v>
      </c>
      <c r="F17" s="45" t="s">
        <v>103</v>
      </c>
      <c r="G17" s="50">
        <v>100</v>
      </c>
      <c r="H17" s="337">
        <v>100</v>
      </c>
      <c r="I17" s="23"/>
      <c r="J17" s="24"/>
    </row>
    <row r="18" spans="1:10" s="8" customFormat="1" ht="34.5" customHeight="1" x14ac:dyDescent="0.3">
      <c r="A18" s="363" t="s">
        <v>24</v>
      </c>
      <c r="B18" s="363" t="s">
        <v>25</v>
      </c>
      <c r="C18" s="28" t="s">
        <v>26</v>
      </c>
      <c r="D18" s="45" t="s">
        <v>105</v>
      </c>
      <c r="E18" s="45" t="s">
        <v>102</v>
      </c>
      <c r="F18" s="45" t="s">
        <v>106</v>
      </c>
      <c r="G18" s="51" t="s">
        <v>116</v>
      </c>
      <c r="H18" s="340">
        <v>464.2</v>
      </c>
      <c r="I18" s="23"/>
      <c r="J18" s="24"/>
    </row>
    <row r="19" spans="1:10" s="8" customFormat="1" ht="34.5" customHeight="1" x14ac:dyDescent="0.3">
      <c r="A19" s="363"/>
      <c r="B19" s="363"/>
      <c r="C19" s="28" t="s">
        <v>27</v>
      </c>
      <c r="D19" s="45" t="s">
        <v>107</v>
      </c>
      <c r="E19" s="46" t="s">
        <v>102</v>
      </c>
      <c r="F19" s="45" t="s">
        <v>106</v>
      </c>
      <c r="G19" s="51" t="s">
        <v>117</v>
      </c>
      <c r="H19" s="340">
        <v>456.4</v>
      </c>
      <c r="I19" s="23"/>
      <c r="J19" s="24"/>
    </row>
    <row r="20" spans="1:10" s="8" customFormat="1" ht="46.8" x14ac:dyDescent="0.3">
      <c r="A20" s="363"/>
      <c r="B20" s="363"/>
      <c r="C20" s="28" t="s">
        <v>28</v>
      </c>
      <c r="D20" s="45"/>
      <c r="E20" s="46" t="s">
        <v>102</v>
      </c>
      <c r="F20" s="45" t="s">
        <v>106</v>
      </c>
      <c r="G20" s="51" t="s">
        <v>118</v>
      </c>
      <c r="H20" s="340">
        <v>735.2</v>
      </c>
      <c r="I20" s="23"/>
      <c r="J20" s="24"/>
    </row>
    <row r="21" spans="1:10" ht="62.4" x14ac:dyDescent="0.3">
      <c r="A21" s="363"/>
      <c r="B21" s="363"/>
      <c r="C21" s="28" t="s">
        <v>29</v>
      </c>
      <c r="D21" s="45"/>
      <c r="E21" s="46" t="s">
        <v>102</v>
      </c>
      <c r="F21" s="45" t="s">
        <v>103</v>
      </c>
      <c r="G21" s="51" t="s">
        <v>119</v>
      </c>
      <c r="H21" s="340">
        <v>7.1</v>
      </c>
      <c r="I21" s="23"/>
      <c r="J21" s="24"/>
    </row>
    <row r="22" spans="1:10" ht="46.8" x14ac:dyDescent="0.3">
      <c r="A22" s="363"/>
      <c r="B22" s="363"/>
      <c r="C22" s="28" t="s">
        <v>30</v>
      </c>
      <c r="D22" s="45" t="s">
        <v>109</v>
      </c>
      <c r="E22" s="46" t="s">
        <v>102</v>
      </c>
      <c r="F22" s="45" t="s">
        <v>108</v>
      </c>
      <c r="G22" s="50">
        <v>2890</v>
      </c>
      <c r="H22" s="50">
        <v>2890</v>
      </c>
      <c r="I22" s="23"/>
      <c r="J22" s="24"/>
    </row>
    <row r="23" spans="1:10" ht="78" x14ac:dyDescent="0.3">
      <c r="A23" s="363" t="s">
        <v>31</v>
      </c>
      <c r="B23" s="363" t="s">
        <v>32</v>
      </c>
      <c r="C23" s="28" t="s">
        <v>33</v>
      </c>
      <c r="D23" s="29"/>
      <c r="E23" s="29" t="s">
        <v>102</v>
      </c>
      <c r="F23" s="45" t="s">
        <v>103</v>
      </c>
      <c r="G23" s="318">
        <v>1.23</v>
      </c>
      <c r="H23" s="335">
        <v>1.23</v>
      </c>
      <c r="I23" s="25"/>
      <c r="J23" s="26"/>
    </row>
    <row r="24" spans="1:10" ht="78" x14ac:dyDescent="0.3">
      <c r="A24" s="363"/>
      <c r="B24" s="363"/>
      <c r="C24" s="28" t="s">
        <v>34</v>
      </c>
      <c r="D24" s="29"/>
      <c r="E24" s="29" t="s">
        <v>102</v>
      </c>
      <c r="F24" s="45" t="s">
        <v>110</v>
      </c>
      <c r="G24" s="50">
        <v>67614</v>
      </c>
      <c r="H24" s="343">
        <v>67614</v>
      </c>
      <c r="I24" s="21"/>
      <c r="J24" s="22"/>
    </row>
    <row r="25" spans="1:10" ht="124.8" x14ac:dyDescent="0.3">
      <c r="A25" s="29" t="s">
        <v>35</v>
      </c>
      <c r="B25" s="29" t="s">
        <v>36</v>
      </c>
      <c r="C25" s="28" t="s">
        <v>37</v>
      </c>
      <c r="D25" s="29"/>
      <c r="E25" s="29" t="s">
        <v>102</v>
      </c>
      <c r="F25" s="29" t="s">
        <v>103</v>
      </c>
      <c r="G25" s="51">
        <v>70.95</v>
      </c>
      <c r="H25" s="336">
        <v>70.95</v>
      </c>
      <c r="I25" s="21"/>
      <c r="J25" s="22"/>
    </row>
    <row r="26" spans="1:10" ht="51.75" customHeight="1" x14ac:dyDescent="0.3">
      <c r="A26" s="363" t="s">
        <v>38</v>
      </c>
      <c r="B26" s="363" t="s">
        <v>559</v>
      </c>
      <c r="C26" s="28" t="s">
        <v>39</v>
      </c>
      <c r="D26" s="29"/>
      <c r="E26" s="29" t="s">
        <v>102</v>
      </c>
      <c r="F26" s="43" t="s">
        <v>104</v>
      </c>
      <c r="G26" s="50">
        <v>388</v>
      </c>
      <c r="H26" s="339">
        <v>388</v>
      </c>
      <c r="I26" s="21"/>
      <c r="J26" s="22"/>
    </row>
    <row r="27" spans="1:10" ht="31.2" x14ac:dyDescent="0.3">
      <c r="A27" s="363"/>
      <c r="B27" s="363"/>
      <c r="C27" s="28" t="s">
        <v>40</v>
      </c>
      <c r="D27" s="29"/>
      <c r="E27" s="29" t="s">
        <v>102</v>
      </c>
      <c r="F27" s="43" t="s">
        <v>108</v>
      </c>
      <c r="G27" s="317">
        <v>43</v>
      </c>
      <c r="H27" s="341">
        <v>43</v>
      </c>
      <c r="I27" s="25"/>
      <c r="J27" s="26"/>
    </row>
    <row r="28" spans="1:10" ht="78" x14ac:dyDescent="0.3">
      <c r="A28" s="363"/>
      <c r="B28" s="363"/>
      <c r="C28" s="41" t="s">
        <v>41</v>
      </c>
      <c r="D28" s="29"/>
      <c r="E28" s="29" t="s">
        <v>102</v>
      </c>
      <c r="F28" s="43" t="s">
        <v>108</v>
      </c>
      <c r="G28" s="317">
        <v>20</v>
      </c>
      <c r="H28" s="335">
        <v>20</v>
      </c>
      <c r="I28" s="35"/>
      <c r="J28" s="26"/>
    </row>
    <row r="29" spans="1:10" ht="96.75" customHeight="1" x14ac:dyDescent="0.25">
      <c r="A29" s="363"/>
      <c r="B29" s="363"/>
      <c r="C29" s="41" t="s">
        <v>42</v>
      </c>
      <c r="D29" s="29"/>
      <c r="E29" s="29" t="s">
        <v>102</v>
      </c>
      <c r="F29" s="43" t="s">
        <v>108</v>
      </c>
      <c r="G29" s="317">
        <v>16</v>
      </c>
      <c r="H29" s="342">
        <v>16</v>
      </c>
      <c r="I29" s="36"/>
      <c r="J29" s="27"/>
    </row>
    <row r="30" spans="1:10" ht="50.25" customHeight="1" x14ac:dyDescent="0.25">
      <c r="A30" s="30" t="s">
        <v>43</v>
      </c>
      <c r="B30" s="30" t="s">
        <v>44</v>
      </c>
      <c r="C30" s="28" t="s">
        <v>23</v>
      </c>
      <c r="D30" s="29"/>
      <c r="E30" s="29" t="s">
        <v>102</v>
      </c>
      <c r="F30" s="29" t="s">
        <v>103</v>
      </c>
      <c r="G30" s="317">
        <v>100</v>
      </c>
      <c r="H30" s="342">
        <v>100</v>
      </c>
      <c r="I30" s="33"/>
    </row>
    <row r="31" spans="1:10" ht="78" x14ac:dyDescent="0.25">
      <c r="A31" s="360" t="s">
        <v>45</v>
      </c>
      <c r="B31" s="360" t="s">
        <v>46</v>
      </c>
      <c r="C31" s="34" t="s">
        <v>47</v>
      </c>
      <c r="D31" s="29"/>
      <c r="E31" s="29" t="s">
        <v>102</v>
      </c>
      <c r="F31" s="52" t="s">
        <v>104</v>
      </c>
      <c r="G31" s="317">
        <v>1294</v>
      </c>
      <c r="H31" s="344">
        <v>1294</v>
      </c>
      <c r="I31" s="33"/>
    </row>
    <row r="32" spans="1:10" ht="265.2" x14ac:dyDescent="0.25">
      <c r="A32" s="361"/>
      <c r="B32" s="361"/>
      <c r="C32" s="31" t="s">
        <v>48</v>
      </c>
      <c r="D32" s="29"/>
      <c r="E32" s="29" t="s">
        <v>102</v>
      </c>
      <c r="F32" s="45" t="s">
        <v>103</v>
      </c>
      <c r="G32" s="317">
        <v>90</v>
      </c>
      <c r="H32" s="342">
        <v>90</v>
      </c>
      <c r="I32" s="345" t="s">
        <v>554</v>
      </c>
    </row>
    <row r="33" spans="1:9" ht="64.5" customHeight="1" x14ac:dyDescent="0.25">
      <c r="A33" s="362"/>
      <c r="B33" s="362"/>
      <c r="C33" s="28" t="s">
        <v>49</v>
      </c>
      <c r="D33" s="29"/>
      <c r="E33" s="29" t="s">
        <v>102</v>
      </c>
      <c r="F33" s="45" t="s">
        <v>104</v>
      </c>
      <c r="G33" s="318">
        <v>105</v>
      </c>
      <c r="H33" s="342">
        <v>105</v>
      </c>
      <c r="I33" s="33"/>
    </row>
    <row r="34" spans="1:9" ht="64.5" customHeight="1" x14ac:dyDescent="0.25">
      <c r="A34" s="30" t="s">
        <v>50</v>
      </c>
      <c r="B34" s="30" t="s">
        <v>51</v>
      </c>
      <c r="C34" s="28" t="s">
        <v>23</v>
      </c>
      <c r="D34" s="29"/>
      <c r="E34" s="29" t="s">
        <v>102</v>
      </c>
      <c r="F34" s="29" t="s">
        <v>103</v>
      </c>
      <c r="G34" s="318">
        <v>100</v>
      </c>
      <c r="H34" s="342">
        <v>100</v>
      </c>
      <c r="I34" s="33"/>
    </row>
    <row r="35" spans="1:9" ht="88.5" customHeight="1" x14ac:dyDescent="0.25">
      <c r="A35" s="363" t="s">
        <v>52</v>
      </c>
      <c r="B35" s="363" t="s">
        <v>53</v>
      </c>
      <c r="C35" s="28" t="s">
        <v>54</v>
      </c>
      <c r="D35" s="29"/>
      <c r="E35" s="29" t="s">
        <v>102</v>
      </c>
      <c r="F35" s="45" t="s">
        <v>103</v>
      </c>
      <c r="G35" s="317">
        <v>80</v>
      </c>
      <c r="H35" s="342">
        <v>80</v>
      </c>
      <c r="I35" s="33"/>
    </row>
    <row r="36" spans="1:9" ht="62.4" x14ac:dyDescent="0.25">
      <c r="A36" s="363"/>
      <c r="B36" s="363"/>
      <c r="C36" s="28" t="s">
        <v>55</v>
      </c>
      <c r="D36" s="29"/>
      <c r="E36" s="29" t="s">
        <v>102</v>
      </c>
      <c r="F36" s="45" t="s">
        <v>103</v>
      </c>
      <c r="G36" s="317">
        <v>95</v>
      </c>
      <c r="H36" s="342">
        <v>95</v>
      </c>
      <c r="I36" s="33"/>
    </row>
    <row r="37" spans="1:9" ht="46.8" x14ac:dyDescent="0.25">
      <c r="A37" s="363"/>
      <c r="B37" s="363"/>
      <c r="C37" s="28" t="s">
        <v>56</v>
      </c>
      <c r="D37" s="29"/>
      <c r="E37" s="29" t="s">
        <v>102</v>
      </c>
      <c r="F37" s="45" t="s">
        <v>108</v>
      </c>
      <c r="G37" s="317">
        <v>6</v>
      </c>
      <c r="H37" s="342">
        <v>6</v>
      </c>
      <c r="I37" s="33"/>
    </row>
    <row r="38" spans="1:9" ht="249.6" x14ac:dyDescent="0.25">
      <c r="A38" s="29" t="s">
        <v>57</v>
      </c>
      <c r="B38" s="29" t="s">
        <v>58</v>
      </c>
      <c r="C38" s="32" t="s">
        <v>59</v>
      </c>
      <c r="D38" s="29"/>
      <c r="E38" s="29" t="s">
        <v>102</v>
      </c>
      <c r="F38" s="45" t="s">
        <v>111</v>
      </c>
      <c r="G38" s="318">
        <v>78</v>
      </c>
      <c r="H38" s="342">
        <v>78</v>
      </c>
      <c r="I38" s="345" t="s">
        <v>554</v>
      </c>
    </row>
    <row r="39" spans="1:9" ht="140.4" x14ac:dyDescent="0.25">
      <c r="A39" s="29" t="s">
        <v>60</v>
      </c>
      <c r="B39" s="29" t="s">
        <v>556</v>
      </c>
      <c r="C39" s="31" t="s">
        <v>61</v>
      </c>
      <c r="D39" s="29"/>
      <c r="E39" s="29" t="s">
        <v>102</v>
      </c>
      <c r="F39" s="29" t="s">
        <v>103</v>
      </c>
      <c r="G39" s="318">
        <v>19.2</v>
      </c>
      <c r="H39" s="342">
        <v>19.2</v>
      </c>
      <c r="I39" s="33"/>
    </row>
    <row r="40" spans="1:9" ht="78" x14ac:dyDescent="0.25">
      <c r="A40" s="30" t="s">
        <v>62</v>
      </c>
      <c r="B40" s="30" t="s">
        <v>63</v>
      </c>
      <c r="C40" s="28" t="s">
        <v>23</v>
      </c>
      <c r="D40" s="29"/>
      <c r="E40" s="29" t="s">
        <v>102</v>
      </c>
      <c r="F40" s="29" t="s">
        <v>103</v>
      </c>
      <c r="G40" s="318">
        <v>100</v>
      </c>
      <c r="H40" s="342">
        <v>100</v>
      </c>
      <c r="I40" s="33"/>
    </row>
    <row r="41" spans="1:9" ht="109.2" x14ac:dyDescent="0.25">
      <c r="A41" s="29" t="s">
        <v>64</v>
      </c>
      <c r="B41" s="29" t="s">
        <v>65</v>
      </c>
      <c r="C41" s="28" t="s">
        <v>66</v>
      </c>
      <c r="D41" s="29"/>
      <c r="E41" s="29" t="s">
        <v>102</v>
      </c>
      <c r="F41" s="29" t="s">
        <v>103</v>
      </c>
      <c r="G41" s="318">
        <v>60.6</v>
      </c>
      <c r="H41" s="342">
        <v>60.6</v>
      </c>
      <c r="I41" s="33"/>
    </row>
    <row r="42" spans="1:9" ht="47.25" customHeight="1" x14ac:dyDescent="0.25">
      <c r="A42" s="360" t="s">
        <v>67</v>
      </c>
      <c r="B42" s="360" t="s">
        <v>68</v>
      </c>
      <c r="C42" s="28" t="s">
        <v>69</v>
      </c>
      <c r="D42" s="45"/>
      <c r="E42" s="45" t="s">
        <v>102</v>
      </c>
      <c r="F42" s="45" t="s">
        <v>108</v>
      </c>
      <c r="G42" s="318">
        <v>2</v>
      </c>
      <c r="H42" s="342">
        <v>2</v>
      </c>
      <c r="I42" s="33"/>
    </row>
    <row r="43" spans="1:9" ht="51.75" customHeight="1" x14ac:dyDescent="0.25">
      <c r="A43" s="361"/>
      <c r="B43" s="361"/>
      <c r="C43" s="28" t="s">
        <v>70</v>
      </c>
      <c r="D43" s="45"/>
      <c r="E43" s="45" t="s">
        <v>102</v>
      </c>
      <c r="F43" s="45" t="s">
        <v>108</v>
      </c>
      <c r="G43" s="318">
        <v>1</v>
      </c>
      <c r="H43" s="342">
        <v>1</v>
      </c>
      <c r="I43" s="33"/>
    </row>
    <row r="44" spans="1:9" ht="46.8" x14ac:dyDescent="0.25">
      <c r="A44" s="361"/>
      <c r="B44" s="361"/>
      <c r="C44" s="28" t="s">
        <v>71</v>
      </c>
      <c r="D44" s="45"/>
      <c r="E44" s="45" t="s">
        <v>102</v>
      </c>
      <c r="F44" s="45" t="s">
        <v>108</v>
      </c>
      <c r="G44" s="318">
        <v>1</v>
      </c>
      <c r="H44" s="342">
        <v>1</v>
      </c>
      <c r="I44" s="33"/>
    </row>
    <row r="45" spans="1:9" ht="46.8" x14ac:dyDescent="0.25">
      <c r="A45" s="361"/>
      <c r="B45" s="361"/>
      <c r="C45" s="28" t="s">
        <v>72</v>
      </c>
      <c r="D45" s="45"/>
      <c r="E45" s="45" t="s">
        <v>102</v>
      </c>
      <c r="F45" s="45" t="s">
        <v>103</v>
      </c>
      <c r="G45" s="318">
        <v>63</v>
      </c>
      <c r="H45" s="342">
        <v>63</v>
      </c>
      <c r="I45" s="33"/>
    </row>
    <row r="46" spans="1:9" ht="31.2" x14ac:dyDescent="0.25">
      <c r="A46" s="361"/>
      <c r="B46" s="361"/>
      <c r="C46" s="41" t="s">
        <v>73</v>
      </c>
      <c r="D46" s="45"/>
      <c r="E46" s="45" t="s">
        <v>102</v>
      </c>
      <c r="F46" s="45" t="s">
        <v>108</v>
      </c>
      <c r="G46" s="318">
        <v>7.9</v>
      </c>
      <c r="H46" s="342">
        <v>7.9</v>
      </c>
      <c r="I46" s="33"/>
    </row>
    <row r="47" spans="1:9" ht="159.75" customHeight="1" x14ac:dyDescent="0.25">
      <c r="A47" s="361"/>
      <c r="B47" s="361"/>
      <c r="C47" s="41" t="s">
        <v>74</v>
      </c>
      <c r="D47" s="45"/>
      <c r="E47" s="45" t="s">
        <v>102</v>
      </c>
      <c r="F47" s="45" t="s">
        <v>108</v>
      </c>
      <c r="G47" s="318">
        <v>38</v>
      </c>
      <c r="H47" s="342">
        <v>38</v>
      </c>
      <c r="I47" s="33"/>
    </row>
    <row r="48" spans="1:9" ht="36" customHeight="1" x14ac:dyDescent="0.25">
      <c r="A48" s="362"/>
      <c r="B48" s="362"/>
      <c r="C48" s="41" t="s">
        <v>120</v>
      </c>
      <c r="D48" s="45"/>
      <c r="E48" s="45" t="s">
        <v>102</v>
      </c>
      <c r="F48" s="29" t="s">
        <v>103</v>
      </c>
      <c r="G48" s="318">
        <v>35.799999999999997</v>
      </c>
      <c r="H48" s="342">
        <v>35.799999999999997</v>
      </c>
      <c r="I48" s="33"/>
    </row>
    <row r="49" spans="1:9" ht="62.4" x14ac:dyDescent="0.25">
      <c r="A49" s="30" t="s">
        <v>75</v>
      </c>
      <c r="B49" s="30" t="s">
        <v>76</v>
      </c>
      <c r="C49" s="28" t="s">
        <v>37</v>
      </c>
      <c r="D49" s="29"/>
      <c r="E49" s="29" t="s">
        <v>102</v>
      </c>
      <c r="F49" s="29" t="s">
        <v>103</v>
      </c>
      <c r="G49" s="318">
        <v>70.95</v>
      </c>
      <c r="H49" s="342">
        <v>70.95</v>
      </c>
      <c r="I49" s="33"/>
    </row>
    <row r="50" spans="1:9" ht="54" customHeight="1" x14ac:dyDescent="0.25">
      <c r="A50" s="29" t="s">
        <v>77</v>
      </c>
      <c r="B50" s="29" t="s">
        <v>78</v>
      </c>
      <c r="C50" s="28" t="s">
        <v>79</v>
      </c>
      <c r="D50" s="29"/>
      <c r="E50" s="29" t="s">
        <v>102</v>
      </c>
      <c r="F50" s="29" t="s">
        <v>103</v>
      </c>
      <c r="G50" s="318">
        <v>79</v>
      </c>
      <c r="H50" s="342">
        <v>79</v>
      </c>
      <c r="I50" s="33"/>
    </row>
    <row r="51" spans="1:9" ht="46.8" x14ac:dyDescent="0.25">
      <c r="A51" s="30" t="s">
        <v>80</v>
      </c>
      <c r="B51" s="30" t="s">
        <v>81</v>
      </c>
      <c r="C51" s="28" t="s">
        <v>23</v>
      </c>
      <c r="D51" s="29"/>
      <c r="E51" s="29" t="s">
        <v>102</v>
      </c>
      <c r="F51" s="29" t="s">
        <v>103</v>
      </c>
      <c r="G51" s="318">
        <v>100</v>
      </c>
      <c r="H51" s="342">
        <v>100</v>
      </c>
      <c r="I51" s="33"/>
    </row>
    <row r="52" spans="1:9" ht="31.2" x14ac:dyDescent="0.25">
      <c r="A52" s="363" t="s">
        <v>82</v>
      </c>
      <c r="B52" s="363" t="s">
        <v>83</v>
      </c>
      <c r="C52" s="28" t="s">
        <v>84</v>
      </c>
      <c r="D52" s="29"/>
      <c r="E52" s="29" t="s">
        <v>102</v>
      </c>
      <c r="F52" s="45" t="s">
        <v>104</v>
      </c>
      <c r="G52" s="318">
        <v>544284</v>
      </c>
      <c r="H52" s="344">
        <v>544284</v>
      </c>
      <c r="I52" s="346" t="s">
        <v>554</v>
      </c>
    </row>
    <row r="53" spans="1:9" ht="62.4" x14ac:dyDescent="0.25">
      <c r="A53" s="363"/>
      <c r="B53" s="363"/>
      <c r="C53" s="28" t="s">
        <v>85</v>
      </c>
      <c r="D53" s="29"/>
      <c r="E53" s="29" t="s">
        <v>102</v>
      </c>
      <c r="F53" s="45" t="s">
        <v>112</v>
      </c>
      <c r="G53" s="318">
        <v>6</v>
      </c>
      <c r="H53" s="342">
        <v>6</v>
      </c>
      <c r="I53" s="33"/>
    </row>
    <row r="54" spans="1:9" ht="62.4" x14ac:dyDescent="0.25">
      <c r="A54" s="363"/>
      <c r="B54" s="363"/>
      <c r="C54" s="28" t="s">
        <v>86</v>
      </c>
      <c r="D54" s="29"/>
      <c r="E54" s="29" t="s">
        <v>102</v>
      </c>
      <c r="F54" s="45" t="s">
        <v>122</v>
      </c>
      <c r="G54" s="318">
        <v>2769.1</v>
      </c>
      <c r="H54" s="344">
        <v>2769.1</v>
      </c>
      <c r="I54" s="346" t="s">
        <v>554</v>
      </c>
    </row>
    <row r="55" spans="1:9" ht="93.6" x14ac:dyDescent="0.25">
      <c r="A55" s="29" t="s">
        <v>87</v>
      </c>
      <c r="B55" s="29" t="s">
        <v>88</v>
      </c>
      <c r="C55" s="32" t="s">
        <v>89</v>
      </c>
      <c r="D55" s="29"/>
      <c r="E55" s="29" t="s">
        <v>102</v>
      </c>
      <c r="F55" s="29" t="s">
        <v>108</v>
      </c>
      <c r="G55" s="318">
        <v>66</v>
      </c>
      <c r="H55" s="342">
        <v>66</v>
      </c>
      <c r="I55" s="33"/>
    </row>
    <row r="56" spans="1:9" ht="249.6" x14ac:dyDescent="0.25">
      <c r="A56" s="29" t="s">
        <v>90</v>
      </c>
      <c r="B56" s="29" t="s">
        <v>91</v>
      </c>
      <c r="C56" s="32" t="s">
        <v>92</v>
      </c>
      <c r="D56" s="29"/>
      <c r="E56" s="29" t="s">
        <v>102</v>
      </c>
      <c r="F56" s="29" t="s">
        <v>108</v>
      </c>
      <c r="G56" s="318">
        <v>8</v>
      </c>
      <c r="H56" s="342">
        <v>8</v>
      </c>
      <c r="I56" s="33"/>
    </row>
    <row r="57" spans="1:9" ht="62.4" x14ac:dyDescent="0.25">
      <c r="A57" s="30" t="s">
        <v>93</v>
      </c>
      <c r="B57" s="30" t="s">
        <v>94</v>
      </c>
      <c r="C57" s="32" t="s">
        <v>95</v>
      </c>
      <c r="D57" s="29"/>
      <c r="E57" s="29" t="s">
        <v>102</v>
      </c>
      <c r="F57" s="29" t="s">
        <v>103</v>
      </c>
      <c r="G57" s="318">
        <v>88</v>
      </c>
      <c r="H57" s="342">
        <v>88</v>
      </c>
      <c r="I57" s="33"/>
    </row>
    <row r="58" spans="1:9" ht="140.4" x14ac:dyDescent="0.25">
      <c r="A58" s="29" t="s">
        <v>96</v>
      </c>
      <c r="B58" s="29" t="s">
        <v>97</v>
      </c>
      <c r="C58" s="32" t="s">
        <v>98</v>
      </c>
      <c r="D58" s="29"/>
      <c r="E58" s="29" t="s">
        <v>102</v>
      </c>
      <c r="F58" s="29" t="s">
        <v>104</v>
      </c>
      <c r="G58" s="318" t="s">
        <v>121</v>
      </c>
      <c r="H58" s="342">
        <v>50</v>
      </c>
      <c r="I58" s="33"/>
    </row>
    <row r="59" spans="1:9" ht="93.6" x14ac:dyDescent="0.25">
      <c r="A59" s="29" t="s">
        <v>99</v>
      </c>
      <c r="B59" s="29" t="s">
        <v>100</v>
      </c>
      <c r="C59" s="32" t="s">
        <v>101</v>
      </c>
      <c r="D59" s="29"/>
      <c r="E59" s="29" t="s">
        <v>102</v>
      </c>
      <c r="F59" s="29" t="s">
        <v>104</v>
      </c>
      <c r="G59" s="318">
        <v>13607</v>
      </c>
      <c r="H59" s="344">
        <v>13607</v>
      </c>
      <c r="I59" s="33"/>
    </row>
  </sheetData>
  <mergeCells count="27">
    <mergeCell ref="A52:A54"/>
    <mergeCell ref="B52:B54"/>
    <mergeCell ref="A23:A24"/>
    <mergeCell ref="B23:B24"/>
    <mergeCell ref="A26:A29"/>
    <mergeCell ref="B26:B29"/>
    <mergeCell ref="B31:B33"/>
    <mergeCell ref="A31:A33"/>
    <mergeCell ref="B42:B48"/>
    <mergeCell ref="A42:A48"/>
    <mergeCell ref="B35:B37"/>
    <mergeCell ref="A35:A37"/>
    <mergeCell ref="A3:I3"/>
    <mergeCell ref="A5:A7"/>
    <mergeCell ref="B5:B7"/>
    <mergeCell ref="C5:C7"/>
    <mergeCell ref="D5:D7"/>
    <mergeCell ref="E5:E7"/>
    <mergeCell ref="F5:F7"/>
    <mergeCell ref="B18:B22"/>
    <mergeCell ref="A18:A22"/>
    <mergeCell ref="G5:H6"/>
    <mergeCell ref="I5:I7"/>
    <mergeCell ref="B9:B14"/>
    <mergeCell ref="A9:A14"/>
    <mergeCell ref="B15:B16"/>
    <mergeCell ref="A15:A16"/>
  </mergeCells>
  <printOptions horizontalCentered="1"/>
  <pageMargins left="0.39370078740157483" right="0" top="0.59055118110236227" bottom="0" header="0.39370078740157483" footer="0.31496062992125984"/>
  <pageSetup paperSize="9" scale="72" firstPageNumber="163" fitToHeight="0" orientation="landscape" r:id="rId1"/>
  <headerFooter differentFirst="1" scaleWithDoc="0">
    <oddHeader>&amp;C&amp;P</oddHeader>
  </headerFooter>
  <rowBreaks count="7" manualBreakCount="7">
    <brk id="14" max="8" man="1"/>
    <brk id="22" max="8" man="1"/>
    <brk id="29" max="8" man="1"/>
    <brk id="34" max="8" man="1"/>
    <brk id="39" max="8" man="1"/>
    <brk id="48" max="8" man="1"/>
    <brk id="55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7"/>
  <sheetViews>
    <sheetView view="pageBreakPreview" topLeftCell="A172" zoomScale="43" zoomScaleNormal="100" zoomScaleSheetLayoutView="43" zoomScalePageLayoutView="40" workbookViewId="0">
      <selection activeCell="F14" sqref="F14"/>
    </sheetView>
  </sheetViews>
  <sheetFormatPr defaultRowHeight="13.2" x14ac:dyDescent="0.25"/>
  <cols>
    <col min="1" max="1" width="38.88671875" customWidth="1"/>
    <col min="2" max="2" width="46.6640625" customWidth="1"/>
    <col min="3" max="3" width="88.33203125" style="81" customWidth="1"/>
    <col min="4" max="4" width="39.5546875" customWidth="1"/>
    <col min="5" max="5" width="64.5546875" customWidth="1"/>
    <col min="6" max="6" width="33.5546875" customWidth="1"/>
    <col min="7" max="7" width="29.6640625" customWidth="1"/>
    <col min="8" max="8" width="37" customWidth="1"/>
    <col min="9" max="9" width="34.5546875" customWidth="1"/>
    <col min="10" max="10" width="29.33203125" customWidth="1"/>
    <col min="11" max="11" width="33.109375" customWidth="1"/>
    <col min="12" max="12" width="34.44140625" customWidth="1"/>
    <col min="13" max="13" width="29.6640625" customWidth="1"/>
    <col min="14" max="14" width="32.6640625" customWidth="1"/>
    <col min="15" max="15" width="33.109375" customWidth="1"/>
    <col min="16" max="16" width="29.6640625" customWidth="1"/>
    <col min="17" max="17" width="31" customWidth="1"/>
    <col min="18" max="20" width="29.6640625" customWidth="1"/>
  </cols>
  <sheetData>
    <row r="1" spans="1:20" ht="32.4" x14ac:dyDescent="0.55000000000000004">
      <c r="A1" s="53"/>
      <c r="B1" s="53"/>
      <c r="C1" s="80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385" t="s">
        <v>137</v>
      </c>
      <c r="S1" s="385"/>
      <c r="T1" s="385"/>
    </row>
    <row r="2" spans="1:20" ht="32.4" x14ac:dyDescent="0.55000000000000004">
      <c r="A2" s="55"/>
      <c r="B2" s="55"/>
      <c r="C2" s="80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4"/>
      <c r="T2" s="54"/>
    </row>
    <row r="3" spans="1:20" ht="118.5" customHeight="1" x14ac:dyDescent="0.25">
      <c r="A3" s="380" t="s">
        <v>138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</row>
    <row r="4" spans="1:20" ht="32.4" x14ac:dyDescent="0.55000000000000004">
      <c r="A4" s="56"/>
      <c r="B4" s="53"/>
      <c r="C4" s="80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7"/>
      <c r="S4" s="54"/>
      <c r="T4" s="54"/>
    </row>
    <row r="5" spans="1:20" ht="32.4" x14ac:dyDescent="0.25">
      <c r="A5" s="381" t="s">
        <v>1</v>
      </c>
      <c r="B5" s="381" t="s">
        <v>123</v>
      </c>
      <c r="C5" s="382" t="s">
        <v>124</v>
      </c>
      <c r="D5" s="381" t="s">
        <v>125</v>
      </c>
      <c r="E5" s="381" t="s">
        <v>126</v>
      </c>
      <c r="F5" s="381" t="s">
        <v>127</v>
      </c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1"/>
      <c r="R5" s="381" t="s">
        <v>128</v>
      </c>
      <c r="S5" s="381"/>
      <c r="T5" s="381"/>
    </row>
    <row r="6" spans="1:20" ht="105.75" customHeight="1" x14ac:dyDescent="0.25">
      <c r="A6" s="381"/>
      <c r="B6" s="381"/>
      <c r="C6" s="383"/>
      <c r="D6" s="381"/>
      <c r="E6" s="381"/>
      <c r="F6" s="381" t="s">
        <v>129</v>
      </c>
      <c r="G6" s="381"/>
      <c r="H6" s="381"/>
      <c r="I6" s="381" t="s">
        <v>130</v>
      </c>
      <c r="J6" s="381"/>
      <c r="K6" s="381"/>
      <c r="L6" s="381" t="s">
        <v>131</v>
      </c>
      <c r="M6" s="381"/>
      <c r="N6" s="381"/>
      <c r="O6" s="381" t="s">
        <v>132</v>
      </c>
      <c r="P6" s="381"/>
      <c r="Q6" s="381"/>
      <c r="R6" s="381"/>
      <c r="S6" s="381"/>
      <c r="T6" s="381"/>
    </row>
    <row r="7" spans="1:20" ht="32.4" x14ac:dyDescent="0.25">
      <c r="A7" s="381"/>
      <c r="B7" s="381"/>
      <c r="C7" s="383"/>
      <c r="D7" s="381"/>
      <c r="E7" s="381"/>
      <c r="F7" s="381" t="s">
        <v>133</v>
      </c>
      <c r="G7" s="381" t="s">
        <v>134</v>
      </c>
      <c r="H7" s="381"/>
      <c r="I7" s="381" t="s">
        <v>133</v>
      </c>
      <c r="J7" s="381" t="s">
        <v>134</v>
      </c>
      <c r="K7" s="381"/>
      <c r="L7" s="381" t="s">
        <v>133</v>
      </c>
      <c r="M7" s="381" t="s">
        <v>134</v>
      </c>
      <c r="N7" s="381"/>
      <c r="O7" s="381" t="s">
        <v>133</v>
      </c>
      <c r="P7" s="381" t="s">
        <v>134</v>
      </c>
      <c r="Q7" s="381"/>
      <c r="R7" s="381" t="s">
        <v>133</v>
      </c>
      <c r="S7" s="381" t="s">
        <v>134</v>
      </c>
      <c r="T7" s="381"/>
    </row>
    <row r="8" spans="1:20" ht="230.25" customHeight="1" x14ac:dyDescent="0.25">
      <c r="A8" s="381"/>
      <c r="B8" s="381"/>
      <c r="C8" s="384"/>
      <c r="D8" s="381"/>
      <c r="E8" s="381"/>
      <c r="F8" s="381"/>
      <c r="G8" s="58" t="s">
        <v>135</v>
      </c>
      <c r="H8" s="58" t="s">
        <v>136</v>
      </c>
      <c r="I8" s="381"/>
      <c r="J8" s="58" t="s">
        <v>135</v>
      </c>
      <c r="K8" s="58" t="s">
        <v>136</v>
      </c>
      <c r="L8" s="381"/>
      <c r="M8" s="58" t="s">
        <v>135</v>
      </c>
      <c r="N8" s="58" t="s">
        <v>136</v>
      </c>
      <c r="O8" s="381"/>
      <c r="P8" s="58" t="s">
        <v>135</v>
      </c>
      <c r="Q8" s="58" t="s">
        <v>136</v>
      </c>
      <c r="R8" s="381"/>
      <c r="S8" s="58" t="s">
        <v>135</v>
      </c>
      <c r="T8" s="58" t="s">
        <v>136</v>
      </c>
    </row>
    <row r="9" spans="1:20" ht="32.4" x14ac:dyDescent="0.25">
      <c r="A9" s="58">
        <v>1</v>
      </c>
      <c r="B9" s="58">
        <v>2</v>
      </c>
      <c r="C9" s="58">
        <v>3</v>
      </c>
      <c r="D9" s="58">
        <v>4</v>
      </c>
      <c r="E9" s="58">
        <v>5</v>
      </c>
      <c r="F9" s="58">
        <v>6</v>
      </c>
      <c r="G9" s="58">
        <v>7</v>
      </c>
      <c r="H9" s="58">
        <v>8</v>
      </c>
      <c r="I9" s="58">
        <v>9</v>
      </c>
      <c r="J9" s="58">
        <v>10</v>
      </c>
      <c r="K9" s="58">
        <v>11</v>
      </c>
      <c r="L9" s="59">
        <v>12</v>
      </c>
      <c r="M9" s="59">
        <v>13</v>
      </c>
      <c r="N9" s="59">
        <v>14</v>
      </c>
      <c r="O9" s="59">
        <v>15</v>
      </c>
      <c r="P9" s="59">
        <v>16</v>
      </c>
      <c r="Q9" s="59">
        <v>17</v>
      </c>
      <c r="R9" s="59">
        <v>18</v>
      </c>
      <c r="S9" s="59">
        <v>19</v>
      </c>
      <c r="T9" s="59">
        <v>20</v>
      </c>
    </row>
    <row r="10" spans="1:20" ht="249" customHeight="1" x14ac:dyDescent="0.25">
      <c r="A10" s="386" t="s">
        <v>11</v>
      </c>
      <c r="B10" s="386" t="s">
        <v>14</v>
      </c>
      <c r="C10" s="387" t="s">
        <v>557</v>
      </c>
      <c r="D10" s="60" t="s">
        <v>139</v>
      </c>
      <c r="E10" s="61" t="s">
        <v>140</v>
      </c>
      <c r="F10" s="82">
        <f t="shared" ref="F10:K10" si="0">F11+F12+F13</f>
        <v>1098908.8</v>
      </c>
      <c r="G10" s="82">
        <f t="shared" si="0"/>
        <v>14402.7</v>
      </c>
      <c r="H10" s="82">
        <f t="shared" si="0"/>
        <v>1084506.1000000001</v>
      </c>
      <c r="I10" s="82">
        <f t="shared" si="0"/>
        <v>1098908.8</v>
      </c>
      <c r="J10" s="82">
        <f t="shared" si="0"/>
        <v>14402.7</v>
      </c>
      <c r="K10" s="82">
        <f t="shared" si="0"/>
        <v>1084506.1000000001</v>
      </c>
      <c r="L10" s="82">
        <f t="shared" ref="L10:Q10" si="1">L11+L12+L13</f>
        <v>1098908.8</v>
      </c>
      <c r="M10" s="82">
        <f t="shared" si="1"/>
        <v>14402.7</v>
      </c>
      <c r="N10" s="82">
        <f t="shared" si="1"/>
        <v>1084506.1000000001</v>
      </c>
      <c r="O10" s="82">
        <f t="shared" si="1"/>
        <v>1095195.4999999998</v>
      </c>
      <c r="P10" s="82">
        <f t="shared" si="1"/>
        <v>14249.1</v>
      </c>
      <c r="Q10" s="82">
        <f t="shared" si="1"/>
        <v>1080946.3999999999</v>
      </c>
      <c r="R10" s="280">
        <f>O10/L10*100</f>
        <v>99.662092068058755</v>
      </c>
      <c r="S10" s="280">
        <f>P10/M10*100</f>
        <v>98.933533295840363</v>
      </c>
      <c r="T10" s="280">
        <f>Q10/N10*100</f>
        <v>99.671767636899403</v>
      </c>
    </row>
    <row r="11" spans="1:20" ht="196.5" customHeight="1" x14ac:dyDescent="0.25">
      <c r="A11" s="386"/>
      <c r="B11" s="386"/>
      <c r="C11" s="388"/>
      <c r="D11" s="60" t="s">
        <v>141</v>
      </c>
      <c r="E11" s="61" t="s">
        <v>140</v>
      </c>
      <c r="F11" s="82">
        <f t="shared" ref="F11:K11" si="2">F17+F18+F19</f>
        <v>41823.199999999997</v>
      </c>
      <c r="G11" s="82">
        <f t="shared" si="2"/>
        <v>0</v>
      </c>
      <c r="H11" s="82">
        <f t="shared" si="2"/>
        <v>41823.199999999997</v>
      </c>
      <c r="I11" s="82">
        <f t="shared" si="2"/>
        <v>41823.199999999997</v>
      </c>
      <c r="J11" s="82">
        <f t="shared" si="2"/>
        <v>0</v>
      </c>
      <c r="K11" s="82">
        <f t="shared" si="2"/>
        <v>41823.199999999997</v>
      </c>
      <c r="L11" s="82">
        <f t="shared" ref="L11:Q11" si="3">L17+L18+L19</f>
        <v>41823.199999999997</v>
      </c>
      <c r="M11" s="82">
        <f t="shared" si="3"/>
        <v>0</v>
      </c>
      <c r="N11" s="82">
        <f t="shared" si="3"/>
        <v>41823.199999999997</v>
      </c>
      <c r="O11" s="82">
        <f t="shared" si="3"/>
        <v>41451.800000000003</v>
      </c>
      <c r="P11" s="82">
        <f t="shared" si="3"/>
        <v>0</v>
      </c>
      <c r="Q11" s="82">
        <f t="shared" si="3"/>
        <v>41451.800000000003</v>
      </c>
      <c r="R11" s="280">
        <f t="shared" ref="R11:R74" si="4">O11/L11*100</f>
        <v>99.111976128082034</v>
      </c>
      <c r="S11" s="280"/>
      <c r="T11" s="280">
        <f t="shared" ref="T11:T74" si="5">Q11/N11*100</f>
        <v>99.111976128082034</v>
      </c>
    </row>
    <row r="12" spans="1:20" ht="213.75" customHeight="1" x14ac:dyDescent="0.25">
      <c r="A12" s="386"/>
      <c r="B12" s="386"/>
      <c r="C12" s="388"/>
      <c r="D12" s="60" t="s">
        <v>142</v>
      </c>
      <c r="E12" s="61" t="s">
        <v>140</v>
      </c>
      <c r="F12" s="82">
        <f t="shared" ref="F12:Q12" si="6">F143+F183</f>
        <v>44846.5</v>
      </c>
      <c r="G12" s="82">
        <f t="shared" si="6"/>
        <v>0</v>
      </c>
      <c r="H12" s="82">
        <f t="shared" si="6"/>
        <v>44846.5</v>
      </c>
      <c r="I12" s="82">
        <f t="shared" si="6"/>
        <v>44846.5</v>
      </c>
      <c r="J12" s="82">
        <f t="shared" si="6"/>
        <v>0</v>
      </c>
      <c r="K12" s="82">
        <f t="shared" si="6"/>
        <v>44846.5</v>
      </c>
      <c r="L12" s="82">
        <f t="shared" si="6"/>
        <v>44846.5</v>
      </c>
      <c r="M12" s="82">
        <f t="shared" si="6"/>
        <v>0</v>
      </c>
      <c r="N12" s="82">
        <f t="shared" si="6"/>
        <v>44846.5</v>
      </c>
      <c r="O12" s="82">
        <f t="shared" si="6"/>
        <v>44782.6</v>
      </c>
      <c r="P12" s="82">
        <f t="shared" si="6"/>
        <v>0</v>
      </c>
      <c r="Q12" s="82">
        <f t="shared" si="6"/>
        <v>44782.6</v>
      </c>
      <c r="R12" s="280">
        <f t="shared" si="4"/>
        <v>99.857513964300452</v>
      </c>
      <c r="S12" s="280"/>
      <c r="T12" s="280">
        <f t="shared" si="5"/>
        <v>99.857513964300452</v>
      </c>
    </row>
    <row r="13" spans="1:20" ht="201.75" customHeight="1" x14ac:dyDescent="0.25">
      <c r="A13" s="386"/>
      <c r="B13" s="386"/>
      <c r="C13" s="389"/>
      <c r="D13" s="60" t="s">
        <v>143</v>
      </c>
      <c r="E13" s="61" t="s">
        <v>140</v>
      </c>
      <c r="F13" s="82">
        <f>G13+H13</f>
        <v>1012239.1</v>
      </c>
      <c r="G13" s="82">
        <f>G14+G102+G120+G140+G180+G201+G215</f>
        <v>14402.7</v>
      </c>
      <c r="H13" s="82">
        <f>H20+H104+H122+H144+H203+H217</f>
        <v>997836.4</v>
      </c>
      <c r="I13" s="82">
        <f>J13+K13</f>
        <v>1012239.1</v>
      </c>
      <c r="J13" s="82">
        <f>J14+J102+J120+J140+J180+J201+J215</f>
        <v>14402.7</v>
      </c>
      <c r="K13" s="82">
        <f>K20+K104+K122+K144+K203+K217</f>
        <v>997836.4</v>
      </c>
      <c r="L13" s="82">
        <f>M13+N13</f>
        <v>1012239.1</v>
      </c>
      <c r="M13" s="82">
        <f>M14+M102+M120+M140+M180+M201+M215</f>
        <v>14402.7</v>
      </c>
      <c r="N13" s="82">
        <f>N20+N104+N122+N144+N203+N217</f>
        <v>997836.4</v>
      </c>
      <c r="O13" s="82">
        <f>P13+Q13</f>
        <v>1008961.0999999999</v>
      </c>
      <c r="P13" s="82">
        <f>P14+P102+P120+P140+P180+P201+P215</f>
        <v>14249.1</v>
      </c>
      <c r="Q13" s="82">
        <f>Q20+Q104+Q122+Q144+Q203+Q217</f>
        <v>994711.99999999988</v>
      </c>
      <c r="R13" s="280">
        <f t="shared" si="4"/>
        <v>99.676163467702423</v>
      </c>
      <c r="S13" s="280">
        <f>P13/M13*100</f>
        <v>98.933533295840363</v>
      </c>
      <c r="T13" s="280">
        <f t="shared" si="5"/>
        <v>99.6868825390615</v>
      </c>
    </row>
    <row r="14" spans="1:20" ht="46.5" customHeight="1" x14ac:dyDescent="0.25">
      <c r="A14" s="386" t="s">
        <v>21</v>
      </c>
      <c r="B14" s="386" t="s">
        <v>144</v>
      </c>
      <c r="C14" s="390" t="s">
        <v>145</v>
      </c>
      <c r="D14" s="386" t="s">
        <v>139</v>
      </c>
      <c r="E14" s="61" t="s">
        <v>146</v>
      </c>
      <c r="F14" s="82">
        <f t="shared" ref="F14:K14" si="7">F16+F20</f>
        <v>794571.79999999993</v>
      </c>
      <c r="G14" s="82">
        <f t="shared" si="7"/>
        <v>8533.7000000000007</v>
      </c>
      <c r="H14" s="82">
        <f t="shared" si="7"/>
        <v>786038.1</v>
      </c>
      <c r="I14" s="82">
        <f t="shared" si="7"/>
        <v>794571.79999999993</v>
      </c>
      <c r="J14" s="82">
        <f t="shared" si="7"/>
        <v>8533.7000000000007</v>
      </c>
      <c r="K14" s="82">
        <f t="shared" si="7"/>
        <v>786038.1</v>
      </c>
      <c r="L14" s="82">
        <f t="shared" ref="L14:Q14" si="8">L16+L20</f>
        <v>794571.79999999993</v>
      </c>
      <c r="M14" s="82">
        <f t="shared" si="8"/>
        <v>8533.7000000000007</v>
      </c>
      <c r="N14" s="82">
        <f t="shared" si="8"/>
        <v>786038.1</v>
      </c>
      <c r="O14" s="82">
        <f t="shared" si="8"/>
        <v>793192.4</v>
      </c>
      <c r="P14" s="82">
        <f t="shared" si="8"/>
        <v>8533.7000000000007</v>
      </c>
      <c r="Q14" s="82">
        <f t="shared" si="8"/>
        <v>784658.70000000007</v>
      </c>
      <c r="R14" s="280">
        <f t="shared" si="4"/>
        <v>99.826397060655822</v>
      </c>
      <c r="S14" s="280">
        <f>P14/M14*100</f>
        <v>100</v>
      </c>
      <c r="T14" s="280">
        <f t="shared" si="5"/>
        <v>99.824512323257636</v>
      </c>
    </row>
    <row r="15" spans="1:20" ht="51" customHeight="1" x14ac:dyDescent="0.25">
      <c r="A15" s="386"/>
      <c r="B15" s="386"/>
      <c r="C15" s="390"/>
      <c r="D15" s="386"/>
      <c r="E15" s="62" t="s">
        <v>147</v>
      </c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281"/>
      <c r="S15" s="281"/>
      <c r="T15" s="281"/>
    </row>
    <row r="16" spans="1:20" ht="46.5" customHeight="1" x14ac:dyDescent="0.25">
      <c r="A16" s="386"/>
      <c r="B16" s="386"/>
      <c r="C16" s="390"/>
      <c r="D16" s="386" t="s">
        <v>141</v>
      </c>
      <c r="E16" s="63" t="s">
        <v>148</v>
      </c>
      <c r="F16" s="84">
        <f t="shared" ref="F16:K16" si="9">F17+F18+F19</f>
        <v>41823.199999999997</v>
      </c>
      <c r="G16" s="84">
        <f t="shared" si="9"/>
        <v>0</v>
      </c>
      <c r="H16" s="84">
        <f t="shared" si="9"/>
        <v>41823.199999999997</v>
      </c>
      <c r="I16" s="84">
        <f t="shared" si="9"/>
        <v>41823.199999999997</v>
      </c>
      <c r="J16" s="84">
        <f t="shared" si="9"/>
        <v>0</v>
      </c>
      <c r="K16" s="84">
        <f t="shared" si="9"/>
        <v>41823.199999999997</v>
      </c>
      <c r="L16" s="84">
        <f t="shared" ref="L16:Q16" si="10">L17+L18+L19</f>
        <v>41823.199999999997</v>
      </c>
      <c r="M16" s="84">
        <f t="shared" si="10"/>
        <v>0</v>
      </c>
      <c r="N16" s="84">
        <f t="shared" si="10"/>
        <v>41823.199999999997</v>
      </c>
      <c r="O16" s="84">
        <f t="shared" si="10"/>
        <v>41451.800000000003</v>
      </c>
      <c r="P16" s="84">
        <f t="shared" si="10"/>
        <v>0</v>
      </c>
      <c r="Q16" s="84">
        <f t="shared" si="10"/>
        <v>41451.800000000003</v>
      </c>
      <c r="R16" s="282">
        <f t="shared" si="4"/>
        <v>99.111976128082034</v>
      </c>
      <c r="S16" s="282"/>
      <c r="T16" s="282">
        <f t="shared" si="5"/>
        <v>99.111976128082034</v>
      </c>
    </row>
    <row r="17" spans="1:20" ht="46.5" customHeight="1" x14ac:dyDescent="0.25">
      <c r="A17" s="386"/>
      <c r="B17" s="386"/>
      <c r="C17" s="390"/>
      <c r="D17" s="386"/>
      <c r="E17" s="62" t="s">
        <v>149</v>
      </c>
      <c r="F17" s="83">
        <f>G17+H17</f>
        <v>33659</v>
      </c>
      <c r="G17" s="83">
        <f t="shared" ref="G17:H19" si="11">G72</f>
        <v>0</v>
      </c>
      <c r="H17" s="83">
        <f t="shared" si="11"/>
        <v>33659</v>
      </c>
      <c r="I17" s="83">
        <f>J17+K17</f>
        <v>33659</v>
      </c>
      <c r="J17" s="83">
        <f t="shared" ref="J17:K19" si="12">J72</f>
        <v>0</v>
      </c>
      <c r="K17" s="83">
        <f t="shared" si="12"/>
        <v>33659</v>
      </c>
      <c r="L17" s="83">
        <f>M17+N17</f>
        <v>33659</v>
      </c>
      <c r="M17" s="83">
        <f t="shared" ref="M17:N19" si="13">M72</f>
        <v>0</v>
      </c>
      <c r="N17" s="83">
        <f t="shared" si="13"/>
        <v>33659</v>
      </c>
      <c r="O17" s="83">
        <f>P17+Q17</f>
        <v>33614.800000000003</v>
      </c>
      <c r="P17" s="83">
        <f t="shared" ref="P17:Q19" si="14">P72</f>
        <v>0</v>
      </c>
      <c r="Q17" s="83">
        <f t="shared" si="14"/>
        <v>33614.800000000003</v>
      </c>
      <c r="R17" s="281">
        <f t="shared" si="4"/>
        <v>99.868682967408432</v>
      </c>
      <c r="S17" s="281"/>
      <c r="T17" s="281">
        <f t="shared" si="5"/>
        <v>99.868682967408432</v>
      </c>
    </row>
    <row r="18" spans="1:20" ht="46.5" customHeight="1" x14ac:dyDescent="0.25">
      <c r="A18" s="386"/>
      <c r="B18" s="386"/>
      <c r="C18" s="390"/>
      <c r="D18" s="386"/>
      <c r="E18" s="62" t="s">
        <v>150</v>
      </c>
      <c r="F18" s="83">
        <f>G18+H18</f>
        <v>7475.2</v>
      </c>
      <c r="G18" s="83">
        <f t="shared" si="11"/>
        <v>0</v>
      </c>
      <c r="H18" s="83">
        <f t="shared" si="11"/>
        <v>7475.2</v>
      </c>
      <c r="I18" s="83">
        <f>J18+K18</f>
        <v>7475.2</v>
      </c>
      <c r="J18" s="83">
        <f t="shared" si="12"/>
        <v>0</v>
      </c>
      <c r="K18" s="83">
        <f t="shared" si="12"/>
        <v>7475.2</v>
      </c>
      <c r="L18" s="83">
        <f>M18+N18</f>
        <v>7475.2</v>
      </c>
      <c r="M18" s="83">
        <f t="shared" si="13"/>
        <v>0</v>
      </c>
      <c r="N18" s="83">
        <f t="shared" si="13"/>
        <v>7475.2</v>
      </c>
      <c r="O18" s="83">
        <f>P18+Q18</f>
        <v>7231.2</v>
      </c>
      <c r="P18" s="83">
        <f t="shared" si="14"/>
        <v>0</v>
      </c>
      <c r="Q18" s="83">
        <f t="shared" si="14"/>
        <v>7231.2</v>
      </c>
      <c r="R18" s="281">
        <f t="shared" si="4"/>
        <v>96.735873287671239</v>
      </c>
      <c r="S18" s="281"/>
      <c r="T18" s="281">
        <f t="shared" si="5"/>
        <v>96.735873287671239</v>
      </c>
    </row>
    <row r="19" spans="1:20" ht="46.5" customHeight="1" x14ac:dyDescent="0.25">
      <c r="A19" s="386"/>
      <c r="B19" s="386"/>
      <c r="C19" s="390"/>
      <c r="D19" s="386"/>
      <c r="E19" s="62" t="s">
        <v>151</v>
      </c>
      <c r="F19" s="83">
        <f>G19+H19</f>
        <v>689</v>
      </c>
      <c r="G19" s="83">
        <f t="shared" si="11"/>
        <v>0</v>
      </c>
      <c r="H19" s="83">
        <f t="shared" si="11"/>
        <v>689</v>
      </c>
      <c r="I19" s="83">
        <f>J19+K19</f>
        <v>689</v>
      </c>
      <c r="J19" s="83">
        <f t="shared" si="12"/>
        <v>0</v>
      </c>
      <c r="K19" s="83">
        <f t="shared" si="12"/>
        <v>689</v>
      </c>
      <c r="L19" s="83">
        <f>M19+N19</f>
        <v>689</v>
      </c>
      <c r="M19" s="83">
        <f t="shared" si="13"/>
        <v>0</v>
      </c>
      <c r="N19" s="83">
        <f t="shared" si="13"/>
        <v>689</v>
      </c>
      <c r="O19" s="83">
        <f>P19+Q19</f>
        <v>605.79999999999995</v>
      </c>
      <c r="P19" s="83">
        <f t="shared" si="14"/>
        <v>0</v>
      </c>
      <c r="Q19" s="83">
        <f t="shared" si="14"/>
        <v>605.79999999999995</v>
      </c>
      <c r="R19" s="281">
        <f t="shared" si="4"/>
        <v>87.924528301886781</v>
      </c>
      <c r="S19" s="281"/>
      <c r="T19" s="281">
        <f t="shared" si="5"/>
        <v>87.924528301886781</v>
      </c>
    </row>
    <row r="20" spans="1:20" ht="39.75" customHeight="1" x14ac:dyDescent="0.25">
      <c r="A20" s="386"/>
      <c r="B20" s="386"/>
      <c r="C20" s="390"/>
      <c r="D20" s="386" t="s">
        <v>143</v>
      </c>
      <c r="E20" s="63" t="s">
        <v>148</v>
      </c>
      <c r="F20" s="84">
        <f t="shared" ref="F20:K20" si="15">F21+F22+F23+F24+F25+F27+F28+F29+F31+F32+F33+F34+F35+F30+F26</f>
        <v>752748.6</v>
      </c>
      <c r="G20" s="84">
        <f t="shared" si="15"/>
        <v>8533.7000000000007</v>
      </c>
      <c r="H20" s="84">
        <f t="shared" si="15"/>
        <v>744214.9</v>
      </c>
      <c r="I20" s="84">
        <f t="shared" si="15"/>
        <v>752748.6</v>
      </c>
      <c r="J20" s="84">
        <f t="shared" si="15"/>
        <v>8533.7000000000007</v>
      </c>
      <c r="K20" s="84">
        <f t="shared" si="15"/>
        <v>744214.9</v>
      </c>
      <c r="L20" s="84">
        <f t="shared" ref="L20:Q20" si="16">L21+L22+L23+L24+L25+L27+L28+L29+L31+L32+L33+L34+L35+L30+L26</f>
        <v>752748.6</v>
      </c>
      <c r="M20" s="84">
        <f t="shared" si="16"/>
        <v>8533.7000000000007</v>
      </c>
      <c r="N20" s="84">
        <f t="shared" si="16"/>
        <v>744214.9</v>
      </c>
      <c r="O20" s="84">
        <f t="shared" si="16"/>
        <v>751740.6</v>
      </c>
      <c r="P20" s="84">
        <f t="shared" si="16"/>
        <v>8533.7000000000007</v>
      </c>
      <c r="Q20" s="84">
        <f t="shared" si="16"/>
        <v>743206.9</v>
      </c>
      <c r="R20" s="282">
        <f t="shared" si="4"/>
        <v>99.866090750617147</v>
      </c>
      <c r="S20" s="282">
        <f>P20/M20*100</f>
        <v>100</v>
      </c>
      <c r="T20" s="282">
        <f t="shared" si="5"/>
        <v>99.864555251446859</v>
      </c>
    </row>
    <row r="21" spans="1:20" ht="46.5" customHeight="1" x14ac:dyDescent="0.25">
      <c r="A21" s="386"/>
      <c r="B21" s="386"/>
      <c r="C21" s="390"/>
      <c r="D21" s="386"/>
      <c r="E21" s="62" t="s">
        <v>152</v>
      </c>
      <c r="F21" s="83">
        <f>G21+H21</f>
        <v>20687</v>
      </c>
      <c r="G21" s="83">
        <f t="shared" ref="G21:H26" si="17">G39</f>
        <v>0</v>
      </c>
      <c r="H21" s="83">
        <f t="shared" si="17"/>
        <v>20687</v>
      </c>
      <c r="I21" s="83">
        <f>J21+K21</f>
        <v>20687</v>
      </c>
      <c r="J21" s="83">
        <f t="shared" ref="J21:K26" si="18">J39</f>
        <v>0</v>
      </c>
      <c r="K21" s="83">
        <f t="shared" si="18"/>
        <v>20687</v>
      </c>
      <c r="L21" s="83">
        <f t="shared" ref="L21:L29" si="19">M21+N21</f>
        <v>20687</v>
      </c>
      <c r="M21" s="83">
        <f t="shared" ref="M21:N26" si="20">M39</f>
        <v>0</v>
      </c>
      <c r="N21" s="83">
        <f t="shared" si="20"/>
        <v>20687</v>
      </c>
      <c r="O21" s="83">
        <f t="shared" ref="O21:O29" si="21">P21+Q21</f>
        <v>20598.599999999999</v>
      </c>
      <c r="P21" s="83">
        <f t="shared" ref="P21:Q26" si="22">P39</f>
        <v>0</v>
      </c>
      <c r="Q21" s="83">
        <f t="shared" si="22"/>
        <v>20598.599999999999</v>
      </c>
      <c r="R21" s="281">
        <f t="shared" si="4"/>
        <v>99.572678493740014</v>
      </c>
      <c r="S21" s="281"/>
      <c r="T21" s="281">
        <f t="shared" si="5"/>
        <v>99.572678493740014</v>
      </c>
    </row>
    <row r="22" spans="1:20" ht="46.5" customHeight="1" x14ac:dyDescent="0.25">
      <c r="A22" s="386"/>
      <c r="B22" s="386"/>
      <c r="C22" s="390"/>
      <c r="D22" s="386"/>
      <c r="E22" s="62" t="s">
        <v>153</v>
      </c>
      <c r="F22" s="83">
        <f>G22+H22</f>
        <v>3615</v>
      </c>
      <c r="G22" s="83">
        <f t="shared" si="17"/>
        <v>0</v>
      </c>
      <c r="H22" s="83">
        <f t="shared" si="17"/>
        <v>3615</v>
      </c>
      <c r="I22" s="83">
        <f>J22+K22</f>
        <v>3615</v>
      </c>
      <c r="J22" s="83">
        <f t="shared" si="18"/>
        <v>0</v>
      </c>
      <c r="K22" s="83">
        <f t="shared" si="18"/>
        <v>3615</v>
      </c>
      <c r="L22" s="83">
        <f t="shared" si="19"/>
        <v>3615</v>
      </c>
      <c r="M22" s="83">
        <f t="shared" si="20"/>
        <v>0</v>
      </c>
      <c r="N22" s="83">
        <f t="shared" si="20"/>
        <v>3615</v>
      </c>
      <c r="O22" s="83">
        <f t="shared" si="21"/>
        <v>3545.5</v>
      </c>
      <c r="P22" s="83">
        <f t="shared" si="22"/>
        <v>0</v>
      </c>
      <c r="Q22" s="83">
        <f t="shared" si="22"/>
        <v>3545.5</v>
      </c>
      <c r="R22" s="281">
        <f t="shared" si="4"/>
        <v>98.077455048409405</v>
      </c>
      <c r="S22" s="281"/>
      <c r="T22" s="281">
        <f t="shared" si="5"/>
        <v>98.077455048409405</v>
      </c>
    </row>
    <row r="23" spans="1:20" ht="46.5" customHeight="1" x14ac:dyDescent="0.25">
      <c r="A23" s="386"/>
      <c r="B23" s="386"/>
      <c r="C23" s="390"/>
      <c r="D23" s="386"/>
      <c r="E23" s="62" t="s">
        <v>154</v>
      </c>
      <c r="F23" s="83">
        <f>G23+H23</f>
        <v>20</v>
      </c>
      <c r="G23" s="83">
        <f t="shared" si="17"/>
        <v>0</v>
      </c>
      <c r="H23" s="83">
        <f t="shared" si="17"/>
        <v>20</v>
      </c>
      <c r="I23" s="83">
        <f>J23+K23</f>
        <v>20</v>
      </c>
      <c r="J23" s="83">
        <f t="shared" si="18"/>
        <v>0</v>
      </c>
      <c r="K23" s="83">
        <f t="shared" si="18"/>
        <v>20</v>
      </c>
      <c r="L23" s="83">
        <f t="shared" si="19"/>
        <v>20</v>
      </c>
      <c r="M23" s="83">
        <f t="shared" si="20"/>
        <v>0</v>
      </c>
      <c r="N23" s="83">
        <f t="shared" si="20"/>
        <v>20</v>
      </c>
      <c r="O23" s="83">
        <f t="shared" si="21"/>
        <v>19.7</v>
      </c>
      <c r="P23" s="83">
        <f t="shared" si="22"/>
        <v>0</v>
      </c>
      <c r="Q23" s="83">
        <f t="shared" si="22"/>
        <v>19.7</v>
      </c>
      <c r="R23" s="281">
        <f t="shared" si="4"/>
        <v>98.5</v>
      </c>
      <c r="S23" s="281"/>
      <c r="T23" s="281">
        <f t="shared" si="5"/>
        <v>98.5</v>
      </c>
    </row>
    <row r="24" spans="1:20" ht="46.5" customHeight="1" x14ac:dyDescent="0.25">
      <c r="A24" s="386"/>
      <c r="B24" s="386"/>
      <c r="C24" s="390"/>
      <c r="D24" s="386"/>
      <c r="E24" s="62" t="s">
        <v>155</v>
      </c>
      <c r="F24" s="83">
        <f t="shared" ref="F24:F34" si="23">G24+H24</f>
        <v>695780.9</v>
      </c>
      <c r="G24" s="83">
        <f t="shared" si="17"/>
        <v>0</v>
      </c>
      <c r="H24" s="83">
        <f t="shared" si="17"/>
        <v>695780.9</v>
      </c>
      <c r="I24" s="83">
        <f t="shared" ref="I24:I34" si="24">J24+K24</f>
        <v>695780.9</v>
      </c>
      <c r="J24" s="83">
        <f t="shared" si="18"/>
        <v>0</v>
      </c>
      <c r="K24" s="83">
        <f t="shared" si="18"/>
        <v>695780.9</v>
      </c>
      <c r="L24" s="83">
        <f t="shared" si="19"/>
        <v>695780.9</v>
      </c>
      <c r="M24" s="83">
        <f t="shared" si="20"/>
        <v>0</v>
      </c>
      <c r="N24" s="83">
        <f t="shared" si="20"/>
        <v>695780.9</v>
      </c>
      <c r="O24" s="83">
        <f t="shared" si="21"/>
        <v>695626.4</v>
      </c>
      <c r="P24" s="83">
        <f t="shared" si="22"/>
        <v>0</v>
      </c>
      <c r="Q24" s="83">
        <f t="shared" si="22"/>
        <v>695626.4</v>
      </c>
      <c r="R24" s="281">
        <f t="shared" si="4"/>
        <v>99.9777947339457</v>
      </c>
      <c r="S24" s="281"/>
      <c r="T24" s="281">
        <f t="shared" si="5"/>
        <v>99.9777947339457</v>
      </c>
    </row>
    <row r="25" spans="1:20" ht="46.5" customHeight="1" x14ac:dyDescent="0.25">
      <c r="A25" s="386"/>
      <c r="B25" s="386"/>
      <c r="C25" s="390"/>
      <c r="D25" s="386"/>
      <c r="E25" s="62" t="s">
        <v>156</v>
      </c>
      <c r="F25" s="83">
        <f t="shared" si="23"/>
        <v>137</v>
      </c>
      <c r="G25" s="83">
        <f t="shared" si="17"/>
        <v>0</v>
      </c>
      <c r="H25" s="83">
        <f t="shared" si="17"/>
        <v>137</v>
      </c>
      <c r="I25" s="83">
        <f t="shared" si="24"/>
        <v>137</v>
      </c>
      <c r="J25" s="83">
        <f t="shared" si="18"/>
        <v>0</v>
      </c>
      <c r="K25" s="83">
        <f t="shared" si="18"/>
        <v>137</v>
      </c>
      <c r="L25" s="83">
        <f t="shared" si="19"/>
        <v>137</v>
      </c>
      <c r="M25" s="83">
        <f t="shared" si="20"/>
        <v>0</v>
      </c>
      <c r="N25" s="83">
        <f t="shared" si="20"/>
        <v>137</v>
      </c>
      <c r="O25" s="83">
        <f t="shared" si="21"/>
        <v>109.5</v>
      </c>
      <c r="P25" s="83">
        <f t="shared" si="22"/>
        <v>0</v>
      </c>
      <c r="Q25" s="83">
        <f t="shared" si="22"/>
        <v>109.5</v>
      </c>
      <c r="R25" s="281">
        <f t="shared" si="4"/>
        <v>79.927007299270073</v>
      </c>
      <c r="S25" s="281"/>
      <c r="T25" s="281">
        <f t="shared" si="5"/>
        <v>79.927007299270073</v>
      </c>
    </row>
    <row r="26" spans="1:20" ht="46.5" customHeight="1" x14ac:dyDescent="0.25">
      <c r="A26" s="386"/>
      <c r="B26" s="386"/>
      <c r="C26" s="390"/>
      <c r="D26" s="386"/>
      <c r="E26" s="62" t="s">
        <v>157</v>
      </c>
      <c r="F26" s="83">
        <f>G26+H26</f>
        <v>883.7</v>
      </c>
      <c r="G26" s="83">
        <f t="shared" si="17"/>
        <v>883.7</v>
      </c>
      <c r="H26" s="83">
        <f t="shared" si="17"/>
        <v>0</v>
      </c>
      <c r="I26" s="83">
        <f>J26+K26</f>
        <v>883.7</v>
      </c>
      <c r="J26" s="83">
        <f t="shared" si="18"/>
        <v>883.7</v>
      </c>
      <c r="K26" s="83">
        <f t="shared" si="18"/>
        <v>0</v>
      </c>
      <c r="L26" s="83">
        <f t="shared" si="19"/>
        <v>883.7</v>
      </c>
      <c r="M26" s="83">
        <f t="shared" si="20"/>
        <v>883.7</v>
      </c>
      <c r="N26" s="83">
        <f t="shared" si="20"/>
        <v>0</v>
      </c>
      <c r="O26" s="83">
        <f t="shared" si="21"/>
        <v>883.7</v>
      </c>
      <c r="P26" s="83">
        <f t="shared" si="22"/>
        <v>883.7</v>
      </c>
      <c r="Q26" s="83">
        <f t="shared" si="22"/>
        <v>0</v>
      </c>
      <c r="R26" s="281">
        <f t="shared" si="4"/>
        <v>100</v>
      </c>
      <c r="S26" s="281">
        <f>P26/M26*100</f>
        <v>100</v>
      </c>
      <c r="T26" s="281"/>
    </row>
    <row r="27" spans="1:20" ht="46.5" customHeight="1" x14ac:dyDescent="0.25">
      <c r="A27" s="386"/>
      <c r="B27" s="386"/>
      <c r="C27" s="390"/>
      <c r="D27" s="386"/>
      <c r="E27" s="62" t="s">
        <v>158</v>
      </c>
      <c r="F27" s="83">
        <f t="shared" si="23"/>
        <v>17000</v>
      </c>
      <c r="G27" s="83">
        <f>G90</f>
        <v>0</v>
      </c>
      <c r="H27" s="83">
        <f>H90</f>
        <v>17000</v>
      </c>
      <c r="I27" s="83">
        <f t="shared" si="24"/>
        <v>17000</v>
      </c>
      <c r="J27" s="83">
        <f>J90</f>
        <v>0</v>
      </c>
      <c r="K27" s="83">
        <f>K90</f>
        <v>17000</v>
      </c>
      <c r="L27" s="83">
        <f t="shared" si="19"/>
        <v>17000</v>
      </c>
      <c r="M27" s="83">
        <f>M90</f>
        <v>0</v>
      </c>
      <c r="N27" s="83">
        <f>N90</f>
        <v>17000</v>
      </c>
      <c r="O27" s="83">
        <f t="shared" si="21"/>
        <v>16339.5</v>
      </c>
      <c r="P27" s="83">
        <f>P90</f>
        <v>0</v>
      </c>
      <c r="Q27" s="83">
        <f>Q90</f>
        <v>16339.5</v>
      </c>
      <c r="R27" s="281">
        <f t="shared" si="4"/>
        <v>96.114705882352951</v>
      </c>
      <c r="S27" s="281"/>
      <c r="T27" s="281">
        <f t="shared" si="5"/>
        <v>96.114705882352951</v>
      </c>
    </row>
    <row r="28" spans="1:20" ht="46.5" customHeight="1" x14ac:dyDescent="0.25">
      <c r="A28" s="386"/>
      <c r="B28" s="386"/>
      <c r="C28" s="390"/>
      <c r="D28" s="386"/>
      <c r="E28" s="62" t="s">
        <v>159</v>
      </c>
      <c r="F28" s="83">
        <f>G28+H28</f>
        <v>24</v>
      </c>
      <c r="G28" s="83">
        <f>G94</f>
        <v>0</v>
      </c>
      <c r="H28" s="83">
        <f t="shared" ref="H28:H35" si="25">H94</f>
        <v>24</v>
      </c>
      <c r="I28" s="83">
        <f>J28+K28</f>
        <v>24</v>
      </c>
      <c r="J28" s="83">
        <f>J94</f>
        <v>0</v>
      </c>
      <c r="K28" s="83">
        <f>K94</f>
        <v>24</v>
      </c>
      <c r="L28" s="83">
        <f t="shared" si="19"/>
        <v>24</v>
      </c>
      <c r="M28" s="83">
        <f t="shared" ref="M28:N35" si="26">M94</f>
        <v>0</v>
      </c>
      <c r="N28" s="83">
        <f t="shared" si="26"/>
        <v>24</v>
      </c>
      <c r="O28" s="83">
        <f t="shared" si="21"/>
        <v>22.7</v>
      </c>
      <c r="P28" s="83">
        <f t="shared" ref="P28:Q35" si="27">P94</f>
        <v>0</v>
      </c>
      <c r="Q28" s="83">
        <f t="shared" si="27"/>
        <v>22.7</v>
      </c>
      <c r="R28" s="281">
        <f t="shared" si="4"/>
        <v>94.583333333333329</v>
      </c>
      <c r="S28" s="281"/>
      <c r="T28" s="281">
        <f t="shared" si="5"/>
        <v>94.583333333333329</v>
      </c>
    </row>
    <row r="29" spans="1:20" ht="46.5" customHeight="1" x14ac:dyDescent="0.25">
      <c r="A29" s="386"/>
      <c r="B29" s="386"/>
      <c r="C29" s="390"/>
      <c r="D29" s="386"/>
      <c r="E29" s="62" t="s">
        <v>160</v>
      </c>
      <c r="F29" s="83">
        <f t="shared" si="23"/>
        <v>1495</v>
      </c>
      <c r="G29" s="83">
        <f t="shared" ref="G29:G35" si="28">G95</f>
        <v>0</v>
      </c>
      <c r="H29" s="83">
        <f t="shared" si="25"/>
        <v>1495</v>
      </c>
      <c r="I29" s="83">
        <f t="shared" si="24"/>
        <v>1495</v>
      </c>
      <c r="J29" s="83">
        <f t="shared" ref="J29:K35" si="29">J95</f>
        <v>0</v>
      </c>
      <c r="K29" s="83">
        <f t="shared" si="29"/>
        <v>1495</v>
      </c>
      <c r="L29" s="83">
        <f t="shared" si="19"/>
        <v>1495</v>
      </c>
      <c r="M29" s="83">
        <f t="shared" si="26"/>
        <v>0</v>
      </c>
      <c r="N29" s="83">
        <f t="shared" si="26"/>
        <v>1495</v>
      </c>
      <c r="O29" s="83">
        <f t="shared" si="21"/>
        <v>1495</v>
      </c>
      <c r="P29" s="83">
        <f t="shared" si="27"/>
        <v>0</v>
      </c>
      <c r="Q29" s="83">
        <f t="shared" si="27"/>
        <v>1495</v>
      </c>
      <c r="R29" s="281">
        <f t="shared" si="4"/>
        <v>100</v>
      </c>
      <c r="S29" s="281"/>
      <c r="T29" s="281">
        <f t="shared" si="5"/>
        <v>100</v>
      </c>
    </row>
    <row r="30" spans="1:20" ht="46.5" customHeight="1" x14ac:dyDescent="0.25">
      <c r="A30" s="386"/>
      <c r="B30" s="386"/>
      <c r="C30" s="390"/>
      <c r="D30" s="386"/>
      <c r="E30" s="62" t="s">
        <v>161</v>
      </c>
      <c r="F30" s="83">
        <f>F96</f>
        <v>56</v>
      </c>
      <c r="G30" s="83">
        <f t="shared" si="28"/>
        <v>0</v>
      </c>
      <c r="H30" s="83">
        <f t="shared" si="25"/>
        <v>56</v>
      </c>
      <c r="I30" s="83">
        <f>I96</f>
        <v>56</v>
      </c>
      <c r="J30" s="83">
        <f t="shared" si="29"/>
        <v>0</v>
      </c>
      <c r="K30" s="83">
        <f t="shared" si="29"/>
        <v>56</v>
      </c>
      <c r="L30" s="83">
        <f>L96</f>
        <v>56</v>
      </c>
      <c r="M30" s="83">
        <f t="shared" si="26"/>
        <v>0</v>
      </c>
      <c r="N30" s="83">
        <f t="shared" si="26"/>
        <v>56</v>
      </c>
      <c r="O30" s="83">
        <f>O96</f>
        <v>50</v>
      </c>
      <c r="P30" s="83">
        <f t="shared" si="27"/>
        <v>0</v>
      </c>
      <c r="Q30" s="83">
        <f t="shared" si="27"/>
        <v>50</v>
      </c>
      <c r="R30" s="281">
        <f t="shared" si="4"/>
        <v>89.285714285714292</v>
      </c>
      <c r="S30" s="281"/>
      <c r="T30" s="281">
        <f t="shared" si="5"/>
        <v>89.285714285714292</v>
      </c>
    </row>
    <row r="31" spans="1:20" ht="46.5" customHeight="1" x14ac:dyDescent="0.25">
      <c r="A31" s="386"/>
      <c r="B31" s="386"/>
      <c r="C31" s="390"/>
      <c r="D31" s="386"/>
      <c r="E31" s="62" t="s">
        <v>162</v>
      </c>
      <c r="F31" s="83">
        <f t="shared" si="23"/>
        <v>4600</v>
      </c>
      <c r="G31" s="83">
        <f t="shared" si="28"/>
        <v>0</v>
      </c>
      <c r="H31" s="83">
        <f t="shared" si="25"/>
        <v>4600</v>
      </c>
      <c r="I31" s="83">
        <f t="shared" si="24"/>
        <v>4600</v>
      </c>
      <c r="J31" s="83">
        <f t="shared" si="29"/>
        <v>0</v>
      </c>
      <c r="K31" s="83">
        <f t="shared" si="29"/>
        <v>4600</v>
      </c>
      <c r="L31" s="83">
        <f>M31+N31</f>
        <v>4600</v>
      </c>
      <c r="M31" s="83">
        <f t="shared" si="26"/>
        <v>0</v>
      </c>
      <c r="N31" s="83">
        <f t="shared" si="26"/>
        <v>4600</v>
      </c>
      <c r="O31" s="83">
        <f>P31+Q31</f>
        <v>4600</v>
      </c>
      <c r="P31" s="83">
        <f t="shared" si="27"/>
        <v>0</v>
      </c>
      <c r="Q31" s="83">
        <f t="shared" si="27"/>
        <v>4600</v>
      </c>
      <c r="R31" s="281">
        <f t="shared" si="4"/>
        <v>100</v>
      </c>
      <c r="S31" s="281"/>
      <c r="T31" s="281">
        <f t="shared" si="5"/>
        <v>100</v>
      </c>
    </row>
    <row r="32" spans="1:20" ht="46.5" customHeight="1" x14ac:dyDescent="0.25">
      <c r="A32" s="386"/>
      <c r="B32" s="386"/>
      <c r="C32" s="390"/>
      <c r="D32" s="386"/>
      <c r="E32" s="62" t="s">
        <v>163</v>
      </c>
      <c r="F32" s="83">
        <f t="shared" si="23"/>
        <v>800</v>
      </c>
      <c r="G32" s="83">
        <f t="shared" si="28"/>
        <v>0</v>
      </c>
      <c r="H32" s="83">
        <f t="shared" si="25"/>
        <v>800</v>
      </c>
      <c r="I32" s="83">
        <f t="shared" si="24"/>
        <v>800</v>
      </c>
      <c r="J32" s="83">
        <f t="shared" si="29"/>
        <v>0</v>
      </c>
      <c r="K32" s="83">
        <f t="shared" si="29"/>
        <v>800</v>
      </c>
      <c r="L32" s="83">
        <f>M32+N32</f>
        <v>800</v>
      </c>
      <c r="M32" s="83">
        <f t="shared" si="26"/>
        <v>0</v>
      </c>
      <c r="N32" s="83">
        <f t="shared" si="26"/>
        <v>800</v>
      </c>
      <c r="O32" s="83">
        <f>P32+Q32</f>
        <v>800</v>
      </c>
      <c r="P32" s="83">
        <f t="shared" si="27"/>
        <v>0</v>
      </c>
      <c r="Q32" s="83">
        <f t="shared" si="27"/>
        <v>800</v>
      </c>
      <c r="R32" s="281">
        <f t="shared" si="4"/>
        <v>100</v>
      </c>
      <c r="S32" s="281"/>
      <c r="T32" s="281">
        <f t="shared" si="5"/>
        <v>100</v>
      </c>
    </row>
    <row r="33" spans="1:20" ht="46.5" customHeight="1" x14ac:dyDescent="0.25">
      <c r="A33" s="386"/>
      <c r="B33" s="386"/>
      <c r="C33" s="390"/>
      <c r="D33" s="386"/>
      <c r="E33" s="62" t="s">
        <v>164</v>
      </c>
      <c r="F33" s="83">
        <f t="shared" si="23"/>
        <v>2000</v>
      </c>
      <c r="G33" s="83">
        <f t="shared" si="28"/>
        <v>2000</v>
      </c>
      <c r="H33" s="83">
        <f t="shared" si="25"/>
        <v>0</v>
      </c>
      <c r="I33" s="83">
        <f t="shared" si="24"/>
        <v>2000</v>
      </c>
      <c r="J33" s="83">
        <f t="shared" si="29"/>
        <v>2000</v>
      </c>
      <c r="K33" s="83">
        <f t="shared" si="29"/>
        <v>0</v>
      </c>
      <c r="L33" s="83">
        <f>M33+N33</f>
        <v>2000</v>
      </c>
      <c r="M33" s="83">
        <f t="shared" si="26"/>
        <v>2000</v>
      </c>
      <c r="N33" s="83">
        <f t="shared" si="26"/>
        <v>0</v>
      </c>
      <c r="O33" s="83">
        <f>P33+Q33</f>
        <v>2000</v>
      </c>
      <c r="P33" s="83">
        <f t="shared" si="27"/>
        <v>2000</v>
      </c>
      <c r="Q33" s="83">
        <f t="shared" si="27"/>
        <v>0</v>
      </c>
      <c r="R33" s="281">
        <f t="shared" si="4"/>
        <v>100</v>
      </c>
      <c r="S33" s="281">
        <f>P33/M33*100</f>
        <v>100</v>
      </c>
      <c r="T33" s="281"/>
    </row>
    <row r="34" spans="1:20" ht="46.5" customHeight="1" x14ac:dyDescent="0.25">
      <c r="A34" s="386"/>
      <c r="B34" s="386"/>
      <c r="C34" s="390"/>
      <c r="D34" s="386"/>
      <c r="E34" s="62" t="s">
        <v>165</v>
      </c>
      <c r="F34" s="83">
        <f t="shared" si="23"/>
        <v>800</v>
      </c>
      <c r="G34" s="83">
        <f t="shared" si="28"/>
        <v>800</v>
      </c>
      <c r="H34" s="83">
        <f t="shared" si="25"/>
        <v>0</v>
      </c>
      <c r="I34" s="83">
        <f t="shared" si="24"/>
        <v>800</v>
      </c>
      <c r="J34" s="83">
        <f t="shared" si="29"/>
        <v>800</v>
      </c>
      <c r="K34" s="83">
        <f t="shared" si="29"/>
        <v>0</v>
      </c>
      <c r="L34" s="83">
        <f>M34+N34</f>
        <v>800</v>
      </c>
      <c r="M34" s="83">
        <f t="shared" si="26"/>
        <v>800</v>
      </c>
      <c r="N34" s="83">
        <f t="shared" si="26"/>
        <v>0</v>
      </c>
      <c r="O34" s="83">
        <f>P34+Q34</f>
        <v>800</v>
      </c>
      <c r="P34" s="83">
        <f t="shared" si="27"/>
        <v>800</v>
      </c>
      <c r="Q34" s="83">
        <f t="shared" si="27"/>
        <v>0</v>
      </c>
      <c r="R34" s="281">
        <f t="shared" si="4"/>
        <v>100</v>
      </c>
      <c r="S34" s="281">
        <f>P34/M34*100</f>
        <v>100</v>
      </c>
      <c r="T34" s="281"/>
    </row>
    <row r="35" spans="1:20" ht="46.5" customHeight="1" x14ac:dyDescent="0.25">
      <c r="A35" s="386"/>
      <c r="B35" s="386"/>
      <c r="C35" s="390"/>
      <c r="D35" s="386"/>
      <c r="E35" s="62" t="s">
        <v>166</v>
      </c>
      <c r="F35" s="83">
        <f>F101</f>
        <v>4850</v>
      </c>
      <c r="G35" s="83">
        <f t="shared" si="28"/>
        <v>4850</v>
      </c>
      <c r="H35" s="83">
        <f t="shared" si="25"/>
        <v>0</v>
      </c>
      <c r="I35" s="83">
        <f>I101</f>
        <v>4850</v>
      </c>
      <c r="J35" s="83">
        <f t="shared" si="29"/>
        <v>4850</v>
      </c>
      <c r="K35" s="83">
        <f t="shared" si="29"/>
        <v>0</v>
      </c>
      <c r="L35" s="83">
        <f>L101</f>
        <v>4850</v>
      </c>
      <c r="M35" s="83">
        <f t="shared" si="26"/>
        <v>4850</v>
      </c>
      <c r="N35" s="83">
        <f t="shared" si="26"/>
        <v>0</v>
      </c>
      <c r="O35" s="83">
        <f>O101</f>
        <v>4850</v>
      </c>
      <c r="P35" s="83">
        <f t="shared" si="27"/>
        <v>4850</v>
      </c>
      <c r="Q35" s="83">
        <f t="shared" si="27"/>
        <v>0</v>
      </c>
      <c r="R35" s="281">
        <f t="shared" si="4"/>
        <v>100</v>
      </c>
      <c r="S35" s="281">
        <f>P35/M35*100</f>
        <v>100</v>
      </c>
      <c r="T35" s="281"/>
    </row>
    <row r="36" spans="1:20" ht="49.5" customHeight="1" x14ac:dyDescent="0.25">
      <c r="A36" s="391" t="s">
        <v>167</v>
      </c>
      <c r="B36" s="391" t="s">
        <v>168</v>
      </c>
      <c r="C36" s="392" t="s">
        <v>169</v>
      </c>
      <c r="D36" s="391" t="s">
        <v>139</v>
      </c>
      <c r="E36" s="64" t="s">
        <v>146</v>
      </c>
      <c r="F36" s="85">
        <f t="shared" ref="F36:K36" si="30">F38</f>
        <v>721123.6</v>
      </c>
      <c r="G36" s="85">
        <f t="shared" si="30"/>
        <v>883.7</v>
      </c>
      <c r="H36" s="85">
        <f t="shared" si="30"/>
        <v>720239.9</v>
      </c>
      <c r="I36" s="85">
        <f t="shared" si="30"/>
        <v>721123.6</v>
      </c>
      <c r="J36" s="85">
        <f t="shared" si="30"/>
        <v>883.7</v>
      </c>
      <c r="K36" s="85">
        <f t="shared" si="30"/>
        <v>720239.9</v>
      </c>
      <c r="L36" s="85">
        <f t="shared" ref="L36:Q36" si="31">L38</f>
        <v>721123.6</v>
      </c>
      <c r="M36" s="85">
        <f t="shared" si="31"/>
        <v>883.7</v>
      </c>
      <c r="N36" s="85">
        <f t="shared" si="31"/>
        <v>720239.9</v>
      </c>
      <c r="O36" s="85">
        <f t="shared" si="31"/>
        <v>720783.39999999991</v>
      </c>
      <c r="P36" s="85">
        <f t="shared" si="31"/>
        <v>883.7</v>
      </c>
      <c r="Q36" s="85">
        <f t="shared" si="31"/>
        <v>719899.7</v>
      </c>
      <c r="R36" s="283">
        <f t="shared" si="4"/>
        <v>99.952823621359769</v>
      </c>
      <c r="S36" s="283">
        <f>P36/M36*100</f>
        <v>100</v>
      </c>
      <c r="T36" s="283">
        <f t="shared" si="5"/>
        <v>99.952765738193619</v>
      </c>
    </row>
    <row r="37" spans="1:20" ht="53.25" customHeight="1" x14ac:dyDescent="0.25">
      <c r="A37" s="391"/>
      <c r="B37" s="391"/>
      <c r="C37" s="392"/>
      <c r="D37" s="391"/>
      <c r="E37" s="65" t="s">
        <v>147</v>
      </c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284"/>
      <c r="S37" s="284"/>
      <c r="T37" s="284"/>
    </row>
    <row r="38" spans="1:20" ht="31.8" x14ac:dyDescent="0.25">
      <c r="A38" s="391"/>
      <c r="B38" s="391"/>
      <c r="C38" s="392"/>
      <c r="D38" s="391" t="s">
        <v>143</v>
      </c>
      <c r="E38" s="66" t="s">
        <v>148</v>
      </c>
      <c r="F38" s="87">
        <f t="shared" ref="F38:K38" si="32">F39+F40+F42+F43+F41+F44</f>
        <v>721123.6</v>
      </c>
      <c r="G38" s="87">
        <f t="shared" si="32"/>
        <v>883.7</v>
      </c>
      <c r="H38" s="87">
        <f t="shared" si="32"/>
        <v>720239.9</v>
      </c>
      <c r="I38" s="87">
        <f t="shared" si="32"/>
        <v>721123.6</v>
      </c>
      <c r="J38" s="87">
        <f t="shared" si="32"/>
        <v>883.7</v>
      </c>
      <c r="K38" s="87">
        <f t="shared" si="32"/>
        <v>720239.9</v>
      </c>
      <c r="L38" s="87">
        <f t="shared" ref="L38:Q38" si="33">L39+L40+L42+L43+L41+L44</f>
        <v>721123.6</v>
      </c>
      <c r="M38" s="87">
        <f t="shared" si="33"/>
        <v>883.7</v>
      </c>
      <c r="N38" s="87">
        <f t="shared" si="33"/>
        <v>720239.9</v>
      </c>
      <c r="O38" s="87">
        <f t="shared" si="33"/>
        <v>720783.39999999991</v>
      </c>
      <c r="P38" s="87">
        <f t="shared" si="33"/>
        <v>883.7</v>
      </c>
      <c r="Q38" s="87">
        <f t="shared" si="33"/>
        <v>719899.7</v>
      </c>
      <c r="R38" s="285">
        <f t="shared" si="4"/>
        <v>99.952823621359769</v>
      </c>
      <c r="S38" s="285">
        <f>P38/M38*100</f>
        <v>100</v>
      </c>
      <c r="T38" s="285">
        <f t="shared" si="5"/>
        <v>99.952765738193619</v>
      </c>
    </row>
    <row r="39" spans="1:20" ht="32.4" x14ac:dyDescent="0.25">
      <c r="A39" s="391"/>
      <c r="B39" s="391"/>
      <c r="C39" s="392"/>
      <c r="D39" s="391"/>
      <c r="E39" s="65" t="s">
        <v>152</v>
      </c>
      <c r="F39" s="86">
        <f t="shared" ref="F39:K40" si="34">F48+F56</f>
        <v>20687</v>
      </c>
      <c r="G39" s="86">
        <f t="shared" si="34"/>
        <v>0</v>
      </c>
      <c r="H39" s="86">
        <f t="shared" si="34"/>
        <v>20687</v>
      </c>
      <c r="I39" s="86">
        <f t="shared" si="34"/>
        <v>20687</v>
      </c>
      <c r="J39" s="86">
        <f t="shared" si="34"/>
        <v>0</v>
      </c>
      <c r="K39" s="86">
        <f t="shared" si="34"/>
        <v>20687</v>
      </c>
      <c r="L39" s="86">
        <f t="shared" ref="L39:Q39" si="35">L48+L56</f>
        <v>20687</v>
      </c>
      <c r="M39" s="86">
        <f t="shared" si="35"/>
        <v>0</v>
      </c>
      <c r="N39" s="86">
        <f t="shared" si="35"/>
        <v>20687</v>
      </c>
      <c r="O39" s="86">
        <f t="shared" si="35"/>
        <v>20598.599999999999</v>
      </c>
      <c r="P39" s="86">
        <f t="shared" si="35"/>
        <v>0</v>
      </c>
      <c r="Q39" s="86">
        <f t="shared" si="35"/>
        <v>20598.599999999999</v>
      </c>
      <c r="R39" s="284">
        <f t="shared" si="4"/>
        <v>99.572678493740014</v>
      </c>
      <c r="S39" s="284"/>
      <c r="T39" s="284">
        <f t="shared" si="5"/>
        <v>99.572678493740014</v>
      </c>
    </row>
    <row r="40" spans="1:20" ht="32.4" x14ac:dyDescent="0.25">
      <c r="A40" s="391"/>
      <c r="B40" s="391"/>
      <c r="C40" s="392"/>
      <c r="D40" s="391"/>
      <c r="E40" s="65" t="s">
        <v>153</v>
      </c>
      <c r="F40" s="86">
        <f t="shared" si="34"/>
        <v>3615</v>
      </c>
      <c r="G40" s="86">
        <f t="shared" si="34"/>
        <v>0</v>
      </c>
      <c r="H40" s="86">
        <f t="shared" si="34"/>
        <v>3615</v>
      </c>
      <c r="I40" s="86">
        <f t="shared" si="34"/>
        <v>3615</v>
      </c>
      <c r="J40" s="86">
        <f t="shared" si="34"/>
        <v>0</v>
      </c>
      <c r="K40" s="86">
        <f t="shared" si="34"/>
        <v>3615</v>
      </c>
      <c r="L40" s="86">
        <f t="shared" ref="L40:Q40" si="36">L49+L57</f>
        <v>3615</v>
      </c>
      <c r="M40" s="86">
        <f t="shared" si="36"/>
        <v>0</v>
      </c>
      <c r="N40" s="86">
        <f t="shared" si="36"/>
        <v>3615</v>
      </c>
      <c r="O40" s="86">
        <f t="shared" si="36"/>
        <v>3545.5</v>
      </c>
      <c r="P40" s="86">
        <f t="shared" si="36"/>
        <v>0</v>
      </c>
      <c r="Q40" s="86">
        <f t="shared" si="36"/>
        <v>3545.5</v>
      </c>
      <c r="R40" s="284">
        <f t="shared" si="4"/>
        <v>98.077455048409405</v>
      </c>
      <c r="S40" s="284"/>
      <c r="T40" s="284">
        <f t="shared" si="5"/>
        <v>98.077455048409405</v>
      </c>
    </row>
    <row r="41" spans="1:20" ht="32.4" x14ac:dyDescent="0.25">
      <c r="A41" s="391"/>
      <c r="B41" s="391"/>
      <c r="C41" s="392"/>
      <c r="D41" s="391"/>
      <c r="E41" s="65" t="s">
        <v>154</v>
      </c>
      <c r="F41" s="86">
        <f t="shared" ref="F41:K41" si="37">F58</f>
        <v>20</v>
      </c>
      <c r="G41" s="86">
        <f t="shared" si="37"/>
        <v>0</v>
      </c>
      <c r="H41" s="86">
        <f t="shared" si="37"/>
        <v>20</v>
      </c>
      <c r="I41" s="86">
        <f t="shared" si="37"/>
        <v>20</v>
      </c>
      <c r="J41" s="86">
        <f t="shared" si="37"/>
        <v>0</v>
      </c>
      <c r="K41" s="86">
        <f t="shared" si="37"/>
        <v>20</v>
      </c>
      <c r="L41" s="86">
        <f t="shared" ref="L41:Q41" si="38">L58</f>
        <v>20</v>
      </c>
      <c r="M41" s="86">
        <f t="shared" si="38"/>
        <v>0</v>
      </c>
      <c r="N41" s="86">
        <f t="shared" si="38"/>
        <v>20</v>
      </c>
      <c r="O41" s="86">
        <f t="shared" si="38"/>
        <v>19.7</v>
      </c>
      <c r="P41" s="86">
        <f t="shared" si="38"/>
        <v>0</v>
      </c>
      <c r="Q41" s="86">
        <f t="shared" si="38"/>
        <v>19.7</v>
      </c>
      <c r="R41" s="284">
        <f t="shared" si="4"/>
        <v>98.5</v>
      </c>
      <c r="S41" s="284"/>
      <c r="T41" s="284">
        <f t="shared" si="5"/>
        <v>98.5</v>
      </c>
    </row>
    <row r="42" spans="1:20" ht="32.4" x14ac:dyDescent="0.25">
      <c r="A42" s="391"/>
      <c r="B42" s="391"/>
      <c r="C42" s="392"/>
      <c r="D42" s="391"/>
      <c r="E42" s="65" t="s">
        <v>155</v>
      </c>
      <c r="F42" s="86">
        <f t="shared" ref="F42:K42" si="39">F50+F59+F64+F68</f>
        <v>695780.9</v>
      </c>
      <c r="G42" s="86">
        <f t="shared" si="39"/>
        <v>0</v>
      </c>
      <c r="H42" s="86">
        <f t="shared" si="39"/>
        <v>695780.9</v>
      </c>
      <c r="I42" s="86">
        <f t="shared" si="39"/>
        <v>695780.9</v>
      </c>
      <c r="J42" s="86">
        <f t="shared" si="39"/>
        <v>0</v>
      </c>
      <c r="K42" s="86">
        <f t="shared" si="39"/>
        <v>695780.9</v>
      </c>
      <c r="L42" s="86">
        <f t="shared" ref="L42:Q42" si="40">L50+L59+L64+L68</f>
        <v>695780.9</v>
      </c>
      <c r="M42" s="86">
        <f t="shared" si="40"/>
        <v>0</v>
      </c>
      <c r="N42" s="86">
        <f t="shared" si="40"/>
        <v>695780.9</v>
      </c>
      <c r="O42" s="86">
        <f t="shared" si="40"/>
        <v>695626.4</v>
      </c>
      <c r="P42" s="86">
        <f t="shared" si="40"/>
        <v>0</v>
      </c>
      <c r="Q42" s="86">
        <f t="shared" si="40"/>
        <v>695626.4</v>
      </c>
      <c r="R42" s="284">
        <f t="shared" si="4"/>
        <v>99.9777947339457</v>
      </c>
      <c r="S42" s="284"/>
      <c r="T42" s="284">
        <f t="shared" si="5"/>
        <v>99.9777947339457</v>
      </c>
    </row>
    <row r="43" spans="1:20" ht="32.4" x14ac:dyDescent="0.25">
      <c r="A43" s="391"/>
      <c r="B43" s="391"/>
      <c r="C43" s="392"/>
      <c r="D43" s="391"/>
      <c r="E43" s="65" t="s">
        <v>156</v>
      </c>
      <c r="F43" s="86">
        <f t="shared" ref="F43:K43" si="41">F51+F60</f>
        <v>137</v>
      </c>
      <c r="G43" s="86">
        <f t="shared" si="41"/>
        <v>0</v>
      </c>
      <c r="H43" s="86">
        <f t="shared" si="41"/>
        <v>137</v>
      </c>
      <c r="I43" s="86">
        <f t="shared" si="41"/>
        <v>137</v>
      </c>
      <c r="J43" s="86">
        <f t="shared" si="41"/>
        <v>0</v>
      </c>
      <c r="K43" s="86">
        <f t="shared" si="41"/>
        <v>137</v>
      </c>
      <c r="L43" s="86">
        <f t="shared" ref="L43:Q43" si="42">L51+L60</f>
        <v>137</v>
      </c>
      <c r="M43" s="86">
        <f t="shared" si="42"/>
        <v>0</v>
      </c>
      <c r="N43" s="86">
        <f t="shared" si="42"/>
        <v>137</v>
      </c>
      <c r="O43" s="86">
        <f t="shared" si="42"/>
        <v>109.5</v>
      </c>
      <c r="P43" s="86">
        <f t="shared" si="42"/>
        <v>0</v>
      </c>
      <c r="Q43" s="86">
        <f t="shared" si="42"/>
        <v>109.5</v>
      </c>
      <c r="R43" s="284">
        <f t="shared" si="4"/>
        <v>79.927007299270073</v>
      </c>
      <c r="S43" s="284"/>
      <c r="T43" s="284">
        <f t="shared" si="5"/>
        <v>79.927007299270073</v>
      </c>
    </row>
    <row r="44" spans="1:20" ht="32.4" x14ac:dyDescent="0.25">
      <c r="A44" s="391"/>
      <c r="B44" s="391"/>
      <c r="C44" s="392"/>
      <c r="D44" s="391"/>
      <c r="E44" s="65" t="s">
        <v>157</v>
      </c>
      <c r="F44" s="86">
        <f t="shared" ref="F44:K44" si="43">F52</f>
        <v>883.7</v>
      </c>
      <c r="G44" s="86">
        <f t="shared" si="43"/>
        <v>883.7</v>
      </c>
      <c r="H44" s="86">
        <f t="shared" si="43"/>
        <v>0</v>
      </c>
      <c r="I44" s="86">
        <f t="shared" si="43"/>
        <v>883.7</v>
      </c>
      <c r="J44" s="86">
        <f t="shared" si="43"/>
        <v>883.7</v>
      </c>
      <c r="K44" s="86">
        <f t="shared" si="43"/>
        <v>0</v>
      </c>
      <c r="L44" s="86">
        <f t="shared" ref="L44:Q44" si="44">L52</f>
        <v>883.7</v>
      </c>
      <c r="M44" s="86">
        <f t="shared" si="44"/>
        <v>883.7</v>
      </c>
      <c r="N44" s="86">
        <f t="shared" si="44"/>
        <v>0</v>
      </c>
      <c r="O44" s="86">
        <f t="shared" si="44"/>
        <v>883.7</v>
      </c>
      <c r="P44" s="86">
        <f t="shared" si="44"/>
        <v>883.7</v>
      </c>
      <c r="Q44" s="86">
        <f t="shared" si="44"/>
        <v>0</v>
      </c>
      <c r="R44" s="284">
        <f t="shared" si="4"/>
        <v>100</v>
      </c>
      <c r="S44" s="284">
        <f>P44/M44*100</f>
        <v>100</v>
      </c>
      <c r="T44" s="284"/>
    </row>
    <row r="45" spans="1:20" ht="31.8" x14ac:dyDescent="0.25">
      <c r="A45" s="381" t="s">
        <v>170</v>
      </c>
      <c r="B45" s="381" t="s">
        <v>171</v>
      </c>
      <c r="C45" s="393" t="s">
        <v>500</v>
      </c>
      <c r="D45" s="381" t="s">
        <v>139</v>
      </c>
      <c r="E45" s="67" t="s">
        <v>146</v>
      </c>
      <c r="F45" s="88">
        <f t="shared" ref="F45:K45" si="45">F47</f>
        <v>102244.2</v>
      </c>
      <c r="G45" s="88">
        <f t="shared" si="45"/>
        <v>883.7</v>
      </c>
      <c r="H45" s="88">
        <f t="shared" si="45"/>
        <v>101360.5</v>
      </c>
      <c r="I45" s="88">
        <f t="shared" si="45"/>
        <v>102244.2</v>
      </c>
      <c r="J45" s="88">
        <f t="shared" si="45"/>
        <v>883.7</v>
      </c>
      <c r="K45" s="88">
        <f t="shared" si="45"/>
        <v>101360.5</v>
      </c>
      <c r="L45" s="88">
        <f t="shared" ref="L45:Q45" si="46">L47</f>
        <v>102244.2</v>
      </c>
      <c r="M45" s="88">
        <f t="shared" si="46"/>
        <v>883.7</v>
      </c>
      <c r="N45" s="88">
        <f t="shared" si="46"/>
        <v>101360.5</v>
      </c>
      <c r="O45" s="88">
        <f t="shared" si="46"/>
        <v>102153.40000000001</v>
      </c>
      <c r="P45" s="88">
        <f t="shared" si="46"/>
        <v>883.7</v>
      </c>
      <c r="Q45" s="88">
        <f t="shared" si="46"/>
        <v>101269.70000000001</v>
      </c>
      <c r="R45" s="286">
        <f t="shared" si="4"/>
        <v>99.91119300654708</v>
      </c>
      <c r="S45" s="286">
        <f>P45/M45*100</f>
        <v>100</v>
      </c>
      <c r="T45" s="286">
        <f t="shared" si="5"/>
        <v>99.910418752867244</v>
      </c>
    </row>
    <row r="46" spans="1:20" ht="32.4" x14ac:dyDescent="0.25">
      <c r="A46" s="381"/>
      <c r="B46" s="381"/>
      <c r="C46" s="393"/>
      <c r="D46" s="381"/>
      <c r="E46" s="68" t="s">
        <v>147</v>
      </c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279"/>
      <c r="S46" s="279"/>
      <c r="T46" s="279"/>
    </row>
    <row r="47" spans="1:20" ht="32.4" x14ac:dyDescent="0.25">
      <c r="A47" s="381"/>
      <c r="B47" s="381"/>
      <c r="C47" s="393"/>
      <c r="D47" s="381" t="s">
        <v>143</v>
      </c>
      <c r="E47" s="68" t="s">
        <v>148</v>
      </c>
      <c r="F47" s="89">
        <f t="shared" ref="F47:K47" si="47">F48+F49+F50+F51+F52</f>
        <v>102244.2</v>
      </c>
      <c r="G47" s="89">
        <f t="shared" si="47"/>
        <v>883.7</v>
      </c>
      <c r="H47" s="89">
        <f t="shared" si="47"/>
        <v>101360.5</v>
      </c>
      <c r="I47" s="89">
        <f t="shared" si="47"/>
        <v>102244.2</v>
      </c>
      <c r="J47" s="89">
        <f t="shared" si="47"/>
        <v>883.7</v>
      </c>
      <c r="K47" s="89">
        <f t="shared" si="47"/>
        <v>101360.5</v>
      </c>
      <c r="L47" s="89">
        <f t="shared" ref="L47:Q47" si="48">L48+L49+L50+L51+L52</f>
        <v>102244.2</v>
      </c>
      <c r="M47" s="89">
        <f t="shared" si="48"/>
        <v>883.7</v>
      </c>
      <c r="N47" s="89">
        <f t="shared" si="48"/>
        <v>101360.5</v>
      </c>
      <c r="O47" s="95">
        <f t="shared" si="48"/>
        <v>102153.40000000001</v>
      </c>
      <c r="P47" s="95">
        <f t="shared" si="48"/>
        <v>883.7</v>
      </c>
      <c r="Q47" s="95">
        <f t="shared" si="48"/>
        <v>101269.70000000001</v>
      </c>
      <c r="R47" s="279">
        <f t="shared" si="4"/>
        <v>99.91119300654708</v>
      </c>
      <c r="S47" s="279">
        <f>P47/M47*100</f>
        <v>100</v>
      </c>
      <c r="T47" s="279">
        <f t="shared" si="5"/>
        <v>99.910418752867244</v>
      </c>
    </row>
    <row r="48" spans="1:20" ht="32.4" x14ac:dyDescent="0.25">
      <c r="A48" s="381"/>
      <c r="B48" s="381"/>
      <c r="C48" s="393"/>
      <c r="D48" s="381"/>
      <c r="E48" s="68" t="s">
        <v>152</v>
      </c>
      <c r="F48" s="89">
        <f>G48+H48</f>
        <v>13411</v>
      </c>
      <c r="G48" s="89">
        <v>0</v>
      </c>
      <c r="H48" s="89">
        <v>13411</v>
      </c>
      <c r="I48" s="89">
        <f>J48+K48</f>
        <v>13411</v>
      </c>
      <c r="J48" s="89">
        <v>0</v>
      </c>
      <c r="K48" s="89">
        <v>13411</v>
      </c>
      <c r="L48" s="89">
        <f>M48+N48</f>
        <v>13411</v>
      </c>
      <c r="M48" s="97"/>
      <c r="N48" s="89">
        <v>13411</v>
      </c>
      <c r="O48" s="95">
        <f>P48+Q48</f>
        <v>13359.1</v>
      </c>
      <c r="P48" s="291"/>
      <c r="Q48" s="291">
        <v>13359.1</v>
      </c>
      <c r="R48" s="279">
        <f t="shared" si="4"/>
        <v>99.613004250242341</v>
      </c>
      <c r="S48" s="279"/>
      <c r="T48" s="279">
        <f t="shared" si="5"/>
        <v>99.613004250242341</v>
      </c>
    </row>
    <row r="49" spans="1:20" ht="32.4" x14ac:dyDescent="0.25">
      <c r="A49" s="381"/>
      <c r="B49" s="381"/>
      <c r="C49" s="393"/>
      <c r="D49" s="381"/>
      <c r="E49" s="68" t="s">
        <v>153</v>
      </c>
      <c r="F49" s="89">
        <f>G49+H49</f>
        <v>1543</v>
      </c>
      <c r="G49" s="89">
        <v>0</v>
      </c>
      <c r="H49" s="89">
        <v>1543</v>
      </c>
      <c r="I49" s="89">
        <f>J49+K49</f>
        <v>1543</v>
      </c>
      <c r="J49" s="89">
        <v>0</v>
      </c>
      <c r="K49" s="89">
        <v>1543</v>
      </c>
      <c r="L49" s="89">
        <f>M49+N49</f>
        <v>1543</v>
      </c>
      <c r="M49" s="97"/>
      <c r="N49" s="89">
        <v>1543</v>
      </c>
      <c r="O49" s="95">
        <f>P49+Q49</f>
        <v>1504.5</v>
      </c>
      <c r="P49" s="291"/>
      <c r="Q49" s="95">
        <v>1504.5</v>
      </c>
      <c r="R49" s="279">
        <f t="shared" si="4"/>
        <v>97.504860661049904</v>
      </c>
      <c r="S49" s="279"/>
      <c r="T49" s="279">
        <f t="shared" si="5"/>
        <v>97.504860661049904</v>
      </c>
    </row>
    <row r="50" spans="1:20" ht="32.4" x14ac:dyDescent="0.25">
      <c r="A50" s="381"/>
      <c r="B50" s="381"/>
      <c r="C50" s="393"/>
      <c r="D50" s="381"/>
      <c r="E50" s="68" t="s">
        <v>155</v>
      </c>
      <c r="F50" s="89">
        <f>G50+H50</f>
        <v>86344.5</v>
      </c>
      <c r="G50" s="89">
        <v>0</v>
      </c>
      <c r="H50" s="89">
        <v>86344.5</v>
      </c>
      <c r="I50" s="89">
        <f>J50+K50</f>
        <v>86344.5</v>
      </c>
      <c r="J50" s="89">
        <v>0</v>
      </c>
      <c r="K50" s="89">
        <v>86344.5</v>
      </c>
      <c r="L50" s="89">
        <f>M50+N50</f>
        <v>86344.5</v>
      </c>
      <c r="M50" s="97"/>
      <c r="N50" s="89">
        <v>86344.5</v>
      </c>
      <c r="O50" s="95">
        <f>P50+Q50</f>
        <v>86344.5</v>
      </c>
      <c r="P50" s="291"/>
      <c r="Q50" s="95">
        <v>86344.5</v>
      </c>
      <c r="R50" s="279">
        <f t="shared" si="4"/>
        <v>100</v>
      </c>
      <c r="S50" s="279"/>
      <c r="T50" s="279">
        <f t="shared" si="5"/>
        <v>100</v>
      </c>
    </row>
    <row r="51" spans="1:20" ht="32.4" x14ac:dyDescent="0.25">
      <c r="A51" s="381"/>
      <c r="B51" s="381"/>
      <c r="C51" s="393"/>
      <c r="D51" s="381"/>
      <c r="E51" s="68" t="s">
        <v>156</v>
      </c>
      <c r="F51" s="89">
        <f>G51+H51</f>
        <v>62</v>
      </c>
      <c r="G51" s="89">
        <v>0</v>
      </c>
      <c r="H51" s="89">
        <v>62</v>
      </c>
      <c r="I51" s="89">
        <f>J51+K51</f>
        <v>62</v>
      </c>
      <c r="J51" s="89">
        <v>0</v>
      </c>
      <c r="K51" s="89">
        <v>62</v>
      </c>
      <c r="L51" s="89">
        <f>M51+N51</f>
        <v>62</v>
      </c>
      <c r="M51" s="97"/>
      <c r="N51" s="89">
        <v>62</v>
      </c>
      <c r="O51" s="95">
        <f>P51+Q51</f>
        <v>61.6</v>
      </c>
      <c r="P51" s="291"/>
      <c r="Q51" s="95">
        <v>61.6</v>
      </c>
      <c r="R51" s="279">
        <f t="shared" si="4"/>
        <v>99.354838709677423</v>
      </c>
      <c r="S51" s="279"/>
      <c r="T51" s="279">
        <f t="shared" si="5"/>
        <v>99.354838709677423</v>
      </c>
    </row>
    <row r="52" spans="1:20" ht="32.4" x14ac:dyDescent="0.25">
      <c r="A52" s="381"/>
      <c r="B52" s="381"/>
      <c r="C52" s="393"/>
      <c r="D52" s="381"/>
      <c r="E52" s="68" t="s">
        <v>157</v>
      </c>
      <c r="F52" s="89">
        <f>G52+H52</f>
        <v>883.7</v>
      </c>
      <c r="G52" s="89">
        <v>883.7</v>
      </c>
      <c r="H52" s="89">
        <v>0</v>
      </c>
      <c r="I52" s="89">
        <f>J52+K52</f>
        <v>883.7</v>
      </c>
      <c r="J52" s="89">
        <v>883.7</v>
      </c>
      <c r="K52" s="89">
        <v>0</v>
      </c>
      <c r="L52" s="89">
        <f>M52+N52</f>
        <v>883.7</v>
      </c>
      <c r="M52" s="89">
        <v>883.7</v>
      </c>
      <c r="N52" s="97"/>
      <c r="O52" s="95">
        <f>P52+Q52</f>
        <v>883.7</v>
      </c>
      <c r="P52" s="291">
        <v>883.7</v>
      </c>
      <c r="Q52" s="95"/>
      <c r="R52" s="279">
        <f t="shared" si="4"/>
        <v>100</v>
      </c>
      <c r="S52" s="279">
        <f>P52/M52*100</f>
        <v>100</v>
      </c>
      <c r="T52" s="279"/>
    </row>
    <row r="53" spans="1:20" ht="31.8" x14ac:dyDescent="0.25">
      <c r="A53" s="394" t="s">
        <v>172</v>
      </c>
      <c r="B53" s="394" t="s">
        <v>173</v>
      </c>
      <c r="C53" s="393" t="s">
        <v>501</v>
      </c>
      <c r="D53" s="381" t="s">
        <v>139</v>
      </c>
      <c r="E53" s="67" t="s">
        <v>146</v>
      </c>
      <c r="F53" s="88">
        <f t="shared" ref="F53:K53" si="49">F55</f>
        <v>105610.7</v>
      </c>
      <c r="G53" s="88">
        <f t="shared" si="49"/>
        <v>0</v>
      </c>
      <c r="H53" s="88">
        <f t="shared" si="49"/>
        <v>105610.7</v>
      </c>
      <c r="I53" s="88">
        <f t="shared" si="49"/>
        <v>105610.7</v>
      </c>
      <c r="J53" s="88">
        <f t="shared" si="49"/>
        <v>0</v>
      </c>
      <c r="K53" s="88">
        <f t="shared" si="49"/>
        <v>105610.7</v>
      </c>
      <c r="L53" s="88">
        <f t="shared" ref="L53:Q53" si="50">L55</f>
        <v>105610.7</v>
      </c>
      <c r="M53" s="88">
        <f t="shared" si="50"/>
        <v>0</v>
      </c>
      <c r="N53" s="88">
        <f t="shared" si="50"/>
        <v>105610.7</v>
      </c>
      <c r="O53" s="96">
        <f t="shared" si="50"/>
        <v>105478.2</v>
      </c>
      <c r="P53" s="96">
        <f t="shared" si="50"/>
        <v>0</v>
      </c>
      <c r="Q53" s="96">
        <f t="shared" si="50"/>
        <v>105478.2</v>
      </c>
      <c r="R53" s="286">
        <f t="shared" si="4"/>
        <v>99.874539227559339</v>
      </c>
      <c r="S53" s="286"/>
      <c r="T53" s="286">
        <f t="shared" si="5"/>
        <v>99.874539227559339</v>
      </c>
    </row>
    <row r="54" spans="1:20" ht="32.4" x14ac:dyDescent="0.25">
      <c r="A54" s="394"/>
      <c r="B54" s="394"/>
      <c r="C54" s="393"/>
      <c r="D54" s="381"/>
      <c r="E54" s="68" t="s">
        <v>147</v>
      </c>
      <c r="F54" s="89"/>
      <c r="G54" s="89"/>
      <c r="H54" s="89"/>
      <c r="I54" s="89"/>
      <c r="J54" s="89"/>
      <c r="K54" s="89"/>
      <c r="L54" s="89"/>
      <c r="M54" s="89"/>
      <c r="N54" s="89"/>
      <c r="O54" s="95"/>
      <c r="P54" s="95"/>
      <c r="Q54" s="95"/>
      <c r="R54" s="279"/>
      <c r="S54" s="279"/>
      <c r="T54" s="279"/>
    </row>
    <row r="55" spans="1:20" ht="32.4" x14ac:dyDescent="0.25">
      <c r="A55" s="394"/>
      <c r="B55" s="394"/>
      <c r="C55" s="393"/>
      <c r="D55" s="381" t="s">
        <v>143</v>
      </c>
      <c r="E55" s="68" t="s">
        <v>148</v>
      </c>
      <c r="F55" s="89">
        <f t="shared" ref="F55:K55" si="51">F56+F57+F59+F60+F58</f>
        <v>105610.7</v>
      </c>
      <c r="G55" s="89">
        <f t="shared" si="51"/>
        <v>0</v>
      </c>
      <c r="H55" s="89">
        <f t="shared" si="51"/>
        <v>105610.7</v>
      </c>
      <c r="I55" s="89">
        <f t="shared" si="51"/>
        <v>105610.7</v>
      </c>
      <c r="J55" s="89">
        <f t="shared" si="51"/>
        <v>0</v>
      </c>
      <c r="K55" s="89">
        <f t="shared" si="51"/>
        <v>105610.7</v>
      </c>
      <c r="L55" s="89">
        <f t="shared" ref="L55:Q55" si="52">L56+L57+L59+L60+L58</f>
        <v>105610.7</v>
      </c>
      <c r="M55" s="89">
        <f t="shared" si="52"/>
        <v>0</v>
      </c>
      <c r="N55" s="89">
        <f t="shared" si="52"/>
        <v>105610.7</v>
      </c>
      <c r="O55" s="95">
        <f t="shared" si="52"/>
        <v>105478.2</v>
      </c>
      <c r="P55" s="95">
        <f t="shared" si="52"/>
        <v>0</v>
      </c>
      <c r="Q55" s="95">
        <f t="shared" si="52"/>
        <v>105478.2</v>
      </c>
      <c r="R55" s="279">
        <f t="shared" si="4"/>
        <v>99.874539227559339</v>
      </c>
      <c r="S55" s="279"/>
      <c r="T55" s="279">
        <f t="shared" si="5"/>
        <v>99.874539227559339</v>
      </c>
    </row>
    <row r="56" spans="1:20" ht="32.4" x14ac:dyDescent="0.25">
      <c r="A56" s="394"/>
      <c r="B56" s="394"/>
      <c r="C56" s="393"/>
      <c r="D56" s="381"/>
      <c r="E56" s="68" t="s">
        <v>152</v>
      </c>
      <c r="F56" s="89">
        <f>G56+H56</f>
        <v>7276</v>
      </c>
      <c r="G56" s="89">
        <v>0</v>
      </c>
      <c r="H56" s="89">
        <f>7296-20</f>
        <v>7276</v>
      </c>
      <c r="I56" s="89">
        <f>J56+K56</f>
        <v>7276</v>
      </c>
      <c r="J56" s="89">
        <v>0</v>
      </c>
      <c r="K56" s="89">
        <f>7296-20</f>
        <v>7276</v>
      </c>
      <c r="L56" s="89">
        <f>M56+N56</f>
        <v>7276</v>
      </c>
      <c r="M56" s="97"/>
      <c r="N56" s="89">
        <f>7296-20</f>
        <v>7276</v>
      </c>
      <c r="O56" s="95">
        <f>P56+Q56</f>
        <v>7239.5</v>
      </c>
      <c r="P56" s="291"/>
      <c r="Q56" s="95">
        <v>7239.5</v>
      </c>
      <c r="R56" s="279">
        <f t="shared" si="4"/>
        <v>99.498350742166025</v>
      </c>
      <c r="S56" s="279"/>
      <c r="T56" s="279">
        <f t="shared" si="5"/>
        <v>99.498350742166025</v>
      </c>
    </row>
    <row r="57" spans="1:20" ht="32.4" x14ac:dyDescent="0.25">
      <c r="A57" s="394"/>
      <c r="B57" s="394"/>
      <c r="C57" s="393"/>
      <c r="D57" s="381"/>
      <c r="E57" s="68" t="s">
        <v>153</v>
      </c>
      <c r="F57" s="89">
        <f>G57+H57</f>
        <v>2072</v>
      </c>
      <c r="G57" s="89">
        <v>0</v>
      </c>
      <c r="H57" s="89">
        <f>1972+100</f>
        <v>2072</v>
      </c>
      <c r="I57" s="89">
        <f>J57+K57</f>
        <v>2072</v>
      </c>
      <c r="J57" s="89">
        <v>0</v>
      </c>
      <c r="K57" s="89">
        <f>1972+100</f>
        <v>2072</v>
      </c>
      <c r="L57" s="89">
        <f>M57+N57</f>
        <v>2072</v>
      </c>
      <c r="M57" s="97"/>
      <c r="N57" s="89">
        <f>1972+100</f>
        <v>2072</v>
      </c>
      <c r="O57" s="95">
        <f>P57+Q57</f>
        <v>2041</v>
      </c>
      <c r="P57" s="291"/>
      <c r="Q57" s="95">
        <v>2041</v>
      </c>
      <c r="R57" s="279">
        <f t="shared" si="4"/>
        <v>98.503861003861005</v>
      </c>
      <c r="S57" s="279"/>
      <c r="T57" s="279">
        <f t="shared" si="5"/>
        <v>98.503861003861005</v>
      </c>
    </row>
    <row r="58" spans="1:20" ht="32.4" x14ac:dyDescent="0.25">
      <c r="A58" s="394"/>
      <c r="B58" s="394"/>
      <c r="C58" s="393"/>
      <c r="D58" s="381"/>
      <c r="E58" s="68" t="s">
        <v>154</v>
      </c>
      <c r="F58" s="89">
        <f>G58+H58</f>
        <v>20</v>
      </c>
      <c r="G58" s="89">
        <v>0</v>
      </c>
      <c r="H58" s="89">
        <v>20</v>
      </c>
      <c r="I58" s="89">
        <f>J58+K58</f>
        <v>20</v>
      </c>
      <c r="J58" s="89">
        <v>0</v>
      </c>
      <c r="K58" s="89">
        <v>20</v>
      </c>
      <c r="L58" s="89">
        <f>M58+N58</f>
        <v>20</v>
      </c>
      <c r="M58" s="97"/>
      <c r="N58" s="89">
        <v>20</v>
      </c>
      <c r="O58" s="95">
        <f>P58+Q58</f>
        <v>19.7</v>
      </c>
      <c r="P58" s="291"/>
      <c r="Q58" s="95">
        <v>19.7</v>
      </c>
      <c r="R58" s="279">
        <f t="shared" si="4"/>
        <v>98.5</v>
      </c>
      <c r="S58" s="279"/>
      <c r="T58" s="279">
        <f t="shared" si="5"/>
        <v>98.5</v>
      </c>
    </row>
    <row r="59" spans="1:20" ht="32.4" x14ac:dyDescent="0.25">
      <c r="A59" s="394"/>
      <c r="B59" s="394"/>
      <c r="C59" s="393"/>
      <c r="D59" s="381"/>
      <c r="E59" s="68" t="s">
        <v>155</v>
      </c>
      <c r="F59" s="89">
        <f>G59+H59</f>
        <v>96167.7</v>
      </c>
      <c r="G59" s="89">
        <v>0</v>
      </c>
      <c r="H59" s="89">
        <v>96167.7</v>
      </c>
      <c r="I59" s="89">
        <f>J59+K59</f>
        <v>96167.7</v>
      </c>
      <c r="J59" s="89">
        <v>0</v>
      </c>
      <c r="K59" s="89">
        <v>96167.7</v>
      </c>
      <c r="L59" s="89">
        <f>M59+N59</f>
        <v>96167.7</v>
      </c>
      <c r="M59" s="97"/>
      <c r="N59" s="89">
        <v>96167.7</v>
      </c>
      <c r="O59" s="95">
        <f>P59+Q59</f>
        <v>96130.1</v>
      </c>
      <c r="P59" s="291"/>
      <c r="Q59" s="291">
        <v>96130.1</v>
      </c>
      <c r="R59" s="279">
        <f t="shared" si="4"/>
        <v>99.960901633292693</v>
      </c>
      <c r="S59" s="279"/>
      <c r="T59" s="279">
        <f t="shared" si="5"/>
        <v>99.960901633292693</v>
      </c>
    </row>
    <row r="60" spans="1:20" ht="32.4" x14ac:dyDescent="0.25">
      <c r="A60" s="394"/>
      <c r="B60" s="394"/>
      <c r="C60" s="393"/>
      <c r="D60" s="381"/>
      <c r="E60" s="68" t="s">
        <v>156</v>
      </c>
      <c r="F60" s="89">
        <f>G60+H60</f>
        <v>75</v>
      </c>
      <c r="G60" s="89">
        <v>0</v>
      </c>
      <c r="H60" s="89">
        <v>75</v>
      </c>
      <c r="I60" s="89">
        <f>J60+K60</f>
        <v>75</v>
      </c>
      <c r="J60" s="89">
        <v>0</v>
      </c>
      <c r="K60" s="89">
        <v>75</v>
      </c>
      <c r="L60" s="89">
        <f>M60+N60</f>
        <v>75</v>
      </c>
      <c r="M60" s="97"/>
      <c r="N60" s="89">
        <v>75</v>
      </c>
      <c r="O60" s="95">
        <f>P60+Q60</f>
        <v>47.9</v>
      </c>
      <c r="P60" s="291"/>
      <c r="Q60" s="291">
        <v>47.9</v>
      </c>
      <c r="R60" s="279">
        <f t="shared" si="4"/>
        <v>63.86666666666666</v>
      </c>
      <c r="S60" s="279"/>
      <c r="T60" s="279">
        <f t="shared" si="5"/>
        <v>63.86666666666666</v>
      </c>
    </row>
    <row r="61" spans="1:20" ht="51" customHeight="1" x14ac:dyDescent="0.25">
      <c r="A61" s="394" t="s">
        <v>174</v>
      </c>
      <c r="B61" s="394" t="s">
        <v>175</v>
      </c>
      <c r="C61" s="393" t="s">
        <v>502</v>
      </c>
      <c r="D61" s="381" t="s">
        <v>139</v>
      </c>
      <c r="E61" s="67" t="s">
        <v>146</v>
      </c>
      <c r="F61" s="88">
        <f t="shared" ref="F61:K61" si="53">F63</f>
        <v>471665.1</v>
      </c>
      <c r="G61" s="88">
        <f t="shared" si="53"/>
        <v>0</v>
      </c>
      <c r="H61" s="88">
        <f t="shared" si="53"/>
        <v>471665.1</v>
      </c>
      <c r="I61" s="88">
        <f t="shared" si="53"/>
        <v>471665.1</v>
      </c>
      <c r="J61" s="88">
        <f t="shared" si="53"/>
        <v>0</v>
      </c>
      <c r="K61" s="88">
        <f t="shared" si="53"/>
        <v>471665.1</v>
      </c>
      <c r="L61" s="88">
        <f t="shared" ref="L61:Q61" si="54">L63</f>
        <v>471665.1</v>
      </c>
      <c r="M61" s="88">
        <f t="shared" si="54"/>
        <v>0</v>
      </c>
      <c r="N61" s="88">
        <f t="shared" si="54"/>
        <v>471665.1</v>
      </c>
      <c r="O61" s="96">
        <f t="shared" si="54"/>
        <v>471617.2</v>
      </c>
      <c r="P61" s="96">
        <f t="shared" si="54"/>
        <v>0</v>
      </c>
      <c r="Q61" s="96">
        <f t="shared" si="54"/>
        <v>471617.2</v>
      </c>
      <c r="R61" s="286">
        <f t="shared" si="4"/>
        <v>99.98984448923612</v>
      </c>
      <c r="S61" s="286"/>
      <c r="T61" s="286">
        <f t="shared" si="5"/>
        <v>99.98984448923612</v>
      </c>
    </row>
    <row r="62" spans="1:20" ht="51" customHeight="1" x14ac:dyDescent="0.25">
      <c r="A62" s="394"/>
      <c r="B62" s="394"/>
      <c r="C62" s="393"/>
      <c r="D62" s="381"/>
      <c r="E62" s="68" t="s">
        <v>147</v>
      </c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279"/>
      <c r="S62" s="279"/>
      <c r="T62" s="279"/>
    </row>
    <row r="63" spans="1:20" ht="51" customHeight="1" x14ac:dyDescent="0.25">
      <c r="A63" s="394"/>
      <c r="B63" s="394"/>
      <c r="C63" s="393"/>
      <c r="D63" s="381" t="s">
        <v>143</v>
      </c>
      <c r="E63" s="68" t="s">
        <v>148</v>
      </c>
      <c r="F63" s="89">
        <f t="shared" ref="F63:Q63" si="55">F64</f>
        <v>471665.1</v>
      </c>
      <c r="G63" s="89">
        <f t="shared" si="55"/>
        <v>0</v>
      </c>
      <c r="H63" s="89">
        <f t="shared" si="55"/>
        <v>471665.1</v>
      </c>
      <c r="I63" s="89">
        <f t="shared" si="55"/>
        <v>471665.1</v>
      </c>
      <c r="J63" s="89">
        <f t="shared" si="55"/>
        <v>0</v>
      </c>
      <c r="K63" s="89">
        <f t="shared" si="55"/>
        <v>471665.1</v>
      </c>
      <c r="L63" s="89">
        <f t="shared" si="55"/>
        <v>471665.1</v>
      </c>
      <c r="M63" s="89">
        <f t="shared" si="55"/>
        <v>0</v>
      </c>
      <c r="N63" s="89">
        <f t="shared" si="55"/>
        <v>471665.1</v>
      </c>
      <c r="O63" s="89">
        <f t="shared" si="55"/>
        <v>471617.2</v>
      </c>
      <c r="P63" s="89">
        <f t="shared" si="55"/>
        <v>0</v>
      </c>
      <c r="Q63" s="89">
        <f t="shared" si="55"/>
        <v>471617.2</v>
      </c>
      <c r="R63" s="279">
        <f t="shared" si="4"/>
        <v>99.98984448923612</v>
      </c>
      <c r="S63" s="279"/>
      <c r="T63" s="279">
        <f t="shared" si="5"/>
        <v>99.98984448923612</v>
      </c>
    </row>
    <row r="64" spans="1:20" ht="51" customHeight="1" x14ac:dyDescent="0.25">
      <c r="A64" s="394"/>
      <c r="B64" s="394"/>
      <c r="C64" s="393"/>
      <c r="D64" s="381"/>
      <c r="E64" s="68" t="s">
        <v>155</v>
      </c>
      <c r="F64" s="89">
        <f>G64+H64</f>
        <v>471665.1</v>
      </c>
      <c r="G64" s="89">
        <v>0</v>
      </c>
      <c r="H64" s="89">
        <v>471665.1</v>
      </c>
      <c r="I64" s="89">
        <f>J64+K64</f>
        <v>471665.1</v>
      </c>
      <c r="J64" s="89">
        <v>0</v>
      </c>
      <c r="K64" s="89">
        <v>471665.1</v>
      </c>
      <c r="L64" s="89">
        <f>M64+N64</f>
        <v>471665.1</v>
      </c>
      <c r="M64" s="97"/>
      <c r="N64" s="89">
        <v>471665.1</v>
      </c>
      <c r="O64" s="89">
        <f>P64+Q64</f>
        <v>471617.2</v>
      </c>
      <c r="P64" s="97"/>
      <c r="Q64" s="291">
        <v>471617.2</v>
      </c>
      <c r="R64" s="279">
        <f t="shared" si="4"/>
        <v>99.98984448923612</v>
      </c>
      <c r="S64" s="279"/>
      <c r="T64" s="279">
        <f t="shared" si="5"/>
        <v>99.98984448923612</v>
      </c>
    </row>
    <row r="65" spans="1:20" ht="51" customHeight="1" x14ac:dyDescent="0.25">
      <c r="A65" s="394" t="s">
        <v>176</v>
      </c>
      <c r="B65" s="394" t="s">
        <v>177</v>
      </c>
      <c r="C65" s="393" t="s">
        <v>503</v>
      </c>
      <c r="D65" s="381" t="s">
        <v>139</v>
      </c>
      <c r="E65" s="67" t="s">
        <v>146</v>
      </c>
      <c r="F65" s="88">
        <f t="shared" ref="F65:K65" si="56">F67</f>
        <v>41603.599999999999</v>
      </c>
      <c r="G65" s="88">
        <f t="shared" si="56"/>
        <v>0</v>
      </c>
      <c r="H65" s="88">
        <f t="shared" si="56"/>
        <v>41603.599999999999</v>
      </c>
      <c r="I65" s="88">
        <f t="shared" si="56"/>
        <v>41603.599999999999</v>
      </c>
      <c r="J65" s="88">
        <f t="shared" si="56"/>
        <v>0</v>
      </c>
      <c r="K65" s="88">
        <f t="shared" si="56"/>
        <v>41603.599999999999</v>
      </c>
      <c r="L65" s="88">
        <f t="shared" ref="L65:Q65" si="57">L67</f>
        <v>41603.599999999999</v>
      </c>
      <c r="M65" s="88">
        <f t="shared" si="57"/>
        <v>0</v>
      </c>
      <c r="N65" s="88">
        <f t="shared" si="57"/>
        <v>41603.599999999999</v>
      </c>
      <c r="O65" s="88">
        <f t="shared" si="57"/>
        <v>41534.6</v>
      </c>
      <c r="P65" s="88">
        <f t="shared" si="57"/>
        <v>0</v>
      </c>
      <c r="Q65" s="88">
        <f t="shared" si="57"/>
        <v>41534.6</v>
      </c>
      <c r="R65" s="286">
        <f t="shared" si="4"/>
        <v>99.83414896787778</v>
      </c>
      <c r="S65" s="286"/>
      <c r="T65" s="286">
        <f t="shared" si="5"/>
        <v>99.83414896787778</v>
      </c>
    </row>
    <row r="66" spans="1:20" ht="51" customHeight="1" x14ac:dyDescent="0.25">
      <c r="A66" s="394"/>
      <c r="B66" s="394"/>
      <c r="C66" s="395"/>
      <c r="D66" s="381"/>
      <c r="E66" s="68" t="s">
        <v>147</v>
      </c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279"/>
      <c r="S66" s="279"/>
      <c r="T66" s="279"/>
    </row>
    <row r="67" spans="1:20" ht="51" customHeight="1" x14ac:dyDescent="0.25">
      <c r="A67" s="394"/>
      <c r="B67" s="394"/>
      <c r="C67" s="395"/>
      <c r="D67" s="381" t="s">
        <v>143</v>
      </c>
      <c r="E67" s="68" t="s">
        <v>148</v>
      </c>
      <c r="F67" s="89">
        <f t="shared" ref="F67:Q67" si="58">F68</f>
        <v>41603.599999999999</v>
      </c>
      <c r="G67" s="89">
        <f t="shared" si="58"/>
        <v>0</v>
      </c>
      <c r="H67" s="89">
        <f t="shared" si="58"/>
        <v>41603.599999999999</v>
      </c>
      <c r="I67" s="89">
        <f t="shared" si="58"/>
        <v>41603.599999999999</v>
      </c>
      <c r="J67" s="89">
        <f t="shared" si="58"/>
        <v>0</v>
      </c>
      <c r="K67" s="89">
        <f t="shared" si="58"/>
        <v>41603.599999999999</v>
      </c>
      <c r="L67" s="89">
        <f t="shared" si="58"/>
        <v>41603.599999999999</v>
      </c>
      <c r="M67" s="89">
        <f t="shared" si="58"/>
        <v>0</v>
      </c>
      <c r="N67" s="89">
        <f t="shared" si="58"/>
        <v>41603.599999999999</v>
      </c>
      <c r="O67" s="89">
        <f t="shared" si="58"/>
        <v>41534.6</v>
      </c>
      <c r="P67" s="89">
        <f t="shared" si="58"/>
        <v>0</v>
      </c>
      <c r="Q67" s="89">
        <f t="shared" si="58"/>
        <v>41534.6</v>
      </c>
      <c r="R67" s="279">
        <f t="shared" si="4"/>
        <v>99.83414896787778</v>
      </c>
      <c r="S67" s="279"/>
      <c r="T67" s="279">
        <f t="shared" si="5"/>
        <v>99.83414896787778</v>
      </c>
    </row>
    <row r="68" spans="1:20" ht="111.75" customHeight="1" x14ac:dyDescent="0.25">
      <c r="A68" s="394"/>
      <c r="B68" s="394"/>
      <c r="C68" s="395"/>
      <c r="D68" s="381"/>
      <c r="E68" s="68" t="s">
        <v>155</v>
      </c>
      <c r="F68" s="89">
        <f>G68+H68</f>
        <v>41603.599999999999</v>
      </c>
      <c r="G68" s="89">
        <v>0</v>
      </c>
      <c r="H68" s="89">
        <v>41603.599999999999</v>
      </c>
      <c r="I68" s="89">
        <f>J68+K68</f>
        <v>41603.599999999999</v>
      </c>
      <c r="J68" s="89">
        <v>0</v>
      </c>
      <c r="K68" s="89">
        <v>41603.599999999999</v>
      </c>
      <c r="L68" s="89">
        <f>M68+N68</f>
        <v>41603.599999999999</v>
      </c>
      <c r="M68" s="97"/>
      <c r="N68" s="89">
        <v>41603.599999999999</v>
      </c>
      <c r="O68" s="89">
        <f>P68+Q68</f>
        <v>41534.6</v>
      </c>
      <c r="P68" s="97"/>
      <c r="Q68" s="291">
        <v>41534.6</v>
      </c>
      <c r="R68" s="279">
        <f t="shared" si="4"/>
        <v>99.83414896787778</v>
      </c>
      <c r="S68" s="279"/>
      <c r="T68" s="279">
        <f t="shared" si="5"/>
        <v>99.83414896787778</v>
      </c>
    </row>
    <row r="69" spans="1:20" ht="31.8" x14ac:dyDescent="0.25">
      <c r="A69" s="391" t="s">
        <v>178</v>
      </c>
      <c r="B69" s="391" t="s">
        <v>179</v>
      </c>
      <c r="C69" s="392" t="s">
        <v>504</v>
      </c>
      <c r="D69" s="391" t="s">
        <v>139</v>
      </c>
      <c r="E69" s="64" t="s">
        <v>146</v>
      </c>
      <c r="F69" s="85">
        <f t="shared" ref="F69:K69" si="59">F71</f>
        <v>41823.199999999997</v>
      </c>
      <c r="G69" s="85">
        <f t="shared" si="59"/>
        <v>0</v>
      </c>
      <c r="H69" s="85">
        <f t="shared" si="59"/>
        <v>41823.199999999997</v>
      </c>
      <c r="I69" s="85">
        <f t="shared" si="59"/>
        <v>41823.199999999997</v>
      </c>
      <c r="J69" s="85">
        <f t="shared" si="59"/>
        <v>0</v>
      </c>
      <c r="K69" s="85">
        <f t="shared" si="59"/>
        <v>41823.199999999997</v>
      </c>
      <c r="L69" s="85">
        <f t="shared" ref="L69:Q69" si="60">L71</f>
        <v>41823.199999999997</v>
      </c>
      <c r="M69" s="85">
        <f t="shared" si="60"/>
        <v>0</v>
      </c>
      <c r="N69" s="85">
        <f t="shared" si="60"/>
        <v>41823.199999999997</v>
      </c>
      <c r="O69" s="85">
        <f t="shared" si="60"/>
        <v>41451.800000000003</v>
      </c>
      <c r="P69" s="85">
        <f t="shared" si="60"/>
        <v>0</v>
      </c>
      <c r="Q69" s="85">
        <f t="shared" si="60"/>
        <v>41451.800000000003</v>
      </c>
      <c r="R69" s="283">
        <f t="shared" si="4"/>
        <v>99.111976128082034</v>
      </c>
      <c r="S69" s="283"/>
      <c r="T69" s="283">
        <f t="shared" si="5"/>
        <v>99.111976128082034</v>
      </c>
    </row>
    <row r="70" spans="1:20" ht="32.4" x14ac:dyDescent="0.25">
      <c r="A70" s="391"/>
      <c r="B70" s="391"/>
      <c r="C70" s="396"/>
      <c r="D70" s="391"/>
      <c r="E70" s="65" t="s">
        <v>147</v>
      </c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284"/>
      <c r="S70" s="284"/>
      <c r="T70" s="284"/>
    </row>
    <row r="71" spans="1:20" ht="44.25" customHeight="1" x14ac:dyDescent="0.25">
      <c r="A71" s="391"/>
      <c r="B71" s="391"/>
      <c r="C71" s="396"/>
      <c r="D71" s="391" t="s">
        <v>141</v>
      </c>
      <c r="E71" s="66" t="s">
        <v>148</v>
      </c>
      <c r="F71" s="87">
        <f t="shared" ref="F71:K71" si="61">F72+F73+F74</f>
        <v>41823.199999999997</v>
      </c>
      <c r="G71" s="87">
        <f t="shared" si="61"/>
        <v>0</v>
      </c>
      <c r="H71" s="87">
        <f t="shared" si="61"/>
        <v>41823.199999999997</v>
      </c>
      <c r="I71" s="87">
        <f t="shared" si="61"/>
        <v>41823.199999999997</v>
      </c>
      <c r="J71" s="87">
        <f t="shared" si="61"/>
        <v>0</v>
      </c>
      <c r="K71" s="87">
        <f t="shared" si="61"/>
        <v>41823.199999999997</v>
      </c>
      <c r="L71" s="87">
        <f t="shared" ref="L71:Q71" si="62">L72+L73+L74</f>
        <v>41823.199999999997</v>
      </c>
      <c r="M71" s="87">
        <f t="shared" si="62"/>
        <v>0</v>
      </c>
      <c r="N71" s="87">
        <f t="shared" si="62"/>
        <v>41823.199999999997</v>
      </c>
      <c r="O71" s="87">
        <f t="shared" si="62"/>
        <v>41451.800000000003</v>
      </c>
      <c r="P71" s="87">
        <f t="shared" si="62"/>
        <v>0</v>
      </c>
      <c r="Q71" s="87">
        <f t="shared" si="62"/>
        <v>41451.800000000003</v>
      </c>
      <c r="R71" s="285">
        <f t="shared" si="4"/>
        <v>99.111976128082034</v>
      </c>
      <c r="S71" s="285"/>
      <c r="T71" s="285">
        <f t="shared" si="5"/>
        <v>99.111976128082034</v>
      </c>
    </row>
    <row r="72" spans="1:20" ht="44.25" customHeight="1" x14ac:dyDescent="0.25">
      <c r="A72" s="391"/>
      <c r="B72" s="391"/>
      <c r="C72" s="396"/>
      <c r="D72" s="391"/>
      <c r="E72" s="65" t="s">
        <v>149</v>
      </c>
      <c r="F72" s="86">
        <f>G72+H72</f>
        <v>33659</v>
      </c>
      <c r="G72" s="86">
        <f t="shared" ref="G72:H74" si="63">G78+G84</f>
        <v>0</v>
      </c>
      <c r="H72" s="86">
        <f t="shared" si="63"/>
        <v>33659</v>
      </c>
      <c r="I72" s="86">
        <f>J72+K72</f>
        <v>33659</v>
      </c>
      <c r="J72" s="86">
        <f t="shared" ref="J72:K74" si="64">J78+J84</f>
        <v>0</v>
      </c>
      <c r="K72" s="86">
        <f t="shared" si="64"/>
        <v>33659</v>
      </c>
      <c r="L72" s="86">
        <f>M72+N72</f>
        <v>33659</v>
      </c>
      <c r="M72" s="86">
        <f t="shared" ref="M72:N74" si="65">M78+M84</f>
        <v>0</v>
      </c>
      <c r="N72" s="86">
        <f t="shared" si="65"/>
        <v>33659</v>
      </c>
      <c r="O72" s="86">
        <f>P72+Q72</f>
        <v>33614.800000000003</v>
      </c>
      <c r="P72" s="86">
        <f t="shared" ref="P72:Q74" si="66">P78+P84</f>
        <v>0</v>
      </c>
      <c r="Q72" s="86">
        <f t="shared" si="66"/>
        <v>33614.800000000003</v>
      </c>
      <c r="R72" s="284">
        <f t="shared" si="4"/>
        <v>99.868682967408432</v>
      </c>
      <c r="S72" s="284"/>
      <c r="T72" s="284">
        <f t="shared" si="5"/>
        <v>99.868682967408432</v>
      </c>
    </row>
    <row r="73" spans="1:20" ht="44.25" customHeight="1" x14ac:dyDescent="0.25">
      <c r="A73" s="391"/>
      <c r="B73" s="391"/>
      <c r="C73" s="396"/>
      <c r="D73" s="391"/>
      <c r="E73" s="65" t="s">
        <v>150</v>
      </c>
      <c r="F73" s="86">
        <f>G73+H73</f>
        <v>7475.2</v>
      </c>
      <c r="G73" s="86">
        <f t="shared" si="63"/>
        <v>0</v>
      </c>
      <c r="H73" s="86">
        <f t="shared" si="63"/>
        <v>7475.2</v>
      </c>
      <c r="I73" s="86">
        <f>J73+K73</f>
        <v>7475.2</v>
      </c>
      <c r="J73" s="86">
        <f t="shared" si="64"/>
        <v>0</v>
      </c>
      <c r="K73" s="86">
        <f t="shared" si="64"/>
        <v>7475.2</v>
      </c>
      <c r="L73" s="86">
        <f>M73+N73</f>
        <v>7475.2</v>
      </c>
      <c r="M73" s="86">
        <f t="shared" si="65"/>
        <v>0</v>
      </c>
      <c r="N73" s="86">
        <f t="shared" si="65"/>
        <v>7475.2</v>
      </c>
      <c r="O73" s="86">
        <f>P73+Q73</f>
        <v>7231.2</v>
      </c>
      <c r="P73" s="86">
        <f t="shared" si="66"/>
        <v>0</v>
      </c>
      <c r="Q73" s="86">
        <f t="shared" si="66"/>
        <v>7231.2</v>
      </c>
      <c r="R73" s="284">
        <f t="shared" si="4"/>
        <v>96.735873287671239</v>
      </c>
      <c r="S73" s="284"/>
      <c r="T73" s="284">
        <f t="shared" si="5"/>
        <v>96.735873287671239</v>
      </c>
    </row>
    <row r="74" spans="1:20" ht="44.25" customHeight="1" x14ac:dyDescent="0.25">
      <c r="A74" s="391"/>
      <c r="B74" s="391"/>
      <c r="C74" s="396"/>
      <c r="D74" s="391"/>
      <c r="E74" s="65" t="s">
        <v>151</v>
      </c>
      <c r="F74" s="86">
        <f>G74+H74</f>
        <v>689</v>
      </c>
      <c r="G74" s="86">
        <f t="shared" si="63"/>
        <v>0</v>
      </c>
      <c r="H74" s="86">
        <f t="shared" si="63"/>
        <v>689</v>
      </c>
      <c r="I74" s="86">
        <f>J74+K74</f>
        <v>689</v>
      </c>
      <c r="J74" s="86">
        <f t="shared" si="64"/>
        <v>0</v>
      </c>
      <c r="K74" s="86">
        <f t="shared" si="64"/>
        <v>689</v>
      </c>
      <c r="L74" s="86">
        <f>M74+N74</f>
        <v>689</v>
      </c>
      <c r="M74" s="86">
        <f t="shared" si="65"/>
        <v>0</v>
      </c>
      <c r="N74" s="86">
        <f t="shared" si="65"/>
        <v>689</v>
      </c>
      <c r="O74" s="86">
        <f>P74+Q74</f>
        <v>605.79999999999995</v>
      </c>
      <c r="P74" s="86">
        <f t="shared" si="66"/>
        <v>0</v>
      </c>
      <c r="Q74" s="86">
        <f t="shared" si="66"/>
        <v>605.79999999999995</v>
      </c>
      <c r="R74" s="284">
        <f t="shared" si="4"/>
        <v>87.924528301886781</v>
      </c>
      <c r="S74" s="284"/>
      <c r="T74" s="284">
        <f t="shared" si="5"/>
        <v>87.924528301886781</v>
      </c>
    </row>
    <row r="75" spans="1:20" ht="46.5" customHeight="1" x14ac:dyDescent="0.25">
      <c r="A75" s="381" t="s">
        <v>180</v>
      </c>
      <c r="B75" s="381" t="s">
        <v>181</v>
      </c>
      <c r="C75" s="393" t="s">
        <v>182</v>
      </c>
      <c r="D75" s="381" t="s">
        <v>139</v>
      </c>
      <c r="E75" s="70" t="s">
        <v>146</v>
      </c>
      <c r="F75" s="88">
        <f t="shared" ref="F75:K75" si="67">F77</f>
        <v>41823.199999999997</v>
      </c>
      <c r="G75" s="88">
        <f t="shared" si="67"/>
        <v>0</v>
      </c>
      <c r="H75" s="88">
        <f t="shared" si="67"/>
        <v>41823.199999999997</v>
      </c>
      <c r="I75" s="88">
        <f t="shared" si="67"/>
        <v>41823.199999999997</v>
      </c>
      <c r="J75" s="88">
        <f t="shared" si="67"/>
        <v>0</v>
      </c>
      <c r="K75" s="88">
        <f t="shared" si="67"/>
        <v>41823.199999999997</v>
      </c>
      <c r="L75" s="88">
        <f t="shared" ref="L75:Q75" si="68">L77</f>
        <v>41823.199999999997</v>
      </c>
      <c r="M75" s="88">
        <f t="shared" si="68"/>
        <v>0</v>
      </c>
      <c r="N75" s="88">
        <f t="shared" si="68"/>
        <v>41823.199999999997</v>
      </c>
      <c r="O75" s="88">
        <f t="shared" si="68"/>
        <v>41451.800000000003</v>
      </c>
      <c r="P75" s="88">
        <f t="shared" si="68"/>
        <v>0</v>
      </c>
      <c r="Q75" s="88">
        <f t="shared" si="68"/>
        <v>41451.800000000003</v>
      </c>
      <c r="R75" s="286">
        <f t="shared" ref="R75:R138" si="69">O75/L75*100</f>
        <v>99.111976128082034</v>
      </c>
      <c r="S75" s="286"/>
      <c r="T75" s="286">
        <f t="shared" ref="T75:T138" si="70">Q75/N75*100</f>
        <v>99.111976128082034</v>
      </c>
    </row>
    <row r="76" spans="1:20" ht="46.5" customHeight="1" x14ac:dyDescent="0.25">
      <c r="A76" s="381"/>
      <c r="B76" s="381"/>
      <c r="C76" s="395"/>
      <c r="D76" s="381"/>
      <c r="E76" s="68" t="s">
        <v>147</v>
      </c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279"/>
      <c r="S76" s="279"/>
      <c r="T76" s="279"/>
    </row>
    <row r="77" spans="1:20" ht="46.5" customHeight="1" x14ac:dyDescent="0.25">
      <c r="A77" s="381"/>
      <c r="B77" s="381"/>
      <c r="C77" s="395"/>
      <c r="D77" s="381" t="s">
        <v>141</v>
      </c>
      <c r="E77" s="68" t="s">
        <v>148</v>
      </c>
      <c r="F77" s="89">
        <f t="shared" ref="F77:K77" si="71">F78+F79+F80</f>
        <v>41823.199999999997</v>
      </c>
      <c r="G77" s="89">
        <f t="shared" si="71"/>
        <v>0</v>
      </c>
      <c r="H77" s="89">
        <f t="shared" si="71"/>
        <v>41823.199999999997</v>
      </c>
      <c r="I77" s="89">
        <f t="shared" si="71"/>
        <v>41823.199999999997</v>
      </c>
      <c r="J77" s="89">
        <f t="shared" si="71"/>
        <v>0</v>
      </c>
      <c r="K77" s="89">
        <f t="shared" si="71"/>
        <v>41823.199999999997</v>
      </c>
      <c r="L77" s="89">
        <f t="shared" ref="L77:Q77" si="72">L78+L79+L80</f>
        <v>41823.199999999997</v>
      </c>
      <c r="M77" s="89">
        <f t="shared" si="72"/>
        <v>0</v>
      </c>
      <c r="N77" s="89">
        <f t="shared" si="72"/>
        <v>41823.199999999997</v>
      </c>
      <c r="O77" s="89">
        <f t="shared" si="72"/>
        <v>41451.800000000003</v>
      </c>
      <c r="P77" s="89">
        <f t="shared" si="72"/>
        <v>0</v>
      </c>
      <c r="Q77" s="89">
        <f t="shared" si="72"/>
        <v>41451.800000000003</v>
      </c>
      <c r="R77" s="279">
        <f t="shared" si="69"/>
        <v>99.111976128082034</v>
      </c>
      <c r="S77" s="279"/>
      <c r="T77" s="279">
        <f t="shared" si="70"/>
        <v>99.111976128082034</v>
      </c>
    </row>
    <row r="78" spans="1:20" ht="46.5" customHeight="1" x14ac:dyDescent="0.25">
      <c r="A78" s="381"/>
      <c r="B78" s="381"/>
      <c r="C78" s="395"/>
      <c r="D78" s="381"/>
      <c r="E78" s="68" t="s">
        <v>149</v>
      </c>
      <c r="F78" s="89">
        <f>G78+H78</f>
        <v>33659</v>
      </c>
      <c r="G78" s="89">
        <v>0</v>
      </c>
      <c r="H78" s="89">
        <v>33659</v>
      </c>
      <c r="I78" s="89">
        <f>J78+K78</f>
        <v>33659</v>
      </c>
      <c r="J78" s="89">
        <v>0</v>
      </c>
      <c r="K78" s="89">
        <v>33659</v>
      </c>
      <c r="L78" s="89">
        <f>M78+N78</f>
        <v>33659</v>
      </c>
      <c r="M78" s="97"/>
      <c r="N78" s="89">
        <v>33659</v>
      </c>
      <c r="O78" s="89">
        <f>P78+Q78</f>
        <v>33614.800000000003</v>
      </c>
      <c r="P78" s="97"/>
      <c r="Q78" s="299">
        <v>33614.800000000003</v>
      </c>
      <c r="R78" s="279">
        <f t="shared" si="69"/>
        <v>99.868682967408432</v>
      </c>
      <c r="S78" s="279"/>
      <c r="T78" s="279">
        <f t="shared" si="70"/>
        <v>99.868682967408432</v>
      </c>
    </row>
    <row r="79" spans="1:20" ht="46.5" customHeight="1" x14ac:dyDescent="0.25">
      <c r="A79" s="381"/>
      <c r="B79" s="381"/>
      <c r="C79" s="395"/>
      <c r="D79" s="381"/>
      <c r="E79" s="68" t="s">
        <v>150</v>
      </c>
      <c r="F79" s="89">
        <f>G79+H79</f>
        <v>7475.2</v>
      </c>
      <c r="G79" s="89">
        <v>0</v>
      </c>
      <c r="H79" s="89">
        <v>7475.2</v>
      </c>
      <c r="I79" s="89">
        <f>J79+K79</f>
        <v>7475.2</v>
      </c>
      <c r="J79" s="89">
        <v>0</v>
      </c>
      <c r="K79" s="89">
        <v>7475.2</v>
      </c>
      <c r="L79" s="89">
        <f>M79+N79</f>
        <v>7475.2</v>
      </c>
      <c r="M79" s="97"/>
      <c r="N79" s="89">
        <v>7475.2</v>
      </c>
      <c r="O79" s="89">
        <f>P79+Q79</f>
        <v>7231.2</v>
      </c>
      <c r="P79" s="97"/>
      <c r="Q79" s="299">
        <v>7231.2</v>
      </c>
      <c r="R79" s="279">
        <f t="shared" si="69"/>
        <v>96.735873287671239</v>
      </c>
      <c r="S79" s="279"/>
      <c r="T79" s="279">
        <f t="shared" si="70"/>
        <v>96.735873287671239</v>
      </c>
    </row>
    <row r="80" spans="1:20" ht="46.5" customHeight="1" x14ac:dyDescent="0.25">
      <c r="A80" s="381"/>
      <c r="B80" s="381"/>
      <c r="C80" s="395"/>
      <c r="D80" s="381"/>
      <c r="E80" s="68" t="s">
        <v>151</v>
      </c>
      <c r="F80" s="89">
        <f>G80+H80</f>
        <v>689</v>
      </c>
      <c r="G80" s="89">
        <v>0</v>
      </c>
      <c r="H80" s="89">
        <v>689</v>
      </c>
      <c r="I80" s="89">
        <f>J80+K80</f>
        <v>689</v>
      </c>
      <c r="J80" s="89">
        <v>0</v>
      </c>
      <c r="K80" s="89">
        <v>689</v>
      </c>
      <c r="L80" s="89">
        <f>M80+N80</f>
        <v>689</v>
      </c>
      <c r="M80" s="97"/>
      <c r="N80" s="89">
        <v>689</v>
      </c>
      <c r="O80" s="89">
        <f>P80+Q80</f>
        <v>605.79999999999995</v>
      </c>
      <c r="P80" s="97"/>
      <c r="Q80" s="299">
        <v>605.79999999999995</v>
      </c>
      <c r="R80" s="279">
        <f t="shared" si="69"/>
        <v>87.924528301886781</v>
      </c>
      <c r="S80" s="279"/>
      <c r="T80" s="279">
        <f t="shared" si="70"/>
        <v>87.924528301886781</v>
      </c>
    </row>
    <row r="81" spans="1:20" ht="32.4" hidden="1" x14ac:dyDescent="0.25">
      <c r="A81" s="394" t="s">
        <v>183</v>
      </c>
      <c r="B81" s="394" t="s">
        <v>184</v>
      </c>
      <c r="C81" s="397"/>
      <c r="D81" s="381" t="s">
        <v>139</v>
      </c>
      <c r="E81" s="70" t="s">
        <v>146</v>
      </c>
      <c r="F81" s="90">
        <f t="shared" ref="F81:Q81" si="73">F83</f>
        <v>0</v>
      </c>
      <c r="G81" s="90">
        <f t="shared" si="73"/>
        <v>0</v>
      </c>
      <c r="H81" s="90">
        <f t="shared" si="73"/>
        <v>0</v>
      </c>
      <c r="I81" s="90">
        <f t="shared" si="73"/>
        <v>0</v>
      </c>
      <c r="J81" s="90">
        <f t="shared" si="73"/>
        <v>0</v>
      </c>
      <c r="K81" s="90">
        <f t="shared" si="73"/>
        <v>0</v>
      </c>
      <c r="L81" s="90">
        <f>L83</f>
        <v>0</v>
      </c>
      <c r="M81" s="90">
        <f t="shared" si="73"/>
        <v>0</v>
      </c>
      <c r="N81" s="90">
        <f t="shared" si="73"/>
        <v>0</v>
      </c>
      <c r="O81" s="90">
        <f>O83</f>
        <v>0</v>
      </c>
      <c r="P81" s="90">
        <f t="shared" si="73"/>
        <v>0</v>
      </c>
      <c r="Q81" s="90">
        <f t="shared" si="73"/>
        <v>0</v>
      </c>
      <c r="R81" s="279" t="e">
        <f t="shared" si="69"/>
        <v>#DIV/0!</v>
      </c>
      <c r="S81" s="279" t="e">
        <f>P81/M81*100</f>
        <v>#DIV/0!</v>
      </c>
      <c r="T81" s="279" t="e">
        <f t="shared" si="70"/>
        <v>#DIV/0!</v>
      </c>
    </row>
    <row r="82" spans="1:20" ht="32.4" hidden="1" x14ac:dyDescent="0.25">
      <c r="A82" s="394"/>
      <c r="B82" s="394"/>
      <c r="C82" s="397"/>
      <c r="D82" s="381"/>
      <c r="E82" s="68" t="s">
        <v>147</v>
      </c>
      <c r="F82" s="89"/>
      <c r="G82" s="89"/>
      <c r="H82" s="89"/>
      <c r="I82" s="89"/>
      <c r="J82" s="89"/>
      <c r="K82" s="89"/>
      <c r="L82" s="97"/>
      <c r="M82" s="97"/>
      <c r="N82" s="97"/>
      <c r="O82" s="97"/>
      <c r="P82" s="97"/>
      <c r="Q82" s="97"/>
      <c r="R82" s="279"/>
      <c r="S82" s="279"/>
      <c r="T82" s="279"/>
    </row>
    <row r="83" spans="1:20" ht="32.4" hidden="1" x14ac:dyDescent="0.25">
      <c r="A83" s="394"/>
      <c r="B83" s="394"/>
      <c r="C83" s="397"/>
      <c r="D83" s="381" t="s">
        <v>141</v>
      </c>
      <c r="E83" s="68" t="s">
        <v>148</v>
      </c>
      <c r="F83" s="89">
        <f t="shared" ref="F83:K83" si="74">F84+F85+F86</f>
        <v>0</v>
      </c>
      <c r="G83" s="89">
        <f t="shared" si="74"/>
        <v>0</v>
      </c>
      <c r="H83" s="89">
        <f t="shared" si="74"/>
        <v>0</v>
      </c>
      <c r="I83" s="89">
        <f t="shared" si="74"/>
        <v>0</v>
      </c>
      <c r="J83" s="89">
        <f t="shared" si="74"/>
        <v>0</v>
      </c>
      <c r="K83" s="89">
        <f t="shared" si="74"/>
        <v>0</v>
      </c>
      <c r="L83" s="89">
        <f t="shared" ref="L83:Q83" si="75">L84+L85+L86</f>
        <v>0</v>
      </c>
      <c r="M83" s="89">
        <f t="shared" si="75"/>
        <v>0</v>
      </c>
      <c r="N83" s="89">
        <f t="shared" si="75"/>
        <v>0</v>
      </c>
      <c r="O83" s="89">
        <f t="shared" si="75"/>
        <v>0</v>
      </c>
      <c r="P83" s="89">
        <f t="shared" si="75"/>
        <v>0</v>
      </c>
      <c r="Q83" s="89">
        <f t="shared" si="75"/>
        <v>0</v>
      </c>
      <c r="R83" s="279" t="e">
        <f t="shared" si="69"/>
        <v>#DIV/0!</v>
      </c>
      <c r="S83" s="279" t="e">
        <f>P83/M83*100</f>
        <v>#DIV/0!</v>
      </c>
      <c r="T83" s="279" t="e">
        <f t="shared" si="70"/>
        <v>#DIV/0!</v>
      </c>
    </row>
    <row r="84" spans="1:20" ht="32.4" hidden="1" x14ac:dyDescent="0.25">
      <c r="A84" s="394"/>
      <c r="B84" s="394"/>
      <c r="C84" s="397"/>
      <c r="D84" s="381"/>
      <c r="E84" s="68" t="s">
        <v>149</v>
      </c>
      <c r="F84" s="89">
        <f>G84+H84</f>
        <v>0</v>
      </c>
      <c r="G84" s="89"/>
      <c r="H84" s="89"/>
      <c r="I84" s="89">
        <f>J84+K84</f>
        <v>0</v>
      </c>
      <c r="J84" s="89"/>
      <c r="K84" s="89"/>
      <c r="L84" s="89">
        <f>M84+N84</f>
        <v>0</v>
      </c>
      <c r="M84" s="89"/>
      <c r="N84" s="89"/>
      <c r="O84" s="89">
        <f>P84+Q84</f>
        <v>0</v>
      </c>
      <c r="P84" s="89"/>
      <c r="Q84" s="89"/>
      <c r="R84" s="279" t="e">
        <f t="shared" si="69"/>
        <v>#DIV/0!</v>
      </c>
      <c r="S84" s="279" t="e">
        <f>P84/M84*100</f>
        <v>#DIV/0!</v>
      </c>
      <c r="T84" s="279" t="e">
        <f t="shared" si="70"/>
        <v>#DIV/0!</v>
      </c>
    </row>
    <row r="85" spans="1:20" ht="32.4" hidden="1" x14ac:dyDescent="0.25">
      <c r="A85" s="394"/>
      <c r="B85" s="394"/>
      <c r="C85" s="397"/>
      <c r="D85" s="381"/>
      <c r="E85" s="68" t="s">
        <v>150</v>
      </c>
      <c r="F85" s="89">
        <f>G85+H85</f>
        <v>0</v>
      </c>
      <c r="G85" s="89"/>
      <c r="H85" s="89"/>
      <c r="I85" s="89">
        <f>J85+K85</f>
        <v>0</v>
      </c>
      <c r="J85" s="89"/>
      <c r="K85" s="89"/>
      <c r="L85" s="89">
        <f>M85+N85</f>
        <v>0</v>
      </c>
      <c r="M85" s="89"/>
      <c r="N85" s="89"/>
      <c r="O85" s="89">
        <f>P85+Q85</f>
        <v>0</v>
      </c>
      <c r="P85" s="89"/>
      <c r="Q85" s="89"/>
      <c r="R85" s="279" t="e">
        <f t="shared" si="69"/>
        <v>#DIV/0!</v>
      </c>
      <c r="S85" s="279" t="e">
        <f>P85/M85*100</f>
        <v>#DIV/0!</v>
      </c>
      <c r="T85" s="279" t="e">
        <f t="shared" si="70"/>
        <v>#DIV/0!</v>
      </c>
    </row>
    <row r="86" spans="1:20" ht="32.4" hidden="1" x14ac:dyDescent="0.25">
      <c r="A86" s="394"/>
      <c r="B86" s="394"/>
      <c r="C86" s="397"/>
      <c r="D86" s="381"/>
      <c r="E86" s="68" t="s">
        <v>151</v>
      </c>
      <c r="F86" s="89">
        <f>G86+H86</f>
        <v>0</v>
      </c>
      <c r="G86" s="91"/>
      <c r="H86" s="91"/>
      <c r="I86" s="89">
        <f>J86+K86</f>
        <v>0</v>
      </c>
      <c r="J86" s="91"/>
      <c r="K86" s="91"/>
      <c r="L86" s="89">
        <f>M86+N86</f>
        <v>0</v>
      </c>
      <c r="M86" s="91"/>
      <c r="N86" s="91"/>
      <c r="O86" s="89">
        <f>P86+Q86</f>
        <v>0</v>
      </c>
      <c r="P86" s="91"/>
      <c r="Q86" s="91"/>
      <c r="R86" s="279" t="e">
        <f t="shared" si="69"/>
        <v>#DIV/0!</v>
      </c>
      <c r="S86" s="279" t="e">
        <f>P86/M86*100</f>
        <v>#DIV/0!</v>
      </c>
      <c r="T86" s="279" t="e">
        <f t="shared" si="70"/>
        <v>#DIV/0!</v>
      </c>
    </row>
    <row r="87" spans="1:20" ht="84.75" customHeight="1" x14ac:dyDescent="0.25">
      <c r="A87" s="391" t="s">
        <v>185</v>
      </c>
      <c r="B87" s="391" t="s">
        <v>186</v>
      </c>
      <c r="C87" s="392" t="s">
        <v>505</v>
      </c>
      <c r="D87" s="391" t="s">
        <v>139</v>
      </c>
      <c r="E87" s="64" t="s">
        <v>146</v>
      </c>
      <c r="F87" s="85">
        <f t="shared" ref="F87:K87" si="76">F89</f>
        <v>17000</v>
      </c>
      <c r="G87" s="85">
        <f t="shared" si="76"/>
        <v>0</v>
      </c>
      <c r="H87" s="85">
        <f t="shared" si="76"/>
        <v>17000</v>
      </c>
      <c r="I87" s="85">
        <f t="shared" si="76"/>
        <v>17000</v>
      </c>
      <c r="J87" s="85">
        <f t="shared" si="76"/>
        <v>0</v>
      </c>
      <c r="K87" s="85">
        <f t="shared" si="76"/>
        <v>17000</v>
      </c>
      <c r="L87" s="85">
        <f t="shared" ref="L87:Q87" si="77">L89</f>
        <v>17000</v>
      </c>
      <c r="M87" s="85">
        <f t="shared" si="77"/>
        <v>0</v>
      </c>
      <c r="N87" s="85">
        <f t="shared" si="77"/>
        <v>17000</v>
      </c>
      <c r="O87" s="85">
        <f t="shared" si="77"/>
        <v>16339.5</v>
      </c>
      <c r="P87" s="85">
        <f t="shared" si="77"/>
        <v>0</v>
      </c>
      <c r="Q87" s="85">
        <f t="shared" si="77"/>
        <v>16339.5</v>
      </c>
      <c r="R87" s="283">
        <f t="shared" si="69"/>
        <v>96.114705882352951</v>
      </c>
      <c r="S87" s="283"/>
      <c r="T87" s="283">
        <f t="shared" si="70"/>
        <v>96.114705882352951</v>
      </c>
    </row>
    <row r="88" spans="1:20" ht="32.4" x14ac:dyDescent="0.25">
      <c r="A88" s="391"/>
      <c r="B88" s="391"/>
      <c r="C88" s="396"/>
      <c r="D88" s="391"/>
      <c r="E88" s="65" t="s">
        <v>147</v>
      </c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284"/>
      <c r="S88" s="284"/>
      <c r="T88" s="284"/>
    </row>
    <row r="89" spans="1:20" ht="66.75" customHeight="1" x14ac:dyDescent="0.25">
      <c r="A89" s="391"/>
      <c r="B89" s="391"/>
      <c r="C89" s="396"/>
      <c r="D89" s="391" t="s">
        <v>143</v>
      </c>
      <c r="E89" s="66" t="s">
        <v>148</v>
      </c>
      <c r="F89" s="87">
        <f t="shared" ref="F89:Q89" si="78">F90</f>
        <v>17000</v>
      </c>
      <c r="G89" s="87">
        <f t="shared" si="78"/>
        <v>0</v>
      </c>
      <c r="H89" s="87">
        <f t="shared" si="78"/>
        <v>17000</v>
      </c>
      <c r="I89" s="87">
        <f t="shared" si="78"/>
        <v>17000</v>
      </c>
      <c r="J89" s="87">
        <f t="shared" si="78"/>
        <v>0</v>
      </c>
      <c r="K89" s="87">
        <f t="shared" si="78"/>
        <v>17000</v>
      </c>
      <c r="L89" s="87">
        <f t="shared" si="78"/>
        <v>17000</v>
      </c>
      <c r="M89" s="87">
        <f t="shared" si="78"/>
        <v>0</v>
      </c>
      <c r="N89" s="87">
        <f t="shared" si="78"/>
        <v>17000</v>
      </c>
      <c r="O89" s="87">
        <f t="shared" si="78"/>
        <v>16339.5</v>
      </c>
      <c r="P89" s="87">
        <f t="shared" si="78"/>
        <v>0</v>
      </c>
      <c r="Q89" s="87">
        <f t="shared" si="78"/>
        <v>16339.5</v>
      </c>
      <c r="R89" s="285">
        <f t="shared" si="69"/>
        <v>96.114705882352951</v>
      </c>
      <c r="S89" s="285"/>
      <c r="T89" s="285">
        <f t="shared" si="70"/>
        <v>96.114705882352951</v>
      </c>
    </row>
    <row r="90" spans="1:20" ht="69" customHeight="1" x14ac:dyDescent="0.25">
      <c r="A90" s="391"/>
      <c r="B90" s="391"/>
      <c r="C90" s="396"/>
      <c r="D90" s="391"/>
      <c r="E90" s="65" t="s">
        <v>158</v>
      </c>
      <c r="F90" s="86">
        <f>G90+H90</f>
        <v>17000</v>
      </c>
      <c r="G90" s="86">
        <v>0</v>
      </c>
      <c r="H90" s="86">
        <v>17000</v>
      </c>
      <c r="I90" s="86">
        <f>J90+K90</f>
        <v>17000</v>
      </c>
      <c r="J90" s="86">
        <v>0</v>
      </c>
      <c r="K90" s="86">
        <v>17000</v>
      </c>
      <c r="L90" s="293">
        <f>M90+N90</f>
        <v>17000</v>
      </c>
      <c r="M90" s="293"/>
      <c r="N90" s="293">
        <v>17000</v>
      </c>
      <c r="O90" s="293">
        <f>P90+Q90</f>
        <v>16339.5</v>
      </c>
      <c r="P90" s="293"/>
      <c r="Q90" s="293">
        <v>16339.5</v>
      </c>
      <c r="R90" s="284">
        <f>O90/L90*100</f>
        <v>96.114705882352951</v>
      </c>
      <c r="S90" s="284"/>
      <c r="T90" s="284">
        <f t="shared" si="70"/>
        <v>96.114705882352951</v>
      </c>
    </row>
    <row r="91" spans="1:20" ht="57.75" customHeight="1" x14ac:dyDescent="0.25">
      <c r="A91" s="391" t="s">
        <v>187</v>
      </c>
      <c r="B91" s="391" t="s">
        <v>560</v>
      </c>
      <c r="C91" s="392" t="s">
        <v>506</v>
      </c>
      <c r="D91" s="391" t="s">
        <v>139</v>
      </c>
      <c r="E91" s="64" t="s">
        <v>146</v>
      </c>
      <c r="F91" s="85">
        <f t="shared" ref="F91:Q91" si="79">F93</f>
        <v>14625</v>
      </c>
      <c r="G91" s="85">
        <f t="shared" si="79"/>
        <v>7650</v>
      </c>
      <c r="H91" s="85">
        <f t="shared" si="79"/>
        <v>6975</v>
      </c>
      <c r="I91" s="85">
        <f t="shared" si="79"/>
        <v>14625</v>
      </c>
      <c r="J91" s="85">
        <f t="shared" si="79"/>
        <v>7650</v>
      </c>
      <c r="K91" s="85">
        <f t="shared" si="79"/>
        <v>6975</v>
      </c>
      <c r="L91" s="85">
        <f t="shared" si="79"/>
        <v>14625</v>
      </c>
      <c r="M91" s="85">
        <f t="shared" si="79"/>
        <v>7650</v>
      </c>
      <c r="N91" s="85">
        <f t="shared" si="79"/>
        <v>6975</v>
      </c>
      <c r="O91" s="85">
        <f t="shared" si="79"/>
        <v>14617.7</v>
      </c>
      <c r="P91" s="85">
        <f t="shared" si="79"/>
        <v>7650</v>
      </c>
      <c r="Q91" s="85">
        <f t="shared" si="79"/>
        <v>6967.7</v>
      </c>
      <c r="R91" s="283">
        <f t="shared" si="69"/>
        <v>99.950085470085469</v>
      </c>
      <c r="S91" s="283">
        <f>P91/M91*100</f>
        <v>100</v>
      </c>
      <c r="T91" s="283">
        <f t="shared" si="70"/>
        <v>99.895340501792106</v>
      </c>
    </row>
    <row r="92" spans="1:20" ht="60" customHeight="1" x14ac:dyDescent="0.25">
      <c r="A92" s="391"/>
      <c r="B92" s="391"/>
      <c r="C92" s="392"/>
      <c r="D92" s="391"/>
      <c r="E92" s="65" t="s">
        <v>147</v>
      </c>
      <c r="F92" s="86"/>
      <c r="G92" s="86"/>
      <c r="H92" s="86"/>
      <c r="I92" s="86"/>
      <c r="J92" s="86"/>
      <c r="K92" s="86"/>
      <c r="L92" s="98"/>
      <c r="M92" s="98"/>
      <c r="N92" s="98"/>
      <c r="O92" s="98"/>
      <c r="P92" s="98"/>
      <c r="Q92" s="98"/>
      <c r="R92" s="284"/>
      <c r="S92" s="284"/>
      <c r="T92" s="284"/>
    </row>
    <row r="93" spans="1:20" ht="48.75" customHeight="1" x14ac:dyDescent="0.25">
      <c r="A93" s="391"/>
      <c r="B93" s="391"/>
      <c r="C93" s="392"/>
      <c r="D93" s="391" t="s">
        <v>143</v>
      </c>
      <c r="E93" s="66" t="s">
        <v>148</v>
      </c>
      <c r="F93" s="87">
        <f t="shared" ref="F93:Q93" si="80">F95+F97+F98+F99+F100+F96+F101+F94</f>
        <v>14625</v>
      </c>
      <c r="G93" s="87">
        <f t="shared" si="80"/>
        <v>7650</v>
      </c>
      <c r="H93" s="87">
        <f t="shared" si="80"/>
        <v>6975</v>
      </c>
      <c r="I93" s="87">
        <f t="shared" si="80"/>
        <v>14625</v>
      </c>
      <c r="J93" s="87">
        <f t="shared" si="80"/>
        <v>7650</v>
      </c>
      <c r="K93" s="87">
        <f t="shared" si="80"/>
        <v>6975</v>
      </c>
      <c r="L93" s="87">
        <f t="shared" si="80"/>
        <v>14625</v>
      </c>
      <c r="M93" s="87">
        <f t="shared" si="80"/>
        <v>7650</v>
      </c>
      <c r="N93" s="87">
        <f t="shared" si="80"/>
        <v>6975</v>
      </c>
      <c r="O93" s="87">
        <f t="shared" si="80"/>
        <v>14617.7</v>
      </c>
      <c r="P93" s="87">
        <f t="shared" si="80"/>
        <v>7650</v>
      </c>
      <c r="Q93" s="87">
        <f t="shared" si="80"/>
        <v>6967.7</v>
      </c>
      <c r="R93" s="285">
        <f t="shared" si="69"/>
        <v>99.950085470085469</v>
      </c>
      <c r="S93" s="285">
        <f>P93/M93*100</f>
        <v>100</v>
      </c>
      <c r="T93" s="285">
        <f t="shared" si="70"/>
        <v>99.895340501792106</v>
      </c>
    </row>
    <row r="94" spans="1:20" ht="53.25" customHeight="1" x14ac:dyDescent="0.25">
      <c r="A94" s="391"/>
      <c r="B94" s="391"/>
      <c r="C94" s="392"/>
      <c r="D94" s="391"/>
      <c r="E94" s="65" t="s">
        <v>159</v>
      </c>
      <c r="F94" s="86">
        <f t="shared" ref="F94:F101" si="81">G94+H94</f>
        <v>24</v>
      </c>
      <c r="G94" s="86">
        <v>0</v>
      </c>
      <c r="H94" s="86">
        <v>24</v>
      </c>
      <c r="I94" s="86">
        <f t="shared" ref="I94:I101" si="82">J94+K94</f>
        <v>24</v>
      </c>
      <c r="J94" s="86">
        <v>0</v>
      </c>
      <c r="K94" s="86">
        <v>24</v>
      </c>
      <c r="L94" s="86">
        <f t="shared" ref="L94:L101" si="83">M94+N94</f>
        <v>24</v>
      </c>
      <c r="M94" s="276">
        <v>0</v>
      </c>
      <c r="N94" s="276">
        <v>24</v>
      </c>
      <c r="O94" s="86">
        <f t="shared" ref="O94:O101" si="84">P94+Q94</f>
        <v>22.7</v>
      </c>
      <c r="P94" s="293"/>
      <c r="Q94" s="293">
        <v>22.7</v>
      </c>
      <c r="R94" s="284">
        <f t="shared" si="69"/>
        <v>94.583333333333329</v>
      </c>
      <c r="S94" s="284"/>
      <c r="T94" s="284">
        <f t="shared" si="70"/>
        <v>94.583333333333329</v>
      </c>
    </row>
    <row r="95" spans="1:20" ht="53.25" customHeight="1" x14ac:dyDescent="0.25">
      <c r="A95" s="391"/>
      <c r="B95" s="391"/>
      <c r="C95" s="392"/>
      <c r="D95" s="391"/>
      <c r="E95" s="65" t="s">
        <v>160</v>
      </c>
      <c r="F95" s="334">
        <f t="shared" si="81"/>
        <v>1495</v>
      </c>
      <c r="G95" s="86">
        <v>0</v>
      </c>
      <c r="H95" s="86">
        <v>1495</v>
      </c>
      <c r="I95" s="86">
        <f t="shared" si="82"/>
        <v>1495</v>
      </c>
      <c r="J95" s="86">
        <v>0</v>
      </c>
      <c r="K95" s="86">
        <v>1495</v>
      </c>
      <c r="L95" s="86">
        <f t="shared" si="83"/>
        <v>1495</v>
      </c>
      <c r="M95" s="276">
        <v>0</v>
      </c>
      <c r="N95" s="276">
        <v>1495</v>
      </c>
      <c r="O95" s="86">
        <f t="shared" si="84"/>
        <v>1495</v>
      </c>
      <c r="P95" s="293"/>
      <c r="Q95" s="293">
        <v>1495</v>
      </c>
      <c r="R95" s="284">
        <f t="shared" si="69"/>
        <v>100</v>
      </c>
      <c r="S95" s="284"/>
      <c r="T95" s="284">
        <f t="shared" si="70"/>
        <v>100</v>
      </c>
    </row>
    <row r="96" spans="1:20" ht="53.25" customHeight="1" x14ac:dyDescent="0.25">
      <c r="A96" s="391"/>
      <c r="B96" s="391"/>
      <c r="C96" s="392"/>
      <c r="D96" s="391"/>
      <c r="E96" s="65" t="s">
        <v>161</v>
      </c>
      <c r="F96" s="334">
        <f t="shared" si="81"/>
        <v>56</v>
      </c>
      <c r="G96" s="86">
        <v>0</v>
      </c>
      <c r="H96" s="86">
        <v>56</v>
      </c>
      <c r="I96" s="86">
        <f t="shared" si="82"/>
        <v>56</v>
      </c>
      <c r="J96" s="86">
        <v>0</v>
      </c>
      <c r="K96" s="86">
        <v>56</v>
      </c>
      <c r="L96" s="86">
        <f t="shared" si="83"/>
        <v>56</v>
      </c>
      <c r="M96" s="276">
        <v>0</v>
      </c>
      <c r="N96" s="276">
        <v>56</v>
      </c>
      <c r="O96" s="86">
        <f t="shared" si="84"/>
        <v>50</v>
      </c>
      <c r="P96" s="293"/>
      <c r="Q96" s="293">
        <v>50</v>
      </c>
      <c r="R96" s="284">
        <f t="shared" si="69"/>
        <v>89.285714285714292</v>
      </c>
      <c r="S96" s="284"/>
      <c r="T96" s="284">
        <f t="shared" si="70"/>
        <v>89.285714285714292</v>
      </c>
    </row>
    <row r="97" spans="1:20" ht="53.25" customHeight="1" x14ac:dyDescent="0.25">
      <c r="A97" s="391"/>
      <c r="B97" s="391"/>
      <c r="C97" s="392"/>
      <c r="D97" s="391"/>
      <c r="E97" s="65" t="s">
        <v>162</v>
      </c>
      <c r="F97" s="334">
        <f t="shared" si="81"/>
        <v>4600</v>
      </c>
      <c r="G97" s="86">
        <v>0</v>
      </c>
      <c r="H97" s="86">
        <v>4600</v>
      </c>
      <c r="I97" s="86">
        <f t="shared" si="82"/>
        <v>4600</v>
      </c>
      <c r="J97" s="86">
        <v>0</v>
      </c>
      <c r="K97" s="86">
        <v>4600</v>
      </c>
      <c r="L97" s="86">
        <f t="shared" si="83"/>
        <v>4600</v>
      </c>
      <c r="M97" s="276">
        <v>0</v>
      </c>
      <c r="N97" s="276">
        <v>4600</v>
      </c>
      <c r="O97" s="86">
        <f t="shared" si="84"/>
        <v>4600</v>
      </c>
      <c r="P97" s="293"/>
      <c r="Q97" s="293">
        <v>4600</v>
      </c>
      <c r="R97" s="284">
        <f t="shared" si="69"/>
        <v>100</v>
      </c>
      <c r="S97" s="284"/>
      <c r="T97" s="284">
        <f t="shared" si="70"/>
        <v>100</v>
      </c>
    </row>
    <row r="98" spans="1:20" ht="53.25" customHeight="1" x14ac:dyDescent="0.25">
      <c r="A98" s="391"/>
      <c r="B98" s="391"/>
      <c r="C98" s="392"/>
      <c r="D98" s="391"/>
      <c r="E98" s="65" t="s">
        <v>163</v>
      </c>
      <c r="F98" s="334">
        <f t="shared" si="81"/>
        <v>800</v>
      </c>
      <c r="G98" s="86">
        <v>0</v>
      </c>
      <c r="H98" s="86">
        <v>800</v>
      </c>
      <c r="I98" s="86">
        <f t="shared" si="82"/>
        <v>800</v>
      </c>
      <c r="J98" s="86">
        <v>0</v>
      </c>
      <c r="K98" s="86">
        <v>800</v>
      </c>
      <c r="L98" s="86">
        <f t="shared" si="83"/>
        <v>800</v>
      </c>
      <c r="M98" s="276">
        <v>0</v>
      </c>
      <c r="N98" s="276">
        <v>800</v>
      </c>
      <c r="O98" s="86">
        <f t="shared" si="84"/>
        <v>800</v>
      </c>
      <c r="P98" s="293"/>
      <c r="Q98" s="293">
        <v>800</v>
      </c>
      <c r="R98" s="284">
        <f t="shared" si="69"/>
        <v>100</v>
      </c>
      <c r="S98" s="284"/>
      <c r="T98" s="284">
        <f t="shared" si="70"/>
        <v>100</v>
      </c>
    </row>
    <row r="99" spans="1:20" ht="53.25" customHeight="1" x14ac:dyDescent="0.25">
      <c r="A99" s="391"/>
      <c r="B99" s="391"/>
      <c r="C99" s="392"/>
      <c r="D99" s="391"/>
      <c r="E99" s="65" t="s">
        <v>164</v>
      </c>
      <c r="F99" s="334">
        <f t="shared" si="81"/>
        <v>2000</v>
      </c>
      <c r="G99" s="86">
        <v>2000</v>
      </c>
      <c r="H99" s="86">
        <v>0</v>
      </c>
      <c r="I99" s="86">
        <f t="shared" si="82"/>
        <v>2000</v>
      </c>
      <c r="J99" s="86">
        <v>2000</v>
      </c>
      <c r="K99" s="86">
        <v>0</v>
      </c>
      <c r="L99" s="86">
        <f t="shared" si="83"/>
        <v>2000</v>
      </c>
      <c r="M99" s="276">
        <v>2000</v>
      </c>
      <c r="N99" s="276">
        <v>0</v>
      </c>
      <c r="O99" s="86">
        <f t="shared" si="84"/>
        <v>2000</v>
      </c>
      <c r="P99" s="293">
        <v>2000</v>
      </c>
      <c r="Q99" s="293"/>
      <c r="R99" s="284">
        <f t="shared" si="69"/>
        <v>100</v>
      </c>
      <c r="S99" s="284">
        <f>P99/M99*100</f>
        <v>100</v>
      </c>
      <c r="T99" s="284"/>
    </row>
    <row r="100" spans="1:20" ht="53.25" customHeight="1" x14ac:dyDescent="0.25">
      <c r="A100" s="391"/>
      <c r="B100" s="391"/>
      <c r="C100" s="392"/>
      <c r="D100" s="391"/>
      <c r="E100" s="65" t="s">
        <v>165</v>
      </c>
      <c r="F100" s="334">
        <f t="shared" si="81"/>
        <v>800</v>
      </c>
      <c r="G100" s="86">
        <v>800</v>
      </c>
      <c r="H100" s="86">
        <v>0</v>
      </c>
      <c r="I100" s="86">
        <f t="shared" si="82"/>
        <v>800</v>
      </c>
      <c r="J100" s="86">
        <v>800</v>
      </c>
      <c r="K100" s="86">
        <v>0</v>
      </c>
      <c r="L100" s="86">
        <f t="shared" si="83"/>
        <v>800</v>
      </c>
      <c r="M100" s="276">
        <v>800</v>
      </c>
      <c r="N100" s="276">
        <v>0</v>
      </c>
      <c r="O100" s="86">
        <f t="shared" si="84"/>
        <v>800</v>
      </c>
      <c r="P100" s="293">
        <v>800</v>
      </c>
      <c r="Q100" s="293"/>
      <c r="R100" s="284">
        <f t="shared" si="69"/>
        <v>100</v>
      </c>
      <c r="S100" s="284">
        <f>P100/M100*100</f>
        <v>100</v>
      </c>
      <c r="T100" s="284"/>
    </row>
    <row r="101" spans="1:20" ht="53.25" customHeight="1" x14ac:dyDescent="0.25">
      <c r="A101" s="391"/>
      <c r="B101" s="391"/>
      <c r="C101" s="392"/>
      <c r="D101" s="391"/>
      <c r="E101" s="65" t="s">
        <v>166</v>
      </c>
      <c r="F101" s="334">
        <f t="shared" si="81"/>
        <v>4850</v>
      </c>
      <c r="G101" s="86">
        <v>4850</v>
      </c>
      <c r="H101" s="86">
        <v>0</v>
      </c>
      <c r="I101" s="86">
        <f t="shared" si="82"/>
        <v>4850</v>
      </c>
      <c r="J101" s="86">
        <v>4850</v>
      </c>
      <c r="K101" s="86">
        <v>0</v>
      </c>
      <c r="L101" s="86">
        <f t="shared" si="83"/>
        <v>4850</v>
      </c>
      <c r="M101" s="276">
        <v>4850</v>
      </c>
      <c r="N101" s="276">
        <v>0</v>
      </c>
      <c r="O101" s="86">
        <f t="shared" si="84"/>
        <v>4850</v>
      </c>
      <c r="P101" s="293">
        <v>4850</v>
      </c>
      <c r="Q101" s="293"/>
      <c r="R101" s="284">
        <f t="shared" si="69"/>
        <v>100</v>
      </c>
      <c r="S101" s="284">
        <f>P101/M101*100</f>
        <v>100</v>
      </c>
      <c r="T101" s="284"/>
    </row>
    <row r="102" spans="1:20" ht="91.5" customHeight="1" x14ac:dyDescent="0.25">
      <c r="A102" s="386" t="s">
        <v>43</v>
      </c>
      <c r="B102" s="386" t="s">
        <v>44</v>
      </c>
      <c r="C102" s="390" t="s">
        <v>495</v>
      </c>
      <c r="D102" s="386" t="s">
        <v>139</v>
      </c>
      <c r="E102" s="61" t="s">
        <v>146</v>
      </c>
      <c r="F102" s="82">
        <f t="shared" ref="F102:K102" si="85">F104</f>
        <v>206248</v>
      </c>
      <c r="G102" s="82">
        <f t="shared" si="85"/>
        <v>0</v>
      </c>
      <c r="H102" s="82">
        <f t="shared" si="85"/>
        <v>206248</v>
      </c>
      <c r="I102" s="82">
        <f t="shared" si="85"/>
        <v>206248</v>
      </c>
      <c r="J102" s="82">
        <f t="shared" si="85"/>
        <v>0</v>
      </c>
      <c r="K102" s="82">
        <f t="shared" si="85"/>
        <v>206248</v>
      </c>
      <c r="L102" s="82">
        <f t="shared" ref="L102:Q102" si="86">L104</f>
        <v>206248</v>
      </c>
      <c r="M102" s="82">
        <f t="shared" si="86"/>
        <v>0</v>
      </c>
      <c r="N102" s="82">
        <f t="shared" si="86"/>
        <v>206248</v>
      </c>
      <c r="O102" s="82">
        <f t="shared" si="86"/>
        <v>205816.5</v>
      </c>
      <c r="P102" s="82">
        <f t="shared" si="86"/>
        <v>0</v>
      </c>
      <c r="Q102" s="82">
        <f t="shared" si="86"/>
        <v>205816.5</v>
      </c>
      <c r="R102" s="280">
        <f t="shared" si="69"/>
        <v>99.7907858500446</v>
      </c>
      <c r="S102" s="280"/>
      <c r="T102" s="280">
        <f t="shared" si="70"/>
        <v>99.7907858500446</v>
      </c>
    </row>
    <row r="103" spans="1:20" ht="75.75" customHeight="1" x14ac:dyDescent="0.25">
      <c r="A103" s="386"/>
      <c r="B103" s="386"/>
      <c r="C103" s="398"/>
      <c r="D103" s="386"/>
      <c r="E103" s="62" t="s">
        <v>147</v>
      </c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281"/>
      <c r="S103" s="281"/>
      <c r="T103" s="281"/>
    </row>
    <row r="104" spans="1:20" ht="91.5" customHeight="1" x14ac:dyDescent="0.25">
      <c r="A104" s="386"/>
      <c r="B104" s="386"/>
      <c r="C104" s="398"/>
      <c r="D104" s="386" t="s">
        <v>143</v>
      </c>
      <c r="E104" s="63" t="s">
        <v>148</v>
      </c>
      <c r="F104" s="84">
        <f t="shared" ref="F104:K104" si="87">F105+F106</f>
        <v>206248</v>
      </c>
      <c r="G104" s="84">
        <f t="shared" si="87"/>
        <v>0</v>
      </c>
      <c r="H104" s="84">
        <f t="shared" si="87"/>
        <v>206248</v>
      </c>
      <c r="I104" s="84">
        <f>I105+I106</f>
        <v>206248</v>
      </c>
      <c r="J104" s="84">
        <f t="shared" si="87"/>
        <v>0</v>
      </c>
      <c r="K104" s="84">
        <f t="shared" si="87"/>
        <v>206248</v>
      </c>
      <c r="L104" s="84">
        <f t="shared" ref="L104:Q104" si="88">L105+L106</f>
        <v>206248</v>
      </c>
      <c r="M104" s="84">
        <f t="shared" si="88"/>
        <v>0</v>
      </c>
      <c r="N104" s="84">
        <f t="shared" si="88"/>
        <v>206248</v>
      </c>
      <c r="O104" s="84">
        <f t="shared" si="88"/>
        <v>205816.5</v>
      </c>
      <c r="P104" s="84">
        <f t="shared" si="88"/>
        <v>0</v>
      </c>
      <c r="Q104" s="84">
        <f t="shared" si="88"/>
        <v>205816.5</v>
      </c>
      <c r="R104" s="282">
        <f t="shared" si="69"/>
        <v>99.7907858500446</v>
      </c>
      <c r="S104" s="282"/>
      <c r="T104" s="282">
        <f t="shared" si="70"/>
        <v>99.7907858500446</v>
      </c>
    </row>
    <row r="105" spans="1:20" ht="91.5" customHeight="1" x14ac:dyDescent="0.25">
      <c r="A105" s="386"/>
      <c r="B105" s="386"/>
      <c r="C105" s="398"/>
      <c r="D105" s="386"/>
      <c r="E105" s="62" t="s">
        <v>188</v>
      </c>
      <c r="F105" s="83">
        <f t="shared" ref="F105:K106" si="89">F110</f>
        <v>203269</v>
      </c>
      <c r="G105" s="83">
        <f t="shared" si="89"/>
        <v>0</v>
      </c>
      <c r="H105" s="83">
        <f t="shared" si="89"/>
        <v>203269</v>
      </c>
      <c r="I105" s="83">
        <f t="shared" si="89"/>
        <v>203269</v>
      </c>
      <c r="J105" s="83">
        <f t="shared" si="89"/>
        <v>0</v>
      </c>
      <c r="K105" s="83">
        <f t="shared" si="89"/>
        <v>203269</v>
      </c>
      <c r="L105" s="83">
        <f t="shared" ref="L105:Q105" si="90">L110</f>
        <v>203269</v>
      </c>
      <c r="M105" s="83">
        <f t="shared" si="90"/>
        <v>0</v>
      </c>
      <c r="N105" s="83">
        <f t="shared" si="90"/>
        <v>203269</v>
      </c>
      <c r="O105" s="83">
        <f t="shared" si="90"/>
        <v>202837.5</v>
      </c>
      <c r="P105" s="83">
        <f t="shared" si="90"/>
        <v>0</v>
      </c>
      <c r="Q105" s="83">
        <f t="shared" si="90"/>
        <v>202837.5</v>
      </c>
      <c r="R105" s="281">
        <f t="shared" si="69"/>
        <v>99.787719721157671</v>
      </c>
      <c r="S105" s="281"/>
      <c r="T105" s="281">
        <f t="shared" si="70"/>
        <v>99.787719721157671</v>
      </c>
    </row>
    <row r="106" spans="1:20" ht="91.5" customHeight="1" x14ac:dyDescent="0.25">
      <c r="A106" s="386"/>
      <c r="B106" s="386"/>
      <c r="C106" s="398"/>
      <c r="D106" s="386"/>
      <c r="E106" s="62" t="s">
        <v>189</v>
      </c>
      <c r="F106" s="83">
        <f t="shared" si="89"/>
        <v>2979</v>
      </c>
      <c r="G106" s="83">
        <f t="shared" si="89"/>
        <v>0</v>
      </c>
      <c r="H106" s="83">
        <f t="shared" si="89"/>
        <v>2979</v>
      </c>
      <c r="I106" s="83">
        <f t="shared" si="89"/>
        <v>2979</v>
      </c>
      <c r="J106" s="83">
        <f t="shared" si="89"/>
        <v>0</v>
      </c>
      <c r="K106" s="83">
        <f t="shared" si="89"/>
        <v>2979</v>
      </c>
      <c r="L106" s="83">
        <f t="shared" ref="L106:Q106" si="91">L111</f>
        <v>2979</v>
      </c>
      <c r="M106" s="83">
        <f t="shared" si="91"/>
        <v>0</v>
      </c>
      <c r="N106" s="83">
        <f t="shared" si="91"/>
        <v>2979</v>
      </c>
      <c r="O106" s="83">
        <f t="shared" si="91"/>
        <v>2979</v>
      </c>
      <c r="P106" s="83">
        <f t="shared" si="91"/>
        <v>0</v>
      </c>
      <c r="Q106" s="83">
        <f t="shared" si="91"/>
        <v>2979</v>
      </c>
      <c r="R106" s="281">
        <f t="shared" si="69"/>
        <v>100</v>
      </c>
      <c r="S106" s="281"/>
      <c r="T106" s="281">
        <f t="shared" si="70"/>
        <v>100</v>
      </c>
    </row>
    <row r="107" spans="1:20" ht="73.5" customHeight="1" x14ac:dyDescent="0.25">
      <c r="A107" s="391" t="s">
        <v>12</v>
      </c>
      <c r="B107" s="391" t="s">
        <v>190</v>
      </c>
      <c r="C107" s="392" t="s">
        <v>507</v>
      </c>
      <c r="D107" s="391" t="s">
        <v>139</v>
      </c>
      <c r="E107" s="64" t="s">
        <v>146</v>
      </c>
      <c r="F107" s="85">
        <f t="shared" ref="F107:K107" si="92">F109</f>
        <v>206248</v>
      </c>
      <c r="G107" s="85">
        <f t="shared" si="92"/>
        <v>0</v>
      </c>
      <c r="H107" s="85">
        <f t="shared" si="92"/>
        <v>206248</v>
      </c>
      <c r="I107" s="85">
        <f t="shared" si="92"/>
        <v>206248</v>
      </c>
      <c r="J107" s="85">
        <f t="shared" si="92"/>
        <v>0</v>
      </c>
      <c r="K107" s="85">
        <f t="shared" si="92"/>
        <v>206248</v>
      </c>
      <c r="L107" s="85">
        <f t="shared" ref="L107:Q107" si="93">L109</f>
        <v>206248</v>
      </c>
      <c r="M107" s="85">
        <f t="shared" si="93"/>
        <v>0</v>
      </c>
      <c r="N107" s="85">
        <f t="shared" si="93"/>
        <v>206248</v>
      </c>
      <c r="O107" s="85">
        <f t="shared" si="93"/>
        <v>205816.5</v>
      </c>
      <c r="P107" s="85">
        <f t="shared" si="93"/>
        <v>0</v>
      </c>
      <c r="Q107" s="85">
        <f t="shared" si="93"/>
        <v>205816.5</v>
      </c>
      <c r="R107" s="283">
        <f t="shared" si="69"/>
        <v>99.7907858500446</v>
      </c>
      <c r="S107" s="283"/>
      <c r="T107" s="283">
        <f t="shared" si="70"/>
        <v>99.7907858500446</v>
      </c>
    </row>
    <row r="108" spans="1:20" ht="73.5" customHeight="1" x14ac:dyDescent="0.25">
      <c r="A108" s="391"/>
      <c r="B108" s="391"/>
      <c r="C108" s="396"/>
      <c r="D108" s="391"/>
      <c r="E108" s="65" t="s">
        <v>147</v>
      </c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284"/>
      <c r="S108" s="284"/>
      <c r="T108" s="284"/>
    </row>
    <row r="109" spans="1:20" ht="73.5" customHeight="1" x14ac:dyDescent="0.25">
      <c r="A109" s="391"/>
      <c r="B109" s="391"/>
      <c r="C109" s="396"/>
      <c r="D109" s="391" t="s">
        <v>143</v>
      </c>
      <c r="E109" s="66" t="s">
        <v>148</v>
      </c>
      <c r="F109" s="87">
        <f t="shared" ref="F109:K109" si="94">F110+F111</f>
        <v>206248</v>
      </c>
      <c r="G109" s="87">
        <f t="shared" si="94"/>
        <v>0</v>
      </c>
      <c r="H109" s="87">
        <f t="shared" si="94"/>
        <v>206248</v>
      </c>
      <c r="I109" s="87">
        <f t="shared" si="94"/>
        <v>206248</v>
      </c>
      <c r="J109" s="87">
        <f t="shared" si="94"/>
        <v>0</v>
      </c>
      <c r="K109" s="87">
        <f t="shared" si="94"/>
        <v>206248</v>
      </c>
      <c r="L109" s="87">
        <f t="shared" ref="L109:Q109" si="95">L110+L111</f>
        <v>206248</v>
      </c>
      <c r="M109" s="87">
        <f t="shared" si="95"/>
        <v>0</v>
      </c>
      <c r="N109" s="87">
        <f t="shared" si="95"/>
        <v>206248</v>
      </c>
      <c r="O109" s="87">
        <f t="shared" si="95"/>
        <v>205816.5</v>
      </c>
      <c r="P109" s="87">
        <f t="shared" si="95"/>
        <v>0</v>
      </c>
      <c r="Q109" s="87">
        <f t="shared" si="95"/>
        <v>205816.5</v>
      </c>
      <c r="R109" s="285">
        <f t="shared" si="69"/>
        <v>99.7907858500446</v>
      </c>
      <c r="S109" s="285"/>
      <c r="T109" s="285">
        <f t="shared" si="70"/>
        <v>99.7907858500446</v>
      </c>
    </row>
    <row r="110" spans="1:20" ht="73.5" customHeight="1" x14ac:dyDescent="0.25">
      <c r="A110" s="391"/>
      <c r="B110" s="391"/>
      <c r="C110" s="396"/>
      <c r="D110" s="391"/>
      <c r="E110" s="65" t="s">
        <v>188</v>
      </c>
      <c r="F110" s="86">
        <f>G110+H110</f>
        <v>203269</v>
      </c>
      <c r="G110" s="86">
        <f>G115</f>
        <v>0</v>
      </c>
      <c r="H110" s="86">
        <f>H115</f>
        <v>203269</v>
      </c>
      <c r="I110" s="86">
        <f>J110+K110</f>
        <v>203269</v>
      </c>
      <c r="J110" s="86">
        <f>J115</f>
        <v>0</v>
      </c>
      <c r="K110" s="86">
        <f>K115</f>
        <v>203269</v>
      </c>
      <c r="L110" s="86">
        <f>M110+N110</f>
        <v>203269</v>
      </c>
      <c r="M110" s="86">
        <f>M115</f>
        <v>0</v>
      </c>
      <c r="N110" s="86">
        <f>N115</f>
        <v>203269</v>
      </c>
      <c r="O110" s="86">
        <f>P110+Q110</f>
        <v>202837.5</v>
      </c>
      <c r="P110" s="86">
        <f>P115</f>
        <v>0</v>
      </c>
      <c r="Q110" s="86">
        <f>Q115</f>
        <v>202837.5</v>
      </c>
      <c r="R110" s="284">
        <f t="shared" si="69"/>
        <v>99.787719721157671</v>
      </c>
      <c r="S110" s="284"/>
      <c r="T110" s="284">
        <f t="shared" si="70"/>
        <v>99.787719721157671</v>
      </c>
    </row>
    <row r="111" spans="1:20" ht="73.5" customHeight="1" x14ac:dyDescent="0.25">
      <c r="A111" s="391"/>
      <c r="B111" s="391"/>
      <c r="C111" s="396"/>
      <c r="D111" s="391"/>
      <c r="E111" s="65" t="s">
        <v>189</v>
      </c>
      <c r="F111" s="86">
        <f>G111+H111</f>
        <v>2979</v>
      </c>
      <c r="G111" s="86">
        <f>G119</f>
        <v>0</v>
      </c>
      <c r="H111" s="86">
        <f>H119</f>
        <v>2979</v>
      </c>
      <c r="I111" s="86">
        <f>J111+K111</f>
        <v>2979</v>
      </c>
      <c r="J111" s="86">
        <f>J119</f>
        <v>0</v>
      </c>
      <c r="K111" s="86">
        <f>K119</f>
        <v>2979</v>
      </c>
      <c r="L111" s="86">
        <f>M111+N111</f>
        <v>2979</v>
      </c>
      <c r="M111" s="86">
        <f>M119</f>
        <v>0</v>
      </c>
      <c r="N111" s="86">
        <f>N119</f>
        <v>2979</v>
      </c>
      <c r="O111" s="86">
        <f>P111+Q111</f>
        <v>2979</v>
      </c>
      <c r="P111" s="86">
        <f>P119</f>
        <v>0</v>
      </c>
      <c r="Q111" s="86">
        <f>Q119</f>
        <v>2979</v>
      </c>
      <c r="R111" s="284">
        <f t="shared" si="69"/>
        <v>100</v>
      </c>
      <c r="S111" s="284"/>
      <c r="T111" s="284">
        <f t="shared" si="70"/>
        <v>100</v>
      </c>
    </row>
    <row r="112" spans="1:20" ht="82.5" customHeight="1" x14ac:dyDescent="0.25">
      <c r="A112" s="399" t="s">
        <v>191</v>
      </c>
      <c r="B112" s="399" t="s">
        <v>192</v>
      </c>
      <c r="C112" s="400" t="s">
        <v>508</v>
      </c>
      <c r="D112" s="399" t="s">
        <v>139</v>
      </c>
      <c r="E112" s="67" t="s">
        <v>146</v>
      </c>
      <c r="F112" s="88">
        <f t="shared" ref="F112:K112" si="96">F114</f>
        <v>203269</v>
      </c>
      <c r="G112" s="88">
        <f t="shared" si="96"/>
        <v>0</v>
      </c>
      <c r="H112" s="88">
        <f t="shared" si="96"/>
        <v>203269</v>
      </c>
      <c r="I112" s="88">
        <f t="shared" si="96"/>
        <v>203269</v>
      </c>
      <c r="J112" s="88">
        <f t="shared" si="96"/>
        <v>0</v>
      </c>
      <c r="K112" s="88">
        <f t="shared" si="96"/>
        <v>203269</v>
      </c>
      <c r="L112" s="88">
        <f t="shared" ref="L112:Q112" si="97">L114</f>
        <v>203269</v>
      </c>
      <c r="M112" s="88">
        <f t="shared" si="97"/>
        <v>0</v>
      </c>
      <c r="N112" s="88">
        <f t="shared" si="97"/>
        <v>203269</v>
      </c>
      <c r="O112" s="88">
        <f t="shared" si="97"/>
        <v>202837.5</v>
      </c>
      <c r="P112" s="88">
        <f t="shared" si="97"/>
        <v>0</v>
      </c>
      <c r="Q112" s="88">
        <f t="shared" si="97"/>
        <v>202837.5</v>
      </c>
      <c r="R112" s="286">
        <f t="shared" si="69"/>
        <v>99.787719721157671</v>
      </c>
      <c r="S112" s="286"/>
      <c r="T112" s="286">
        <f t="shared" si="70"/>
        <v>99.787719721157671</v>
      </c>
    </row>
    <row r="113" spans="1:20" ht="82.5" customHeight="1" x14ac:dyDescent="0.25">
      <c r="A113" s="399"/>
      <c r="B113" s="399"/>
      <c r="C113" s="401"/>
      <c r="D113" s="399"/>
      <c r="E113" s="68" t="s">
        <v>147</v>
      </c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279"/>
      <c r="S113" s="279"/>
      <c r="T113" s="279"/>
    </row>
    <row r="114" spans="1:20" ht="105" customHeight="1" x14ac:dyDescent="0.25">
      <c r="A114" s="399"/>
      <c r="B114" s="399"/>
      <c r="C114" s="401"/>
      <c r="D114" s="399" t="s">
        <v>143</v>
      </c>
      <c r="E114" s="68" t="s">
        <v>148</v>
      </c>
      <c r="F114" s="89">
        <f t="shared" ref="F114:Q114" si="98">F115</f>
        <v>203269</v>
      </c>
      <c r="G114" s="89">
        <f t="shared" si="98"/>
        <v>0</v>
      </c>
      <c r="H114" s="89">
        <f t="shared" si="98"/>
        <v>203269</v>
      </c>
      <c r="I114" s="89">
        <f t="shared" si="98"/>
        <v>203269</v>
      </c>
      <c r="J114" s="89">
        <f t="shared" si="98"/>
        <v>0</v>
      </c>
      <c r="K114" s="89">
        <f t="shared" si="98"/>
        <v>203269</v>
      </c>
      <c r="L114" s="89">
        <f t="shared" si="98"/>
        <v>203269</v>
      </c>
      <c r="M114" s="89">
        <f t="shared" si="98"/>
        <v>0</v>
      </c>
      <c r="N114" s="89">
        <f t="shared" si="98"/>
        <v>203269</v>
      </c>
      <c r="O114" s="89">
        <f t="shared" si="98"/>
        <v>202837.5</v>
      </c>
      <c r="P114" s="89">
        <f t="shared" si="98"/>
        <v>0</v>
      </c>
      <c r="Q114" s="89">
        <f t="shared" si="98"/>
        <v>202837.5</v>
      </c>
      <c r="R114" s="279">
        <f t="shared" si="69"/>
        <v>99.787719721157671</v>
      </c>
      <c r="S114" s="279"/>
      <c r="T114" s="279">
        <f t="shared" si="70"/>
        <v>99.787719721157671</v>
      </c>
    </row>
    <row r="115" spans="1:20" ht="141.75" customHeight="1" x14ac:dyDescent="0.25">
      <c r="A115" s="399"/>
      <c r="B115" s="399"/>
      <c r="C115" s="401"/>
      <c r="D115" s="399"/>
      <c r="E115" s="68" t="s">
        <v>188</v>
      </c>
      <c r="F115" s="89">
        <f>G115+H115</f>
        <v>203269</v>
      </c>
      <c r="G115" s="89">
        <v>0</v>
      </c>
      <c r="H115" s="89">
        <v>203269</v>
      </c>
      <c r="I115" s="89">
        <f>J115+K115</f>
        <v>203269</v>
      </c>
      <c r="J115" s="89">
        <v>0</v>
      </c>
      <c r="K115" s="89">
        <v>203269</v>
      </c>
      <c r="L115" s="291">
        <f>M115+N115</f>
        <v>203269</v>
      </c>
      <c r="M115" s="291"/>
      <c r="N115" s="89">
        <v>203269</v>
      </c>
      <c r="O115" s="291">
        <f>P115+Q115</f>
        <v>202837.5</v>
      </c>
      <c r="P115" s="291"/>
      <c r="Q115" s="95">
        <v>202837.5</v>
      </c>
      <c r="R115" s="279">
        <f t="shared" si="69"/>
        <v>99.787719721157671</v>
      </c>
      <c r="S115" s="279"/>
      <c r="T115" s="279">
        <f t="shared" si="70"/>
        <v>99.787719721157671</v>
      </c>
    </row>
    <row r="116" spans="1:20" ht="53.25" customHeight="1" x14ac:dyDescent="0.25">
      <c r="A116" s="399" t="s">
        <v>193</v>
      </c>
      <c r="B116" s="399" t="s">
        <v>194</v>
      </c>
      <c r="C116" s="393" t="s">
        <v>509</v>
      </c>
      <c r="D116" s="399" t="s">
        <v>139</v>
      </c>
      <c r="E116" s="67" t="s">
        <v>146</v>
      </c>
      <c r="F116" s="88">
        <f t="shared" ref="F116:K116" si="99">F118</f>
        <v>2979</v>
      </c>
      <c r="G116" s="88">
        <f t="shared" si="99"/>
        <v>0</v>
      </c>
      <c r="H116" s="88">
        <f t="shared" si="99"/>
        <v>2979</v>
      </c>
      <c r="I116" s="88">
        <f t="shared" si="99"/>
        <v>2979</v>
      </c>
      <c r="J116" s="88">
        <f t="shared" si="99"/>
        <v>0</v>
      </c>
      <c r="K116" s="88">
        <f t="shared" si="99"/>
        <v>2979</v>
      </c>
      <c r="L116" s="96">
        <f t="shared" ref="L116:Q116" si="100">L118</f>
        <v>2979</v>
      </c>
      <c r="M116" s="96">
        <f t="shared" si="100"/>
        <v>0</v>
      </c>
      <c r="N116" s="88">
        <f t="shared" si="100"/>
        <v>2979</v>
      </c>
      <c r="O116" s="88">
        <f t="shared" si="100"/>
        <v>2979</v>
      </c>
      <c r="P116" s="88">
        <f t="shared" si="100"/>
        <v>0</v>
      </c>
      <c r="Q116" s="88">
        <f t="shared" si="100"/>
        <v>2979</v>
      </c>
      <c r="R116" s="286">
        <f t="shared" si="69"/>
        <v>100</v>
      </c>
      <c r="S116" s="286"/>
      <c r="T116" s="286">
        <f t="shared" si="70"/>
        <v>100</v>
      </c>
    </row>
    <row r="117" spans="1:20" ht="53.25" customHeight="1" x14ac:dyDescent="0.25">
      <c r="A117" s="399"/>
      <c r="B117" s="399"/>
      <c r="C117" s="393"/>
      <c r="D117" s="399"/>
      <c r="E117" s="68" t="s">
        <v>147</v>
      </c>
      <c r="F117" s="89"/>
      <c r="G117" s="89"/>
      <c r="H117" s="89"/>
      <c r="I117" s="89"/>
      <c r="J117" s="89"/>
      <c r="K117" s="89"/>
      <c r="L117" s="95"/>
      <c r="M117" s="95"/>
      <c r="N117" s="89"/>
      <c r="O117" s="89"/>
      <c r="P117" s="89"/>
      <c r="Q117" s="89"/>
      <c r="R117" s="286"/>
      <c r="S117" s="286"/>
      <c r="T117" s="286"/>
    </row>
    <row r="118" spans="1:20" ht="53.25" customHeight="1" x14ac:dyDescent="0.25">
      <c r="A118" s="399"/>
      <c r="B118" s="399"/>
      <c r="C118" s="393"/>
      <c r="D118" s="399" t="s">
        <v>143</v>
      </c>
      <c r="E118" s="68" t="s">
        <v>148</v>
      </c>
      <c r="F118" s="89">
        <f t="shared" ref="F118:Q118" si="101">F119</f>
        <v>2979</v>
      </c>
      <c r="G118" s="89">
        <f t="shared" si="101"/>
        <v>0</v>
      </c>
      <c r="H118" s="89">
        <f t="shared" si="101"/>
        <v>2979</v>
      </c>
      <c r="I118" s="89">
        <f t="shared" si="101"/>
        <v>2979</v>
      </c>
      <c r="J118" s="89">
        <f t="shared" si="101"/>
        <v>0</v>
      </c>
      <c r="K118" s="89">
        <f t="shared" si="101"/>
        <v>2979</v>
      </c>
      <c r="L118" s="95">
        <f t="shared" si="101"/>
        <v>2979</v>
      </c>
      <c r="M118" s="95">
        <f t="shared" si="101"/>
        <v>0</v>
      </c>
      <c r="N118" s="89">
        <f t="shared" si="101"/>
        <v>2979</v>
      </c>
      <c r="O118" s="89">
        <f t="shared" si="101"/>
        <v>2979</v>
      </c>
      <c r="P118" s="89">
        <f t="shared" si="101"/>
        <v>0</v>
      </c>
      <c r="Q118" s="89">
        <f t="shared" si="101"/>
        <v>2979</v>
      </c>
      <c r="R118" s="279">
        <f t="shared" si="69"/>
        <v>100</v>
      </c>
      <c r="S118" s="279"/>
      <c r="T118" s="279">
        <f t="shared" si="70"/>
        <v>100</v>
      </c>
    </row>
    <row r="119" spans="1:20" ht="53.25" customHeight="1" x14ac:dyDescent="0.25">
      <c r="A119" s="399"/>
      <c r="B119" s="399"/>
      <c r="C119" s="393"/>
      <c r="D119" s="399"/>
      <c r="E119" s="68" t="s">
        <v>189</v>
      </c>
      <c r="F119" s="89">
        <f>G119+H119</f>
        <v>2979</v>
      </c>
      <c r="G119" s="89">
        <v>0</v>
      </c>
      <c r="H119" s="89">
        <v>2979</v>
      </c>
      <c r="I119" s="89">
        <f>J119+K119</f>
        <v>2979</v>
      </c>
      <c r="J119" s="89">
        <v>0</v>
      </c>
      <c r="K119" s="89">
        <v>2979</v>
      </c>
      <c r="L119" s="95">
        <f>M119+N119</f>
        <v>2979</v>
      </c>
      <c r="M119" s="291"/>
      <c r="N119" s="89">
        <v>2979</v>
      </c>
      <c r="O119" s="89">
        <f>P119+Q119</f>
        <v>2979</v>
      </c>
      <c r="P119" s="291"/>
      <c r="Q119" s="95">
        <v>2979</v>
      </c>
      <c r="R119" s="279">
        <f t="shared" si="69"/>
        <v>100</v>
      </c>
      <c r="S119" s="279"/>
      <c r="T119" s="279">
        <f t="shared" si="70"/>
        <v>100</v>
      </c>
    </row>
    <row r="120" spans="1:20" ht="84.75" customHeight="1" x14ac:dyDescent="0.25">
      <c r="A120" s="386" t="s">
        <v>195</v>
      </c>
      <c r="B120" s="386" t="s">
        <v>196</v>
      </c>
      <c r="C120" s="390" t="s">
        <v>197</v>
      </c>
      <c r="D120" s="386" t="s">
        <v>139</v>
      </c>
      <c r="E120" s="61" t="s">
        <v>146</v>
      </c>
      <c r="F120" s="82">
        <f t="shared" ref="F120:K120" si="102">F122</f>
        <v>37291</v>
      </c>
      <c r="G120" s="82">
        <f t="shared" si="102"/>
        <v>0</v>
      </c>
      <c r="H120" s="82">
        <f t="shared" si="102"/>
        <v>37291</v>
      </c>
      <c r="I120" s="82">
        <f t="shared" si="102"/>
        <v>37291</v>
      </c>
      <c r="J120" s="82">
        <f t="shared" si="102"/>
        <v>0</v>
      </c>
      <c r="K120" s="82">
        <f t="shared" si="102"/>
        <v>37291</v>
      </c>
      <c r="L120" s="82">
        <f t="shared" ref="L120:Q120" si="103">L122</f>
        <v>37291</v>
      </c>
      <c r="M120" s="82">
        <f t="shared" si="103"/>
        <v>0</v>
      </c>
      <c r="N120" s="82">
        <f t="shared" si="103"/>
        <v>37291</v>
      </c>
      <c r="O120" s="82">
        <f t="shared" si="103"/>
        <v>37224.199999999997</v>
      </c>
      <c r="P120" s="82">
        <f t="shared" si="103"/>
        <v>0</v>
      </c>
      <c r="Q120" s="82">
        <f t="shared" si="103"/>
        <v>37224.199999999997</v>
      </c>
      <c r="R120" s="280">
        <f t="shared" si="69"/>
        <v>99.820868306025574</v>
      </c>
      <c r="S120" s="280"/>
      <c r="T120" s="280">
        <f t="shared" si="70"/>
        <v>99.820868306025574</v>
      </c>
    </row>
    <row r="121" spans="1:20" ht="84.75" customHeight="1" x14ac:dyDescent="0.25">
      <c r="A121" s="386"/>
      <c r="B121" s="386"/>
      <c r="C121" s="402"/>
      <c r="D121" s="386"/>
      <c r="E121" s="62" t="s">
        <v>147</v>
      </c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281"/>
      <c r="S121" s="281"/>
      <c r="T121" s="281"/>
    </row>
    <row r="122" spans="1:20" ht="84.75" customHeight="1" x14ac:dyDescent="0.25">
      <c r="A122" s="386"/>
      <c r="B122" s="386"/>
      <c r="C122" s="402"/>
      <c r="D122" s="386" t="s">
        <v>143</v>
      </c>
      <c r="E122" s="63" t="s">
        <v>148</v>
      </c>
      <c r="F122" s="84">
        <f t="shared" ref="F122:K122" si="104">F123+F124+F125+F126</f>
        <v>37291</v>
      </c>
      <c r="G122" s="84">
        <f t="shared" si="104"/>
        <v>0</v>
      </c>
      <c r="H122" s="84">
        <f t="shared" si="104"/>
        <v>37291</v>
      </c>
      <c r="I122" s="84">
        <f t="shared" si="104"/>
        <v>37291</v>
      </c>
      <c r="J122" s="84">
        <f t="shared" si="104"/>
        <v>0</v>
      </c>
      <c r="K122" s="84">
        <f t="shared" si="104"/>
        <v>37291</v>
      </c>
      <c r="L122" s="84">
        <f t="shared" ref="L122:Q122" si="105">L123+L124+L125+L126</f>
        <v>37291</v>
      </c>
      <c r="M122" s="84">
        <f t="shared" si="105"/>
        <v>0</v>
      </c>
      <c r="N122" s="84">
        <f t="shared" si="105"/>
        <v>37291</v>
      </c>
      <c r="O122" s="84">
        <f t="shared" si="105"/>
        <v>37224.199999999997</v>
      </c>
      <c r="P122" s="84">
        <f t="shared" si="105"/>
        <v>0</v>
      </c>
      <c r="Q122" s="84">
        <f t="shared" si="105"/>
        <v>37224.199999999997</v>
      </c>
      <c r="R122" s="282">
        <f t="shared" si="69"/>
        <v>99.820868306025574</v>
      </c>
      <c r="S122" s="282"/>
      <c r="T122" s="282">
        <f t="shared" si="70"/>
        <v>99.820868306025574</v>
      </c>
    </row>
    <row r="123" spans="1:20" ht="84.75" customHeight="1" x14ac:dyDescent="0.25">
      <c r="A123" s="386"/>
      <c r="B123" s="386"/>
      <c r="C123" s="402"/>
      <c r="D123" s="386"/>
      <c r="E123" s="62" t="s">
        <v>198</v>
      </c>
      <c r="F123" s="83">
        <f>G123+H123</f>
        <v>20420</v>
      </c>
      <c r="G123" s="83">
        <f t="shared" ref="G123:H125" si="106">G130</f>
        <v>0</v>
      </c>
      <c r="H123" s="83">
        <f t="shared" si="106"/>
        <v>20420</v>
      </c>
      <c r="I123" s="83">
        <f>J123+K123</f>
        <v>20420</v>
      </c>
      <c r="J123" s="83">
        <f t="shared" ref="J123:K125" si="107">J130</f>
        <v>0</v>
      </c>
      <c r="K123" s="83">
        <f t="shared" si="107"/>
        <v>20420</v>
      </c>
      <c r="L123" s="83">
        <f>M123+N123</f>
        <v>20420</v>
      </c>
      <c r="M123" s="83">
        <f t="shared" ref="M123:N125" si="108">M130</f>
        <v>0</v>
      </c>
      <c r="N123" s="83">
        <f t="shared" si="108"/>
        <v>20420</v>
      </c>
      <c r="O123" s="83">
        <f>P123+Q123</f>
        <v>20406.400000000001</v>
      </c>
      <c r="P123" s="83">
        <f t="shared" ref="P123:Q125" si="109">P130</f>
        <v>0</v>
      </c>
      <c r="Q123" s="83">
        <f t="shared" si="109"/>
        <v>20406.400000000001</v>
      </c>
      <c r="R123" s="281">
        <f t="shared" si="69"/>
        <v>99.933398628795317</v>
      </c>
      <c r="S123" s="281"/>
      <c r="T123" s="281">
        <f t="shared" si="70"/>
        <v>99.933398628795317</v>
      </c>
    </row>
    <row r="124" spans="1:20" ht="84.75" customHeight="1" x14ac:dyDescent="0.25">
      <c r="A124" s="386"/>
      <c r="B124" s="386"/>
      <c r="C124" s="402"/>
      <c r="D124" s="386"/>
      <c r="E124" s="62" t="s">
        <v>199</v>
      </c>
      <c r="F124" s="83">
        <f>G124+H124</f>
        <v>1908</v>
      </c>
      <c r="G124" s="83">
        <f t="shared" si="106"/>
        <v>0</v>
      </c>
      <c r="H124" s="83">
        <f t="shared" si="106"/>
        <v>1908</v>
      </c>
      <c r="I124" s="83">
        <f>J124+K124</f>
        <v>1908</v>
      </c>
      <c r="J124" s="83">
        <f t="shared" si="107"/>
        <v>0</v>
      </c>
      <c r="K124" s="83">
        <f t="shared" si="107"/>
        <v>1908</v>
      </c>
      <c r="L124" s="83">
        <f>M124+N124</f>
        <v>1908</v>
      </c>
      <c r="M124" s="83">
        <f t="shared" si="108"/>
        <v>0</v>
      </c>
      <c r="N124" s="83">
        <f t="shared" si="108"/>
        <v>1908</v>
      </c>
      <c r="O124" s="83">
        <f>P124+Q124</f>
        <v>1855.1</v>
      </c>
      <c r="P124" s="83">
        <f t="shared" si="109"/>
        <v>0</v>
      </c>
      <c r="Q124" s="83">
        <f t="shared" si="109"/>
        <v>1855.1</v>
      </c>
      <c r="R124" s="281">
        <f t="shared" si="69"/>
        <v>97.227463312368968</v>
      </c>
      <c r="S124" s="281"/>
      <c r="T124" s="281">
        <f t="shared" si="70"/>
        <v>97.227463312368968</v>
      </c>
    </row>
    <row r="125" spans="1:20" ht="84.75" customHeight="1" x14ac:dyDescent="0.25">
      <c r="A125" s="386"/>
      <c r="B125" s="386"/>
      <c r="C125" s="402"/>
      <c r="D125" s="386"/>
      <c r="E125" s="62" t="s">
        <v>200</v>
      </c>
      <c r="F125" s="83">
        <f>G125+H125</f>
        <v>26</v>
      </c>
      <c r="G125" s="83">
        <f t="shared" si="106"/>
        <v>0</v>
      </c>
      <c r="H125" s="83">
        <f t="shared" si="106"/>
        <v>26</v>
      </c>
      <c r="I125" s="83">
        <f>J125+K125</f>
        <v>26</v>
      </c>
      <c r="J125" s="83">
        <f t="shared" si="107"/>
        <v>0</v>
      </c>
      <c r="K125" s="83">
        <f t="shared" si="107"/>
        <v>26</v>
      </c>
      <c r="L125" s="83">
        <f>M125+N125</f>
        <v>26</v>
      </c>
      <c r="M125" s="83">
        <f t="shared" si="108"/>
        <v>0</v>
      </c>
      <c r="N125" s="83">
        <f t="shared" si="108"/>
        <v>26</v>
      </c>
      <c r="O125" s="83">
        <f>P125+Q125</f>
        <v>25.7</v>
      </c>
      <c r="P125" s="83">
        <f t="shared" si="109"/>
        <v>0</v>
      </c>
      <c r="Q125" s="83">
        <f t="shared" si="109"/>
        <v>25.7</v>
      </c>
      <c r="R125" s="281">
        <f t="shared" si="69"/>
        <v>98.84615384615384</v>
      </c>
      <c r="S125" s="281"/>
      <c r="T125" s="281">
        <f t="shared" si="70"/>
        <v>98.84615384615384</v>
      </c>
    </row>
    <row r="126" spans="1:20" ht="84.75" customHeight="1" x14ac:dyDescent="0.25">
      <c r="A126" s="386"/>
      <c r="B126" s="386"/>
      <c r="C126" s="402"/>
      <c r="D126" s="386"/>
      <c r="E126" s="62" t="s">
        <v>201</v>
      </c>
      <c r="F126" s="83">
        <f>G126+H126</f>
        <v>14937</v>
      </c>
      <c r="G126" s="83">
        <f>G139</f>
        <v>0</v>
      </c>
      <c r="H126" s="83">
        <f>H139</f>
        <v>14937</v>
      </c>
      <c r="I126" s="83">
        <f>J126+K126</f>
        <v>14937</v>
      </c>
      <c r="J126" s="83">
        <f>J139</f>
        <v>0</v>
      </c>
      <c r="K126" s="83">
        <f>K139</f>
        <v>14937</v>
      </c>
      <c r="L126" s="83">
        <f>M126+N126</f>
        <v>14937</v>
      </c>
      <c r="M126" s="83">
        <f>M139</f>
        <v>0</v>
      </c>
      <c r="N126" s="83">
        <f>N139</f>
        <v>14937</v>
      </c>
      <c r="O126" s="83">
        <f>P126+Q126</f>
        <v>14937</v>
      </c>
      <c r="P126" s="83">
        <f>P139</f>
        <v>0</v>
      </c>
      <c r="Q126" s="83">
        <f>Q139</f>
        <v>14937</v>
      </c>
      <c r="R126" s="281">
        <f t="shared" si="69"/>
        <v>100</v>
      </c>
      <c r="S126" s="281"/>
      <c r="T126" s="281">
        <f t="shared" si="70"/>
        <v>100</v>
      </c>
    </row>
    <row r="127" spans="1:20" ht="132" customHeight="1" x14ac:dyDescent="0.25">
      <c r="A127" s="391" t="s">
        <v>202</v>
      </c>
      <c r="B127" s="391" t="s">
        <v>203</v>
      </c>
      <c r="C127" s="403" t="s">
        <v>511</v>
      </c>
      <c r="D127" s="391" t="s">
        <v>139</v>
      </c>
      <c r="E127" s="64" t="s">
        <v>146</v>
      </c>
      <c r="F127" s="85">
        <f t="shared" ref="F127:K127" si="110">F129</f>
        <v>22354</v>
      </c>
      <c r="G127" s="85">
        <f t="shared" si="110"/>
        <v>0</v>
      </c>
      <c r="H127" s="85">
        <f t="shared" si="110"/>
        <v>22354</v>
      </c>
      <c r="I127" s="85">
        <f t="shared" si="110"/>
        <v>22354</v>
      </c>
      <c r="J127" s="85">
        <f t="shared" si="110"/>
        <v>0</v>
      </c>
      <c r="K127" s="85">
        <f t="shared" si="110"/>
        <v>22354</v>
      </c>
      <c r="L127" s="85">
        <f t="shared" ref="L127:Q127" si="111">L129</f>
        <v>22354</v>
      </c>
      <c r="M127" s="85">
        <f t="shared" si="111"/>
        <v>0</v>
      </c>
      <c r="N127" s="85">
        <f t="shared" si="111"/>
        <v>22354</v>
      </c>
      <c r="O127" s="85">
        <f t="shared" si="111"/>
        <v>22287.200000000001</v>
      </c>
      <c r="P127" s="85">
        <f t="shared" si="111"/>
        <v>0</v>
      </c>
      <c r="Q127" s="85">
        <f t="shared" si="111"/>
        <v>22287.200000000001</v>
      </c>
      <c r="R127" s="283">
        <f t="shared" si="69"/>
        <v>99.701172049745011</v>
      </c>
      <c r="S127" s="283"/>
      <c r="T127" s="283">
        <f t="shared" si="70"/>
        <v>99.701172049745011</v>
      </c>
    </row>
    <row r="128" spans="1:20" ht="132" customHeight="1" x14ac:dyDescent="0.25">
      <c r="A128" s="391"/>
      <c r="B128" s="391"/>
      <c r="C128" s="404"/>
      <c r="D128" s="391"/>
      <c r="E128" s="65" t="s">
        <v>147</v>
      </c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284"/>
      <c r="S128" s="284"/>
      <c r="T128" s="284"/>
    </row>
    <row r="129" spans="1:20" ht="132" customHeight="1" x14ac:dyDescent="0.25">
      <c r="A129" s="391"/>
      <c r="B129" s="391"/>
      <c r="C129" s="404"/>
      <c r="D129" s="391" t="s">
        <v>143</v>
      </c>
      <c r="E129" s="66" t="s">
        <v>148</v>
      </c>
      <c r="F129" s="87">
        <f t="shared" ref="F129:K129" si="112">F130+F131+F132</f>
        <v>22354</v>
      </c>
      <c r="G129" s="87">
        <f t="shared" si="112"/>
        <v>0</v>
      </c>
      <c r="H129" s="87">
        <f t="shared" si="112"/>
        <v>22354</v>
      </c>
      <c r="I129" s="87">
        <f t="shared" si="112"/>
        <v>22354</v>
      </c>
      <c r="J129" s="87">
        <f t="shared" si="112"/>
        <v>0</v>
      </c>
      <c r="K129" s="87">
        <f t="shared" si="112"/>
        <v>22354</v>
      </c>
      <c r="L129" s="87">
        <f t="shared" ref="L129:Q129" si="113">L130+L131+L132</f>
        <v>22354</v>
      </c>
      <c r="M129" s="87">
        <f t="shared" si="113"/>
        <v>0</v>
      </c>
      <c r="N129" s="87">
        <f t="shared" si="113"/>
        <v>22354</v>
      </c>
      <c r="O129" s="87">
        <f t="shared" si="113"/>
        <v>22287.200000000001</v>
      </c>
      <c r="P129" s="87">
        <f t="shared" si="113"/>
        <v>0</v>
      </c>
      <c r="Q129" s="87">
        <f t="shared" si="113"/>
        <v>22287.200000000001</v>
      </c>
      <c r="R129" s="285">
        <f t="shared" si="69"/>
        <v>99.701172049745011</v>
      </c>
      <c r="S129" s="285"/>
      <c r="T129" s="285">
        <f t="shared" si="70"/>
        <v>99.701172049745011</v>
      </c>
    </row>
    <row r="130" spans="1:20" ht="132" customHeight="1" x14ac:dyDescent="0.25">
      <c r="A130" s="391"/>
      <c r="B130" s="391"/>
      <c r="C130" s="404"/>
      <c r="D130" s="391"/>
      <c r="E130" s="65" t="s">
        <v>198</v>
      </c>
      <c r="F130" s="86">
        <f>G130+H130</f>
        <v>20420</v>
      </c>
      <c r="G130" s="86">
        <v>0</v>
      </c>
      <c r="H130" s="86">
        <v>20420</v>
      </c>
      <c r="I130" s="86">
        <f>J130+K130</f>
        <v>20420</v>
      </c>
      <c r="J130" s="86">
        <v>0</v>
      </c>
      <c r="K130" s="86">
        <v>20420</v>
      </c>
      <c r="L130" s="86">
        <f>M130+N130</f>
        <v>20420</v>
      </c>
      <c r="M130" s="276">
        <v>0</v>
      </c>
      <c r="N130" s="276">
        <v>20420</v>
      </c>
      <c r="O130" s="86">
        <f>P130+Q130</f>
        <v>20406.400000000001</v>
      </c>
      <c r="P130" s="293"/>
      <c r="Q130" s="293">
        <v>20406.400000000001</v>
      </c>
      <c r="R130" s="284">
        <f t="shared" si="69"/>
        <v>99.933398628795317</v>
      </c>
      <c r="S130" s="284"/>
      <c r="T130" s="284">
        <f t="shared" si="70"/>
        <v>99.933398628795317</v>
      </c>
    </row>
    <row r="131" spans="1:20" ht="132" customHeight="1" x14ac:dyDescent="0.25">
      <c r="A131" s="391"/>
      <c r="B131" s="391"/>
      <c r="C131" s="404"/>
      <c r="D131" s="391"/>
      <c r="E131" s="65" t="s">
        <v>199</v>
      </c>
      <c r="F131" s="86">
        <f>G131+H131</f>
        <v>1908</v>
      </c>
      <c r="G131" s="86">
        <v>0</v>
      </c>
      <c r="H131" s="86">
        <v>1908</v>
      </c>
      <c r="I131" s="86">
        <f>J131+K131</f>
        <v>1908</v>
      </c>
      <c r="J131" s="86">
        <v>0</v>
      </c>
      <c r="K131" s="86">
        <v>1908</v>
      </c>
      <c r="L131" s="86">
        <f>M131+N131</f>
        <v>1908</v>
      </c>
      <c r="M131" s="276">
        <v>0</v>
      </c>
      <c r="N131" s="276">
        <v>1908</v>
      </c>
      <c r="O131" s="86">
        <f>P131+Q131</f>
        <v>1855.1</v>
      </c>
      <c r="P131" s="293"/>
      <c r="Q131" s="293">
        <v>1855.1</v>
      </c>
      <c r="R131" s="284">
        <f t="shared" si="69"/>
        <v>97.227463312368968</v>
      </c>
      <c r="S131" s="284"/>
      <c r="T131" s="284">
        <f t="shared" si="70"/>
        <v>97.227463312368968</v>
      </c>
    </row>
    <row r="132" spans="1:20" ht="132" customHeight="1" x14ac:dyDescent="0.25">
      <c r="A132" s="391"/>
      <c r="B132" s="391"/>
      <c r="C132" s="404"/>
      <c r="D132" s="391"/>
      <c r="E132" s="65" t="s">
        <v>200</v>
      </c>
      <c r="F132" s="86">
        <f>G132+H132</f>
        <v>26</v>
      </c>
      <c r="G132" s="86">
        <v>0</v>
      </c>
      <c r="H132" s="86">
        <v>26</v>
      </c>
      <c r="I132" s="86">
        <f>J132+K132</f>
        <v>26</v>
      </c>
      <c r="J132" s="86">
        <v>0</v>
      </c>
      <c r="K132" s="86">
        <v>26</v>
      </c>
      <c r="L132" s="86">
        <f>M132+N132</f>
        <v>26</v>
      </c>
      <c r="M132" s="276">
        <v>0</v>
      </c>
      <c r="N132" s="276">
        <v>26</v>
      </c>
      <c r="O132" s="86">
        <f>P132+Q132</f>
        <v>25.7</v>
      </c>
      <c r="P132" s="293"/>
      <c r="Q132" s="293">
        <v>25.7</v>
      </c>
      <c r="R132" s="284">
        <f t="shared" si="69"/>
        <v>98.84615384615384</v>
      </c>
      <c r="S132" s="284"/>
      <c r="T132" s="284">
        <f t="shared" si="70"/>
        <v>98.84615384615384</v>
      </c>
    </row>
    <row r="133" spans="1:20" ht="130.5" customHeight="1" x14ac:dyDescent="0.25">
      <c r="A133" s="391" t="s">
        <v>204</v>
      </c>
      <c r="B133" s="391" t="s">
        <v>205</v>
      </c>
      <c r="C133" s="392" t="s">
        <v>206</v>
      </c>
      <c r="D133" s="71" t="s">
        <v>139</v>
      </c>
      <c r="E133" s="65" t="s">
        <v>148</v>
      </c>
      <c r="F133" s="86">
        <v>0</v>
      </c>
      <c r="G133" s="86">
        <v>0</v>
      </c>
      <c r="H133" s="86">
        <v>0</v>
      </c>
      <c r="I133" s="86">
        <v>0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0</v>
      </c>
      <c r="R133" s="284"/>
      <c r="S133" s="284"/>
      <c r="T133" s="284"/>
    </row>
    <row r="134" spans="1:20" ht="145.5" customHeight="1" x14ac:dyDescent="0.25">
      <c r="A134" s="391"/>
      <c r="B134" s="391"/>
      <c r="C134" s="403"/>
      <c r="D134" s="71" t="s">
        <v>143</v>
      </c>
      <c r="E134" s="65" t="s">
        <v>140</v>
      </c>
      <c r="F134" s="86">
        <v>0</v>
      </c>
      <c r="G134" s="86">
        <v>0</v>
      </c>
      <c r="H134" s="86">
        <v>0</v>
      </c>
      <c r="I134" s="86">
        <v>0</v>
      </c>
      <c r="J134" s="86">
        <v>0</v>
      </c>
      <c r="K134" s="86">
        <v>0</v>
      </c>
      <c r="L134" s="86">
        <v>0</v>
      </c>
      <c r="M134" s="86">
        <v>0</v>
      </c>
      <c r="N134" s="86">
        <v>0</v>
      </c>
      <c r="O134" s="86">
        <v>0</v>
      </c>
      <c r="P134" s="86">
        <v>0</v>
      </c>
      <c r="Q134" s="86">
        <v>0</v>
      </c>
      <c r="R134" s="284"/>
      <c r="S134" s="284"/>
      <c r="T134" s="284"/>
    </row>
    <row r="135" spans="1:20" ht="380.25" hidden="1" customHeight="1" x14ac:dyDescent="0.25">
      <c r="A135" s="71" t="s">
        <v>207</v>
      </c>
      <c r="B135" s="71" t="s">
        <v>208</v>
      </c>
      <c r="C135" s="295"/>
      <c r="D135" s="65"/>
      <c r="E135" s="65"/>
      <c r="F135" s="86"/>
      <c r="G135" s="86"/>
      <c r="H135" s="86"/>
      <c r="I135" s="86"/>
      <c r="J135" s="86"/>
      <c r="K135" s="86"/>
      <c r="L135" s="98"/>
      <c r="M135" s="98"/>
      <c r="N135" s="98"/>
      <c r="O135" s="98"/>
      <c r="P135" s="98"/>
      <c r="Q135" s="98"/>
      <c r="R135" s="284" t="e">
        <f t="shared" si="69"/>
        <v>#DIV/0!</v>
      </c>
      <c r="S135" s="284" t="e">
        <f>P135/M135*100</f>
        <v>#DIV/0!</v>
      </c>
      <c r="T135" s="284" t="e">
        <f t="shared" si="70"/>
        <v>#DIV/0!</v>
      </c>
    </row>
    <row r="136" spans="1:20" ht="75.75" customHeight="1" x14ac:dyDescent="0.25">
      <c r="A136" s="391" t="s">
        <v>209</v>
      </c>
      <c r="B136" s="391" t="s">
        <v>512</v>
      </c>
      <c r="C136" s="403" t="s">
        <v>513</v>
      </c>
      <c r="D136" s="391" t="s">
        <v>139</v>
      </c>
      <c r="E136" s="64" t="s">
        <v>146</v>
      </c>
      <c r="F136" s="85">
        <f t="shared" ref="F136:K136" si="114">F138</f>
        <v>14937</v>
      </c>
      <c r="G136" s="85">
        <f t="shared" si="114"/>
        <v>0</v>
      </c>
      <c r="H136" s="85">
        <f t="shared" si="114"/>
        <v>14937</v>
      </c>
      <c r="I136" s="85">
        <f t="shared" si="114"/>
        <v>14937</v>
      </c>
      <c r="J136" s="85">
        <f t="shared" si="114"/>
        <v>0</v>
      </c>
      <c r="K136" s="85">
        <f t="shared" si="114"/>
        <v>14937</v>
      </c>
      <c r="L136" s="85">
        <f t="shared" ref="L136:Q136" si="115">L138</f>
        <v>14937</v>
      </c>
      <c r="M136" s="85">
        <f t="shared" si="115"/>
        <v>0</v>
      </c>
      <c r="N136" s="85">
        <f t="shared" si="115"/>
        <v>14937</v>
      </c>
      <c r="O136" s="85">
        <f t="shared" si="115"/>
        <v>14937</v>
      </c>
      <c r="P136" s="85">
        <f t="shared" si="115"/>
        <v>0</v>
      </c>
      <c r="Q136" s="85">
        <f t="shared" si="115"/>
        <v>14937</v>
      </c>
      <c r="R136" s="283">
        <f t="shared" si="69"/>
        <v>100</v>
      </c>
      <c r="S136" s="283"/>
      <c r="T136" s="283">
        <f t="shared" si="70"/>
        <v>100</v>
      </c>
    </row>
    <row r="137" spans="1:20" ht="46.5" customHeight="1" x14ac:dyDescent="0.25">
      <c r="A137" s="391"/>
      <c r="B137" s="391"/>
      <c r="C137" s="404"/>
      <c r="D137" s="391"/>
      <c r="E137" s="65" t="s">
        <v>147</v>
      </c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284"/>
      <c r="S137" s="284"/>
      <c r="T137" s="284"/>
    </row>
    <row r="138" spans="1:20" ht="87" customHeight="1" x14ac:dyDescent="0.25">
      <c r="A138" s="391"/>
      <c r="B138" s="391"/>
      <c r="C138" s="404"/>
      <c r="D138" s="391" t="s">
        <v>143</v>
      </c>
      <c r="E138" s="65" t="s">
        <v>148</v>
      </c>
      <c r="F138" s="86">
        <f t="shared" ref="F138:Q138" si="116">F139</f>
        <v>14937</v>
      </c>
      <c r="G138" s="86">
        <f t="shared" si="116"/>
        <v>0</v>
      </c>
      <c r="H138" s="86">
        <f t="shared" si="116"/>
        <v>14937</v>
      </c>
      <c r="I138" s="86">
        <f t="shared" si="116"/>
        <v>14937</v>
      </c>
      <c r="J138" s="86">
        <f t="shared" si="116"/>
        <v>0</v>
      </c>
      <c r="K138" s="86">
        <f t="shared" si="116"/>
        <v>14937</v>
      </c>
      <c r="L138" s="86">
        <f t="shared" si="116"/>
        <v>14937</v>
      </c>
      <c r="M138" s="86">
        <f t="shared" si="116"/>
        <v>0</v>
      </c>
      <c r="N138" s="86">
        <f t="shared" si="116"/>
        <v>14937</v>
      </c>
      <c r="O138" s="86">
        <f t="shared" si="116"/>
        <v>14937</v>
      </c>
      <c r="P138" s="86">
        <f t="shared" si="116"/>
        <v>0</v>
      </c>
      <c r="Q138" s="86">
        <f t="shared" si="116"/>
        <v>14937</v>
      </c>
      <c r="R138" s="284">
        <f t="shared" si="69"/>
        <v>100</v>
      </c>
      <c r="S138" s="284"/>
      <c r="T138" s="284">
        <f t="shared" si="70"/>
        <v>100</v>
      </c>
    </row>
    <row r="139" spans="1:20" ht="132.75" customHeight="1" x14ac:dyDescent="0.25">
      <c r="A139" s="391"/>
      <c r="B139" s="391"/>
      <c r="C139" s="404"/>
      <c r="D139" s="391"/>
      <c r="E139" s="65" t="s">
        <v>201</v>
      </c>
      <c r="F139" s="86">
        <f>G139+H139</f>
        <v>14937</v>
      </c>
      <c r="G139" s="86">
        <v>0</v>
      </c>
      <c r="H139" s="86">
        <v>14937</v>
      </c>
      <c r="I139" s="86">
        <f>J139+K139</f>
        <v>14937</v>
      </c>
      <c r="J139" s="86">
        <v>0</v>
      </c>
      <c r="K139" s="86">
        <v>14937</v>
      </c>
      <c r="L139" s="86">
        <f>M139+N139</f>
        <v>14937</v>
      </c>
      <c r="M139" s="98"/>
      <c r="N139" s="276">
        <v>14937</v>
      </c>
      <c r="O139" s="86">
        <f>P139+Q139</f>
        <v>14937</v>
      </c>
      <c r="P139" s="293"/>
      <c r="Q139" s="293">
        <v>14937</v>
      </c>
      <c r="R139" s="284">
        <f t="shared" ref="R139:R199" si="117">O139/L139*100</f>
        <v>100</v>
      </c>
      <c r="S139" s="284"/>
      <c r="T139" s="284">
        <f t="shared" ref="T139:T199" si="118">Q139/N139*100</f>
        <v>100</v>
      </c>
    </row>
    <row r="140" spans="1:20" ht="31.8" x14ac:dyDescent="0.25">
      <c r="A140" s="405" t="s">
        <v>210</v>
      </c>
      <c r="B140" s="405" t="s">
        <v>211</v>
      </c>
      <c r="C140" s="408" t="s">
        <v>212</v>
      </c>
      <c r="D140" s="386" t="s">
        <v>139</v>
      </c>
      <c r="E140" s="61" t="s">
        <v>146</v>
      </c>
      <c r="F140" s="82">
        <f t="shared" ref="F140:K140" si="119">F142+F144</f>
        <v>37403.599999999999</v>
      </c>
      <c r="G140" s="82">
        <f t="shared" si="119"/>
        <v>3285.5</v>
      </c>
      <c r="H140" s="82">
        <f t="shared" si="119"/>
        <v>34118.1</v>
      </c>
      <c r="I140" s="82">
        <f t="shared" si="119"/>
        <v>37403.599999999999</v>
      </c>
      <c r="J140" s="82">
        <f t="shared" si="119"/>
        <v>3285.5</v>
      </c>
      <c r="K140" s="82">
        <f t="shared" si="119"/>
        <v>34118.1</v>
      </c>
      <c r="L140" s="82">
        <f t="shared" ref="L140:Q140" si="120">L142+L144</f>
        <v>37403.599999999999</v>
      </c>
      <c r="M140" s="82">
        <f t="shared" si="120"/>
        <v>3285.5</v>
      </c>
      <c r="N140" s="82">
        <f t="shared" si="120"/>
        <v>34118.1</v>
      </c>
      <c r="O140" s="82">
        <f t="shared" si="120"/>
        <v>35973.5</v>
      </c>
      <c r="P140" s="82">
        <f t="shared" si="120"/>
        <v>3285.5</v>
      </c>
      <c r="Q140" s="82">
        <f t="shared" si="120"/>
        <v>32688</v>
      </c>
      <c r="R140" s="280">
        <f t="shared" si="117"/>
        <v>96.176571239132073</v>
      </c>
      <c r="S140" s="280">
        <f>P140/M140*100</f>
        <v>100</v>
      </c>
      <c r="T140" s="280">
        <f t="shared" si="118"/>
        <v>95.808383233532936</v>
      </c>
    </row>
    <row r="141" spans="1:20" ht="32.4" x14ac:dyDescent="0.25">
      <c r="A141" s="406"/>
      <c r="B141" s="406"/>
      <c r="C141" s="409"/>
      <c r="D141" s="386"/>
      <c r="E141" s="62" t="s">
        <v>147</v>
      </c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281"/>
      <c r="S141" s="281"/>
      <c r="T141" s="281"/>
    </row>
    <row r="142" spans="1:20" ht="31.8" x14ac:dyDescent="0.25">
      <c r="A142" s="406"/>
      <c r="B142" s="406"/>
      <c r="C142" s="409"/>
      <c r="D142" s="386" t="s">
        <v>142</v>
      </c>
      <c r="E142" s="63" t="s">
        <v>148</v>
      </c>
      <c r="F142" s="84">
        <f t="shared" ref="F142:Q142" si="121">F143</f>
        <v>29142.6</v>
      </c>
      <c r="G142" s="84">
        <f t="shared" si="121"/>
        <v>0</v>
      </c>
      <c r="H142" s="84">
        <f t="shared" si="121"/>
        <v>29142.6</v>
      </c>
      <c r="I142" s="84">
        <f t="shared" si="121"/>
        <v>29142.6</v>
      </c>
      <c r="J142" s="84">
        <f t="shared" si="121"/>
        <v>0</v>
      </c>
      <c r="K142" s="84">
        <f t="shared" si="121"/>
        <v>29142.6</v>
      </c>
      <c r="L142" s="84">
        <f t="shared" si="121"/>
        <v>29142.6</v>
      </c>
      <c r="M142" s="84">
        <f t="shared" si="121"/>
        <v>0</v>
      </c>
      <c r="N142" s="84">
        <f t="shared" si="121"/>
        <v>29142.6</v>
      </c>
      <c r="O142" s="84">
        <f t="shared" si="121"/>
        <v>29129.3</v>
      </c>
      <c r="P142" s="84">
        <f t="shared" si="121"/>
        <v>0</v>
      </c>
      <c r="Q142" s="84">
        <f t="shared" si="121"/>
        <v>29129.3</v>
      </c>
      <c r="R142" s="282">
        <f t="shared" si="117"/>
        <v>99.954362342412821</v>
      </c>
      <c r="S142" s="282"/>
      <c r="T142" s="282">
        <f t="shared" si="118"/>
        <v>99.954362342412821</v>
      </c>
    </row>
    <row r="143" spans="1:20" ht="32.4" x14ac:dyDescent="0.25">
      <c r="A143" s="406"/>
      <c r="B143" s="406"/>
      <c r="C143" s="409"/>
      <c r="D143" s="386"/>
      <c r="E143" s="62" t="s">
        <v>213</v>
      </c>
      <c r="F143" s="83">
        <f>G143+H143</f>
        <v>29142.6</v>
      </c>
      <c r="G143" s="83">
        <v>0</v>
      </c>
      <c r="H143" s="83">
        <f>H153</f>
        <v>29142.6</v>
      </c>
      <c r="I143" s="83">
        <f>J143+K143</f>
        <v>29142.6</v>
      </c>
      <c r="J143" s="83">
        <v>0</v>
      </c>
      <c r="K143" s="83">
        <f>K153</f>
        <v>29142.6</v>
      </c>
      <c r="L143" s="83">
        <f>M143+N143</f>
        <v>29142.6</v>
      </c>
      <c r="M143" s="83">
        <v>0</v>
      </c>
      <c r="N143" s="83">
        <f>N153</f>
        <v>29142.6</v>
      </c>
      <c r="O143" s="83">
        <f>P143+Q143</f>
        <v>29129.3</v>
      </c>
      <c r="P143" s="83">
        <v>0</v>
      </c>
      <c r="Q143" s="83">
        <f>Q153</f>
        <v>29129.3</v>
      </c>
      <c r="R143" s="281">
        <f t="shared" si="117"/>
        <v>99.954362342412821</v>
      </c>
      <c r="S143" s="281"/>
      <c r="T143" s="281">
        <f t="shared" si="118"/>
        <v>99.954362342412821</v>
      </c>
    </row>
    <row r="144" spans="1:20" ht="31.8" x14ac:dyDescent="0.25">
      <c r="A144" s="406"/>
      <c r="B144" s="406"/>
      <c r="C144" s="409"/>
      <c r="D144" s="386" t="s">
        <v>143</v>
      </c>
      <c r="E144" s="63" t="s">
        <v>148</v>
      </c>
      <c r="F144" s="84">
        <f t="shared" ref="F144:K144" si="122">F145+F146+F147+F148+F149</f>
        <v>8261</v>
      </c>
      <c r="G144" s="84">
        <f t="shared" si="122"/>
        <v>3285.5</v>
      </c>
      <c r="H144" s="84">
        <f t="shared" si="122"/>
        <v>4975.5</v>
      </c>
      <c r="I144" s="84">
        <f t="shared" si="122"/>
        <v>8261</v>
      </c>
      <c r="J144" s="84">
        <f t="shared" si="122"/>
        <v>3285.5</v>
      </c>
      <c r="K144" s="84">
        <f t="shared" si="122"/>
        <v>4975.5</v>
      </c>
      <c r="L144" s="84">
        <f t="shared" ref="L144:Q144" si="123">L145+L146+L147+L148+L149</f>
        <v>8261</v>
      </c>
      <c r="M144" s="84">
        <f t="shared" si="123"/>
        <v>3285.5</v>
      </c>
      <c r="N144" s="84">
        <f t="shared" si="123"/>
        <v>4975.5</v>
      </c>
      <c r="O144" s="84">
        <f t="shared" si="123"/>
        <v>6844.2</v>
      </c>
      <c r="P144" s="84">
        <f t="shared" si="123"/>
        <v>3285.5</v>
      </c>
      <c r="Q144" s="84">
        <f t="shared" si="123"/>
        <v>3558.7</v>
      </c>
      <c r="R144" s="282">
        <f t="shared" si="117"/>
        <v>82.849533954727022</v>
      </c>
      <c r="S144" s="282">
        <f>P144/M144*100</f>
        <v>100</v>
      </c>
      <c r="T144" s="282">
        <f t="shared" si="118"/>
        <v>71.524469902522355</v>
      </c>
    </row>
    <row r="145" spans="1:20" ht="32.4" x14ac:dyDescent="0.25">
      <c r="A145" s="406"/>
      <c r="B145" s="406"/>
      <c r="C145" s="409"/>
      <c r="D145" s="386"/>
      <c r="E145" s="62" t="s">
        <v>214</v>
      </c>
      <c r="F145" s="83">
        <f>G145+H145</f>
        <v>699</v>
      </c>
      <c r="G145" s="83">
        <f t="shared" ref="G145:H148" si="124">G161</f>
        <v>699</v>
      </c>
      <c r="H145" s="83">
        <f t="shared" si="124"/>
        <v>0</v>
      </c>
      <c r="I145" s="83">
        <f>J145+K145</f>
        <v>699</v>
      </c>
      <c r="J145" s="83">
        <f t="shared" ref="J145:K148" si="125">J161</f>
        <v>699</v>
      </c>
      <c r="K145" s="83">
        <f t="shared" si="125"/>
        <v>0</v>
      </c>
      <c r="L145" s="83">
        <f>M145+N145</f>
        <v>699</v>
      </c>
      <c r="M145" s="83">
        <f t="shared" ref="M145:N149" si="126">M161</f>
        <v>699</v>
      </c>
      <c r="N145" s="83">
        <f t="shared" si="126"/>
        <v>0</v>
      </c>
      <c r="O145" s="83">
        <f>P145+Q145</f>
        <v>699</v>
      </c>
      <c r="P145" s="83">
        <f t="shared" ref="P145:Q149" si="127">P161</f>
        <v>699</v>
      </c>
      <c r="Q145" s="83">
        <f t="shared" si="127"/>
        <v>0</v>
      </c>
      <c r="R145" s="281">
        <f t="shared" si="117"/>
        <v>100</v>
      </c>
      <c r="S145" s="281">
        <f>P145/M145*100</f>
        <v>100</v>
      </c>
      <c r="T145" s="281"/>
    </row>
    <row r="146" spans="1:20" ht="32.4" x14ac:dyDescent="0.25">
      <c r="A146" s="406"/>
      <c r="B146" s="406"/>
      <c r="C146" s="409"/>
      <c r="D146" s="386"/>
      <c r="E146" s="62" t="s">
        <v>215</v>
      </c>
      <c r="F146" s="83">
        <f>G146+H146</f>
        <v>2330</v>
      </c>
      <c r="G146" s="83">
        <f t="shared" si="124"/>
        <v>2330</v>
      </c>
      <c r="H146" s="83">
        <f t="shared" si="124"/>
        <v>0</v>
      </c>
      <c r="I146" s="83">
        <f>J146+K146</f>
        <v>2330</v>
      </c>
      <c r="J146" s="83">
        <f t="shared" si="125"/>
        <v>2330</v>
      </c>
      <c r="K146" s="83">
        <f t="shared" si="125"/>
        <v>0</v>
      </c>
      <c r="L146" s="83">
        <f>M146+N146</f>
        <v>2330</v>
      </c>
      <c r="M146" s="83">
        <f t="shared" si="126"/>
        <v>2330</v>
      </c>
      <c r="N146" s="83">
        <f t="shared" si="126"/>
        <v>0</v>
      </c>
      <c r="O146" s="83">
        <f>P146+Q146</f>
        <v>2330</v>
      </c>
      <c r="P146" s="83">
        <f t="shared" si="127"/>
        <v>2330</v>
      </c>
      <c r="Q146" s="83">
        <f t="shared" si="127"/>
        <v>0</v>
      </c>
      <c r="R146" s="281">
        <f t="shared" si="117"/>
        <v>100</v>
      </c>
      <c r="S146" s="281">
        <f>P146/M146*100</f>
        <v>100</v>
      </c>
      <c r="T146" s="281"/>
    </row>
    <row r="147" spans="1:20" ht="32.4" x14ac:dyDescent="0.25">
      <c r="A147" s="406"/>
      <c r="B147" s="406"/>
      <c r="C147" s="409"/>
      <c r="D147" s="386"/>
      <c r="E147" s="62" t="s">
        <v>216</v>
      </c>
      <c r="F147" s="83">
        <f>F163</f>
        <v>256.5</v>
      </c>
      <c r="G147" s="83">
        <f t="shared" si="124"/>
        <v>256.5</v>
      </c>
      <c r="H147" s="83">
        <f t="shared" si="124"/>
        <v>0</v>
      </c>
      <c r="I147" s="83">
        <f>I163</f>
        <v>256.5</v>
      </c>
      <c r="J147" s="83">
        <f t="shared" si="125"/>
        <v>256.5</v>
      </c>
      <c r="K147" s="83">
        <f t="shared" si="125"/>
        <v>0</v>
      </c>
      <c r="L147" s="83">
        <f>L163</f>
        <v>256.5</v>
      </c>
      <c r="M147" s="83">
        <f t="shared" si="126"/>
        <v>256.5</v>
      </c>
      <c r="N147" s="83">
        <f t="shared" si="126"/>
        <v>0</v>
      </c>
      <c r="O147" s="83">
        <f>O163</f>
        <v>256.5</v>
      </c>
      <c r="P147" s="83">
        <f t="shared" si="127"/>
        <v>256.5</v>
      </c>
      <c r="Q147" s="83">
        <f t="shared" si="127"/>
        <v>0</v>
      </c>
      <c r="R147" s="281">
        <f t="shared" si="117"/>
        <v>100</v>
      </c>
      <c r="S147" s="281">
        <f>P147/M147*100</f>
        <v>100</v>
      </c>
      <c r="T147" s="281"/>
    </row>
    <row r="148" spans="1:20" ht="32.4" x14ac:dyDescent="0.25">
      <c r="A148" s="406"/>
      <c r="B148" s="406"/>
      <c r="C148" s="409"/>
      <c r="D148" s="386"/>
      <c r="E148" s="62" t="s">
        <v>217</v>
      </c>
      <c r="F148" s="83">
        <f>F164</f>
        <v>250</v>
      </c>
      <c r="G148" s="83">
        <f t="shared" si="124"/>
        <v>0</v>
      </c>
      <c r="H148" s="83">
        <f t="shared" si="124"/>
        <v>250</v>
      </c>
      <c r="I148" s="83">
        <f>I164</f>
        <v>250</v>
      </c>
      <c r="J148" s="83">
        <f t="shared" si="125"/>
        <v>0</v>
      </c>
      <c r="K148" s="83">
        <f t="shared" si="125"/>
        <v>250</v>
      </c>
      <c r="L148" s="83">
        <f>L164</f>
        <v>250</v>
      </c>
      <c r="M148" s="83">
        <f t="shared" si="126"/>
        <v>0</v>
      </c>
      <c r="N148" s="83">
        <f t="shared" si="126"/>
        <v>250</v>
      </c>
      <c r="O148" s="83">
        <f>O164</f>
        <v>250</v>
      </c>
      <c r="P148" s="83">
        <f t="shared" si="127"/>
        <v>0</v>
      </c>
      <c r="Q148" s="83">
        <f t="shared" si="127"/>
        <v>250</v>
      </c>
      <c r="R148" s="281">
        <f t="shared" si="117"/>
        <v>100</v>
      </c>
      <c r="S148" s="281"/>
      <c r="T148" s="281">
        <f t="shared" si="118"/>
        <v>100</v>
      </c>
    </row>
    <row r="149" spans="1:20" ht="32.4" x14ac:dyDescent="0.25">
      <c r="A149" s="407"/>
      <c r="B149" s="407"/>
      <c r="C149" s="410"/>
      <c r="D149" s="386"/>
      <c r="E149" s="62" t="s">
        <v>218</v>
      </c>
      <c r="F149" s="83">
        <f>F165</f>
        <v>4725.5</v>
      </c>
      <c r="G149" s="83">
        <f>G165</f>
        <v>0</v>
      </c>
      <c r="H149" s="83">
        <f>H165</f>
        <v>4725.5</v>
      </c>
      <c r="I149" s="83">
        <f>I165</f>
        <v>4725.5</v>
      </c>
      <c r="J149" s="83">
        <f>J165</f>
        <v>0</v>
      </c>
      <c r="K149" s="83">
        <f>K165</f>
        <v>4725.5</v>
      </c>
      <c r="L149" s="83">
        <f>L165</f>
        <v>4725.5</v>
      </c>
      <c r="M149" s="83">
        <f t="shared" si="126"/>
        <v>0</v>
      </c>
      <c r="N149" s="83">
        <f t="shared" si="126"/>
        <v>4725.5</v>
      </c>
      <c r="O149" s="83">
        <f>O165</f>
        <v>3308.7</v>
      </c>
      <c r="P149" s="83">
        <f t="shared" si="127"/>
        <v>0</v>
      </c>
      <c r="Q149" s="83">
        <f t="shared" si="127"/>
        <v>3308.7</v>
      </c>
      <c r="R149" s="281">
        <f t="shared" si="117"/>
        <v>70.017987514548722</v>
      </c>
      <c r="S149" s="281"/>
      <c r="T149" s="281">
        <f t="shared" si="118"/>
        <v>70.017987514548722</v>
      </c>
    </row>
    <row r="150" spans="1:20" ht="83.25" customHeight="1" x14ac:dyDescent="0.25">
      <c r="A150" s="391" t="s">
        <v>219</v>
      </c>
      <c r="B150" s="411" t="s">
        <v>220</v>
      </c>
      <c r="C150" s="392" t="s">
        <v>558</v>
      </c>
      <c r="D150" s="391" t="s">
        <v>139</v>
      </c>
      <c r="E150" s="64" t="s">
        <v>146</v>
      </c>
      <c r="F150" s="85">
        <f t="shared" ref="F150:K150" si="128">F152</f>
        <v>29142.6</v>
      </c>
      <c r="G150" s="85">
        <f t="shared" si="128"/>
        <v>0</v>
      </c>
      <c r="H150" s="85">
        <f t="shared" si="128"/>
        <v>29142.6</v>
      </c>
      <c r="I150" s="85">
        <f t="shared" si="128"/>
        <v>29142.6</v>
      </c>
      <c r="J150" s="85">
        <f t="shared" si="128"/>
        <v>0</v>
      </c>
      <c r="K150" s="85">
        <f t="shared" si="128"/>
        <v>29142.6</v>
      </c>
      <c r="L150" s="85">
        <f t="shared" ref="L150:Q150" si="129">L152</f>
        <v>29142.6</v>
      </c>
      <c r="M150" s="85">
        <f t="shared" si="129"/>
        <v>0</v>
      </c>
      <c r="N150" s="85">
        <f t="shared" si="129"/>
        <v>29142.6</v>
      </c>
      <c r="O150" s="85">
        <f t="shared" si="129"/>
        <v>29129.3</v>
      </c>
      <c r="P150" s="85">
        <f t="shared" si="129"/>
        <v>0</v>
      </c>
      <c r="Q150" s="85">
        <f t="shared" si="129"/>
        <v>29129.3</v>
      </c>
      <c r="R150" s="283">
        <f t="shared" si="117"/>
        <v>99.954362342412821</v>
      </c>
      <c r="S150" s="283"/>
      <c r="T150" s="283">
        <f t="shared" si="118"/>
        <v>99.954362342412821</v>
      </c>
    </row>
    <row r="151" spans="1:20" ht="44.25" customHeight="1" x14ac:dyDescent="0.25">
      <c r="A151" s="391"/>
      <c r="B151" s="412"/>
      <c r="C151" s="392"/>
      <c r="D151" s="391"/>
      <c r="E151" s="65" t="s">
        <v>147</v>
      </c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284"/>
      <c r="S151" s="284"/>
      <c r="T151" s="284"/>
    </row>
    <row r="152" spans="1:20" ht="51" customHeight="1" x14ac:dyDescent="0.25">
      <c r="A152" s="391"/>
      <c r="B152" s="412"/>
      <c r="C152" s="392"/>
      <c r="D152" s="391" t="s">
        <v>142</v>
      </c>
      <c r="E152" s="66" t="s">
        <v>148</v>
      </c>
      <c r="F152" s="87">
        <f t="shared" ref="F152:Q152" si="130">F153</f>
        <v>29142.6</v>
      </c>
      <c r="G152" s="87">
        <f t="shared" si="130"/>
        <v>0</v>
      </c>
      <c r="H152" s="87">
        <f t="shared" si="130"/>
        <v>29142.6</v>
      </c>
      <c r="I152" s="87">
        <f t="shared" si="130"/>
        <v>29142.6</v>
      </c>
      <c r="J152" s="87">
        <f t="shared" si="130"/>
        <v>0</v>
      </c>
      <c r="K152" s="87">
        <f t="shared" si="130"/>
        <v>29142.6</v>
      </c>
      <c r="L152" s="87">
        <f t="shared" si="130"/>
        <v>29142.6</v>
      </c>
      <c r="M152" s="87">
        <f t="shared" si="130"/>
        <v>0</v>
      </c>
      <c r="N152" s="87">
        <f t="shared" si="130"/>
        <v>29142.6</v>
      </c>
      <c r="O152" s="87">
        <f t="shared" si="130"/>
        <v>29129.3</v>
      </c>
      <c r="P152" s="87">
        <f t="shared" si="130"/>
        <v>0</v>
      </c>
      <c r="Q152" s="87">
        <f t="shared" si="130"/>
        <v>29129.3</v>
      </c>
      <c r="R152" s="285">
        <f t="shared" si="117"/>
        <v>99.954362342412821</v>
      </c>
      <c r="S152" s="285"/>
      <c r="T152" s="285">
        <f t="shared" si="118"/>
        <v>99.954362342412821</v>
      </c>
    </row>
    <row r="153" spans="1:20" ht="12.75" customHeight="1" x14ac:dyDescent="0.25">
      <c r="A153" s="391"/>
      <c r="B153" s="413"/>
      <c r="C153" s="392"/>
      <c r="D153" s="391"/>
      <c r="E153" s="414" t="s">
        <v>213</v>
      </c>
      <c r="F153" s="420">
        <f>G153+H153</f>
        <v>29142.6</v>
      </c>
      <c r="G153" s="420">
        <v>0</v>
      </c>
      <c r="H153" s="420">
        <f>H155+H156+H157</f>
        <v>29142.6</v>
      </c>
      <c r="I153" s="420">
        <f>J153+K153</f>
        <v>29142.6</v>
      </c>
      <c r="J153" s="420">
        <v>0</v>
      </c>
      <c r="K153" s="420">
        <f>K155+K156+K157</f>
        <v>29142.6</v>
      </c>
      <c r="L153" s="420">
        <f>M153+N153</f>
        <v>29142.6</v>
      </c>
      <c r="M153" s="420">
        <f>M155+M156+M157</f>
        <v>0</v>
      </c>
      <c r="N153" s="420">
        <f>N155+N156+N157</f>
        <v>29142.6</v>
      </c>
      <c r="O153" s="420">
        <f>P153+Q153</f>
        <v>29129.3</v>
      </c>
      <c r="P153" s="420">
        <f>P155+P156+P157</f>
        <v>0</v>
      </c>
      <c r="Q153" s="420">
        <f>Q155+Q156+Q157</f>
        <v>29129.3</v>
      </c>
      <c r="R153" s="424">
        <f t="shared" si="117"/>
        <v>99.954362342412821</v>
      </c>
      <c r="S153" s="424"/>
      <c r="T153" s="424">
        <f t="shared" si="118"/>
        <v>99.954362342412821</v>
      </c>
    </row>
    <row r="154" spans="1:20" ht="64.8" x14ac:dyDescent="0.25">
      <c r="A154" s="391"/>
      <c r="B154" s="72" t="s">
        <v>221</v>
      </c>
      <c r="C154" s="392"/>
      <c r="D154" s="391"/>
      <c r="E154" s="414"/>
      <c r="F154" s="420"/>
      <c r="G154" s="420"/>
      <c r="H154" s="420"/>
      <c r="I154" s="420"/>
      <c r="J154" s="420"/>
      <c r="K154" s="420"/>
      <c r="L154" s="420"/>
      <c r="M154" s="420"/>
      <c r="N154" s="420"/>
      <c r="O154" s="420"/>
      <c r="P154" s="420"/>
      <c r="Q154" s="420"/>
      <c r="R154" s="425"/>
      <c r="S154" s="425"/>
      <c r="T154" s="425"/>
    </row>
    <row r="155" spans="1:20" ht="234" customHeight="1" x14ac:dyDescent="0.25">
      <c r="A155" s="391"/>
      <c r="B155" s="72" t="s">
        <v>222</v>
      </c>
      <c r="C155" s="392"/>
      <c r="D155" s="71" t="s">
        <v>142</v>
      </c>
      <c r="E155" s="65" t="s">
        <v>213</v>
      </c>
      <c r="F155" s="86">
        <f>G155+H155</f>
        <v>17560</v>
      </c>
      <c r="G155" s="86">
        <v>0</v>
      </c>
      <c r="H155" s="92">
        <v>17560</v>
      </c>
      <c r="I155" s="86">
        <f>J155+K155</f>
        <v>17560</v>
      </c>
      <c r="J155" s="86">
        <v>0</v>
      </c>
      <c r="K155" s="92">
        <v>17560</v>
      </c>
      <c r="L155" s="86">
        <f>M155+N155</f>
        <v>17560</v>
      </c>
      <c r="M155" s="319">
        <v>0</v>
      </c>
      <c r="N155" s="92">
        <v>17560</v>
      </c>
      <c r="O155" s="86">
        <f>P155+Q155</f>
        <v>17560</v>
      </c>
      <c r="P155" s="293">
        <v>0</v>
      </c>
      <c r="Q155" s="293">
        <v>17560</v>
      </c>
      <c r="R155" s="284">
        <f t="shared" si="117"/>
        <v>100</v>
      </c>
      <c r="S155" s="284"/>
      <c r="T155" s="284">
        <f t="shared" si="118"/>
        <v>100</v>
      </c>
    </row>
    <row r="156" spans="1:20" ht="199.5" customHeight="1" x14ac:dyDescent="0.25">
      <c r="A156" s="391"/>
      <c r="B156" s="72" t="s">
        <v>223</v>
      </c>
      <c r="C156" s="392"/>
      <c r="D156" s="71" t="s">
        <v>142</v>
      </c>
      <c r="E156" s="106" t="s">
        <v>213</v>
      </c>
      <c r="F156" s="86">
        <f>G156+H156</f>
        <v>1582.6</v>
      </c>
      <c r="G156" s="86">
        <v>0</v>
      </c>
      <c r="H156" s="92">
        <v>1582.6</v>
      </c>
      <c r="I156" s="86">
        <f>J156+K156</f>
        <v>1582.6</v>
      </c>
      <c r="J156" s="86">
        <v>0</v>
      </c>
      <c r="K156" s="92">
        <v>1582.6</v>
      </c>
      <c r="L156" s="86">
        <f>M156+N156</f>
        <v>1582.6</v>
      </c>
      <c r="M156" s="319">
        <v>0</v>
      </c>
      <c r="N156" s="92">
        <v>1582.6</v>
      </c>
      <c r="O156" s="86">
        <f>P156+Q156</f>
        <v>1569.3</v>
      </c>
      <c r="P156" s="293">
        <v>0</v>
      </c>
      <c r="Q156" s="293">
        <v>1569.3</v>
      </c>
      <c r="R156" s="284">
        <f t="shared" si="117"/>
        <v>99.159610767092133</v>
      </c>
      <c r="S156" s="284"/>
      <c r="T156" s="284">
        <f t="shared" si="118"/>
        <v>99.159610767092133</v>
      </c>
    </row>
    <row r="157" spans="1:20" ht="355.5" customHeight="1" x14ac:dyDescent="0.25">
      <c r="A157" s="391"/>
      <c r="B157" s="72" t="s">
        <v>224</v>
      </c>
      <c r="C157" s="392"/>
      <c r="D157" s="71" t="s">
        <v>142</v>
      </c>
      <c r="E157" s="65" t="s">
        <v>213</v>
      </c>
      <c r="F157" s="86">
        <f>G157+H157</f>
        <v>10000</v>
      </c>
      <c r="G157" s="86">
        <v>0</v>
      </c>
      <c r="H157" s="92">
        <v>10000</v>
      </c>
      <c r="I157" s="86">
        <f>J157+K157</f>
        <v>10000</v>
      </c>
      <c r="J157" s="86">
        <v>0</v>
      </c>
      <c r="K157" s="92">
        <v>10000</v>
      </c>
      <c r="L157" s="86">
        <f>M157+N157</f>
        <v>10000</v>
      </c>
      <c r="M157" s="319">
        <v>0</v>
      </c>
      <c r="N157" s="92">
        <v>10000</v>
      </c>
      <c r="O157" s="86">
        <f>P157+Q157</f>
        <v>10000</v>
      </c>
      <c r="P157" s="293">
        <v>0</v>
      </c>
      <c r="Q157" s="293">
        <v>10000</v>
      </c>
      <c r="R157" s="284">
        <f t="shared" si="117"/>
        <v>100</v>
      </c>
      <c r="S157" s="284"/>
      <c r="T157" s="284">
        <f t="shared" si="118"/>
        <v>100</v>
      </c>
    </row>
    <row r="158" spans="1:20" ht="31.8" x14ac:dyDescent="0.25">
      <c r="A158" s="374" t="s">
        <v>225</v>
      </c>
      <c r="B158" s="374" t="s">
        <v>226</v>
      </c>
      <c r="C158" s="377" t="s">
        <v>514</v>
      </c>
      <c r="D158" s="391" t="s">
        <v>139</v>
      </c>
      <c r="E158" s="64" t="s">
        <v>146</v>
      </c>
      <c r="F158" s="85">
        <f t="shared" ref="F158:K158" si="131">F160</f>
        <v>8261</v>
      </c>
      <c r="G158" s="85">
        <f t="shared" si="131"/>
        <v>3285.5</v>
      </c>
      <c r="H158" s="85">
        <f t="shared" si="131"/>
        <v>4975.5</v>
      </c>
      <c r="I158" s="85">
        <f t="shared" si="131"/>
        <v>8261</v>
      </c>
      <c r="J158" s="85">
        <f t="shared" si="131"/>
        <v>3285.5</v>
      </c>
      <c r="K158" s="85">
        <f t="shared" si="131"/>
        <v>4975.5</v>
      </c>
      <c r="L158" s="85">
        <f t="shared" ref="L158:Q158" si="132">L160</f>
        <v>8261</v>
      </c>
      <c r="M158" s="85">
        <f t="shared" si="132"/>
        <v>3285.5</v>
      </c>
      <c r="N158" s="85">
        <f t="shared" si="132"/>
        <v>4975.5</v>
      </c>
      <c r="O158" s="85">
        <f t="shared" si="132"/>
        <v>6844.2</v>
      </c>
      <c r="P158" s="85">
        <f t="shared" si="132"/>
        <v>3285.5</v>
      </c>
      <c r="Q158" s="85">
        <f t="shared" si="132"/>
        <v>3558.7</v>
      </c>
      <c r="R158" s="283">
        <f t="shared" si="117"/>
        <v>82.849533954727022</v>
      </c>
      <c r="S158" s="283">
        <f>P158/M158*100</f>
        <v>100</v>
      </c>
      <c r="T158" s="283">
        <f t="shared" si="118"/>
        <v>71.524469902522355</v>
      </c>
    </row>
    <row r="159" spans="1:20" ht="32.4" x14ac:dyDescent="0.25">
      <c r="A159" s="375"/>
      <c r="B159" s="375"/>
      <c r="C159" s="378"/>
      <c r="D159" s="391"/>
      <c r="E159" s="65" t="s">
        <v>147</v>
      </c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284"/>
      <c r="S159" s="284"/>
      <c r="T159" s="284"/>
    </row>
    <row r="160" spans="1:20" ht="31.8" x14ac:dyDescent="0.25">
      <c r="A160" s="375"/>
      <c r="B160" s="375"/>
      <c r="C160" s="378"/>
      <c r="D160" s="374" t="s">
        <v>143</v>
      </c>
      <c r="E160" s="66" t="s">
        <v>148</v>
      </c>
      <c r="F160" s="87">
        <f t="shared" ref="F160:K160" si="133">F161+F162+F163+F164+F165</f>
        <v>8261</v>
      </c>
      <c r="G160" s="87">
        <f t="shared" si="133"/>
        <v>3285.5</v>
      </c>
      <c r="H160" s="87">
        <f t="shared" si="133"/>
        <v>4975.5</v>
      </c>
      <c r="I160" s="87">
        <f t="shared" si="133"/>
        <v>8261</v>
      </c>
      <c r="J160" s="87">
        <f t="shared" si="133"/>
        <v>3285.5</v>
      </c>
      <c r="K160" s="87">
        <f t="shared" si="133"/>
        <v>4975.5</v>
      </c>
      <c r="L160" s="87">
        <f t="shared" ref="L160:Q160" si="134">L161+L162+L163+L164+L165</f>
        <v>8261</v>
      </c>
      <c r="M160" s="87">
        <f t="shared" si="134"/>
        <v>3285.5</v>
      </c>
      <c r="N160" s="87">
        <f t="shared" si="134"/>
        <v>4975.5</v>
      </c>
      <c r="O160" s="87">
        <f t="shared" si="134"/>
        <v>6844.2</v>
      </c>
      <c r="P160" s="87">
        <f t="shared" si="134"/>
        <v>3285.5</v>
      </c>
      <c r="Q160" s="87">
        <f t="shared" si="134"/>
        <v>3558.7</v>
      </c>
      <c r="R160" s="285">
        <f t="shared" si="117"/>
        <v>82.849533954727022</v>
      </c>
      <c r="S160" s="285">
        <f>P160/M160*100</f>
        <v>100</v>
      </c>
      <c r="T160" s="285">
        <f t="shared" si="118"/>
        <v>71.524469902522355</v>
      </c>
    </row>
    <row r="161" spans="1:20" ht="32.4" x14ac:dyDescent="0.25">
      <c r="A161" s="375"/>
      <c r="B161" s="375"/>
      <c r="C161" s="378"/>
      <c r="D161" s="375"/>
      <c r="E161" s="65" t="s">
        <v>214</v>
      </c>
      <c r="F161" s="86">
        <f>G161+H161</f>
        <v>699</v>
      </c>
      <c r="G161" s="86">
        <f>G173</f>
        <v>699</v>
      </c>
      <c r="H161" s="86">
        <f>H173</f>
        <v>0</v>
      </c>
      <c r="I161" s="86">
        <f>J161+K161</f>
        <v>699</v>
      </c>
      <c r="J161" s="86">
        <f>J173</f>
        <v>699</v>
      </c>
      <c r="K161" s="86">
        <f>K173</f>
        <v>0</v>
      </c>
      <c r="L161" s="86">
        <f>M161+N161</f>
        <v>699</v>
      </c>
      <c r="M161" s="86">
        <f>M173</f>
        <v>699</v>
      </c>
      <c r="N161" s="86">
        <f>N173</f>
        <v>0</v>
      </c>
      <c r="O161" s="86">
        <f>P161+Q161</f>
        <v>699</v>
      </c>
      <c r="P161" s="86">
        <f>P173</f>
        <v>699</v>
      </c>
      <c r="Q161" s="86">
        <f>Q173</f>
        <v>0</v>
      </c>
      <c r="R161" s="284">
        <f t="shared" si="117"/>
        <v>100</v>
      </c>
      <c r="S161" s="284">
        <f>P161/M161*100</f>
        <v>100</v>
      </c>
      <c r="T161" s="284"/>
    </row>
    <row r="162" spans="1:20" ht="32.4" x14ac:dyDescent="0.25">
      <c r="A162" s="375"/>
      <c r="B162" s="375"/>
      <c r="C162" s="378"/>
      <c r="D162" s="375"/>
      <c r="E162" s="65" t="s">
        <v>215</v>
      </c>
      <c r="F162" s="86">
        <f>G162+H162</f>
        <v>2330</v>
      </c>
      <c r="G162" s="86">
        <f>G174</f>
        <v>2330</v>
      </c>
      <c r="H162" s="86">
        <f>H174</f>
        <v>0</v>
      </c>
      <c r="I162" s="86">
        <f>J162+K162</f>
        <v>2330</v>
      </c>
      <c r="J162" s="86">
        <f>J174</f>
        <v>2330</v>
      </c>
      <c r="K162" s="86">
        <f>K174</f>
        <v>0</v>
      </c>
      <c r="L162" s="86">
        <f>M162+N162</f>
        <v>2330</v>
      </c>
      <c r="M162" s="86">
        <f>M174</f>
        <v>2330</v>
      </c>
      <c r="N162" s="86">
        <f>N174</f>
        <v>0</v>
      </c>
      <c r="O162" s="86">
        <f>P162+Q162</f>
        <v>2330</v>
      </c>
      <c r="P162" s="86">
        <f>P174</f>
        <v>2330</v>
      </c>
      <c r="Q162" s="86">
        <f>Q174</f>
        <v>0</v>
      </c>
      <c r="R162" s="284">
        <f t="shared" si="117"/>
        <v>100</v>
      </c>
      <c r="S162" s="284">
        <f>P162/M162*100</f>
        <v>100</v>
      </c>
      <c r="T162" s="284"/>
    </row>
    <row r="163" spans="1:20" ht="32.4" x14ac:dyDescent="0.25">
      <c r="A163" s="375"/>
      <c r="B163" s="375"/>
      <c r="C163" s="378"/>
      <c r="D163" s="375"/>
      <c r="E163" s="65" t="s">
        <v>216</v>
      </c>
      <c r="F163" s="86">
        <f t="shared" ref="F163:K164" si="135">F178</f>
        <v>256.5</v>
      </c>
      <c r="G163" s="86">
        <f t="shared" si="135"/>
        <v>256.5</v>
      </c>
      <c r="H163" s="86">
        <f t="shared" si="135"/>
        <v>0</v>
      </c>
      <c r="I163" s="86">
        <f t="shared" si="135"/>
        <v>256.5</v>
      </c>
      <c r="J163" s="86">
        <f t="shared" si="135"/>
        <v>256.5</v>
      </c>
      <c r="K163" s="86">
        <f t="shared" si="135"/>
        <v>0</v>
      </c>
      <c r="L163" s="86">
        <f t="shared" ref="L163:Q163" si="136">L178</f>
        <v>256.5</v>
      </c>
      <c r="M163" s="86">
        <f t="shared" si="136"/>
        <v>256.5</v>
      </c>
      <c r="N163" s="86">
        <f t="shared" si="136"/>
        <v>0</v>
      </c>
      <c r="O163" s="86">
        <f t="shared" si="136"/>
        <v>256.5</v>
      </c>
      <c r="P163" s="86">
        <f t="shared" si="136"/>
        <v>256.5</v>
      </c>
      <c r="Q163" s="86">
        <f t="shared" si="136"/>
        <v>0</v>
      </c>
      <c r="R163" s="284">
        <f t="shared" si="117"/>
        <v>100</v>
      </c>
      <c r="S163" s="284">
        <f>P163/M163*100</f>
        <v>100</v>
      </c>
      <c r="T163" s="284"/>
    </row>
    <row r="164" spans="1:20" ht="32.4" x14ac:dyDescent="0.25">
      <c r="A164" s="375"/>
      <c r="B164" s="375"/>
      <c r="C164" s="378"/>
      <c r="D164" s="375"/>
      <c r="E164" s="65" t="s">
        <v>217</v>
      </c>
      <c r="F164" s="86">
        <f>F179</f>
        <v>250</v>
      </c>
      <c r="G164" s="86">
        <f t="shared" si="135"/>
        <v>0</v>
      </c>
      <c r="H164" s="86">
        <f t="shared" si="135"/>
        <v>250</v>
      </c>
      <c r="I164" s="86">
        <f t="shared" si="135"/>
        <v>250</v>
      </c>
      <c r="J164" s="86">
        <f t="shared" si="135"/>
        <v>0</v>
      </c>
      <c r="K164" s="86">
        <f t="shared" si="135"/>
        <v>250</v>
      </c>
      <c r="L164" s="86">
        <f t="shared" ref="L164:Q164" si="137">L179</f>
        <v>250</v>
      </c>
      <c r="M164" s="86">
        <f t="shared" si="137"/>
        <v>0</v>
      </c>
      <c r="N164" s="86">
        <f t="shared" si="137"/>
        <v>250</v>
      </c>
      <c r="O164" s="86">
        <f t="shared" si="137"/>
        <v>250</v>
      </c>
      <c r="P164" s="86">
        <f t="shared" si="137"/>
        <v>0</v>
      </c>
      <c r="Q164" s="86">
        <f t="shared" si="137"/>
        <v>250</v>
      </c>
      <c r="R164" s="284">
        <f t="shared" si="117"/>
        <v>100</v>
      </c>
      <c r="S164" s="284"/>
      <c r="T164" s="284">
        <f t="shared" si="118"/>
        <v>100</v>
      </c>
    </row>
    <row r="165" spans="1:20" ht="32.4" x14ac:dyDescent="0.25">
      <c r="A165" s="376"/>
      <c r="B165" s="376"/>
      <c r="C165" s="379"/>
      <c r="D165" s="376"/>
      <c r="E165" s="65" t="s">
        <v>218</v>
      </c>
      <c r="F165" s="86">
        <f t="shared" ref="F165:K165" si="138">F169</f>
        <v>4725.5</v>
      </c>
      <c r="G165" s="86">
        <f t="shared" si="138"/>
        <v>0</v>
      </c>
      <c r="H165" s="86">
        <f t="shared" si="138"/>
        <v>4725.5</v>
      </c>
      <c r="I165" s="86">
        <f t="shared" si="138"/>
        <v>4725.5</v>
      </c>
      <c r="J165" s="86">
        <f t="shared" si="138"/>
        <v>0</v>
      </c>
      <c r="K165" s="86">
        <f t="shared" si="138"/>
        <v>4725.5</v>
      </c>
      <c r="L165" s="86">
        <f t="shared" ref="L165:Q165" si="139">L169</f>
        <v>4725.5</v>
      </c>
      <c r="M165" s="86">
        <f t="shared" si="139"/>
        <v>0</v>
      </c>
      <c r="N165" s="86">
        <f t="shared" si="139"/>
        <v>4725.5</v>
      </c>
      <c r="O165" s="86">
        <f t="shared" si="139"/>
        <v>3308.7</v>
      </c>
      <c r="P165" s="86">
        <f t="shared" si="139"/>
        <v>0</v>
      </c>
      <c r="Q165" s="86">
        <f t="shared" si="139"/>
        <v>3308.7</v>
      </c>
      <c r="R165" s="284">
        <f t="shared" si="117"/>
        <v>70.017987514548722</v>
      </c>
      <c r="S165" s="284"/>
      <c r="T165" s="284">
        <f t="shared" si="118"/>
        <v>70.017987514548722</v>
      </c>
    </row>
    <row r="166" spans="1:20" ht="91.5" customHeight="1" x14ac:dyDescent="0.25">
      <c r="A166" s="394" t="s">
        <v>227</v>
      </c>
      <c r="B166" s="394" t="s">
        <v>228</v>
      </c>
      <c r="C166" s="393" t="s">
        <v>510</v>
      </c>
      <c r="D166" s="381" t="s">
        <v>139</v>
      </c>
      <c r="E166" s="67" t="s">
        <v>146</v>
      </c>
      <c r="F166" s="88">
        <f t="shared" ref="F166:K166" si="140">F168</f>
        <v>4725.5</v>
      </c>
      <c r="G166" s="88">
        <f t="shared" si="140"/>
        <v>0</v>
      </c>
      <c r="H166" s="88">
        <f t="shared" si="140"/>
        <v>4725.5</v>
      </c>
      <c r="I166" s="88">
        <f t="shared" si="140"/>
        <v>4725.5</v>
      </c>
      <c r="J166" s="88">
        <f t="shared" si="140"/>
        <v>0</v>
      </c>
      <c r="K166" s="88">
        <f t="shared" si="140"/>
        <v>4725.5</v>
      </c>
      <c r="L166" s="88">
        <f t="shared" ref="L166:Q166" si="141">L168</f>
        <v>4725.5</v>
      </c>
      <c r="M166" s="88">
        <f t="shared" si="141"/>
        <v>0</v>
      </c>
      <c r="N166" s="88">
        <f t="shared" si="141"/>
        <v>4725.5</v>
      </c>
      <c r="O166" s="88">
        <f t="shared" si="141"/>
        <v>3308.7</v>
      </c>
      <c r="P166" s="88">
        <f t="shared" si="141"/>
        <v>0</v>
      </c>
      <c r="Q166" s="88">
        <f t="shared" si="141"/>
        <v>3308.7</v>
      </c>
      <c r="R166" s="287">
        <f t="shared" si="117"/>
        <v>70.017987514548722</v>
      </c>
      <c r="S166" s="287"/>
      <c r="T166" s="287">
        <f t="shared" si="118"/>
        <v>70.017987514548722</v>
      </c>
    </row>
    <row r="167" spans="1:20" ht="71.25" customHeight="1" x14ac:dyDescent="0.25">
      <c r="A167" s="394"/>
      <c r="B167" s="394"/>
      <c r="C167" s="393"/>
      <c r="D167" s="381"/>
      <c r="E167" s="68" t="s">
        <v>147</v>
      </c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288"/>
      <c r="S167" s="288"/>
      <c r="T167" s="288"/>
    </row>
    <row r="168" spans="1:20" ht="91.5" customHeight="1" x14ac:dyDescent="0.25">
      <c r="A168" s="394"/>
      <c r="B168" s="394"/>
      <c r="C168" s="393"/>
      <c r="D168" s="381" t="s">
        <v>143</v>
      </c>
      <c r="E168" s="68" t="s">
        <v>148</v>
      </c>
      <c r="F168" s="89">
        <f t="shared" ref="F168:Q168" si="142">F169</f>
        <v>4725.5</v>
      </c>
      <c r="G168" s="89">
        <f t="shared" si="142"/>
        <v>0</v>
      </c>
      <c r="H168" s="89">
        <f t="shared" si="142"/>
        <v>4725.5</v>
      </c>
      <c r="I168" s="89">
        <f t="shared" si="142"/>
        <v>4725.5</v>
      </c>
      <c r="J168" s="89">
        <f t="shared" si="142"/>
        <v>0</v>
      </c>
      <c r="K168" s="89">
        <f t="shared" si="142"/>
        <v>4725.5</v>
      </c>
      <c r="L168" s="89">
        <f t="shared" si="142"/>
        <v>4725.5</v>
      </c>
      <c r="M168" s="89">
        <f t="shared" si="142"/>
        <v>0</v>
      </c>
      <c r="N168" s="89">
        <f t="shared" si="142"/>
        <v>4725.5</v>
      </c>
      <c r="O168" s="89">
        <f t="shared" si="142"/>
        <v>3308.7</v>
      </c>
      <c r="P168" s="89">
        <f t="shared" si="142"/>
        <v>0</v>
      </c>
      <c r="Q168" s="89">
        <f t="shared" si="142"/>
        <v>3308.7</v>
      </c>
      <c r="R168" s="288">
        <f t="shared" si="117"/>
        <v>70.017987514548722</v>
      </c>
      <c r="S168" s="288"/>
      <c r="T168" s="288">
        <f t="shared" si="118"/>
        <v>70.017987514548722</v>
      </c>
    </row>
    <row r="169" spans="1:20" ht="91.5" customHeight="1" x14ac:dyDescent="0.25">
      <c r="A169" s="394"/>
      <c r="B169" s="394"/>
      <c r="C169" s="393"/>
      <c r="D169" s="381"/>
      <c r="E169" s="68" t="s">
        <v>218</v>
      </c>
      <c r="F169" s="89">
        <f>G169+H169</f>
        <v>4725.5</v>
      </c>
      <c r="G169" s="89">
        <v>0</v>
      </c>
      <c r="H169" s="89">
        <v>4725.5</v>
      </c>
      <c r="I169" s="89">
        <f>J169+K169</f>
        <v>4725.5</v>
      </c>
      <c r="J169" s="89">
        <v>0</v>
      </c>
      <c r="K169" s="89">
        <v>4725.5</v>
      </c>
      <c r="L169" s="291">
        <f>M169+N169</f>
        <v>4725.5</v>
      </c>
      <c r="M169" s="97"/>
      <c r="N169" s="89">
        <v>4725.5</v>
      </c>
      <c r="O169" s="291">
        <f>P169+Q169</f>
        <v>3308.7</v>
      </c>
      <c r="P169" s="291"/>
      <c r="Q169" s="291">
        <v>3308.7</v>
      </c>
      <c r="R169" s="288">
        <f t="shared" si="117"/>
        <v>70.017987514548722</v>
      </c>
      <c r="S169" s="288"/>
      <c r="T169" s="288">
        <f t="shared" si="118"/>
        <v>70.017987514548722</v>
      </c>
    </row>
    <row r="170" spans="1:20" ht="44.25" customHeight="1" x14ac:dyDescent="0.25">
      <c r="A170" s="394" t="s">
        <v>229</v>
      </c>
      <c r="B170" s="394" t="s">
        <v>230</v>
      </c>
      <c r="C170" s="393" t="s">
        <v>231</v>
      </c>
      <c r="D170" s="381" t="s">
        <v>139</v>
      </c>
      <c r="E170" s="67" t="s">
        <v>146</v>
      </c>
      <c r="F170" s="88">
        <f t="shared" ref="F170:K170" si="143">F172</f>
        <v>3029</v>
      </c>
      <c r="G170" s="88">
        <f t="shared" si="143"/>
        <v>3029</v>
      </c>
      <c r="H170" s="88">
        <f t="shared" si="143"/>
        <v>0</v>
      </c>
      <c r="I170" s="88">
        <f t="shared" si="143"/>
        <v>3029</v>
      </c>
      <c r="J170" s="88">
        <f t="shared" si="143"/>
        <v>3029</v>
      </c>
      <c r="K170" s="88">
        <f t="shared" si="143"/>
        <v>0</v>
      </c>
      <c r="L170" s="88">
        <f t="shared" ref="L170:Q170" si="144">L172</f>
        <v>3029</v>
      </c>
      <c r="M170" s="88">
        <f t="shared" si="144"/>
        <v>3029</v>
      </c>
      <c r="N170" s="88">
        <f t="shared" si="144"/>
        <v>0</v>
      </c>
      <c r="O170" s="88">
        <f t="shared" si="144"/>
        <v>3029</v>
      </c>
      <c r="P170" s="96">
        <f t="shared" si="144"/>
        <v>3029</v>
      </c>
      <c r="Q170" s="96">
        <f t="shared" si="144"/>
        <v>0</v>
      </c>
      <c r="R170" s="287">
        <f t="shared" si="117"/>
        <v>100</v>
      </c>
      <c r="S170" s="287">
        <f>P170/M170*100</f>
        <v>100</v>
      </c>
      <c r="T170" s="287"/>
    </row>
    <row r="171" spans="1:20" ht="44.25" customHeight="1" x14ac:dyDescent="0.25">
      <c r="A171" s="394"/>
      <c r="B171" s="394"/>
      <c r="C171" s="393"/>
      <c r="D171" s="381"/>
      <c r="E171" s="68" t="s">
        <v>147</v>
      </c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95"/>
      <c r="Q171" s="95"/>
      <c r="R171" s="288"/>
      <c r="S171" s="288"/>
      <c r="T171" s="288"/>
    </row>
    <row r="172" spans="1:20" ht="62.25" customHeight="1" x14ac:dyDescent="0.25">
      <c r="A172" s="394"/>
      <c r="B172" s="394"/>
      <c r="C172" s="393"/>
      <c r="D172" s="381" t="s">
        <v>143</v>
      </c>
      <c r="E172" s="68" t="s">
        <v>148</v>
      </c>
      <c r="F172" s="89">
        <f t="shared" ref="F172:K172" si="145">F173+F174</f>
        <v>3029</v>
      </c>
      <c r="G172" s="89">
        <f t="shared" si="145"/>
        <v>3029</v>
      </c>
      <c r="H172" s="89">
        <f t="shared" si="145"/>
        <v>0</v>
      </c>
      <c r="I172" s="89">
        <f t="shared" si="145"/>
        <v>3029</v>
      </c>
      <c r="J172" s="89">
        <f t="shared" si="145"/>
        <v>3029</v>
      </c>
      <c r="K172" s="89">
        <f t="shared" si="145"/>
        <v>0</v>
      </c>
      <c r="L172" s="89">
        <f t="shared" ref="L172:Q172" si="146">L173+L174</f>
        <v>3029</v>
      </c>
      <c r="M172" s="89">
        <f t="shared" si="146"/>
        <v>3029</v>
      </c>
      <c r="N172" s="89">
        <f t="shared" si="146"/>
        <v>0</v>
      </c>
      <c r="O172" s="89">
        <f t="shared" si="146"/>
        <v>3029</v>
      </c>
      <c r="P172" s="95">
        <f t="shared" si="146"/>
        <v>3029</v>
      </c>
      <c r="Q172" s="95">
        <f t="shared" si="146"/>
        <v>0</v>
      </c>
      <c r="R172" s="288">
        <f t="shared" si="117"/>
        <v>100</v>
      </c>
      <c r="S172" s="288">
        <f>P172/M172*100</f>
        <v>100</v>
      </c>
      <c r="T172" s="288"/>
    </row>
    <row r="173" spans="1:20" ht="44.25" customHeight="1" x14ac:dyDescent="0.25">
      <c r="A173" s="394"/>
      <c r="B173" s="394"/>
      <c r="C173" s="393"/>
      <c r="D173" s="381"/>
      <c r="E173" s="68" t="s">
        <v>214</v>
      </c>
      <c r="F173" s="89">
        <f>G173+H173</f>
        <v>699</v>
      </c>
      <c r="G173" s="89">
        <v>699</v>
      </c>
      <c r="H173" s="89">
        <v>0</v>
      </c>
      <c r="I173" s="89">
        <f>J173+K173</f>
        <v>699</v>
      </c>
      <c r="J173" s="89">
        <v>699</v>
      </c>
      <c r="K173" s="89">
        <v>0</v>
      </c>
      <c r="L173" s="89">
        <f>M173+N173</f>
        <v>699</v>
      </c>
      <c r="M173" s="89">
        <v>699</v>
      </c>
      <c r="N173" s="89">
        <v>0</v>
      </c>
      <c r="O173" s="89">
        <f>P173+Q173</f>
        <v>699</v>
      </c>
      <c r="P173" s="291">
        <v>699</v>
      </c>
      <c r="Q173" s="291"/>
      <c r="R173" s="288">
        <f t="shared" si="117"/>
        <v>100</v>
      </c>
      <c r="S173" s="288">
        <f>P173/M173*100</f>
        <v>100</v>
      </c>
      <c r="T173" s="288"/>
    </row>
    <row r="174" spans="1:20" ht="44.25" customHeight="1" x14ac:dyDescent="0.25">
      <c r="A174" s="394"/>
      <c r="B174" s="394"/>
      <c r="C174" s="393"/>
      <c r="D174" s="381"/>
      <c r="E174" s="68" t="s">
        <v>215</v>
      </c>
      <c r="F174" s="89">
        <f>G174+H174</f>
        <v>2330</v>
      </c>
      <c r="G174" s="89">
        <v>2330</v>
      </c>
      <c r="H174" s="89">
        <v>0</v>
      </c>
      <c r="I174" s="89">
        <f>J174+K174</f>
        <v>2330</v>
      </c>
      <c r="J174" s="89">
        <v>2330</v>
      </c>
      <c r="K174" s="89">
        <v>0</v>
      </c>
      <c r="L174" s="89">
        <f>M174+N174</f>
        <v>2330</v>
      </c>
      <c r="M174" s="89">
        <v>2330</v>
      </c>
      <c r="N174" s="89">
        <v>0</v>
      </c>
      <c r="O174" s="89">
        <f>P174+Q174</f>
        <v>2330</v>
      </c>
      <c r="P174" s="291">
        <v>2330</v>
      </c>
      <c r="Q174" s="291"/>
      <c r="R174" s="288">
        <f t="shared" si="117"/>
        <v>100</v>
      </c>
      <c r="S174" s="288">
        <f>P174/M174*100</f>
        <v>100</v>
      </c>
      <c r="T174" s="288"/>
    </row>
    <row r="175" spans="1:20" ht="46.5" customHeight="1" x14ac:dyDescent="0.25">
      <c r="A175" s="394" t="s">
        <v>232</v>
      </c>
      <c r="B175" s="394" t="s">
        <v>233</v>
      </c>
      <c r="C175" s="393" t="s">
        <v>234</v>
      </c>
      <c r="D175" s="381" t="s">
        <v>139</v>
      </c>
      <c r="E175" s="67" t="s">
        <v>146</v>
      </c>
      <c r="F175" s="88">
        <f t="shared" ref="F175:Q175" si="147">F177</f>
        <v>506.5</v>
      </c>
      <c r="G175" s="88">
        <f t="shared" si="147"/>
        <v>256.5</v>
      </c>
      <c r="H175" s="88">
        <f t="shared" si="147"/>
        <v>250</v>
      </c>
      <c r="I175" s="88">
        <f t="shared" si="147"/>
        <v>506.5</v>
      </c>
      <c r="J175" s="88">
        <f t="shared" si="147"/>
        <v>256.5</v>
      </c>
      <c r="K175" s="88">
        <f t="shared" si="147"/>
        <v>250</v>
      </c>
      <c r="L175" s="88">
        <f t="shared" si="147"/>
        <v>506.5</v>
      </c>
      <c r="M175" s="88">
        <f t="shared" si="147"/>
        <v>256.5</v>
      </c>
      <c r="N175" s="88">
        <f t="shared" si="147"/>
        <v>250</v>
      </c>
      <c r="O175" s="88">
        <f t="shared" si="147"/>
        <v>506.5</v>
      </c>
      <c r="P175" s="96">
        <f t="shared" si="147"/>
        <v>256.5</v>
      </c>
      <c r="Q175" s="96">
        <f t="shared" si="147"/>
        <v>250</v>
      </c>
      <c r="R175" s="287">
        <f t="shared" si="117"/>
        <v>100</v>
      </c>
      <c r="S175" s="287">
        <f>P175/M175*100</f>
        <v>100</v>
      </c>
      <c r="T175" s="287">
        <f t="shared" si="118"/>
        <v>100</v>
      </c>
    </row>
    <row r="176" spans="1:20" ht="32.4" x14ac:dyDescent="0.25">
      <c r="A176" s="394"/>
      <c r="B176" s="394"/>
      <c r="C176" s="393"/>
      <c r="D176" s="381"/>
      <c r="E176" s="68" t="s">
        <v>147</v>
      </c>
      <c r="F176" s="89"/>
      <c r="G176" s="89"/>
      <c r="H176" s="89"/>
      <c r="I176" s="89"/>
      <c r="J176" s="89"/>
      <c r="K176" s="89"/>
      <c r="L176" s="97"/>
      <c r="M176" s="97"/>
      <c r="N176" s="97"/>
      <c r="O176" s="97"/>
      <c r="P176" s="291"/>
      <c r="Q176" s="291"/>
      <c r="R176" s="288"/>
      <c r="S176" s="288"/>
      <c r="T176" s="288"/>
    </row>
    <row r="177" spans="1:20" ht="55.5" customHeight="1" x14ac:dyDescent="0.25">
      <c r="A177" s="394"/>
      <c r="B177" s="394"/>
      <c r="C177" s="393"/>
      <c r="D177" s="381" t="s">
        <v>143</v>
      </c>
      <c r="E177" s="68" t="s">
        <v>148</v>
      </c>
      <c r="F177" s="89">
        <f t="shared" ref="F177:O177" si="148">F178+F179</f>
        <v>506.5</v>
      </c>
      <c r="G177" s="89">
        <f t="shared" si="148"/>
        <v>256.5</v>
      </c>
      <c r="H177" s="89">
        <f t="shared" si="148"/>
        <v>250</v>
      </c>
      <c r="I177" s="89">
        <f t="shared" si="148"/>
        <v>506.5</v>
      </c>
      <c r="J177" s="89">
        <f t="shared" si="148"/>
        <v>256.5</v>
      </c>
      <c r="K177" s="89">
        <f t="shared" si="148"/>
        <v>250</v>
      </c>
      <c r="L177" s="89">
        <f>L178+L179</f>
        <v>506.5</v>
      </c>
      <c r="M177" s="89">
        <f t="shared" si="148"/>
        <v>256.5</v>
      </c>
      <c r="N177" s="89">
        <f t="shared" si="148"/>
        <v>250</v>
      </c>
      <c r="O177" s="89">
        <f t="shared" si="148"/>
        <v>506.5</v>
      </c>
      <c r="P177" s="95">
        <f>P178+P179</f>
        <v>256.5</v>
      </c>
      <c r="Q177" s="95">
        <f>Q178+Q179</f>
        <v>250</v>
      </c>
      <c r="R177" s="288">
        <f t="shared" si="117"/>
        <v>100</v>
      </c>
      <c r="S177" s="288">
        <f>P177/M177*100</f>
        <v>100</v>
      </c>
      <c r="T177" s="288">
        <f t="shared" si="118"/>
        <v>100</v>
      </c>
    </row>
    <row r="178" spans="1:20" ht="48.75" customHeight="1" x14ac:dyDescent="0.25">
      <c r="A178" s="394"/>
      <c r="B178" s="394"/>
      <c r="C178" s="393"/>
      <c r="D178" s="381"/>
      <c r="E178" s="68" t="s">
        <v>216</v>
      </c>
      <c r="F178" s="89">
        <f>G178+H178</f>
        <v>256.5</v>
      </c>
      <c r="G178" s="89">
        <v>256.5</v>
      </c>
      <c r="H178" s="89">
        <v>0</v>
      </c>
      <c r="I178" s="89">
        <f>J178+K178</f>
        <v>256.5</v>
      </c>
      <c r="J178" s="89">
        <v>256.5</v>
      </c>
      <c r="K178" s="89">
        <v>0</v>
      </c>
      <c r="L178" s="89">
        <f>M178+N178</f>
        <v>256.5</v>
      </c>
      <c r="M178" s="89">
        <v>256.5</v>
      </c>
      <c r="N178" s="89">
        <v>0</v>
      </c>
      <c r="O178" s="89">
        <f>P178+Q178</f>
        <v>256.5</v>
      </c>
      <c r="P178" s="291">
        <v>256.5</v>
      </c>
      <c r="Q178" s="291"/>
      <c r="R178" s="288">
        <f t="shared" si="117"/>
        <v>100</v>
      </c>
      <c r="S178" s="288">
        <f>P178/M178*100</f>
        <v>100</v>
      </c>
      <c r="T178" s="288"/>
    </row>
    <row r="179" spans="1:20" ht="48.75" customHeight="1" x14ac:dyDescent="0.25">
      <c r="A179" s="394"/>
      <c r="B179" s="394"/>
      <c r="C179" s="393"/>
      <c r="D179" s="381"/>
      <c r="E179" s="68" t="s">
        <v>217</v>
      </c>
      <c r="F179" s="89">
        <f>G179+H179</f>
        <v>250</v>
      </c>
      <c r="G179" s="89">
        <v>0</v>
      </c>
      <c r="H179" s="89">
        <v>250</v>
      </c>
      <c r="I179" s="89">
        <f>J179+K179</f>
        <v>250</v>
      </c>
      <c r="J179" s="89">
        <v>0</v>
      </c>
      <c r="K179" s="89">
        <v>250</v>
      </c>
      <c r="L179" s="89">
        <f>M179+N179</f>
        <v>250</v>
      </c>
      <c r="M179" s="89">
        <v>0</v>
      </c>
      <c r="N179" s="89">
        <v>250</v>
      </c>
      <c r="O179" s="89">
        <f>P179+Q179</f>
        <v>250</v>
      </c>
      <c r="P179" s="291"/>
      <c r="Q179" s="291">
        <v>250</v>
      </c>
      <c r="R179" s="288">
        <f t="shared" si="117"/>
        <v>100</v>
      </c>
      <c r="S179" s="288"/>
      <c r="T179" s="288">
        <f t="shared" si="118"/>
        <v>100</v>
      </c>
    </row>
    <row r="180" spans="1:20" ht="60" customHeight="1" x14ac:dyDescent="0.25">
      <c r="A180" s="386" t="s">
        <v>75</v>
      </c>
      <c r="B180" s="386" t="s">
        <v>76</v>
      </c>
      <c r="C180" s="408" t="s">
        <v>497</v>
      </c>
      <c r="D180" s="386" t="s">
        <v>139</v>
      </c>
      <c r="E180" s="61" t="s">
        <v>146</v>
      </c>
      <c r="F180" s="82">
        <f t="shared" ref="F180:K180" si="149">F182</f>
        <v>15703.9</v>
      </c>
      <c r="G180" s="82">
        <f t="shared" si="149"/>
        <v>0</v>
      </c>
      <c r="H180" s="82">
        <f t="shared" si="149"/>
        <v>15703.9</v>
      </c>
      <c r="I180" s="82">
        <f t="shared" si="149"/>
        <v>15703.9</v>
      </c>
      <c r="J180" s="82">
        <f t="shared" si="149"/>
        <v>0</v>
      </c>
      <c r="K180" s="82">
        <f t="shared" si="149"/>
        <v>15703.9</v>
      </c>
      <c r="L180" s="82">
        <f t="shared" ref="L180:Q180" si="150">L182</f>
        <v>15703.9</v>
      </c>
      <c r="M180" s="82">
        <f t="shared" si="150"/>
        <v>0</v>
      </c>
      <c r="N180" s="82">
        <f t="shared" si="150"/>
        <v>15703.9</v>
      </c>
      <c r="O180" s="82">
        <f t="shared" si="150"/>
        <v>15653.3</v>
      </c>
      <c r="P180" s="82">
        <f t="shared" si="150"/>
        <v>0</v>
      </c>
      <c r="Q180" s="82">
        <f t="shared" si="150"/>
        <v>15653.3</v>
      </c>
      <c r="R180" s="280">
        <f t="shared" si="117"/>
        <v>99.677787046529843</v>
      </c>
      <c r="S180" s="280"/>
      <c r="T180" s="280">
        <f t="shared" si="118"/>
        <v>99.677787046529843</v>
      </c>
    </row>
    <row r="181" spans="1:20" ht="60" customHeight="1" x14ac:dyDescent="0.25">
      <c r="A181" s="386"/>
      <c r="B181" s="386"/>
      <c r="C181" s="415"/>
      <c r="D181" s="386"/>
      <c r="E181" s="62" t="s">
        <v>147</v>
      </c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281"/>
      <c r="S181" s="281"/>
      <c r="T181" s="281"/>
    </row>
    <row r="182" spans="1:20" ht="60" customHeight="1" x14ac:dyDescent="0.25">
      <c r="A182" s="386"/>
      <c r="B182" s="386"/>
      <c r="C182" s="415"/>
      <c r="D182" s="386" t="s">
        <v>142</v>
      </c>
      <c r="E182" s="63" t="s">
        <v>148</v>
      </c>
      <c r="F182" s="84">
        <f t="shared" ref="F182:Q182" si="151">F183</f>
        <v>15703.9</v>
      </c>
      <c r="G182" s="84">
        <f t="shared" si="151"/>
        <v>0</v>
      </c>
      <c r="H182" s="84">
        <f t="shared" si="151"/>
        <v>15703.9</v>
      </c>
      <c r="I182" s="84">
        <f t="shared" si="151"/>
        <v>15703.9</v>
      </c>
      <c r="J182" s="84">
        <f t="shared" si="151"/>
        <v>0</v>
      </c>
      <c r="K182" s="84">
        <f t="shared" si="151"/>
        <v>15703.9</v>
      </c>
      <c r="L182" s="84">
        <f t="shared" si="151"/>
        <v>15703.9</v>
      </c>
      <c r="M182" s="84">
        <f t="shared" si="151"/>
        <v>0</v>
      </c>
      <c r="N182" s="84">
        <f t="shared" si="151"/>
        <v>15703.9</v>
      </c>
      <c r="O182" s="84">
        <f t="shared" si="151"/>
        <v>15653.3</v>
      </c>
      <c r="P182" s="84">
        <f t="shared" si="151"/>
        <v>0</v>
      </c>
      <c r="Q182" s="84">
        <f t="shared" si="151"/>
        <v>15653.3</v>
      </c>
      <c r="R182" s="282">
        <f t="shared" si="117"/>
        <v>99.677787046529843</v>
      </c>
      <c r="S182" s="282"/>
      <c r="T182" s="282">
        <f t="shared" si="118"/>
        <v>99.677787046529843</v>
      </c>
    </row>
    <row r="183" spans="1:20" ht="107.25" customHeight="1" x14ac:dyDescent="0.25">
      <c r="A183" s="386"/>
      <c r="B183" s="386"/>
      <c r="C183" s="416"/>
      <c r="D183" s="386"/>
      <c r="E183" s="62" t="s">
        <v>235</v>
      </c>
      <c r="F183" s="83">
        <f>G183+H183</f>
        <v>15703.9</v>
      </c>
      <c r="G183" s="83">
        <v>0</v>
      </c>
      <c r="H183" s="83">
        <f>H187</f>
        <v>15703.9</v>
      </c>
      <c r="I183" s="83">
        <f>J183+K183</f>
        <v>15703.9</v>
      </c>
      <c r="J183" s="83">
        <v>0</v>
      </c>
      <c r="K183" s="83">
        <f>K187</f>
        <v>15703.9</v>
      </c>
      <c r="L183" s="83">
        <f>M183+N183</f>
        <v>15703.9</v>
      </c>
      <c r="M183" s="83">
        <v>0</v>
      </c>
      <c r="N183" s="83">
        <f>N187</f>
        <v>15703.9</v>
      </c>
      <c r="O183" s="83">
        <f>P183+Q183</f>
        <v>15653.3</v>
      </c>
      <c r="P183" s="83">
        <v>0</v>
      </c>
      <c r="Q183" s="83">
        <f>Q187</f>
        <v>15653.3</v>
      </c>
      <c r="R183" s="281">
        <f t="shared" si="117"/>
        <v>99.677787046529843</v>
      </c>
      <c r="S183" s="281"/>
      <c r="T183" s="281">
        <f t="shared" si="118"/>
        <v>99.677787046529843</v>
      </c>
    </row>
    <row r="184" spans="1:20" ht="31.8" x14ac:dyDescent="0.25">
      <c r="A184" s="391" t="s">
        <v>236</v>
      </c>
      <c r="B184" s="391" t="s">
        <v>237</v>
      </c>
      <c r="C184" s="392" t="s">
        <v>496</v>
      </c>
      <c r="D184" s="391" t="s">
        <v>139</v>
      </c>
      <c r="E184" s="64" t="s">
        <v>146</v>
      </c>
      <c r="F184" s="85">
        <f t="shared" ref="F184:K184" si="152">F186</f>
        <v>15703.9</v>
      </c>
      <c r="G184" s="85">
        <f t="shared" si="152"/>
        <v>0</v>
      </c>
      <c r="H184" s="85">
        <f t="shared" si="152"/>
        <v>15703.9</v>
      </c>
      <c r="I184" s="85">
        <f t="shared" si="152"/>
        <v>15703.9</v>
      </c>
      <c r="J184" s="85">
        <f t="shared" si="152"/>
        <v>0</v>
      </c>
      <c r="K184" s="85">
        <f t="shared" si="152"/>
        <v>15703.9</v>
      </c>
      <c r="L184" s="85">
        <f t="shared" ref="L184:Q184" si="153">L186</f>
        <v>15703.9</v>
      </c>
      <c r="M184" s="85">
        <f t="shared" si="153"/>
        <v>0</v>
      </c>
      <c r="N184" s="85">
        <f t="shared" si="153"/>
        <v>15703.9</v>
      </c>
      <c r="O184" s="85">
        <f t="shared" si="153"/>
        <v>15653.3</v>
      </c>
      <c r="P184" s="85">
        <f t="shared" si="153"/>
        <v>0</v>
      </c>
      <c r="Q184" s="85">
        <f t="shared" si="153"/>
        <v>15653.3</v>
      </c>
      <c r="R184" s="283">
        <f t="shared" si="117"/>
        <v>99.677787046529843</v>
      </c>
      <c r="S184" s="283"/>
      <c r="T184" s="283">
        <f t="shared" si="118"/>
        <v>99.677787046529843</v>
      </c>
    </row>
    <row r="185" spans="1:20" ht="32.4" x14ac:dyDescent="0.25">
      <c r="A185" s="391"/>
      <c r="B185" s="391"/>
      <c r="C185" s="396"/>
      <c r="D185" s="391"/>
      <c r="E185" s="65" t="s">
        <v>147</v>
      </c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284"/>
      <c r="S185" s="284"/>
      <c r="T185" s="284"/>
    </row>
    <row r="186" spans="1:20" ht="31.8" x14ac:dyDescent="0.25">
      <c r="A186" s="391"/>
      <c r="B186" s="391"/>
      <c r="C186" s="396"/>
      <c r="D186" s="391" t="s">
        <v>142</v>
      </c>
      <c r="E186" s="66" t="s">
        <v>148</v>
      </c>
      <c r="F186" s="87">
        <f t="shared" ref="F186:Q186" si="154">F187</f>
        <v>15703.9</v>
      </c>
      <c r="G186" s="87">
        <f t="shared" si="154"/>
        <v>0</v>
      </c>
      <c r="H186" s="87">
        <f t="shared" si="154"/>
        <v>15703.9</v>
      </c>
      <c r="I186" s="87">
        <f t="shared" si="154"/>
        <v>15703.9</v>
      </c>
      <c r="J186" s="87">
        <f t="shared" si="154"/>
        <v>0</v>
      </c>
      <c r="K186" s="87">
        <f t="shared" si="154"/>
        <v>15703.9</v>
      </c>
      <c r="L186" s="87">
        <f t="shared" si="154"/>
        <v>15703.9</v>
      </c>
      <c r="M186" s="87">
        <f t="shared" si="154"/>
        <v>0</v>
      </c>
      <c r="N186" s="87">
        <f t="shared" si="154"/>
        <v>15703.9</v>
      </c>
      <c r="O186" s="87">
        <f t="shared" si="154"/>
        <v>15653.3</v>
      </c>
      <c r="P186" s="87">
        <f t="shared" si="154"/>
        <v>0</v>
      </c>
      <c r="Q186" s="87">
        <f t="shared" si="154"/>
        <v>15653.3</v>
      </c>
      <c r="R186" s="285">
        <f t="shared" si="117"/>
        <v>99.677787046529843</v>
      </c>
      <c r="S186" s="285"/>
      <c r="T186" s="285">
        <f t="shared" si="118"/>
        <v>99.677787046529843</v>
      </c>
    </row>
    <row r="187" spans="1:20" ht="32.4" x14ac:dyDescent="0.25">
      <c r="A187" s="391"/>
      <c r="B187" s="391"/>
      <c r="C187" s="396"/>
      <c r="D187" s="391"/>
      <c r="E187" s="73" t="s">
        <v>235</v>
      </c>
      <c r="F187" s="86">
        <f t="shared" ref="F187:K187" si="155">F191</f>
        <v>15703.9</v>
      </c>
      <c r="G187" s="86">
        <f t="shared" si="155"/>
        <v>0</v>
      </c>
      <c r="H187" s="86">
        <f>H191</f>
        <v>15703.9</v>
      </c>
      <c r="I187" s="86">
        <f t="shared" si="155"/>
        <v>15703.9</v>
      </c>
      <c r="J187" s="86">
        <f t="shared" si="155"/>
        <v>0</v>
      </c>
      <c r="K187" s="86">
        <f t="shared" si="155"/>
        <v>15703.9</v>
      </c>
      <c r="L187" s="86">
        <f t="shared" ref="L187:Q187" si="156">L191</f>
        <v>15703.9</v>
      </c>
      <c r="M187" s="86">
        <f t="shared" si="156"/>
        <v>0</v>
      </c>
      <c r="N187" s="86">
        <f t="shared" si="156"/>
        <v>15703.9</v>
      </c>
      <c r="O187" s="86">
        <f t="shared" si="156"/>
        <v>15653.3</v>
      </c>
      <c r="P187" s="86">
        <f t="shared" si="156"/>
        <v>0</v>
      </c>
      <c r="Q187" s="86">
        <f t="shared" si="156"/>
        <v>15653.3</v>
      </c>
      <c r="R187" s="284">
        <f t="shared" si="117"/>
        <v>99.677787046529843</v>
      </c>
      <c r="S187" s="284"/>
      <c r="T187" s="284">
        <f t="shared" si="118"/>
        <v>99.677787046529843</v>
      </c>
    </row>
    <row r="188" spans="1:20" ht="31.8" x14ac:dyDescent="0.25">
      <c r="A188" s="417" t="s">
        <v>238</v>
      </c>
      <c r="B188" s="381" t="s">
        <v>239</v>
      </c>
      <c r="C188" s="418" t="s">
        <v>240</v>
      </c>
      <c r="D188" s="381" t="s">
        <v>139</v>
      </c>
      <c r="E188" s="67" t="s">
        <v>146</v>
      </c>
      <c r="F188" s="88">
        <f t="shared" ref="F188:K188" si="157">F190</f>
        <v>15703.9</v>
      </c>
      <c r="G188" s="88">
        <f t="shared" si="157"/>
        <v>0</v>
      </c>
      <c r="H188" s="88">
        <f t="shared" si="157"/>
        <v>15703.9</v>
      </c>
      <c r="I188" s="88">
        <f t="shared" si="157"/>
        <v>15703.9</v>
      </c>
      <c r="J188" s="88">
        <f t="shared" si="157"/>
        <v>0</v>
      </c>
      <c r="K188" s="88">
        <f t="shared" si="157"/>
        <v>15703.9</v>
      </c>
      <c r="L188" s="88">
        <f t="shared" ref="L188:Q188" si="158">L190</f>
        <v>15703.9</v>
      </c>
      <c r="M188" s="88">
        <f t="shared" si="158"/>
        <v>0</v>
      </c>
      <c r="N188" s="88">
        <f t="shared" si="158"/>
        <v>15703.9</v>
      </c>
      <c r="O188" s="88">
        <f t="shared" si="158"/>
        <v>15653.3</v>
      </c>
      <c r="P188" s="88">
        <f t="shared" si="158"/>
        <v>0</v>
      </c>
      <c r="Q188" s="88">
        <f t="shared" si="158"/>
        <v>15653.3</v>
      </c>
      <c r="R188" s="287">
        <f t="shared" si="117"/>
        <v>99.677787046529843</v>
      </c>
      <c r="S188" s="287"/>
      <c r="T188" s="287">
        <f t="shared" si="118"/>
        <v>99.677787046529843</v>
      </c>
    </row>
    <row r="189" spans="1:20" ht="32.4" x14ac:dyDescent="0.25">
      <c r="A189" s="417"/>
      <c r="B189" s="381"/>
      <c r="C189" s="418"/>
      <c r="D189" s="381"/>
      <c r="E189" s="68" t="s">
        <v>147</v>
      </c>
      <c r="F189" s="89"/>
      <c r="G189" s="89"/>
      <c r="H189" s="89"/>
      <c r="I189" s="89"/>
      <c r="J189" s="89"/>
      <c r="K189" s="89"/>
      <c r="L189" s="97"/>
      <c r="M189" s="97"/>
      <c r="N189" s="97"/>
      <c r="O189" s="97"/>
      <c r="P189" s="97"/>
      <c r="Q189" s="97"/>
      <c r="R189" s="288"/>
      <c r="S189" s="288"/>
      <c r="T189" s="288"/>
    </row>
    <row r="190" spans="1:20" ht="32.4" x14ac:dyDescent="0.25">
      <c r="A190" s="417"/>
      <c r="B190" s="381"/>
      <c r="C190" s="418"/>
      <c r="D190" s="381" t="s">
        <v>142</v>
      </c>
      <c r="E190" s="68" t="s">
        <v>148</v>
      </c>
      <c r="F190" s="89">
        <f t="shared" ref="F190:Q190" si="159">F191</f>
        <v>15703.9</v>
      </c>
      <c r="G190" s="89">
        <f t="shared" si="159"/>
        <v>0</v>
      </c>
      <c r="H190" s="89">
        <f t="shared" si="159"/>
        <v>15703.9</v>
      </c>
      <c r="I190" s="89">
        <f t="shared" si="159"/>
        <v>15703.9</v>
      </c>
      <c r="J190" s="89">
        <f t="shared" si="159"/>
        <v>0</v>
      </c>
      <c r="K190" s="89">
        <f t="shared" si="159"/>
        <v>15703.9</v>
      </c>
      <c r="L190" s="89">
        <f t="shared" si="159"/>
        <v>15703.9</v>
      </c>
      <c r="M190" s="89">
        <f t="shared" si="159"/>
        <v>0</v>
      </c>
      <c r="N190" s="89">
        <f t="shared" si="159"/>
        <v>15703.9</v>
      </c>
      <c r="O190" s="89">
        <f>O191</f>
        <v>15653.3</v>
      </c>
      <c r="P190" s="89">
        <f t="shared" si="159"/>
        <v>0</v>
      </c>
      <c r="Q190" s="89">
        <f t="shared" si="159"/>
        <v>15653.3</v>
      </c>
      <c r="R190" s="288">
        <f t="shared" si="117"/>
        <v>99.677787046529843</v>
      </c>
      <c r="S190" s="288"/>
      <c r="T190" s="288">
        <f t="shared" si="118"/>
        <v>99.677787046529843</v>
      </c>
    </row>
    <row r="191" spans="1:20" ht="32.4" x14ac:dyDescent="0.25">
      <c r="A191" s="417"/>
      <c r="B191" s="381"/>
      <c r="C191" s="418"/>
      <c r="D191" s="381"/>
      <c r="E191" s="58" t="s">
        <v>235</v>
      </c>
      <c r="F191" s="89">
        <f>G191+H191</f>
        <v>15703.9</v>
      </c>
      <c r="G191" s="89">
        <f>G193+G194+G196</f>
        <v>0</v>
      </c>
      <c r="H191" s="89">
        <f>H193+H194+H196+H199+H195</f>
        <v>15703.9</v>
      </c>
      <c r="I191" s="89">
        <f>J191+K191</f>
        <v>15703.9</v>
      </c>
      <c r="J191" s="89">
        <f>J193+J194+J196</f>
        <v>0</v>
      </c>
      <c r="K191" s="89">
        <f>K193+K194+K196+K199+K195</f>
        <v>15703.9</v>
      </c>
      <c r="L191" s="89">
        <f>M191+N191</f>
        <v>15703.9</v>
      </c>
      <c r="M191" s="89">
        <f>M193+M194+M196</f>
        <v>0</v>
      </c>
      <c r="N191" s="89">
        <f>N193+N194+N196+N199+N195</f>
        <v>15703.9</v>
      </c>
      <c r="O191" s="89">
        <f>P191+Q191</f>
        <v>15653.3</v>
      </c>
      <c r="P191" s="89">
        <f>P193+P194+P196</f>
        <v>0</v>
      </c>
      <c r="Q191" s="89">
        <f>Q193+Q194+Q196+Q199+Q195</f>
        <v>15653.3</v>
      </c>
      <c r="R191" s="288">
        <f t="shared" si="117"/>
        <v>99.677787046529843</v>
      </c>
      <c r="S191" s="288"/>
      <c r="T191" s="288">
        <f t="shared" si="118"/>
        <v>99.677787046529843</v>
      </c>
    </row>
    <row r="192" spans="1:20" ht="44.25" customHeight="1" x14ac:dyDescent="0.25">
      <c r="A192" s="417"/>
      <c r="B192" s="74" t="s">
        <v>241</v>
      </c>
      <c r="C192" s="418"/>
      <c r="D192" s="58"/>
      <c r="E192" s="58"/>
      <c r="F192" s="89"/>
      <c r="G192" s="89"/>
      <c r="H192" s="89"/>
      <c r="I192" s="89"/>
      <c r="J192" s="89"/>
      <c r="K192" s="89"/>
      <c r="L192" s="97"/>
      <c r="M192" s="97"/>
      <c r="N192" s="97"/>
      <c r="O192" s="97"/>
      <c r="P192" s="97"/>
      <c r="Q192" s="97"/>
      <c r="R192" s="288"/>
      <c r="S192" s="288"/>
      <c r="T192" s="288"/>
    </row>
    <row r="193" spans="1:20" ht="409.6" x14ac:dyDescent="0.25">
      <c r="A193" s="417"/>
      <c r="B193" s="74" t="s">
        <v>242</v>
      </c>
      <c r="C193" s="418"/>
      <c r="D193" s="58" t="s">
        <v>142</v>
      </c>
      <c r="E193" s="58" t="s">
        <v>235</v>
      </c>
      <c r="F193" s="89">
        <f>G193+H193</f>
        <v>2420.5</v>
      </c>
      <c r="G193" s="89">
        <v>0</v>
      </c>
      <c r="H193" s="94">
        <v>2420.5</v>
      </c>
      <c r="I193" s="89">
        <f>J193+K193</f>
        <v>2420.5</v>
      </c>
      <c r="J193" s="89">
        <v>0</v>
      </c>
      <c r="K193" s="94">
        <v>2420.5</v>
      </c>
      <c r="L193" s="89">
        <f>M193+N193</f>
        <v>2420.5</v>
      </c>
      <c r="M193" s="89">
        <v>0</v>
      </c>
      <c r="N193" s="94">
        <v>2420.5</v>
      </c>
      <c r="O193" s="89">
        <f>P193+Q193</f>
        <v>2420</v>
      </c>
      <c r="P193" s="291">
        <v>0</v>
      </c>
      <c r="Q193" s="291">
        <v>2420</v>
      </c>
      <c r="R193" s="288">
        <f t="shared" si="117"/>
        <v>99.979343110927502</v>
      </c>
      <c r="S193" s="288"/>
      <c r="T193" s="288">
        <f t="shared" si="118"/>
        <v>99.979343110927502</v>
      </c>
    </row>
    <row r="194" spans="1:20" ht="162" x14ac:dyDescent="0.25">
      <c r="A194" s="417"/>
      <c r="B194" s="74" t="s">
        <v>243</v>
      </c>
      <c r="C194" s="418"/>
      <c r="D194" s="58" t="s">
        <v>142</v>
      </c>
      <c r="E194" s="58" t="s">
        <v>235</v>
      </c>
      <c r="F194" s="89">
        <f>G194+H194</f>
        <v>1115.5999999999999</v>
      </c>
      <c r="G194" s="89">
        <v>0</v>
      </c>
      <c r="H194" s="94">
        <v>1115.5999999999999</v>
      </c>
      <c r="I194" s="89">
        <f>J194+K194</f>
        <v>1115.5999999999999</v>
      </c>
      <c r="J194" s="89">
        <v>0</v>
      </c>
      <c r="K194" s="94">
        <v>1115.5999999999999</v>
      </c>
      <c r="L194" s="89">
        <f>M194+N194</f>
        <v>1115.5999999999999</v>
      </c>
      <c r="M194" s="89">
        <v>0</v>
      </c>
      <c r="N194" s="94">
        <v>1115.5999999999999</v>
      </c>
      <c r="O194" s="89">
        <f>P194+Q194</f>
        <v>1115.5</v>
      </c>
      <c r="P194" s="291">
        <v>0</v>
      </c>
      <c r="Q194" s="291">
        <v>1115.5</v>
      </c>
      <c r="R194" s="288">
        <f t="shared" si="117"/>
        <v>99.991036213696674</v>
      </c>
      <c r="S194" s="288"/>
      <c r="T194" s="288">
        <f t="shared" si="118"/>
        <v>99.991036213696674</v>
      </c>
    </row>
    <row r="195" spans="1:20" ht="395.25" customHeight="1" x14ac:dyDescent="0.25">
      <c r="A195" s="75"/>
      <c r="B195" s="74" t="s">
        <v>244</v>
      </c>
      <c r="C195" s="296"/>
      <c r="D195" s="58" t="s">
        <v>142</v>
      </c>
      <c r="E195" s="58" t="s">
        <v>235</v>
      </c>
      <c r="F195" s="89">
        <f>G195+H195</f>
        <v>117.8</v>
      </c>
      <c r="G195" s="89">
        <v>0</v>
      </c>
      <c r="H195" s="94">
        <v>117.8</v>
      </c>
      <c r="I195" s="89">
        <f>J195+K195</f>
        <v>117.8</v>
      </c>
      <c r="J195" s="89">
        <v>0</v>
      </c>
      <c r="K195" s="94">
        <v>117.8</v>
      </c>
      <c r="L195" s="89">
        <f>M195+N195</f>
        <v>117.8</v>
      </c>
      <c r="M195" s="89">
        <v>0</v>
      </c>
      <c r="N195" s="94">
        <v>117.8</v>
      </c>
      <c r="O195" s="89">
        <f>P195+Q195</f>
        <v>117.8</v>
      </c>
      <c r="P195" s="291">
        <v>0</v>
      </c>
      <c r="Q195" s="291">
        <v>117.8</v>
      </c>
      <c r="R195" s="288">
        <f t="shared" si="117"/>
        <v>100</v>
      </c>
      <c r="S195" s="288"/>
      <c r="T195" s="288">
        <f t="shared" si="118"/>
        <v>100</v>
      </c>
    </row>
    <row r="196" spans="1:20" ht="358.5" customHeight="1" x14ac:dyDescent="0.25">
      <c r="A196" s="75"/>
      <c r="B196" s="74" t="s">
        <v>245</v>
      </c>
      <c r="C196" s="296"/>
      <c r="D196" s="58" t="s">
        <v>142</v>
      </c>
      <c r="E196" s="58" t="s">
        <v>235</v>
      </c>
      <c r="F196" s="89">
        <f>G196+H196</f>
        <v>50</v>
      </c>
      <c r="G196" s="89">
        <v>0</v>
      </c>
      <c r="H196" s="94">
        <v>50</v>
      </c>
      <c r="I196" s="89">
        <f>J196+K196</f>
        <v>50</v>
      </c>
      <c r="J196" s="89">
        <v>0</v>
      </c>
      <c r="K196" s="94">
        <v>50</v>
      </c>
      <c r="L196" s="89">
        <f>M196+N196</f>
        <v>50</v>
      </c>
      <c r="M196" s="89">
        <v>0</v>
      </c>
      <c r="N196" s="94">
        <v>50</v>
      </c>
      <c r="O196" s="89">
        <f>P196+Q196</f>
        <v>0</v>
      </c>
      <c r="P196" s="291">
        <v>0</v>
      </c>
      <c r="Q196" s="291">
        <v>0</v>
      </c>
      <c r="R196" s="288">
        <f t="shared" si="117"/>
        <v>0</v>
      </c>
      <c r="S196" s="288"/>
      <c r="T196" s="288">
        <f t="shared" si="118"/>
        <v>0</v>
      </c>
    </row>
    <row r="197" spans="1:20" ht="226.8" hidden="1" x14ac:dyDescent="0.25">
      <c r="A197" s="69" t="s">
        <v>246</v>
      </c>
      <c r="B197" s="69" t="s">
        <v>247</v>
      </c>
      <c r="C197" s="296"/>
      <c r="D197" s="68"/>
      <c r="E197" s="68"/>
      <c r="F197" s="89"/>
      <c r="G197" s="89"/>
      <c r="H197" s="89"/>
      <c r="I197" s="89"/>
      <c r="J197" s="89"/>
      <c r="K197" s="89"/>
      <c r="L197" s="97"/>
      <c r="M197" s="89"/>
      <c r="N197" s="89"/>
      <c r="O197" s="97"/>
      <c r="P197" s="291"/>
      <c r="Q197" s="291"/>
      <c r="R197" s="288" t="e">
        <f t="shared" si="117"/>
        <v>#DIV/0!</v>
      </c>
      <c r="S197" s="288"/>
      <c r="T197" s="288" t="e">
        <f t="shared" si="118"/>
        <v>#DIV/0!</v>
      </c>
    </row>
    <row r="198" spans="1:20" ht="356.4" hidden="1" x14ac:dyDescent="0.25">
      <c r="A198" s="69" t="s">
        <v>248</v>
      </c>
      <c r="B198" s="69" t="s">
        <v>249</v>
      </c>
      <c r="C198" s="296"/>
      <c r="D198" s="68"/>
      <c r="E198" s="68"/>
      <c r="F198" s="89"/>
      <c r="G198" s="89"/>
      <c r="H198" s="89"/>
      <c r="I198" s="89"/>
      <c r="J198" s="89"/>
      <c r="K198" s="89"/>
      <c r="L198" s="97"/>
      <c r="M198" s="89"/>
      <c r="N198" s="89"/>
      <c r="O198" s="97"/>
      <c r="P198" s="291"/>
      <c r="Q198" s="291"/>
      <c r="R198" s="288" t="e">
        <f t="shared" si="117"/>
        <v>#DIV/0!</v>
      </c>
      <c r="S198" s="288"/>
      <c r="T198" s="288" t="e">
        <f t="shared" si="118"/>
        <v>#DIV/0!</v>
      </c>
    </row>
    <row r="199" spans="1:20" ht="232.5" customHeight="1" x14ac:dyDescent="0.25">
      <c r="A199" s="69"/>
      <c r="B199" s="76" t="s">
        <v>250</v>
      </c>
      <c r="C199" s="296"/>
      <c r="D199" s="58" t="s">
        <v>142</v>
      </c>
      <c r="E199" s="58" t="s">
        <v>235</v>
      </c>
      <c r="F199" s="89">
        <f>G199+H199</f>
        <v>12000</v>
      </c>
      <c r="G199" s="89">
        <v>0</v>
      </c>
      <c r="H199" s="89">
        <v>12000</v>
      </c>
      <c r="I199" s="89">
        <f>J199+K199</f>
        <v>12000</v>
      </c>
      <c r="J199" s="89">
        <v>0</v>
      </c>
      <c r="K199" s="89">
        <v>12000</v>
      </c>
      <c r="L199" s="89">
        <f>M199+N199</f>
        <v>12000</v>
      </c>
      <c r="M199" s="89">
        <v>0</v>
      </c>
      <c r="N199" s="89">
        <v>12000</v>
      </c>
      <c r="O199" s="89">
        <f>P199+Q199</f>
        <v>12000</v>
      </c>
      <c r="P199" s="291">
        <v>0</v>
      </c>
      <c r="Q199" s="291">
        <v>12000</v>
      </c>
      <c r="R199" s="288">
        <f t="shared" si="117"/>
        <v>100</v>
      </c>
      <c r="S199" s="288"/>
      <c r="T199" s="288">
        <f t="shared" si="118"/>
        <v>100</v>
      </c>
    </row>
    <row r="200" spans="1:20" ht="162" hidden="1" x14ac:dyDescent="0.25">
      <c r="A200" s="99" t="s">
        <v>251</v>
      </c>
      <c r="B200" s="99" t="s">
        <v>252</v>
      </c>
      <c r="C200" s="297" t="s">
        <v>253</v>
      </c>
      <c r="D200" s="99" t="s">
        <v>143</v>
      </c>
      <c r="E200" s="100" t="s">
        <v>140</v>
      </c>
      <c r="F200" s="101">
        <f>G200+H200</f>
        <v>0</v>
      </c>
      <c r="G200" s="101">
        <v>0</v>
      </c>
      <c r="H200" s="101">
        <v>0</v>
      </c>
      <c r="I200" s="101">
        <f>J200+K200</f>
        <v>0</v>
      </c>
      <c r="J200" s="101">
        <v>0</v>
      </c>
      <c r="K200" s="101">
        <v>0</v>
      </c>
      <c r="L200" s="102"/>
      <c r="M200" s="102"/>
      <c r="N200" s="102"/>
      <c r="O200" s="102"/>
      <c r="P200" s="102"/>
      <c r="Q200" s="102"/>
      <c r="R200" s="288" t="e">
        <f t="shared" ref="R200:R256" si="160">O200/L200*100</f>
        <v>#DIV/0!</v>
      </c>
      <c r="S200" s="288" t="e">
        <f>P200/M200*100</f>
        <v>#DIV/0!</v>
      </c>
      <c r="T200" s="288" t="e">
        <f t="shared" ref="T200:T255" si="161">Q200/N200*100</f>
        <v>#DIV/0!</v>
      </c>
    </row>
    <row r="201" spans="1:20" ht="55.5" customHeight="1" x14ac:dyDescent="0.25">
      <c r="A201" s="386" t="s">
        <v>254</v>
      </c>
      <c r="B201" s="386" t="s">
        <v>81</v>
      </c>
      <c r="C201" s="390" t="s">
        <v>515</v>
      </c>
      <c r="D201" s="386" t="s">
        <v>139</v>
      </c>
      <c r="E201" s="61" t="s">
        <v>146</v>
      </c>
      <c r="F201" s="82">
        <f t="shared" ref="F201:K201" si="162">F203</f>
        <v>4000</v>
      </c>
      <c r="G201" s="82">
        <f t="shared" si="162"/>
        <v>0</v>
      </c>
      <c r="H201" s="82">
        <f t="shared" si="162"/>
        <v>4000</v>
      </c>
      <c r="I201" s="82">
        <f t="shared" si="162"/>
        <v>4000</v>
      </c>
      <c r="J201" s="82">
        <f t="shared" si="162"/>
        <v>0</v>
      </c>
      <c r="K201" s="82">
        <f t="shared" si="162"/>
        <v>4000</v>
      </c>
      <c r="L201" s="82">
        <f t="shared" ref="L201:Q201" si="163">L203</f>
        <v>4000</v>
      </c>
      <c r="M201" s="82">
        <f t="shared" si="163"/>
        <v>0</v>
      </c>
      <c r="N201" s="82">
        <f t="shared" si="163"/>
        <v>4000</v>
      </c>
      <c r="O201" s="82">
        <f t="shared" si="163"/>
        <v>3819.1</v>
      </c>
      <c r="P201" s="82">
        <f t="shared" si="163"/>
        <v>0</v>
      </c>
      <c r="Q201" s="82">
        <f t="shared" si="163"/>
        <v>3819.1</v>
      </c>
      <c r="R201" s="280">
        <f t="shared" si="160"/>
        <v>95.477499999999992</v>
      </c>
      <c r="S201" s="280"/>
      <c r="T201" s="280">
        <f t="shared" si="161"/>
        <v>95.477499999999992</v>
      </c>
    </row>
    <row r="202" spans="1:20" ht="51" customHeight="1" x14ac:dyDescent="0.25">
      <c r="A202" s="386"/>
      <c r="B202" s="386"/>
      <c r="C202" s="390"/>
      <c r="D202" s="386"/>
      <c r="E202" s="62" t="s">
        <v>147</v>
      </c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281"/>
      <c r="S202" s="281"/>
      <c r="T202" s="281"/>
    </row>
    <row r="203" spans="1:20" ht="55.5" customHeight="1" x14ac:dyDescent="0.25">
      <c r="A203" s="386"/>
      <c r="B203" s="386"/>
      <c r="C203" s="390"/>
      <c r="D203" s="386" t="s">
        <v>143</v>
      </c>
      <c r="E203" s="63" t="s">
        <v>148</v>
      </c>
      <c r="F203" s="84">
        <f t="shared" ref="F203:K203" si="164">F204+F205</f>
        <v>4000</v>
      </c>
      <c r="G203" s="84">
        <f t="shared" si="164"/>
        <v>0</v>
      </c>
      <c r="H203" s="84">
        <f t="shared" si="164"/>
        <v>4000</v>
      </c>
      <c r="I203" s="84">
        <f t="shared" si="164"/>
        <v>4000</v>
      </c>
      <c r="J203" s="84">
        <f t="shared" si="164"/>
        <v>0</v>
      </c>
      <c r="K203" s="84">
        <f t="shared" si="164"/>
        <v>4000</v>
      </c>
      <c r="L203" s="84">
        <f t="shared" ref="L203:Q203" si="165">L204+L205</f>
        <v>4000</v>
      </c>
      <c r="M203" s="84">
        <f t="shared" si="165"/>
        <v>0</v>
      </c>
      <c r="N203" s="84">
        <f t="shared" si="165"/>
        <v>4000</v>
      </c>
      <c r="O203" s="84">
        <f t="shared" si="165"/>
        <v>3819.1</v>
      </c>
      <c r="P203" s="84">
        <f t="shared" si="165"/>
        <v>0</v>
      </c>
      <c r="Q203" s="84">
        <f t="shared" si="165"/>
        <v>3819.1</v>
      </c>
      <c r="R203" s="282">
        <f t="shared" si="160"/>
        <v>95.477499999999992</v>
      </c>
      <c r="S203" s="282"/>
      <c r="T203" s="282">
        <f t="shared" si="161"/>
        <v>95.477499999999992</v>
      </c>
    </row>
    <row r="204" spans="1:20" ht="55.5" customHeight="1" x14ac:dyDescent="0.25">
      <c r="A204" s="386"/>
      <c r="B204" s="386"/>
      <c r="C204" s="390"/>
      <c r="D204" s="386"/>
      <c r="E204" s="77" t="s">
        <v>255</v>
      </c>
      <c r="F204" s="83">
        <f t="shared" ref="F204:K204" si="166">F209</f>
        <v>2000</v>
      </c>
      <c r="G204" s="83">
        <f t="shared" si="166"/>
        <v>0</v>
      </c>
      <c r="H204" s="83">
        <f t="shared" si="166"/>
        <v>2000</v>
      </c>
      <c r="I204" s="83">
        <f t="shared" si="166"/>
        <v>2000</v>
      </c>
      <c r="J204" s="83">
        <f t="shared" si="166"/>
        <v>0</v>
      </c>
      <c r="K204" s="83">
        <f t="shared" si="166"/>
        <v>2000</v>
      </c>
      <c r="L204" s="83">
        <f t="shared" ref="L204:Q204" si="167">L209</f>
        <v>2000</v>
      </c>
      <c r="M204" s="83">
        <f t="shared" si="167"/>
        <v>0</v>
      </c>
      <c r="N204" s="83">
        <f t="shared" si="167"/>
        <v>2000</v>
      </c>
      <c r="O204" s="83">
        <f t="shared" si="167"/>
        <v>1981.1</v>
      </c>
      <c r="P204" s="83">
        <f t="shared" si="167"/>
        <v>0</v>
      </c>
      <c r="Q204" s="83">
        <f t="shared" si="167"/>
        <v>1981.1</v>
      </c>
      <c r="R204" s="281">
        <f t="shared" si="160"/>
        <v>99.054999999999993</v>
      </c>
      <c r="S204" s="281"/>
      <c r="T204" s="281">
        <f t="shared" si="161"/>
        <v>99.054999999999993</v>
      </c>
    </row>
    <row r="205" spans="1:20" ht="55.5" customHeight="1" x14ac:dyDescent="0.25">
      <c r="A205" s="386"/>
      <c r="B205" s="386"/>
      <c r="C205" s="390"/>
      <c r="D205" s="386"/>
      <c r="E205" s="77" t="s">
        <v>256</v>
      </c>
      <c r="F205" s="83">
        <f t="shared" ref="F205:K205" si="168">F214</f>
        <v>2000</v>
      </c>
      <c r="G205" s="83">
        <f t="shared" si="168"/>
        <v>0</v>
      </c>
      <c r="H205" s="83">
        <f t="shared" si="168"/>
        <v>2000</v>
      </c>
      <c r="I205" s="83">
        <f t="shared" si="168"/>
        <v>2000</v>
      </c>
      <c r="J205" s="83">
        <f t="shared" si="168"/>
        <v>0</v>
      </c>
      <c r="K205" s="83">
        <f t="shared" si="168"/>
        <v>2000</v>
      </c>
      <c r="L205" s="83">
        <f t="shared" ref="L205:Q205" si="169">L214</f>
        <v>2000</v>
      </c>
      <c r="M205" s="83">
        <f t="shared" si="169"/>
        <v>0</v>
      </c>
      <c r="N205" s="83">
        <f t="shared" si="169"/>
        <v>2000</v>
      </c>
      <c r="O205" s="83">
        <f t="shared" si="169"/>
        <v>1838</v>
      </c>
      <c r="P205" s="83">
        <f t="shared" si="169"/>
        <v>0</v>
      </c>
      <c r="Q205" s="83">
        <f t="shared" si="169"/>
        <v>1838</v>
      </c>
      <c r="R205" s="281">
        <f t="shared" si="160"/>
        <v>91.9</v>
      </c>
      <c r="S205" s="281"/>
      <c r="T205" s="281">
        <f t="shared" si="161"/>
        <v>91.9</v>
      </c>
    </row>
    <row r="206" spans="1:20" ht="120" customHeight="1" x14ac:dyDescent="0.25">
      <c r="A206" s="391" t="s">
        <v>257</v>
      </c>
      <c r="B206" s="391" t="s">
        <v>258</v>
      </c>
      <c r="C206" s="403" t="s">
        <v>516</v>
      </c>
      <c r="D206" s="391" t="s">
        <v>139</v>
      </c>
      <c r="E206" s="64" t="s">
        <v>146</v>
      </c>
      <c r="F206" s="85">
        <f t="shared" ref="F206:K206" si="170">F208</f>
        <v>2000</v>
      </c>
      <c r="G206" s="85">
        <f t="shared" si="170"/>
        <v>0</v>
      </c>
      <c r="H206" s="85">
        <f t="shared" si="170"/>
        <v>2000</v>
      </c>
      <c r="I206" s="85">
        <f t="shared" si="170"/>
        <v>2000</v>
      </c>
      <c r="J206" s="85">
        <f t="shared" si="170"/>
        <v>0</v>
      </c>
      <c r="K206" s="85">
        <f t="shared" si="170"/>
        <v>2000</v>
      </c>
      <c r="L206" s="85">
        <f t="shared" ref="L206:Q206" si="171">L208</f>
        <v>2000</v>
      </c>
      <c r="M206" s="85">
        <f t="shared" si="171"/>
        <v>0</v>
      </c>
      <c r="N206" s="85">
        <f t="shared" si="171"/>
        <v>2000</v>
      </c>
      <c r="O206" s="85">
        <f t="shared" si="171"/>
        <v>1981.1</v>
      </c>
      <c r="P206" s="85">
        <f t="shared" si="171"/>
        <v>0</v>
      </c>
      <c r="Q206" s="85">
        <f t="shared" si="171"/>
        <v>1981.1</v>
      </c>
      <c r="R206" s="283">
        <f t="shared" si="160"/>
        <v>99.054999999999993</v>
      </c>
      <c r="S206" s="283"/>
      <c r="T206" s="283">
        <f t="shared" si="161"/>
        <v>99.054999999999993</v>
      </c>
    </row>
    <row r="207" spans="1:20" ht="99" customHeight="1" x14ac:dyDescent="0.25">
      <c r="A207" s="391"/>
      <c r="B207" s="391"/>
      <c r="C207" s="404"/>
      <c r="D207" s="391"/>
      <c r="E207" s="65" t="s">
        <v>147</v>
      </c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284"/>
      <c r="S207" s="284"/>
      <c r="T207" s="284"/>
    </row>
    <row r="208" spans="1:20" ht="123" customHeight="1" x14ac:dyDescent="0.25">
      <c r="A208" s="391"/>
      <c r="B208" s="391"/>
      <c r="C208" s="404"/>
      <c r="D208" s="391" t="s">
        <v>143</v>
      </c>
      <c r="E208" s="66" t="s">
        <v>148</v>
      </c>
      <c r="F208" s="87">
        <f t="shared" ref="F208:Q208" si="172">F209</f>
        <v>2000</v>
      </c>
      <c r="G208" s="87">
        <f t="shared" si="172"/>
        <v>0</v>
      </c>
      <c r="H208" s="87">
        <f t="shared" si="172"/>
        <v>2000</v>
      </c>
      <c r="I208" s="87">
        <f t="shared" si="172"/>
        <v>2000</v>
      </c>
      <c r="J208" s="87">
        <f t="shared" si="172"/>
        <v>0</v>
      </c>
      <c r="K208" s="87">
        <f t="shared" si="172"/>
        <v>2000</v>
      </c>
      <c r="L208" s="87">
        <f t="shared" si="172"/>
        <v>2000</v>
      </c>
      <c r="M208" s="87">
        <f t="shared" si="172"/>
        <v>0</v>
      </c>
      <c r="N208" s="87">
        <f t="shared" si="172"/>
        <v>2000</v>
      </c>
      <c r="O208" s="87">
        <f t="shared" si="172"/>
        <v>1981.1</v>
      </c>
      <c r="P208" s="87">
        <f t="shared" si="172"/>
        <v>0</v>
      </c>
      <c r="Q208" s="87">
        <f t="shared" si="172"/>
        <v>1981.1</v>
      </c>
      <c r="R208" s="285">
        <f t="shared" si="160"/>
        <v>99.054999999999993</v>
      </c>
      <c r="S208" s="285"/>
      <c r="T208" s="285">
        <f t="shared" si="161"/>
        <v>99.054999999999993</v>
      </c>
    </row>
    <row r="209" spans="1:20" ht="282" customHeight="1" x14ac:dyDescent="0.25">
      <c r="A209" s="391"/>
      <c r="B209" s="391"/>
      <c r="C209" s="404"/>
      <c r="D209" s="391"/>
      <c r="E209" s="71" t="s">
        <v>255</v>
      </c>
      <c r="F209" s="86">
        <f>G209+H209</f>
        <v>2000</v>
      </c>
      <c r="G209" s="86">
        <v>0</v>
      </c>
      <c r="H209" s="86">
        <v>2000</v>
      </c>
      <c r="I209" s="86">
        <f>J209+K209</f>
        <v>2000</v>
      </c>
      <c r="J209" s="86">
        <v>0</v>
      </c>
      <c r="K209" s="86">
        <v>2000</v>
      </c>
      <c r="L209" s="86">
        <f>M209+N209</f>
        <v>2000</v>
      </c>
      <c r="M209" s="276">
        <v>0</v>
      </c>
      <c r="N209" s="276">
        <v>2000</v>
      </c>
      <c r="O209" s="86">
        <f>P209+Q209</f>
        <v>1981.1</v>
      </c>
      <c r="P209" s="293"/>
      <c r="Q209" s="293">
        <v>1981.1</v>
      </c>
      <c r="R209" s="284">
        <f t="shared" si="160"/>
        <v>99.054999999999993</v>
      </c>
      <c r="S209" s="284"/>
      <c r="T209" s="284">
        <f t="shared" si="161"/>
        <v>99.054999999999993</v>
      </c>
    </row>
    <row r="210" spans="1:20" ht="246" customHeight="1" x14ac:dyDescent="0.25">
      <c r="A210" s="71" t="s">
        <v>259</v>
      </c>
      <c r="B210" s="71" t="s">
        <v>260</v>
      </c>
      <c r="C210" s="313" t="s">
        <v>261</v>
      </c>
      <c r="D210" s="71" t="s">
        <v>143</v>
      </c>
      <c r="E210" s="65" t="s">
        <v>140</v>
      </c>
      <c r="F210" s="86">
        <f>G210+H210</f>
        <v>0</v>
      </c>
      <c r="G210" s="86">
        <v>0</v>
      </c>
      <c r="H210" s="86">
        <v>0</v>
      </c>
      <c r="I210" s="86">
        <f>J210+K210</f>
        <v>0</v>
      </c>
      <c r="J210" s="86">
        <v>0</v>
      </c>
      <c r="K210" s="86">
        <v>0</v>
      </c>
      <c r="L210" s="86">
        <f>M210+N210</f>
        <v>0</v>
      </c>
      <c r="M210" s="276">
        <v>0</v>
      </c>
      <c r="N210" s="276">
        <v>0</v>
      </c>
      <c r="O210" s="86">
        <f>P210+Q210</f>
        <v>0</v>
      </c>
      <c r="P210" s="276">
        <v>0</v>
      </c>
      <c r="Q210" s="314">
        <v>0</v>
      </c>
      <c r="R210" s="284"/>
      <c r="S210" s="284"/>
      <c r="T210" s="284"/>
    </row>
    <row r="211" spans="1:20" ht="64.5" customHeight="1" x14ac:dyDescent="0.25">
      <c r="A211" s="391" t="s">
        <v>262</v>
      </c>
      <c r="B211" s="391" t="s">
        <v>263</v>
      </c>
      <c r="C211" s="392" t="s">
        <v>517</v>
      </c>
      <c r="D211" s="391" t="s">
        <v>139</v>
      </c>
      <c r="E211" s="64" t="s">
        <v>146</v>
      </c>
      <c r="F211" s="85">
        <f t="shared" ref="F211:K211" si="173">F213</f>
        <v>2000</v>
      </c>
      <c r="G211" s="85">
        <f t="shared" si="173"/>
        <v>0</v>
      </c>
      <c r="H211" s="85">
        <f t="shared" si="173"/>
        <v>2000</v>
      </c>
      <c r="I211" s="85">
        <f t="shared" si="173"/>
        <v>2000</v>
      </c>
      <c r="J211" s="85">
        <f t="shared" si="173"/>
        <v>0</v>
      </c>
      <c r="K211" s="85">
        <f t="shared" si="173"/>
        <v>2000</v>
      </c>
      <c r="L211" s="85">
        <f t="shared" ref="L211:Q211" si="174">L213</f>
        <v>2000</v>
      </c>
      <c r="M211" s="85">
        <f t="shared" si="174"/>
        <v>0</v>
      </c>
      <c r="N211" s="85">
        <f t="shared" si="174"/>
        <v>2000</v>
      </c>
      <c r="O211" s="85">
        <f t="shared" si="174"/>
        <v>1838</v>
      </c>
      <c r="P211" s="85">
        <f t="shared" si="174"/>
        <v>0</v>
      </c>
      <c r="Q211" s="85">
        <f t="shared" si="174"/>
        <v>1838</v>
      </c>
      <c r="R211" s="283">
        <f t="shared" si="160"/>
        <v>91.9</v>
      </c>
      <c r="S211" s="283"/>
      <c r="T211" s="283">
        <f t="shared" si="161"/>
        <v>91.9</v>
      </c>
    </row>
    <row r="212" spans="1:20" ht="64.5" customHeight="1" x14ac:dyDescent="0.25">
      <c r="A212" s="391"/>
      <c r="B212" s="391"/>
      <c r="C212" s="396"/>
      <c r="D212" s="391"/>
      <c r="E212" s="65" t="s">
        <v>147</v>
      </c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314"/>
      <c r="R212" s="284"/>
      <c r="S212" s="284"/>
      <c r="T212" s="284"/>
    </row>
    <row r="213" spans="1:20" ht="64.5" customHeight="1" x14ac:dyDescent="0.25">
      <c r="A213" s="391"/>
      <c r="B213" s="391"/>
      <c r="C213" s="396"/>
      <c r="D213" s="391" t="s">
        <v>143</v>
      </c>
      <c r="E213" s="66" t="s">
        <v>148</v>
      </c>
      <c r="F213" s="87">
        <f t="shared" ref="F213:Q213" si="175">F214</f>
        <v>2000</v>
      </c>
      <c r="G213" s="87">
        <f t="shared" si="175"/>
        <v>0</v>
      </c>
      <c r="H213" s="87">
        <f t="shared" si="175"/>
        <v>2000</v>
      </c>
      <c r="I213" s="87">
        <f t="shared" si="175"/>
        <v>2000</v>
      </c>
      <c r="J213" s="87">
        <f t="shared" si="175"/>
        <v>0</v>
      </c>
      <c r="K213" s="87">
        <f t="shared" si="175"/>
        <v>2000</v>
      </c>
      <c r="L213" s="87">
        <f t="shared" si="175"/>
        <v>2000</v>
      </c>
      <c r="M213" s="87">
        <f t="shared" si="175"/>
        <v>0</v>
      </c>
      <c r="N213" s="87">
        <f t="shared" si="175"/>
        <v>2000</v>
      </c>
      <c r="O213" s="87">
        <f t="shared" si="175"/>
        <v>1838</v>
      </c>
      <c r="P213" s="87">
        <f t="shared" si="175"/>
        <v>0</v>
      </c>
      <c r="Q213" s="87">
        <f t="shared" si="175"/>
        <v>1838</v>
      </c>
      <c r="R213" s="285">
        <f t="shared" si="160"/>
        <v>91.9</v>
      </c>
      <c r="S213" s="285"/>
      <c r="T213" s="285">
        <f t="shared" si="161"/>
        <v>91.9</v>
      </c>
    </row>
    <row r="214" spans="1:20" ht="80.25" customHeight="1" x14ac:dyDescent="0.25">
      <c r="A214" s="391"/>
      <c r="B214" s="391"/>
      <c r="C214" s="396"/>
      <c r="D214" s="391"/>
      <c r="E214" s="71" t="s">
        <v>256</v>
      </c>
      <c r="F214" s="86">
        <f>G214+H214</f>
        <v>2000</v>
      </c>
      <c r="G214" s="86">
        <v>0</v>
      </c>
      <c r="H214" s="86">
        <v>2000</v>
      </c>
      <c r="I214" s="86">
        <f>J214+K214</f>
        <v>2000</v>
      </c>
      <c r="J214" s="86">
        <v>0</v>
      </c>
      <c r="K214" s="86">
        <v>2000</v>
      </c>
      <c r="L214" s="276">
        <f>M214+N214</f>
        <v>2000</v>
      </c>
      <c r="M214" s="276">
        <v>0</v>
      </c>
      <c r="N214" s="276">
        <v>2000</v>
      </c>
      <c r="O214" s="276">
        <f>P214+Q214</f>
        <v>1838</v>
      </c>
      <c r="P214" s="293"/>
      <c r="Q214" s="293">
        <v>1838</v>
      </c>
      <c r="R214" s="284">
        <f t="shared" si="160"/>
        <v>91.9</v>
      </c>
      <c r="S214" s="284"/>
      <c r="T214" s="284">
        <f t="shared" si="161"/>
        <v>91.9</v>
      </c>
    </row>
    <row r="215" spans="1:20" ht="31.8" x14ac:dyDescent="0.25">
      <c r="A215" s="386" t="s">
        <v>264</v>
      </c>
      <c r="B215" s="386" t="s">
        <v>265</v>
      </c>
      <c r="C215" s="390" t="s">
        <v>518</v>
      </c>
      <c r="D215" s="386" t="s">
        <v>139</v>
      </c>
      <c r="E215" s="61" t="s">
        <v>146</v>
      </c>
      <c r="F215" s="82">
        <f>F217</f>
        <v>3690.5</v>
      </c>
      <c r="G215" s="82">
        <f>G217</f>
        <v>2583.5</v>
      </c>
      <c r="H215" s="82">
        <f>H217</f>
        <v>1107</v>
      </c>
      <c r="I215" s="82">
        <f>I217</f>
        <v>3690.5</v>
      </c>
      <c r="J215" s="82">
        <f>J217</f>
        <v>2583.5</v>
      </c>
      <c r="K215" s="82">
        <f t="shared" ref="K215:Q215" si="176">K217</f>
        <v>1107</v>
      </c>
      <c r="L215" s="84">
        <f t="shared" si="176"/>
        <v>3690.5</v>
      </c>
      <c r="M215" s="84">
        <f t="shared" si="176"/>
        <v>2583.5</v>
      </c>
      <c r="N215" s="84">
        <f t="shared" si="176"/>
        <v>1107</v>
      </c>
      <c r="O215" s="84">
        <f t="shared" si="176"/>
        <v>3516.5</v>
      </c>
      <c r="P215" s="84">
        <f t="shared" si="176"/>
        <v>2429.9</v>
      </c>
      <c r="Q215" s="84">
        <f t="shared" si="176"/>
        <v>1086.5999999999999</v>
      </c>
      <c r="R215" s="282">
        <f t="shared" si="160"/>
        <v>95.285191708440593</v>
      </c>
      <c r="S215" s="282">
        <f>P215/M215*100</f>
        <v>94.054577124056522</v>
      </c>
      <c r="T215" s="282">
        <f t="shared" si="161"/>
        <v>98.157181571815713</v>
      </c>
    </row>
    <row r="216" spans="1:20" ht="32.4" x14ac:dyDescent="0.25">
      <c r="A216" s="386"/>
      <c r="B216" s="386"/>
      <c r="C216" s="390"/>
      <c r="D216" s="386"/>
      <c r="E216" s="62" t="s">
        <v>147</v>
      </c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4"/>
      <c r="Q216" s="84"/>
      <c r="R216" s="282"/>
      <c r="S216" s="282"/>
      <c r="T216" s="282"/>
    </row>
    <row r="217" spans="1:20" ht="31.8" x14ac:dyDescent="0.25">
      <c r="A217" s="386"/>
      <c r="B217" s="386"/>
      <c r="C217" s="390"/>
      <c r="D217" s="386" t="s">
        <v>143</v>
      </c>
      <c r="E217" s="63" t="s">
        <v>148</v>
      </c>
      <c r="F217" s="84">
        <f>F220+F218+F219+F222+F223+F221</f>
        <v>3690.5</v>
      </c>
      <c r="G217" s="84">
        <f>G220+G218+G219+G222+G223+G221</f>
        <v>2583.5</v>
      </c>
      <c r="H217" s="84">
        <f>H220+H218+H219+H222+H223+H221</f>
        <v>1107</v>
      </c>
      <c r="I217" s="84">
        <f>I220+I218+I219+I222+I223+I221</f>
        <v>3690.5</v>
      </c>
      <c r="J217" s="84">
        <f>J220+J218+J219+J222+J223+J221</f>
        <v>2583.5</v>
      </c>
      <c r="K217" s="84">
        <f t="shared" ref="K217:Q217" si="177">K220+K218+K219+K222+K223+K221</f>
        <v>1107</v>
      </c>
      <c r="L217" s="84">
        <f t="shared" si="177"/>
        <v>3690.5</v>
      </c>
      <c r="M217" s="84">
        <f t="shared" si="177"/>
        <v>2583.5</v>
      </c>
      <c r="N217" s="84">
        <f t="shared" si="177"/>
        <v>1107</v>
      </c>
      <c r="O217" s="84">
        <f t="shared" si="177"/>
        <v>3516.5</v>
      </c>
      <c r="P217" s="84">
        <f t="shared" si="177"/>
        <v>2429.9</v>
      </c>
      <c r="Q217" s="84">
        <f t="shared" si="177"/>
        <v>1086.5999999999999</v>
      </c>
      <c r="R217" s="282">
        <f t="shared" si="160"/>
        <v>95.285191708440593</v>
      </c>
      <c r="S217" s="282">
        <f>P217/M217*100</f>
        <v>94.054577124056522</v>
      </c>
      <c r="T217" s="282">
        <f t="shared" si="161"/>
        <v>98.157181571815713</v>
      </c>
    </row>
    <row r="218" spans="1:20" ht="32.4" x14ac:dyDescent="0.25">
      <c r="A218" s="386"/>
      <c r="B218" s="386"/>
      <c r="C218" s="390"/>
      <c r="D218" s="386"/>
      <c r="E218" s="62" t="s">
        <v>266</v>
      </c>
      <c r="F218" s="83">
        <f t="shared" ref="F218:K218" si="178">F235</f>
        <v>100</v>
      </c>
      <c r="G218" s="83">
        <f t="shared" si="178"/>
        <v>100</v>
      </c>
      <c r="H218" s="83">
        <f t="shared" si="178"/>
        <v>0</v>
      </c>
      <c r="I218" s="83">
        <f t="shared" si="178"/>
        <v>100</v>
      </c>
      <c r="J218" s="83">
        <f t="shared" si="178"/>
        <v>100</v>
      </c>
      <c r="K218" s="83">
        <f t="shared" si="178"/>
        <v>0</v>
      </c>
      <c r="L218" s="83">
        <f t="shared" ref="L218:Q218" si="179">L235</f>
        <v>100</v>
      </c>
      <c r="M218" s="83">
        <f t="shared" si="179"/>
        <v>100</v>
      </c>
      <c r="N218" s="83">
        <f t="shared" si="179"/>
        <v>0</v>
      </c>
      <c r="O218" s="83">
        <f t="shared" si="179"/>
        <v>0</v>
      </c>
      <c r="P218" s="83">
        <f t="shared" si="179"/>
        <v>0</v>
      </c>
      <c r="Q218" s="83">
        <f t="shared" si="179"/>
        <v>0</v>
      </c>
      <c r="R218" s="281">
        <f t="shared" si="160"/>
        <v>0</v>
      </c>
      <c r="S218" s="281">
        <f>P218/M218*100</f>
        <v>0</v>
      </c>
      <c r="T218" s="281"/>
    </row>
    <row r="219" spans="1:20" ht="32.4" x14ac:dyDescent="0.25">
      <c r="A219" s="386"/>
      <c r="B219" s="386"/>
      <c r="C219" s="390"/>
      <c r="D219" s="386"/>
      <c r="E219" s="62" t="s">
        <v>267</v>
      </c>
      <c r="F219" s="83">
        <f t="shared" ref="F219:K219" si="180">F234</f>
        <v>300</v>
      </c>
      <c r="G219" s="83">
        <f t="shared" si="180"/>
        <v>300</v>
      </c>
      <c r="H219" s="83">
        <f t="shared" si="180"/>
        <v>0</v>
      </c>
      <c r="I219" s="83">
        <f t="shared" si="180"/>
        <v>300</v>
      </c>
      <c r="J219" s="83">
        <f t="shared" si="180"/>
        <v>300</v>
      </c>
      <c r="K219" s="83">
        <f t="shared" si="180"/>
        <v>0</v>
      </c>
      <c r="L219" s="83">
        <f t="shared" ref="L219:Q219" si="181">L234</f>
        <v>300</v>
      </c>
      <c r="M219" s="83">
        <f t="shared" si="181"/>
        <v>300</v>
      </c>
      <c r="N219" s="83">
        <f t="shared" si="181"/>
        <v>0</v>
      </c>
      <c r="O219" s="83">
        <f t="shared" si="181"/>
        <v>300</v>
      </c>
      <c r="P219" s="83">
        <f t="shared" si="181"/>
        <v>300</v>
      </c>
      <c r="Q219" s="83">
        <f t="shared" si="181"/>
        <v>0</v>
      </c>
      <c r="R219" s="281">
        <f t="shared" si="160"/>
        <v>100</v>
      </c>
      <c r="S219" s="281">
        <f>P219/M219*100</f>
        <v>100</v>
      </c>
      <c r="T219" s="281"/>
    </row>
    <row r="220" spans="1:20" ht="32.4" x14ac:dyDescent="0.25">
      <c r="A220" s="386"/>
      <c r="B220" s="386"/>
      <c r="C220" s="390"/>
      <c r="D220" s="386"/>
      <c r="E220" s="62" t="s">
        <v>268</v>
      </c>
      <c r="F220" s="83">
        <f>G220+H220</f>
        <v>907</v>
      </c>
      <c r="G220" s="83">
        <v>0</v>
      </c>
      <c r="H220" s="83">
        <f>H239</f>
        <v>907</v>
      </c>
      <c r="I220" s="83">
        <f>J220+K220</f>
        <v>907</v>
      </c>
      <c r="J220" s="83">
        <v>0</v>
      </c>
      <c r="K220" s="83">
        <f>K239</f>
        <v>907</v>
      </c>
      <c r="L220" s="83">
        <f>M220+N220</f>
        <v>907</v>
      </c>
      <c r="M220" s="83">
        <v>0</v>
      </c>
      <c r="N220" s="83">
        <f>N239</f>
        <v>907</v>
      </c>
      <c r="O220" s="83">
        <f>P220+Q220</f>
        <v>886.6</v>
      </c>
      <c r="P220" s="83">
        <v>0</v>
      </c>
      <c r="Q220" s="83">
        <f>Q239</f>
        <v>886.6</v>
      </c>
      <c r="R220" s="281">
        <f t="shared" si="160"/>
        <v>97.750826901874305</v>
      </c>
      <c r="S220" s="281"/>
      <c r="T220" s="281">
        <f t="shared" si="161"/>
        <v>97.750826901874305</v>
      </c>
    </row>
    <row r="221" spans="1:20" ht="32.4" x14ac:dyDescent="0.25">
      <c r="A221" s="386"/>
      <c r="B221" s="386"/>
      <c r="C221" s="390"/>
      <c r="D221" s="386"/>
      <c r="E221" s="62" t="s">
        <v>269</v>
      </c>
      <c r="F221" s="83">
        <f>G221+H221</f>
        <v>200</v>
      </c>
      <c r="G221" s="83">
        <v>0</v>
      </c>
      <c r="H221" s="83">
        <f>H240</f>
        <v>200</v>
      </c>
      <c r="I221" s="83">
        <f>J221+K221</f>
        <v>200</v>
      </c>
      <c r="J221" s="83">
        <v>0</v>
      </c>
      <c r="K221" s="83">
        <f>K240</f>
        <v>200</v>
      </c>
      <c r="L221" s="83">
        <f>M221+N221</f>
        <v>200</v>
      </c>
      <c r="M221" s="83">
        <v>0</v>
      </c>
      <c r="N221" s="83">
        <f>N240</f>
        <v>200</v>
      </c>
      <c r="O221" s="83">
        <f>P221+Q221</f>
        <v>200</v>
      </c>
      <c r="P221" s="83">
        <v>0</v>
      </c>
      <c r="Q221" s="83">
        <f>Q240</f>
        <v>200</v>
      </c>
      <c r="R221" s="281">
        <f t="shared" si="160"/>
        <v>100</v>
      </c>
      <c r="S221" s="281"/>
      <c r="T221" s="281">
        <f t="shared" si="161"/>
        <v>100</v>
      </c>
    </row>
    <row r="222" spans="1:20" ht="32.4" x14ac:dyDescent="0.25">
      <c r="A222" s="386"/>
      <c r="B222" s="386"/>
      <c r="C222" s="390"/>
      <c r="D222" s="386"/>
      <c r="E222" s="62" t="s">
        <v>270</v>
      </c>
      <c r="F222" s="83">
        <f t="shared" ref="F222:K223" si="182">F241</f>
        <v>1300</v>
      </c>
      <c r="G222" s="83">
        <f t="shared" si="182"/>
        <v>1300</v>
      </c>
      <c r="H222" s="83">
        <f t="shared" si="182"/>
        <v>0</v>
      </c>
      <c r="I222" s="83">
        <f t="shared" si="182"/>
        <v>1300</v>
      </c>
      <c r="J222" s="83">
        <f t="shared" si="182"/>
        <v>1300</v>
      </c>
      <c r="K222" s="83">
        <f t="shared" si="182"/>
        <v>0</v>
      </c>
      <c r="L222" s="83">
        <f t="shared" ref="L222:Q222" si="183">L241</f>
        <v>1300</v>
      </c>
      <c r="M222" s="83">
        <f t="shared" si="183"/>
        <v>1300</v>
      </c>
      <c r="N222" s="83">
        <f t="shared" si="183"/>
        <v>0</v>
      </c>
      <c r="O222" s="83">
        <f t="shared" si="183"/>
        <v>1300</v>
      </c>
      <c r="P222" s="83">
        <f t="shared" si="183"/>
        <v>1300</v>
      </c>
      <c r="Q222" s="83">
        <f t="shared" si="183"/>
        <v>0</v>
      </c>
      <c r="R222" s="281">
        <f t="shared" si="160"/>
        <v>100</v>
      </c>
      <c r="S222" s="281">
        <f>P222/M222*100</f>
        <v>100</v>
      </c>
      <c r="T222" s="281"/>
    </row>
    <row r="223" spans="1:20" ht="32.4" x14ac:dyDescent="0.25">
      <c r="A223" s="386"/>
      <c r="B223" s="386"/>
      <c r="C223" s="390"/>
      <c r="D223" s="386"/>
      <c r="E223" s="62" t="s">
        <v>271</v>
      </c>
      <c r="F223" s="83">
        <f t="shared" si="182"/>
        <v>883.5</v>
      </c>
      <c r="G223" s="83">
        <f t="shared" si="182"/>
        <v>883.5</v>
      </c>
      <c r="H223" s="83">
        <f t="shared" si="182"/>
        <v>0</v>
      </c>
      <c r="I223" s="83">
        <f t="shared" si="182"/>
        <v>883.5</v>
      </c>
      <c r="J223" s="83">
        <f t="shared" si="182"/>
        <v>883.5</v>
      </c>
      <c r="K223" s="83">
        <f t="shared" si="182"/>
        <v>0</v>
      </c>
      <c r="L223" s="83">
        <f t="shared" ref="L223:Q223" si="184">L242</f>
        <v>883.5</v>
      </c>
      <c r="M223" s="83">
        <f t="shared" si="184"/>
        <v>883.5</v>
      </c>
      <c r="N223" s="83">
        <f t="shared" si="184"/>
        <v>0</v>
      </c>
      <c r="O223" s="83">
        <f t="shared" si="184"/>
        <v>829.9</v>
      </c>
      <c r="P223" s="83">
        <f t="shared" si="184"/>
        <v>829.9</v>
      </c>
      <c r="Q223" s="83">
        <f t="shared" si="184"/>
        <v>0</v>
      </c>
      <c r="R223" s="281">
        <f t="shared" si="160"/>
        <v>93.933220147142052</v>
      </c>
      <c r="S223" s="281">
        <f>P223/M223*100</f>
        <v>93.933220147142052</v>
      </c>
      <c r="T223" s="281"/>
    </row>
    <row r="224" spans="1:20" ht="174.75" customHeight="1" x14ac:dyDescent="0.25">
      <c r="A224" s="374" t="s">
        <v>272</v>
      </c>
      <c r="B224" s="374" t="s">
        <v>97</v>
      </c>
      <c r="C224" s="377" t="s">
        <v>499</v>
      </c>
      <c r="D224" s="374" t="s">
        <v>143</v>
      </c>
      <c r="E224" s="64" t="s">
        <v>146</v>
      </c>
      <c r="F224" s="85">
        <f t="shared" ref="F224:Q224" si="185">F229+F234+F235</f>
        <v>400</v>
      </c>
      <c r="G224" s="85">
        <f t="shared" si="185"/>
        <v>400</v>
      </c>
      <c r="H224" s="85">
        <f t="shared" si="185"/>
        <v>0</v>
      </c>
      <c r="I224" s="85">
        <f t="shared" si="185"/>
        <v>400</v>
      </c>
      <c r="J224" s="85">
        <f t="shared" si="185"/>
        <v>400</v>
      </c>
      <c r="K224" s="85">
        <f t="shared" si="185"/>
        <v>0</v>
      </c>
      <c r="L224" s="85">
        <f t="shared" si="185"/>
        <v>400</v>
      </c>
      <c r="M224" s="85">
        <f t="shared" si="185"/>
        <v>400</v>
      </c>
      <c r="N224" s="85">
        <f t="shared" si="185"/>
        <v>0</v>
      </c>
      <c r="O224" s="85">
        <f t="shared" si="185"/>
        <v>300</v>
      </c>
      <c r="P224" s="85">
        <f t="shared" si="185"/>
        <v>300</v>
      </c>
      <c r="Q224" s="85">
        <f t="shared" si="185"/>
        <v>0</v>
      </c>
      <c r="R224" s="283">
        <f>O224/L224*100</f>
        <v>75</v>
      </c>
      <c r="S224" s="283">
        <f>P224/M224*100</f>
        <v>75</v>
      </c>
      <c r="T224" s="283"/>
    </row>
    <row r="225" spans="1:20" ht="32.4" x14ac:dyDescent="0.25">
      <c r="A225" s="375"/>
      <c r="B225" s="375"/>
      <c r="C225" s="378"/>
      <c r="D225" s="375"/>
      <c r="E225" s="106" t="s">
        <v>147</v>
      </c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283"/>
      <c r="S225" s="283"/>
      <c r="T225" s="283"/>
    </row>
    <row r="226" spans="1:20" ht="31.8" x14ac:dyDescent="0.25">
      <c r="A226" s="375"/>
      <c r="B226" s="375"/>
      <c r="C226" s="378"/>
      <c r="D226" s="375"/>
      <c r="E226" s="66" t="s">
        <v>148</v>
      </c>
      <c r="F226" s="87">
        <f>F227+F228</f>
        <v>400</v>
      </c>
      <c r="G226" s="87">
        <f t="shared" ref="G226:T226" si="186">G227+G228</f>
        <v>400</v>
      </c>
      <c r="H226" s="87">
        <f t="shared" si="186"/>
        <v>0</v>
      </c>
      <c r="I226" s="87">
        <f t="shared" si="186"/>
        <v>400</v>
      </c>
      <c r="J226" s="87">
        <f t="shared" si="186"/>
        <v>400</v>
      </c>
      <c r="K226" s="87">
        <f t="shared" si="186"/>
        <v>0</v>
      </c>
      <c r="L226" s="87">
        <f t="shared" si="186"/>
        <v>400</v>
      </c>
      <c r="M226" s="87">
        <f t="shared" si="186"/>
        <v>400</v>
      </c>
      <c r="N226" s="87">
        <f t="shared" si="186"/>
        <v>0</v>
      </c>
      <c r="O226" s="87">
        <f t="shared" si="186"/>
        <v>300</v>
      </c>
      <c r="P226" s="87">
        <f t="shared" si="186"/>
        <v>300</v>
      </c>
      <c r="Q226" s="87">
        <f t="shared" si="186"/>
        <v>0</v>
      </c>
      <c r="R226" s="289">
        <f t="shared" si="186"/>
        <v>100</v>
      </c>
      <c r="S226" s="289">
        <f t="shared" si="186"/>
        <v>100</v>
      </c>
      <c r="T226" s="289">
        <f t="shared" si="186"/>
        <v>0</v>
      </c>
    </row>
    <row r="227" spans="1:20" ht="32.4" x14ac:dyDescent="0.25">
      <c r="A227" s="375"/>
      <c r="B227" s="375"/>
      <c r="C227" s="378"/>
      <c r="D227" s="375"/>
      <c r="E227" s="106" t="s">
        <v>267</v>
      </c>
      <c r="F227" s="107">
        <f>F234</f>
        <v>300</v>
      </c>
      <c r="G227" s="107">
        <f t="shared" ref="G227:Q227" si="187">G234</f>
        <v>300</v>
      </c>
      <c r="H227" s="107">
        <f t="shared" si="187"/>
        <v>0</v>
      </c>
      <c r="I227" s="107">
        <f t="shared" si="187"/>
        <v>300</v>
      </c>
      <c r="J227" s="107">
        <f t="shared" si="187"/>
        <v>300</v>
      </c>
      <c r="K227" s="107">
        <f t="shared" si="187"/>
        <v>0</v>
      </c>
      <c r="L227" s="107">
        <f t="shared" si="187"/>
        <v>300</v>
      </c>
      <c r="M227" s="107">
        <f t="shared" si="187"/>
        <v>300</v>
      </c>
      <c r="N227" s="107">
        <f t="shared" si="187"/>
        <v>0</v>
      </c>
      <c r="O227" s="107">
        <f t="shared" si="187"/>
        <v>300</v>
      </c>
      <c r="P227" s="107">
        <f t="shared" si="187"/>
        <v>300</v>
      </c>
      <c r="Q227" s="107">
        <f t="shared" si="187"/>
        <v>0</v>
      </c>
      <c r="R227" s="284">
        <f>O227/L227*100</f>
        <v>100</v>
      </c>
      <c r="S227" s="284">
        <f>P227/M227*100</f>
        <v>100</v>
      </c>
      <c r="T227" s="284"/>
    </row>
    <row r="228" spans="1:20" ht="32.4" x14ac:dyDescent="0.25">
      <c r="A228" s="376"/>
      <c r="B228" s="376"/>
      <c r="C228" s="379"/>
      <c r="D228" s="376"/>
      <c r="E228" s="106" t="s">
        <v>266</v>
      </c>
      <c r="F228" s="107">
        <f>F235</f>
        <v>100</v>
      </c>
      <c r="G228" s="107">
        <f t="shared" ref="G228:Q228" si="188">G235</f>
        <v>100</v>
      </c>
      <c r="H228" s="107">
        <f t="shared" si="188"/>
        <v>0</v>
      </c>
      <c r="I228" s="107">
        <f t="shared" si="188"/>
        <v>100</v>
      </c>
      <c r="J228" s="107">
        <f t="shared" si="188"/>
        <v>100</v>
      </c>
      <c r="K228" s="107">
        <f t="shared" si="188"/>
        <v>0</v>
      </c>
      <c r="L228" s="107">
        <f t="shared" si="188"/>
        <v>100</v>
      </c>
      <c r="M228" s="107">
        <f t="shared" si="188"/>
        <v>100</v>
      </c>
      <c r="N228" s="107">
        <f t="shared" si="188"/>
        <v>0</v>
      </c>
      <c r="O228" s="107">
        <f t="shared" si="188"/>
        <v>0</v>
      </c>
      <c r="P228" s="107">
        <f t="shared" si="188"/>
        <v>0</v>
      </c>
      <c r="Q228" s="107">
        <f t="shared" si="188"/>
        <v>0</v>
      </c>
      <c r="R228" s="284">
        <f>O228/L228*100</f>
        <v>0</v>
      </c>
      <c r="S228" s="284">
        <f>P228/M228*100</f>
        <v>0</v>
      </c>
      <c r="T228" s="284"/>
    </row>
    <row r="229" spans="1:20" ht="279.75" customHeight="1" x14ac:dyDescent="0.25">
      <c r="A229" s="69" t="s">
        <v>273</v>
      </c>
      <c r="B229" s="69" t="s">
        <v>274</v>
      </c>
      <c r="C229" s="315" t="s">
        <v>275</v>
      </c>
      <c r="D229" s="69" t="s">
        <v>143</v>
      </c>
      <c r="E229" s="78" t="s">
        <v>140</v>
      </c>
      <c r="F229" s="91">
        <v>0</v>
      </c>
      <c r="G229" s="91">
        <v>0</v>
      </c>
      <c r="H229" s="91">
        <v>0</v>
      </c>
      <c r="I229" s="91">
        <v>0</v>
      </c>
      <c r="J229" s="91">
        <v>0</v>
      </c>
      <c r="K229" s="91">
        <v>0</v>
      </c>
      <c r="L229" s="91">
        <v>0</v>
      </c>
      <c r="M229" s="91">
        <v>0</v>
      </c>
      <c r="N229" s="91">
        <v>0</v>
      </c>
      <c r="O229" s="291">
        <f>P229+Q229</f>
        <v>0</v>
      </c>
      <c r="P229" s="291">
        <f>Q229+R229</f>
        <v>0</v>
      </c>
      <c r="Q229" s="291">
        <v>0</v>
      </c>
      <c r="R229" s="288"/>
      <c r="S229" s="288"/>
      <c r="T229" s="288"/>
    </row>
    <row r="230" spans="1:20" ht="213.75" hidden="1" customHeight="1" x14ac:dyDescent="0.25">
      <c r="A230" s="69" t="s">
        <v>276</v>
      </c>
      <c r="B230" s="69" t="s">
        <v>277</v>
      </c>
      <c r="C230" s="298"/>
      <c r="D230" s="78"/>
      <c r="E230" s="78"/>
      <c r="F230" s="91"/>
      <c r="G230" s="91"/>
      <c r="H230" s="91"/>
      <c r="I230" s="91"/>
      <c r="J230" s="91"/>
      <c r="K230" s="91"/>
      <c r="L230" s="91"/>
      <c r="M230" s="91"/>
      <c r="N230" s="91"/>
      <c r="O230" s="291"/>
      <c r="P230" s="291"/>
      <c r="Q230" s="291"/>
      <c r="R230" s="288" t="e">
        <f t="shared" si="160"/>
        <v>#DIV/0!</v>
      </c>
      <c r="S230" s="288" t="e">
        <f t="shared" ref="S230:S236" si="189">P230/M230*100</f>
        <v>#DIV/0!</v>
      </c>
      <c r="T230" s="288" t="e">
        <f t="shared" si="161"/>
        <v>#DIV/0!</v>
      </c>
    </row>
    <row r="231" spans="1:20" ht="129.6" hidden="1" x14ac:dyDescent="0.25">
      <c r="A231" s="69" t="s">
        <v>278</v>
      </c>
      <c r="B231" s="69" t="s">
        <v>279</v>
      </c>
      <c r="C231" s="298"/>
      <c r="D231" s="78"/>
      <c r="E231" s="78"/>
      <c r="F231" s="91"/>
      <c r="G231" s="91"/>
      <c r="H231" s="91"/>
      <c r="I231" s="91"/>
      <c r="J231" s="91"/>
      <c r="K231" s="91"/>
      <c r="L231" s="91"/>
      <c r="M231" s="91"/>
      <c r="N231" s="91"/>
      <c r="O231" s="291"/>
      <c r="P231" s="291"/>
      <c r="Q231" s="291"/>
      <c r="R231" s="288" t="e">
        <f t="shared" si="160"/>
        <v>#DIV/0!</v>
      </c>
      <c r="S231" s="288" t="e">
        <f t="shared" si="189"/>
        <v>#DIV/0!</v>
      </c>
      <c r="T231" s="288" t="e">
        <f t="shared" si="161"/>
        <v>#DIV/0!</v>
      </c>
    </row>
    <row r="232" spans="1:20" ht="97.2" hidden="1" x14ac:dyDescent="0.25">
      <c r="A232" s="69" t="s">
        <v>280</v>
      </c>
      <c r="B232" s="69" t="s">
        <v>281</v>
      </c>
      <c r="C232" s="298"/>
      <c r="D232" s="78"/>
      <c r="E232" s="78"/>
      <c r="F232" s="91"/>
      <c r="G232" s="91"/>
      <c r="H232" s="91"/>
      <c r="I232" s="91"/>
      <c r="J232" s="91"/>
      <c r="K232" s="91"/>
      <c r="L232" s="91"/>
      <c r="M232" s="91"/>
      <c r="N232" s="91"/>
      <c r="O232" s="291"/>
      <c r="P232" s="291"/>
      <c r="Q232" s="291"/>
      <c r="R232" s="288" t="e">
        <f t="shared" si="160"/>
        <v>#DIV/0!</v>
      </c>
      <c r="S232" s="288" t="e">
        <f t="shared" si="189"/>
        <v>#DIV/0!</v>
      </c>
      <c r="T232" s="288" t="e">
        <f t="shared" si="161"/>
        <v>#DIV/0!</v>
      </c>
    </row>
    <row r="233" spans="1:20" ht="291.60000000000002" hidden="1" x14ac:dyDescent="0.25">
      <c r="A233" s="69" t="s">
        <v>282</v>
      </c>
      <c r="B233" s="69" t="s">
        <v>283</v>
      </c>
      <c r="C233" s="298"/>
      <c r="D233" s="78"/>
      <c r="E233" s="78"/>
      <c r="F233" s="91"/>
      <c r="G233" s="91"/>
      <c r="H233" s="91"/>
      <c r="I233" s="91"/>
      <c r="J233" s="91"/>
      <c r="K233" s="91"/>
      <c r="L233" s="91"/>
      <c r="M233" s="91"/>
      <c r="N233" s="91"/>
      <c r="O233" s="291"/>
      <c r="P233" s="291"/>
      <c r="Q233" s="291"/>
      <c r="R233" s="288" t="e">
        <f t="shared" si="160"/>
        <v>#DIV/0!</v>
      </c>
      <c r="S233" s="288" t="e">
        <f t="shared" si="189"/>
        <v>#DIV/0!</v>
      </c>
      <c r="T233" s="288" t="e">
        <f t="shared" si="161"/>
        <v>#DIV/0!</v>
      </c>
    </row>
    <row r="234" spans="1:20" ht="204.75" customHeight="1" x14ac:dyDescent="0.25">
      <c r="A234" s="69" t="s">
        <v>284</v>
      </c>
      <c r="B234" s="69" t="s">
        <v>285</v>
      </c>
      <c r="C234" s="315" t="s">
        <v>286</v>
      </c>
      <c r="D234" s="69" t="s">
        <v>143</v>
      </c>
      <c r="E234" s="68" t="s">
        <v>267</v>
      </c>
      <c r="F234" s="91">
        <f>G234+H234</f>
        <v>300</v>
      </c>
      <c r="G234" s="91">
        <v>300</v>
      </c>
      <c r="H234" s="91">
        <v>0</v>
      </c>
      <c r="I234" s="91">
        <f>J234+K234</f>
        <v>300</v>
      </c>
      <c r="J234" s="91">
        <v>300</v>
      </c>
      <c r="K234" s="91">
        <v>0</v>
      </c>
      <c r="L234" s="91">
        <f>M234+N234</f>
        <v>300</v>
      </c>
      <c r="M234" s="91">
        <v>300</v>
      </c>
      <c r="N234" s="91">
        <v>0</v>
      </c>
      <c r="O234" s="291">
        <f>P234+Q234</f>
        <v>300</v>
      </c>
      <c r="P234" s="291">
        <v>300</v>
      </c>
      <c r="Q234" s="291">
        <v>0</v>
      </c>
      <c r="R234" s="288">
        <f t="shared" si="160"/>
        <v>100</v>
      </c>
      <c r="S234" s="288">
        <f t="shared" si="189"/>
        <v>100</v>
      </c>
      <c r="T234" s="288"/>
    </row>
    <row r="235" spans="1:20" ht="261.75" customHeight="1" x14ac:dyDescent="0.25">
      <c r="A235" s="69" t="s">
        <v>287</v>
      </c>
      <c r="B235" s="69" t="s">
        <v>288</v>
      </c>
      <c r="C235" s="315" t="s">
        <v>289</v>
      </c>
      <c r="D235" s="69" t="s">
        <v>143</v>
      </c>
      <c r="E235" s="68" t="s">
        <v>266</v>
      </c>
      <c r="F235" s="91">
        <f>G235+H235</f>
        <v>100</v>
      </c>
      <c r="G235" s="91">
        <v>100</v>
      </c>
      <c r="H235" s="91">
        <v>0</v>
      </c>
      <c r="I235" s="91">
        <f>J235+K235</f>
        <v>100</v>
      </c>
      <c r="J235" s="91">
        <v>100</v>
      </c>
      <c r="K235" s="91">
        <v>0</v>
      </c>
      <c r="L235" s="91">
        <f>M235+N235</f>
        <v>100</v>
      </c>
      <c r="M235" s="91">
        <v>100</v>
      </c>
      <c r="N235" s="91">
        <v>0</v>
      </c>
      <c r="O235" s="291">
        <f>P235+Q235</f>
        <v>0</v>
      </c>
      <c r="P235" s="291">
        <v>0</v>
      </c>
      <c r="Q235" s="291">
        <v>0</v>
      </c>
      <c r="R235" s="288">
        <f t="shared" si="160"/>
        <v>0</v>
      </c>
      <c r="S235" s="288">
        <f t="shared" si="189"/>
        <v>0</v>
      </c>
      <c r="T235" s="288"/>
    </row>
    <row r="236" spans="1:20" ht="31.8" x14ac:dyDescent="0.25">
      <c r="A236" s="391" t="s">
        <v>290</v>
      </c>
      <c r="B236" s="391" t="s">
        <v>291</v>
      </c>
      <c r="C236" s="392" t="s">
        <v>519</v>
      </c>
      <c r="D236" s="391" t="s">
        <v>139</v>
      </c>
      <c r="E236" s="64" t="s">
        <v>146</v>
      </c>
      <c r="F236" s="85">
        <f t="shared" ref="F236:K236" si="190">F238</f>
        <v>3290.5</v>
      </c>
      <c r="G236" s="85">
        <f t="shared" si="190"/>
        <v>2183.5</v>
      </c>
      <c r="H236" s="85">
        <f t="shared" si="190"/>
        <v>1107</v>
      </c>
      <c r="I236" s="85">
        <f t="shared" si="190"/>
        <v>3290.5</v>
      </c>
      <c r="J236" s="85">
        <f t="shared" si="190"/>
        <v>2183.5</v>
      </c>
      <c r="K236" s="85">
        <f t="shared" si="190"/>
        <v>1107</v>
      </c>
      <c r="L236" s="85">
        <f t="shared" ref="L236:Q236" si="191">L238</f>
        <v>3290.5</v>
      </c>
      <c r="M236" s="85">
        <f t="shared" si="191"/>
        <v>2183.5</v>
      </c>
      <c r="N236" s="85">
        <f t="shared" si="191"/>
        <v>1107</v>
      </c>
      <c r="O236" s="85">
        <f t="shared" si="191"/>
        <v>3216.5</v>
      </c>
      <c r="P236" s="85">
        <f t="shared" si="191"/>
        <v>2129.9</v>
      </c>
      <c r="Q236" s="85">
        <f t="shared" si="191"/>
        <v>1086.5999999999999</v>
      </c>
      <c r="R236" s="283">
        <f t="shared" si="160"/>
        <v>97.75110165628324</v>
      </c>
      <c r="S236" s="283">
        <f t="shared" si="189"/>
        <v>97.54522555530113</v>
      </c>
      <c r="T236" s="283">
        <f t="shared" si="161"/>
        <v>98.157181571815713</v>
      </c>
    </row>
    <row r="237" spans="1:20" ht="32.4" x14ac:dyDescent="0.25">
      <c r="A237" s="391"/>
      <c r="B237" s="391"/>
      <c r="C237" s="392"/>
      <c r="D237" s="391"/>
      <c r="E237" s="65" t="s">
        <v>147</v>
      </c>
      <c r="F237" s="86"/>
      <c r="G237" s="86"/>
      <c r="H237" s="86"/>
      <c r="I237" s="86"/>
      <c r="J237" s="86"/>
      <c r="K237" s="86"/>
      <c r="L237" s="86"/>
      <c r="M237" s="86"/>
      <c r="N237" s="86"/>
      <c r="O237" s="278"/>
      <c r="P237" s="278"/>
      <c r="Q237" s="278"/>
      <c r="R237" s="284"/>
      <c r="S237" s="284"/>
      <c r="T237" s="284"/>
    </row>
    <row r="238" spans="1:20" ht="31.8" x14ac:dyDescent="0.25">
      <c r="A238" s="391"/>
      <c r="B238" s="391"/>
      <c r="C238" s="392"/>
      <c r="D238" s="391" t="s">
        <v>143</v>
      </c>
      <c r="E238" s="66" t="s">
        <v>148</v>
      </c>
      <c r="F238" s="87">
        <f>F239+F241+F242+F240</f>
        <v>3290.5</v>
      </c>
      <c r="G238" s="87">
        <f>G239+G241+G242</f>
        <v>2183.5</v>
      </c>
      <c r="H238" s="87">
        <f>H239+H241+H242+H240</f>
        <v>1107</v>
      </c>
      <c r="I238" s="87">
        <f>I239+I241+I242+I240</f>
        <v>3290.5</v>
      </c>
      <c r="J238" s="87">
        <f>J239+J241+J242</f>
        <v>2183.5</v>
      </c>
      <c r="K238" s="87">
        <f>K239+K241+K242+K240</f>
        <v>1107</v>
      </c>
      <c r="L238" s="87">
        <f>L239+L241+L242+L240</f>
        <v>3290.5</v>
      </c>
      <c r="M238" s="87">
        <f>M239+M241+M242</f>
        <v>2183.5</v>
      </c>
      <c r="N238" s="87">
        <f>N239+N241+N242+N240</f>
        <v>1107</v>
      </c>
      <c r="O238" s="87">
        <f>O239+O241+O242+O240</f>
        <v>3216.5</v>
      </c>
      <c r="P238" s="87">
        <f>P239+P241+P242</f>
        <v>2129.9</v>
      </c>
      <c r="Q238" s="87">
        <f>Q239+Q241+Q242+Q240</f>
        <v>1086.5999999999999</v>
      </c>
      <c r="R238" s="285">
        <f t="shared" si="160"/>
        <v>97.75110165628324</v>
      </c>
      <c r="S238" s="285">
        <f>P238/M238*100</f>
        <v>97.54522555530113</v>
      </c>
      <c r="T238" s="285">
        <f t="shared" si="161"/>
        <v>98.157181571815713</v>
      </c>
    </row>
    <row r="239" spans="1:20" ht="32.4" x14ac:dyDescent="0.25">
      <c r="A239" s="391"/>
      <c r="B239" s="391"/>
      <c r="C239" s="392"/>
      <c r="D239" s="391"/>
      <c r="E239" s="65" t="s">
        <v>268</v>
      </c>
      <c r="F239" s="86">
        <f>G239+H239</f>
        <v>907</v>
      </c>
      <c r="G239" s="86">
        <f>G251+G255</f>
        <v>0</v>
      </c>
      <c r="H239" s="86">
        <f>H251+H255</f>
        <v>907</v>
      </c>
      <c r="I239" s="86">
        <f>J239+K239</f>
        <v>907</v>
      </c>
      <c r="J239" s="86">
        <f>J251+J255</f>
        <v>0</v>
      </c>
      <c r="K239" s="86">
        <f>K251+K255</f>
        <v>907</v>
      </c>
      <c r="L239" s="86">
        <f>M239+N239</f>
        <v>907</v>
      </c>
      <c r="M239" s="86">
        <f>M251+M255</f>
        <v>0</v>
      </c>
      <c r="N239" s="86">
        <f>N251+N255</f>
        <v>907</v>
      </c>
      <c r="O239" s="278">
        <f>P239+Q239</f>
        <v>886.6</v>
      </c>
      <c r="P239" s="278">
        <f>P251+P255</f>
        <v>0</v>
      </c>
      <c r="Q239" s="278">
        <f>Q251+Q255</f>
        <v>886.6</v>
      </c>
      <c r="R239" s="284">
        <f t="shared" si="160"/>
        <v>97.750826901874305</v>
      </c>
      <c r="S239" s="284"/>
      <c r="T239" s="284">
        <f t="shared" si="161"/>
        <v>97.750826901874305</v>
      </c>
    </row>
    <row r="240" spans="1:20" ht="32.4" x14ac:dyDescent="0.25">
      <c r="A240" s="391"/>
      <c r="B240" s="391"/>
      <c r="C240" s="392"/>
      <c r="D240" s="391"/>
      <c r="E240" s="65" t="s">
        <v>269</v>
      </c>
      <c r="F240" s="86">
        <f>G240+H240</f>
        <v>200</v>
      </c>
      <c r="G240" s="86">
        <v>0</v>
      </c>
      <c r="H240" s="86">
        <f>H247</f>
        <v>200</v>
      </c>
      <c r="I240" s="86">
        <f>J240+K240</f>
        <v>200</v>
      </c>
      <c r="J240" s="86">
        <v>0</v>
      </c>
      <c r="K240" s="86">
        <f>K247</f>
        <v>200</v>
      </c>
      <c r="L240" s="86">
        <f>M240+N240</f>
        <v>200</v>
      </c>
      <c r="M240" s="86">
        <v>0</v>
      </c>
      <c r="N240" s="86">
        <f>N247</f>
        <v>200</v>
      </c>
      <c r="O240" s="278">
        <f>P240+Q240</f>
        <v>200</v>
      </c>
      <c r="P240" s="278">
        <v>0</v>
      </c>
      <c r="Q240" s="278">
        <f>Q247</f>
        <v>200</v>
      </c>
      <c r="R240" s="284">
        <f t="shared" si="160"/>
        <v>100</v>
      </c>
      <c r="S240" s="284"/>
      <c r="T240" s="284">
        <f t="shared" si="161"/>
        <v>100</v>
      </c>
    </row>
    <row r="241" spans="1:20" ht="32.4" x14ac:dyDescent="0.25">
      <c r="A241" s="391"/>
      <c r="B241" s="391"/>
      <c r="C241" s="392"/>
      <c r="D241" s="391"/>
      <c r="E241" s="65" t="s">
        <v>270</v>
      </c>
      <c r="F241" s="86">
        <f>F246</f>
        <v>1300</v>
      </c>
      <c r="G241" s="86">
        <f>G246</f>
        <v>1300</v>
      </c>
      <c r="H241" s="86">
        <v>0</v>
      </c>
      <c r="I241" s="86">
        <f>I246</f>
        <v>1300</v>
      </c>
      <c r="J241" s="86">
        <f>J246</f>
        <v>1300</v>
      </c>
      <c r="K241" s="86">
        <v>0</v>
      </c>
      <c r="L241" s="86">
        <f>L246</f>
        <v>1300</v>
      </c>
      <c r="M241" s="86">
        <f>M246</f>
        <v>1300</v>
      </c>
      <c r="N241" s="86">
        <v>0</v>
      </c>
      <c r="O241" s="278">
        <f>O246</f>
        <v>1300</v>
      </c>
      <c r="P241" s="278">
        <f>P246</f>
        <v>1300</v>
      </c>
      <c r="Q241" s="278">
        <v>0</v>
      </c>
      <c r="R241" s="284">
        <f t="shared" si="160"/>
        <v>100</v>
      </c>
      <c r="S241" s="284">
        <f>P241/M241*100</f>
        <v>100</v>
      </c>
      <c r="T241" s="284"/>
    </row>
    <row r="242" spans="1:20" ht="32.4" x14ac:dyDescent="0.25">
      <c r="A242" s="391"/>
      <c r="B242" s="391"/>
      <c r="C242" s="392"/>
      <c r="D242" s="391"/>
      <c r="E242" s="65" t="s">
        <v>271</v>
      </c>
      <c r="F242" s="86">
        <f t="shared" ref="F242:K242" si="192">F256</f>
        <v>883.5</v>
      </c>
      <c r="G242" s="86">
        <f t="shared" si="192"/>
        <v>883.5</v>
      </c>
      <c r="H242" s="86">
        <f t="shared" si="192"/>
        <v>0</v>
      </c>
      <c r="I242" s="86">
        <f t="shared" si="192"/>
        <v>883.5</v>
      </c>
      <c r="J242" s="86">
        <f t="shared" si="192"/>
        <v>883.5</v>
      </c>
      <c r="K242" s="86">
        <f t="shared" si="192"/>
        <v>0</v>
      </c>
      <c r="L242" s="86">
        <f t="shared" ref="L242:Q242" si="193">L256</f>
        <v>883.5</v>
      </c>
      <c r="M242" s="86">
        <f t="shared" si="193"/>
        <v>883.5</v>
      </c>
      <c r="N242" s="86">
        <f t="shared" si="193"/>
        <v>0</v>
      </c>
      <c r="O242" s="278">
        <f t="shared" si="193"/>
        <v>829.9</v>
      </c>
      <c r="P242" s="278">
        <f t="shared" si="193"/>
        <v>829.9</v>
      </c>
      <c r="Q242" s="278">
        <f t="shared" si="193"/>
        <v>0</v>
      </c>
      <c r="R242" s="284">
        <f t="shared" si="160"/>
        <v>93.933220147142052</v>
      </c>
      <c r="S242" s="284">
        <f>P242/M242*100</f>
        <v>93.933220147142052</v>
      </c>
      <c r="T242" s="284"/>
    </row>
    <row r="243" spans="1:20" s="103" customFormat="1" ht="45.75" customHeight="1" x14ac:dyDescent="0.25">
      <c r="A243" s="382" t="s">
        <v>292</v>
      </c>
      <c r="B243" s="382" t="s">
        <v>293</v>
      </c>
      <c r="C243" s="421" t="s">
        <v>294</v>
      </c>
      <c r="D243" s="381" t="s">
        <v>139</v>
      </c>
      <c r="E243" s="79" t="s">
        <v>146</v>
      </c>
      <c r="F243" s="88">
        <f t="shared" ref="F243:K243" si="194">F245</f>
        <v>1500</v>
      </c>
      <c r="G243" s="88">
        <f t="shared" si="194"/>
        <v>1300</v>
      </c>
      <c r="H243" s="88">
        <f t="shared" si="194"/>
        <v>200</v>
      </c>
      <c r="I243" s="88">
        <f t="shared" si="194"/>
        <v>1500</v>
      </c>
      <c r="J243" s="88">
        <f t="shared" si="194"/>
        <v>1300</v>
      </c>
      <c r="K243" s="88">
        <f t="shared" si="194"/>
        <v>200</v>
      </c>
      <c r="L243" s="88">
        <f t="shared" ref="L243:Q243" si="195">L245</f>
        <v>1500</v>
      </c>
      <c r="M243" s="88">
        <f t="shared" si="195"/>
        <v>1300</v>
      </c>
      <c r="N243" s="88">
        <f t="shared" si="195"/>
        <v>200</v>
      </c>
      <c r="O243" s="88">
        <f t="shared" si="195"/>
        <v>1500</v>
      </c>
      <c r="P243" s="88">
        <f t="shared" si="195"/>
        <v>1300</v>
      </c>
      <c r="Q243" s="88">
        <f t="shared" si="195"/>
        <v>200</v>
      </c>
      <c r="R243" s="287">
        <f t="shared" si="160"/>
        <v>100</v>
      </c>
      <c r="S243" s="287">
        <f>P243/M243*100</f>
        <v>100</v>
      </c>
      <c r="T243" s="287">
        <f t="shared" si="161"/>
        <v>100</v>
      </c>
    </row>
    <row r="244" spans="1:20" ht="57.75" customHeight="1" x14ac:dyDescent="0.25">
      <c r="A244" s="383"/>
      <c r="B244" s="383"/>
      <c r="C244" s="422"/>
      <c r="D244" s="381"/>
      <c r="E244" s="68" t="s">
        <v>147</v>
      </c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7"/>
      <c r="Q244" s="97"/>
      <c r="R244" s="288"/>
      <c r="S244" s="288"/>
      <c r="T244" s="288"/>
    </row>
    <row r="245" spans="1:20" ht="59.25" customHeight="1" x14ac:dyDescent="0.25">
      <c r="A245" s="383"/>
      <c r="B245" s="383"/>
      <c r="C245" s="422"/>
      <c r="D245" s="382" t="s">
        <v>143</v>
      </c>
      <c r="E245" s="68" t="s">
        <v>148</v>
      </c>
      <c r="F245" s="95">
        <f t="shared" ref="F245:K245" si="196">F246+F247</f>
        <v>1500</v>
      </c>
      <c r="G245" s="95">
        <f t="shared" si="196"/>
        <v>1300</v>
      </c>
      <c r="H245" s="95">
        <f t="shared" si="196"/>
        <v>200</v>
      </c>
      <c r="I245" s="95">
        <f t="shared" si="196"/>
        <v>1500</v>
      </c>
      <c r="J245" s="95">
        <f t="shared" si="196"/>
        <v>1300</v>
      </c>
      <c r="K245" s="95">
        <f t="shared" si="196"/>
        <v>200</v>
      </c>
      <c r="L245" s="95">
        <f t="shared" ref="L245:Q245" si="197">L246+L247</f>
        <v>1500</v>
      </c>
      <c r="M245" s="95">
        <f t="shared" si="197"/>
        <v>1300</v>
      </c>
      <c r="N245" s="95">
        <f t="shared" si="197"/>
        <v>200</v>
      </c>
      <c r="O245" s="95">
        <f t="shared" si="197"/>
        <v>1500</v>
      </c>
      <c r="P245" s="95">
        <f t="shared" si="197"/>
        <v>1300</v>
      </c>
      <c r="Q245" s="95">
        <f t="shared" si="197"/>
        <v>200</v>
      </c>
      <c r="R245" s="288">
        <f t="shared" si="160"/>
        <v>100</v>
      </c>
      <c r="S245" s="288">
        <f>P245/M245*100</f>
        <v>100</v>
      </c>
      <c r="T245" s="288">
        <f t="shared" si="161"/>
        <v>100</v>
      </c>
    </row>
    <row r="246" spans="1:20" ht="57.75" customHeight="1" x14ac:dyDescent="0.25">
      <c r="A246" s="383"/>
      <c r="B246" s="383"/>
      <c r="C246" s="422"/>
      <c r="D246" s="383"/>
      <c r="E246" s="68" t="s">
        <v>270</v>
      </c>
      <c r="F246" s="95">
        <f>G246+H246</f>
        <v>1300</v>
      </c>
      <c r="G246" s="95">
        <v>1300</v>
      </c>
      <c r="H246" s="95">
        <v>0</v>
      </c>
      <c r="I246" s="95">
        <f>J246+K246</f>
        <v>1300</v>
      </c>
      <c r="J246" s="95">
        <v>1300</v>
      </c>
      <c r="K246" s="95">
        <v>0</v>
      </c>
      <c r="L246" s="95">
        <f>M246+N246</f>
        <v>1300</v>
      </c>
      <c r="M246" s="95">
        <v>1300</v>
      </c>
      <c r="N246" s="95">
        <v>0</v>
      </c>
      <c r="O246" s="95">
        <f>P246+Q246</f>
        <v>1300</v>
      </c>
      <c r="P246" s="291">
        <v>1300</v>
      </c>
      <c r="Q246" s="291">
        <v>0</v>
      </c>
      <c r="R246" s="288">
        <f t="shared" si="160"/>
        <v>100</v>
      </c>
      <c r="S246" s="288">
        <f>P246/M246*100</f>
        <v>100</v>
      </c>
      <c r="T246" s="288"/>
    </row>
    <row r="247" spans="1:20" ht="52.5" customHeight="1" x14ac:dyDescent="0.25">
      <c r="A247" s="384"/>
      <c r="B247" s="384"/>
      <c r="C247" s="423"/>
      <c r="D247" s="384"/>
      <c r="E247" s="68" t="s">
        <v>269</v>
      </c>
      <c r="F247" s="95">
        <f>G247+H247</f>
        <v>200</v>
      </c>
      <c r="G247" s="95">
        <v>0</v>
      </c>
      <c r="H247" s="95">
        <v>200</v>
      </c>
      <c r="I247" s="95">
        <f>J247+K247</f>
        <v>200</v>
      </c>
      <c r="J247" s="95">
        <v>0</v>
      </c>
      <c r="K247" s="95">
        <v>200</v>
      </c>
      <c r="L247" s="95">
        <f>M247+N247</f>
        <v>200</v>
      </c>
      <c r="M247" s="95">
        <v>0</v>
      </c>
      <c r="N247" s="95">
        <v>200</v>
      </c>
      <c r="O247" s="95">
        <f>P247+Q247</f>
        <v>200</v>
      </c>
      <c r="P247" s="291"/>
      <c r="Q247" s="291">
        <v>200</v>
      </c>
      <c r="R247" s="288">
        <f t="shared" si="160"/>
        <v>100</v>
      </c>
      <c r="S247" s="288"/>
      <c r="T247" s="288">
        <f t="shared" si="161"/>
        <v>100</v>
      </c>
    </row>
    <row r="248" spans="1:20" s="103" customFormat="1" ht="66.75" customHeight="1" x14ac:dyDescent="0.25">
      <c r="A248" s="394" t="s">
        <v>295</v>
      </c>
      <c r="B248" s="394" t="s">
        <v>296</v>
      </c>
      <c r="C248" s="419" t="s">
        <v>498</v>
      </c>
      <c r="D248" s="394" t="s">
        <v>139</v>
      </c>
      <c r="E248" s="67" t="s">
        <v>146</v>
      </c>
      <c r="F248" s="96">
        <f t="shared" ref="F248:K248" si="198">F250</f>
        <v>250</v>
      </c>
      <c r="G248" s="96">
        <f t="shared" si="198"/>
        <v>0</v>
      </c>
      <c r="H248" s="96">
        <f t="shared" si="198"/>
        <v>250</v>
      </c>
      <c r="I248" s="96">
        <f t="shared" si="198"/>
        <v>250</v>
      </c>
      <c r="J248" s="96">
        <f t="shared" si="198"/>
        <v>0</v>
      </c>
      <c r="K248" s="96">
        <f t="shared" si="198"/>
        <v>250</v>
      </c>
      <c r="L248" s="96">
        <f t="shared" ref="L248:Q248" si="199">L250</f>
        <v>250</v>
      </c>
      <c r="M248" s="96">
        <f t="shared" si="199"/>
        <v>0</v>
      </c>
      <c r="N248" s="96">
        <f t="shared" si="199"/>
        <v>250</v>
      </c>
      <c r="O248" s="96">
        <f t="shared" si="199"/>
        <v>248.6</v>
      </c>
      <c r="P248" s="96">
        <f t="shared" si="199"/>
        <v>0</v>
      </c>
      <c r="Q248" s="96">
        <f t="shared" si="199"/>
        <v>248.6</v>
      </c>
      <c r="R248" s="287">
        <f t="shared" si="160"/>
        <v>99.44</v>
      </c>
      <c r="S248" s="287"/>
      <c r="T248" s="287">
        <f t="shared" si="161"/>
        <v>99.44</v>
      </c>
    </row>
    <row r="249" spans="1:20" ht="46.5" customHeight="1" x14ac:dyDescent="0.25">
      <c r="A249" s="394"/>
      <c r="B249" s="394"/>
      <c r="C249" s="419"/>
      <c r="D249" s="394"/>
      <c r="E249" s="68" t="s">
        <v>147</v>
      </c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291"/>
      <c r="Q249" s="291"/>
      <c r="R249" s="288"/>
      <c r="S249" s="288"/>
      <c r="T249" s="288"/>
    </row>
    <row r="250" spans="1:20" ht="46.5" customHeight="1" x14ac:dyDescent="0.25">
      <c r="A250" s="394"/>
      <c r="B250" s="394"/>
      <c r="C250" s="419"/>
      <c r="D250" s="394" t="s">
        <v>143</v>
      </c>
      <c r="E250" s="68" t="s">
        <v>148</v>
      </c>
      <c r="F250" s="95">
        <f t="shared" ref="F250:Q250" si="200">F251</f>
        <v>250</v>
      </c>
      <c r="G250" s="95">
        <f t="shared" si="200"/>
        <v>0</v>
      </c>
      <c r="H250" s="95">
        <f t="shared" si="200"/>
        <v>250</v>
      </c>
      <c r="I250" s="95">
        <f t="shared" si="200"/>
        <v>250</v>
      </c>
      <c r="J250" s="95">
        <f t="shared" si="200"/>
        <v>0</v>
      </c>
      <c r="K250" s="95">
        <f t="shared" si="200"/>
        <v>250</v>
      </c>
      <c r="L250" s="95">
        <f t="shared" si="200"/>
        <v>250</v>
      </c>
      <c r="M250" s="95">
        <f t="shared" si="200"/>
        <v>0</v>
      </c>
      <c r="N250" s="95">
        <f t="shared" si="200"/>
        <v>250</v>
      </c>
      <c r="O250" s="95">
        <f t="shared" si="200"/>
        <v>248.6</v>
      </c>
      <c r="P250" s="95">
        <f t="shared" si="200"/>
        <v>0</v>
      </c>
      <c r="Q250" s="95">
        <f t="shared" si="200"/>
        <v>248.6</v>
      </c>
      <c r="R250" s="288">
        <f t="shared" si="160"/>
        <v>99.44</v>
      </c>
      <c r="S250" s="288"/>
      <c r="T250" s="288">
        <f t="shared" si="161"/>
        <v>99.44</v>
      </c>
    </row>
    <row r="251" spans="1:20" ht="53.25" customHeight="1" x14ac:dyDescent="0.25">
      <c r="A251" s="394"/>
      <c r="B251" s="394"/>
      <c r="C251" s="419"/>
      <c r="D251" s="394"/>
      <c r="E251" s="68" t="s">
        <v>268</v>
      </c>
      <c r="F251" s="95">
        <f>G251+H251</f>
        <v>250</v>
      </c>
      <c r="G251" s="95">
        <v>0</v>
      </c>
      <c r="H251" s="95">
        <v>250</v>
      </c>
      <c r="I251" s="95">
        <f>J251+K251</f>
        <v>250</v>
      </c>
      <c r="J251" s="95">
        <v>0</v>
      </c>
      <c r="K251" s="95">
        <v>250</v>
      </c>
      <c r="L251" s="95">
        <f>M251+N251</f>
        <v>250</v>
      </c>
      <c r="M251" s="95">
        <v>0</v>
      </c>
      <c r="N251" s="95">
        <v>250</v>
      </c>
      <c r="O251" s="95">
        <f>P251+Q251</f>
        <v>248.6</v>
      </c>
      <c r="P251" s="291"/>
      <c r="Q251" s="291">
        <v>248.6</v>
      </c>
      <c r="R251" s="288">
        <f t="shared" si="160"/>
        <v>99.44</v>
      </c>
      <c r="S251" s="288"/>
      <c r="T251" s="288">
        <f t="shared" si="161"/>
        <v>99.44</v>
      </c>
    </row>
    <row r="252" spans="1:20" s="103" customFormat="1" ht="44.25" customHeight="1" x14ac:dyDescent="0.25">
      <c r="A252" s="394" t="s">
        <v>297</v>
      </c>
      <c r="B252" s="394" t="s">
        <v>298</v>
      </c>
      <c r="C252" s="419" t="s">
        <v>520</v>
      </c>
      <c r="D252" s="394" t="s">
        <v>139</v>
      </c>
      <c r="E252" s="67" t="s">
        <v>146</v>
      </c>
      <c r="F252" s="96">
        <f t="shared" ref="F252:K252" si="201">F254</f>
        <v>1540.5</v>
      </c>
      <c r="G252" s="96">
        <f t="shared" si="201"/>
        <v>883.5</v>
      </c>
      <c r="H252" s="96">
        <f t="shared" si="201"/>
        <v>657</v>
      </c>
      <c r="I252" s="96">
        <f t="shared" si="201"/>
        <v>1540.5</v>
      </c>
      <c r="J252" s="96">
        <f t="shared" si="201"/>
        <v>883.5</v>
      </c>
      <c r="K252" s="96">
        <f t="shared" si="201"/>
        <v>657</v>
      </c>
      <c r="L252" s="96">
        <f t="shared" ref="L252:Q252" si="202">L254</f>
        <v>1540.5</v>
      </c>
      <c r="M252" s="96">
        <f t="shared" si="202"/>
        <v>883.5</v>
      </c>
      <c r="N252" s="96">
        <f t="shared" si="202"/>
        <v>657</v>
      </c>
      <c r="O252" s="96">
        <f t="shared" si="202"/>
        <v>1467.9</v>
      </c>
      <c r="P252" s="96">
        <f t="shared" si="202"/>
        <v>829.9</v>
      </c>
      <c r="Q252" s="96">
        <f t="shared" si="202"/>
        <v>638</v>
      </c>
      <c r="R252" s="287">
        <f t="shared" si="160"/>
        <v>95.287244401168465</v>
      </c>
      <c r="S252" s="287">
        <f>P252/M252*100</f>
        <v>93.933220147142052</v>
      </c>
      <c r="T252" s="287">
        <f t="shared" si="161"/>
        <v>97.10806697108066</v>
      </c>
    </row>
    <row r="253" spans="1:20" ht="39.75" customHeight="1" x14ac:dyDescent="0.25">
      <c r="A253" s="394"/>
      <c r="B253" s="394"/>
      <c r="C253" s="419"/>
      <c r="D253" s="394"/>
      <c r="E253" s="68" t="s">
        <v>147</v>
      </c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291"/>
      <c r="Q253" s="291"/>
      <c r="R253" s="288"/>
      <c r="S253" s="288"/>
      <c r="T253" s="288"/>
    </row>
    <row r="254" spans="1:20" ht="51" customHeight="1" x14ac:dyDescent="0.25">
      <c r="A254" s="394"/>
      <c r="B254" s="394"/>
      <c r="C254" s="419"/>
      <c r="D254" s="394" t="s">
        <v>143</v>
      </c>
      <c r="E254" s="68" t="s">
        <v>148</v>
      </c>
      <c r="F254" s="95">
        <f t="shared" ref="F254:K254" si="203">F255+F256</f>
        <v>1540.5</v>
      </c>
      <c r="G254" s="95">
        <f t="shared" si="203"/>
        <v>883.5</v>
      </c>
      <c r="H254" s="95">
        <f t="shared" si="203"/>
        <v>657</v>
      </c>
      <c r="I254" s="95">
        <f t="shared" si="203"/>
        <v>1540.5</v>
      </c>
      <c r="J254" s="95">
        <f t="shared" si="203"/>
        <v>883.5</v>
      </c>
      <c r="K254" s="95">
        <f t="shared" si="203"/>
        <v>657</v>
      </c>
      <c r="L254" s="95">
        <f t="shared" ref="L254:Q254" si="204">L255+L256</f>
        <v>1540.5</v>
      </c>
      <c r="M254" s="95">
        <f t="shared" si="204"/>
        <v>883.5</v>
      </c>
      <c r="N254" s="95">
        <f t="shared" si="204"/>
        <v>657</v>
      </c>
      <c r="O254" s="95">
        <f t="shared" si="204"/>
        <v>1467.9</v>
      </c>
      <c r="P254" s="95">
        <f t="shared" si="204"/>
        <v>829.9</v>
      </c>
      <c r="Q254" s="95">
        <f t="shared" si="204"/>
        <v>638</v>
      </c>
      <c r="R254" s="288">
        <f t="shared" si="160"/>
        <v>95.287244401168465</v>
      </c>
      <c r="S254" s="288">
        <f>P254/M254*100</f>
        <v>93.933220147142052</v>
      </c>
      <c r="T254" s="288">
        <f t="shared" si="161"/>
        <v>97.10806697108066</v>
      </c>
    </row>
    <row r="255" spans="1:20" ht="51" customHeight="1" x14ac:dyDescent="0.25">
      <c r="A255" s="394"/>
      <c r="B255" s="394"/>
      <c r="C255" s="419"/>
      <c r="D255" s="394"/>
      <c r="E255" s="68" t="s">
        <v>268</v>
      </c>
      <c r="F255" s="95">
        <f>G255+H255</f>
        <v>657</v>
      </c>
      <c r="G255" s="95">
        <v>0</v>
      </c>
      <c r="H255" s="95">
        <v>657</v>
      </c>
      <c r="I255" s="95">
        <f>J255+K255</f>
        <v>657</v>
      </c>
      <c r="J255" s="95">
        <v>0</v>
      </c>
      <c r="K255" s="95">
        <v>657</v>
      </c>
      <c r="L255" s="95">
        <f>M255+N255</f>
        <v>657</v>
      </c>
      <c r="M255" s="95">
        <v>0</v>
      </c>
      <c r="N255" s="95">
        <v>657</v>
      </c>
      <c r="O255" s="95">
        <f>P255+Q255</f>
        <v>638</v>
      </c>
      <c r="P255" s="291"/>
      <c r="Q255" s="291">
        <v>638</v>
      </c>
      <c r="R255" s="288">
        <f t="shared" si="160"/>
        <v>97.10806697108066</v>
      </c>
      <c r="S255" s="288"/>
      <c r="T255" s="288">
        <f t="shared" si="161"/>
        <v>97.10806697108066</v>
      </c>
    </row>
    <row r="256" spans="1:20" ht="51" customHeight="1" x14ac:dyDescent="0.25">
      <c r="A256" s="394"/>
      <c r="B256" s="394"/>
      <c r="C256" s="419"/>
      <c r="D256" s="394"/>
      <c r="E256" s="68" t="s">
        <v>271</v>
      </c>
      <c r="F256" s="95">
        <f>G256+H256</f>
        <v>883.5</v>
      </c>
      <c r="G256" s="95">
        <v>883.5</v>
      </c>
      <c r="H256" s="95">
        <v>0</v>
      </c>
      <c r="I256" s="95">
        <f>J256+K256</f>
        <v>883.5</v>
      </c>
      <c r="J256" s="95">
        <v>883.5</v>
      </c>
      <c r="K256" s="95">
        <v>0</v>
      </c>
      <c r="L256" s="95">
        <f>M256+N256</f>
        <v>883.5</v>
      </c>
      <c r="M256" s="95">
        <v>883.5</v>
      </c>
      <c r="N256" s="95">
        <v>0</v>
      </c>
      <c r="O256" s="95">
        <f>P256+Q256</f>
        <v>829.9</v>
      </c>
      <c r="P256" s="291">
        <v>829.9</v>
      </c>
      <c r="Q256" s="291">
        <v>0</v>
      </c>
      <c r="R256" s="288">
        <f t="shared" si="160"/>
        <v>93.933220147142052</v>
      </c>
      <c r="S256" s="288">
        <f>P256/M256*100</f>
        <v>93.933220147142052</v>
      </c>
      <c r="T256" s="288"/>
    </row>
    <row r="257" spans="18:19" x14ac:dyDescent="0.25">
      <c r="R257" s="290"/>
      <c r="S257" s="290"/>
    </row>
  </sheetData>
  <mergeCells count="226">
    <mergeCell ref="K153:K154"/>
    <mergeCell ref="L153:L154"/>
    <mergeCell ref="S153:S154"/>
    <mergeCell ref="T153:T154"/>
    <mergeCell ref="M153:M154"/>
    <mergeCell ref="N153:N154"/>
    <mergeCell ref="O153:O154"/>
    <mergeCell ref="P153:P154"/>
    <mergeCell ref="Q153:Q154"/>
    <mergeCell ref="R153:R154"/>
    <mergeCell ref="F153:F154"/>
    <mergeCell ref="A243:A247"/>
    <mergeCell ref="B243:B247"/>
    <mergeCell ref="C243:C247"/>
    <mergeCell ref="D243:D244"/>
    <mergeCell ref="G153:G154"/>
    <mergeCell ref="H153:H154"/>
    <mergeCell ref="I153:I154"/>
    <mergeCell ref="J153:J154"/>
    <mergeCell ref="D245:D247"/>
    <mergeCell ref="A248:A251"/>
    <mergeCell ref="B248:B251"/>
    <mergeCell ref="C248:C251"/>
    <mergeCell ref="D248:D249"/>
    <mergeCell ref="D250:D251"/>
    <mergeCell ref="A252:A256"/>
    <mergeCell ref="B252:B256"/>
    <mergeCell ref="C252:C256"/>
    <mergeCell ref="D252:D253"/>
    <mergeCell ref="D254:D256"/>
    <mergeCell ref="A215:A223"/>
    <mergeCell ref="B215:B223"/>
    <mergeCell ref="C215:C223"/>
    <mergeCell ref="D215:D216"/>
    <mergeCell ref="D217:D223"/>
    <mergeCell ref="A236:A242"/>
    <mergeCell ref="B236:B242"/>
    <mergeCell ref="C236:C242"/>
    <mergeCell ref="D236:D237"/>
    <mergeCell ref="D238:D242"/>
    <mergeCell ref="A206:A209"/>
    <mergeCell ref="B206:B209"/>
    <mergeCell ref="C206:C209"/>
    <mergeCell ref="D206:D207"/>
    <mergeCell ref="D208:D209"/>
    <mergeCell ref="A211:A214"/>
    <mergeCell ref="B211:B214"/>
    <mergeCell ref="C211:C214"/>
    <mergeCell ref="D211:D212"/>
    <mergeCell ref="D213:D214"/>
    <mergeCell ref="A188:A194"/>
    <mergeCell ref="B188:B191"/>
    <mergeCell ref="C188:C194"/>
    <mergeCell ref="D188:D189"/>
    <mergeCell ref="D190:D191"/>
    <mergeCell ref="A201:A205"/>
    <mergeCell ref="B201:B205"/>
    <mergeCell ref="C201:C205"/>
    <mergeCell ref="D201:D202"/>
    <mergeCell ref="D203:D205"/>
    <mergeCell ref="A180:A183"/>
    <mergeCell ref="B180:B183"/>
    <mergeCell ref="C180:C183"/>
    <mergeCell ref="D180:D181"/>
    <mergeCell ref="D182:D183"/>
    <mergeCell ref="A184:A187"/>
    <mergeCell ref="B184:B187"/>
    <mergeCell ref="C184:C187"/>
    <mergeCell ref="D184:D185"/>
    <mergeCell ref="D186:D187"/>
    <mergeCell ref="A170:A174"/>
    <mergeCell ref="B170:B174"/>
    <mergeCell ref="C170:C174"/>
    <mergeCell ref="D170:D171"/>
    <mergeCell ref="D172:D174"/>
    <mergeCell ref="A175:A179"/>
    <mergeCell ref="B175:B179"/>
    <mergeCell ref="C175:C179"/>
    <mergeCell ref="D175:D176"/>
    <mergeCell ref="D177:D179"/>
    <mergeCell ref="E153:E154"/>
    <mergeCell ref="A158:A165"/>
    <mergeCell ref="B158:B165"/>
    <mergeCell ref="C158:C165"/>
    <mergeCell ref="D158:D159"/>
    <mergeCell ref="D160:D165"/>
    <mergeCell ref="A166:A169"/>
    <mergeCell ref="B166:B169"/>
    <mergeCell ref="C166:C169"/>
    <mergeCell ref="D166:D167"/>
    <mergeCell ref="D168:D169"/>
    <mergeCell ref="A140:A149"/>
    <mergeCell ref="B140:B149"/>
    <mergeCell ref="C140:C149"/>
    <mergeCell ref="D140:D141"/>
    <mergeCell ref="D142:D143"/>
    <mergeCell ref="D144:D149"/>
    <mergeCell ref="A150:A157"/>
    <mergeCell ref="B150:B153"/>
    <mergeCell ref="C150:C157"/>
    <mergeCell ref="D150:D151"/>
    <mergeCell ref="D152:D154"/>
    <mergeCell ref="A127:A132"/>
    <mergeCell ref="B127:B132"/>
    <mergeCell ref="C127:C132"/>
    <mergeCell ref="D127:D128"/>
    <mergeCell ref="D129:D132"/>
    <mergeCell ref="A133:A134"/>
    <mergeCell ref="B133:B134"/>
    <mergeCell ref="C133:C134"/>
    <mergeCell ref="A136:A139"/>
    <mergeCell ref="B136:B139"/>
    <mergeCell ref="C136:C139"/>
    <mergeCell ref="D136:D137"/>
    <mergeCell ref="D138:D139"/>
    <mergeCell ref="A116:A119"/>
    <mergeCell ref="B116:B119"/>
    <mergeCell ref="C116:C119"/>
    <mergeCell ref="D116:D117"/>
    <mergeCell ref="D118:D119"/>
    <mergeCell ref="A120:A126"/>
    <mergeCell ref="B120:B126"/>
    <mergeCell ref="C120:C126"/>
    <mergeCell ref="D120:D121"/>
    <mergeCell ref="D122:D126"/>
    <mergeCell ref="A107:A111"/>
    <mergeCell ref="B107:B111"/>
    <mergeCell ref="C107:C111"/>
    <mergeCell ref="D107:D108"/>
    <mergeCell ref="D109:D111"/>
    <mergeCell ref="A112:A115"/>
    <mergeCell ref="B112:B115"/>
    <mergeCell ref="C112:C115"/>
    <mergeCell ref="D112:D113"/>
    <mergeCell ref="D114:D115"/>
    <mergeCell ref="A91:A101"/>
    <mergeCell ref="B91:B101"/>
    <mergeCell ref="C91:C101"/>
    <mergeCell ref="D91:D92"/>
    <mergeCell ref="D93:D101"/>
    <mergeCell ref="A102:A106"/>
    <mergeCell ref="B102:B106"/>
    <mergeCell ref="C102:C106"/>
    <mergeCell ref="D102:D103"/>
    <mergeCell ref="D104:D106"/>
    <mergeCell ref="A81:A86"/>
    <mergeCell ref="B81:B86"/>
    <mergeCell ref="C81:C86"/>
    <mergeCell ref="D81:D82"/>
    <mergeCell ref="D83:D86"/>
    <mergeCell ref="A87:A90"/>
    <mergeCell ref="B87:B90"/>
    <mergeCell ref="C87:C90"/>
    <mergeCell ref="D87:D88"/>
    <mergeCell ref="D89:D90"/>
    <mergeCell ref="A69:A74"/>
    <mergeCell ref="B69:B74"/>
    <mergeCell ref="C69:C74"/>
    <mergeCell ref="D69:D70"/>
    <mergeCell ref="D71:D74"/>
    <mergeCell ref="A75:A80"/>
    <mergeCell ref="B75:B80"/>
    <mergeCell ref="C75:C80"/>
    <mergeCell ref="D75:D76"/>
    <mergeCell ref="D77:D80"/>
    <mergeCell ref="A61:A64"/>
    <mergeCell ref="B61:B64"/>
    <mergeCell ref="C61:C64"/>
    <mergeCell ref="D61:D62"/>
    <mergeCell ref="D63:D64"/>
    <mergeCell ref="A65:A68"/>
    <mergeCell ref="B65:B68"/>
    <mergeCell ref="C65:C68"/>
    <mergeCell ref="D65:D66"/>
    <mergeCell ref="D67:D68"/>
    <mergeCell ref="C36:C44"/>
    <mergeCell ref="D36:D37"/>
    <mergeCell ref="D38:D44"/>
    <mergeCell ref="A45:A52"/>
    <mergeCell ref="B45:B52"/>
    <mergeCell ref="C45:C52"/>
    <mergeCell ref="D45:D46"/>
    <mergeCell ref="D47:D52"/>
    <mergeCell ref="A53:A60"/>
    <mergeCell ref="B53:B60"/>
    <mergeCell ref="C53:C60"/>
    <mergeCell ref="D53:D54"/>
    <mergeCell ref="D55:D60"/>
    <mergeCell ref="R1:T1"/>
    <mergeCell ref="A10:A13"/>
    <mergeCell ref="B10:B13"/>
    <mergeCell ref="C10:C13"/>
    <mergeCell ref="L6:N6"/>
    <mergeCell ref="O6:Q6"/>
    <mergeCell ref="F7:F8"/>
    <mergeCell ref="G7:H7"/>
    <mergeCell ref="A14:A35"/>
    <mergeCell ref="B14:B35"/>
    <mergeCell ref="C14:C35"/>
    <mergeCell ref="D14:D15"/>
    <mergeCell ref="D16:D19"/>
    <mergeCell ref="D20:D35"/>
    <mergeCell ref="A224:A228"/>
    <mergeCell ref="B224:B228"/>
    <mergeCell ref="C224:C228"/>
    <mergeCell ref="D224:D228"/>
    <mergeCell ref="A3:T3"/>
    <mergeCell ref="A5:A8"/>
    <mergeCell ref="B5:B8"/>
    <mergeCell ref="C5:C8"/>
    <mergeCell ref="D5:D8"/>
    <mergeCell ref="E5:E8"/>
    <mergeCell ref="F5:Q5"/>
    <mergeCell ref="R5:T6"/>
    <mergeCell ref="F6:H6"/>
    <mergeCell ref="I6:K6"/>
    <mergeCell ref="I7:I8"/>
    <mergeCell ref="J7:K7"/>
    <mergeCell ref="L7:L8"/>
    <mergeCell ref="M7:N7"/>
    <mergeCell ref="O7:O8"/>
    <mergeCell ref="P7:Q7"/>
    <mergeCell ref="R7:R8"/>
    <mergeCell ref="S7:T7"/>
    <mergeCell ref="A36:A44"/>
    <mergeCell ref="B36:B44"/>
  </mergeCells>
  <pageMargins left="0.39370078740157483" right="0" top="0.59055118110236227" bottom="0" header="0.39370078740157483" footer="0.31496062992125984"/>
  <pageSetup paperSize="9" scale="19" orientation="landscape" r:id="rId1"/>
  <headerFooter differentFirst="1">
    <oddHeader>&amp;C&amp;20&amp;P</oddHeader>
  </headerFooter>
  <rowBreaks count="6" manualBreakCount="6">
    <brk id="35" max="19" man="1"/>
    <brk id="101" max="19" man="1"/>
    <brk id="132" max="19" man="1"/>
    <brk id="169" max="19" man="1"/>
    <brk id="199" max="19" man="1"/>
    <brk id="235" max="1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6"/>
  <sheetViews>
    <sheetView view="pageBreakPreview" zoomScale="42" zoomScaleNormal="55" zoomScaleSheetLayoutView="42" zoomScalePageLayoutView="27" workbookViewId="0">
      <selection activeCell="M10" sqref="M10"/>
    </sheetView>
  </sheetViews>
  <sheetFormatPr defaultRowHeight="13.2" x14ac:dyDescent="0.25"/>
  <cols>
    <col min="1" max="1" width="40.5546875" customWidth="1"/>
    <col min="2" max="2" width="46.109375" customWidth="1"/>
    <col min="3" max="3" width="46" customWidth="1"/>
    <col min="4" max="4" width="35.109375" customWidth="1"/>
    <col min="5" max="5" width="31.33203125" customWidth="1"/>
    <col min="6" max="6" width="34.44140625" customWidth="1"/>
    <col min="7" max="7" width="34.33203125" customWidth="1"/>
    <col min="8" max="8" width="28.5546875" customWidth="1"/>
    <col min="9" max="9" width="35.88671875" customWidth="1"/>
    <col min="10" max="10" width="34.88671875" customWidth="1"/>
    <col min="11" max="11" width="30.44140625" customWidth="1"/>
    <col min="12" max="12" width="34.88671875" customWidth="1"/>
    <col min="13" max="13" width="34.44140625" customWidth="1"/>
    <col min="14" max="14" width="32.33203125" customWidth="1"/>
    <col min="15" max="15" width="37.88671875" customWidth="1"/>
  </cols>
  <sheetData>
    <row r="1" spans="1:21" ht="32.4" x14ac:dyDescent="0.55000000000000004">
      <c r="A1" s="108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9" t="s">
        <v>299</v>
      </c>
    </row>
    <row r="2" spans="1:21" ht="32.4" x14ac:dyDescent="0.55000000000000004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1:21" ht="120.75" customHeight="1" x14ac:dyDescent="0.25">
      <c r="A3" s="380" t="s">
        <v>303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</row>
    <row r="4" spans="1:21" ht="32.4" x14ac:dyDescent="0.55000000000000004">
      <c r="A4" s="110"/>
      <c r="B4" s="53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</row>
    <row r="5" spans="1:21" ht="32.4" x14ac:dyDescent="0.25">
      <c r="A5" s="394" t="s">
        <v>1</v>
      </c>
      <c r="B5" s="394" t="s">
        <v>123</v>
      </c>
      <c r="C5" s="399" t="s">
        <v>300</v>
      </c>
      <c r="D5" s="394" t="s">
        <v>127</v>
      </c>
      <c r="E5" s="394"/>
      <c r="F5" s="394"/>
      <c r="G5" s="394"/>
      <c r="H5" s="394"/>
      <c r="I5" s="394"/>
      <c r="J5" s="394"/>
      <c r="K5" s="394"/>
      <c r="L5" s="394"/>
      <c r="M5" s="394"/>
      <c r="N5" s="394"/>
      <c r="O5" s="394"/>
      <c r="P5" s="14"/>
      <c r="Q5" s="14"/>
      <c r="R5" s="14"/>
      <c r="S5" s="14"/>
      <c r="T5" s="14"/>
      <c r="U5" s="14"/>
    </row>
    <row r="6" spans="1:21" ht="130.5" customHeight="1" x14ac:dyDescent="0.25">
      <c r="A6" s="394"/>
      <c r="B6" s="394"/>
      <c r="C6" s="399"/>
      <c r="D6" s="399" t="s">
        <v>129</v>
      </c>
      <c r="E6" s="399"/>
      <c r="F6" s="399"/>
      <c r="G6" s="399" t="s">
        <v>301</v>
      </c>
      <c r="H6" s="399"/>
      <c r="I6" s="399"/>
      <c r="J6" s="394" t="s">
        <v>302</v>
      </c>
      <c r="K6" s="394"/>
      <c r="L6" s="394"/>
      <c r="M6" s="394" t="s">
        <v>132</v>
      </c>
      <c r="N6" s="394"/>
      <c r="O6" s="394"/>
      <c r="P6" s="14"/>
      <c r="Q6" s="14"/>
      <c r="R6" s="14"/>
      <c r="S6" s="14"/>
      <c r="T6" s="14"/>
      <c r="U6" s="14"/>
    </row>
    <row r="7" spans="1:21" ht="73.5" customHeight="1" x14ac:dyDescent="0.25">
      <c r="A7" s="394"/>
      <c r="B7" s="394"/>
      <c r="C7" s="399"/>
      <c r="D7" s="399" t="s">
        <v>133</v>
      </c>
      <c r="E7" s="399" t="s">
        <v>134</v>
      </c>
      <c r="F7" s="399"/>
      <c r="G7" s="399" t="s">
        <v>133</v>
      </c>
      <c r="H7" s="399" t="s">
        <v>134</v>
      </c>
      <c r="I7" s="399"/>
      <c r="J7" s="399" t="s">
        <v>133</v>
      </c>
      <c r="K7" s="399" t="s">
        <v>134</v>
      </c>
      <c r="L7" s="399"/>
      <c r="M7" s="399" t="s">
        <v>133</v>
      </c>
      <c r="N7" s="399" t="s">
        <v>134</v>
      </c>
      <c r="O7" s="399"/>
      <c r="P7" s="14"/>
      <c r="Q7" s="14"/>
      <c r="R7" s="14"/>
      <c r="S7" s="14"/>
      <c r="T7" s="14"/>
      <c r="U7" s="14"/>
    </row>
    <row r="8" spans="1:21" ht="69" customHeight="1" x14ac:dyDescent="0.25">
      <c r="A8" s="394"/>
      <c r="B8" s="394"/>
      <c r="C8" s="399"/>
      <c r="D8" s="399"/>
      <c r="E8" s="105" t="s">
        <v>135</v>
      </c>
      <c r="F8" s="105" t="s">
        <v>136</v>
      </c>
      <c r="G8" s="399"/>
      <c r="H8" s="105" t="s">
        <v>135</v>
      </c>
      <c r="I8" s="105" t="s">
        <v>136</v>
      </c>
      <c r="J8" s="399"/>
      <c r="K8" s="105" t="s">
        <v>135</v>
      </c>
      <c r="L8" s="105" t="s">
        <v>136</v>
      </c>
      <c r="M8" s="399"/>
      <c r="N8" s="105" t="s">
        <v>135</v>
      </c>
      <c r="O8" s="105" t="s">
        <v>136</v>
      </c>
      <c r="P8" s="8"/>
      <c r="Q8" s="8"/>
      <c r="R8" s="8"/>
      <c r="S8" s="8"/>
      <c r="T8" s="8"/>
      <c r="U8" s="8"/>
    </row>
    <row r="9" spans="1:21" ht="32.4" x14ac:dyDescent="0.25">
      <c r="A9" s="105">
        <v>1</v>
      </c>
      <c r="B9" s="69">
        <v>2</v>
      </c>
      <c r="C9" s="105">
        <v>3</v>
      </c>
      <c r="D9" s="105">
        <v>4</v>
      </c>
      <c r="E9" s="105">
        <v>5</v>
      </c>
      <c r="F9" s="105">
        <v>6</v>
      </c>
      <c r="G9" s="105">
        <v>7</v>
      </c>
      <c r="H9" s="105">
        <v>8</v>
      </c>
      <c r="I9" s="105">
        <v>9</v>
      </c>
      <c r="J9" s="105">
        <v>10</v>
      </c>
      <c r="K9" s="105">
        <v>11</v>
      </c>
      <c r="L9" s="105">
        <v>12</v>
      </c>
      <c r="M9" s="105">
        <v>13</v>
      </c>
      <c r="N9" s="105">
        <v>14</v>
      </c>
      <c r="O9" s="105">
        <v>15</v>
      </c>
      <c r="P9" s="17"/>
      <c r="Q9" s="17"/>
      <c r="R9" s="17"/>
      <c r="S9" s="17"/>
      <c r="T9" s="17"/>
      <c r="U9" s="17"/>
    </row>
    <row r="10" spans="1:21" ht="66" customHeight="1" x14ac:dyDescent="0.25">
      <c r="A10" s="438" t="s">
        <v>304</v>
      </c>
      <c r="B10" s="438" t="s">
        <v>14</v>
      </c>
      <c r="C10" s="178" t="s">
        <v>305</v>
      </c>
      <c r="D10" s="179">
        <f t="shared" ref="D10:I10" si="0">D11+D21+D22</f>
        <v>1098908.7999999998</v>
      </c>
      <c r="E10" s="179">
        <f t="shared" si="0"/>
        <v>14402.7</v>
      </c>
      <c r="F10" s="179">
        <f t="shared" si="0"/>
        <v>1084506.1000000001</v>
      </c>
      <c r="G10" s="113">
        <f t="shared" si="0"/>
        <v>1098908.7999999998</v>
      </c>
      <c r="H10" s="113">
        <f t="shared" si="0"/>
        <v>14402.7</v>
      </c>
      <c r="I10" s="113">
        <f t="shared" si="0"/>
        <v>1084506.1000000001</v>
      </c>
      <c r="J10" s="113">
        <f t="shared" ref="J10:O10" si="1">J11+J21+J22</f>
        <v>1098908.7999999998</v>
      </c>
      <c r="K10" s="113">
        <f t="shared" si="1"/>
        <v>14402.7</v>
      </c>
      <c r="L10" s="113">
        <f t="shared" si="1"/>
        <v>1084506.1000000001</v>
      </c>
      <c r="M10" s="113">
        <f t="shared" si="1"/>
        <v>1095195.5</v>
      </c>
      <c r="N10" s="113">
        <f t="shared" si="1"/>
        <v>14249.1</v>
      </c>
      <c r="O10" s="113">
        <f t="shared" si="1"/>
        <v>1080946.3999999999</v>
      </c>
    </row>
    <row r="11" spans="1:21" ht="97.2" x14ac:dyDescent="0.25">
      <c r="A11" s="439"/>
      <c r="B11" s="439"/>
      <c r="C11" s="181" t="s">
        <v>306</v>
      </c>
      <c r="D11" s="182">
        <f t="shared" ref="D11:I11" si="2">D13+D20</f>
        <v>45353</v>
      </c>
      <c r="E11" s="182">
        <f t="shared" si="2"/>
        <v>256.5</v>
      </c>
      <c r="F11" s="182">
        <f t="shared" si="2"/>
        <v>45096.5</v>
      </c>
      <c r="G11" s="116">
        <f t="shared" si="2"/>
        <v>45353</v>
      </c>
      <c r="H11" s="116">
        <f t="shared" si="2"/>
        <v>256.5</v>
      </c>
      <c r="I11" s="116">
        <f t="shared" si="2"/>
        <v>45096.5</v>
      </c>
      <c r="J11" s="116">
        <f t="shared" ref="J11:O11" si="3">J13+J20</f>
        <v>45353</v>
      </c>
      <c r="K11" s="116">
        <f t="shared" si="3"/>
        <v>256.5</v>
      </c>
      <c r="L11" s="116">
        <f t="shared" si="3"/>
        <v>45096.5</v>
      </c>
      <c r="M11" s="116">
        <f t="shared" si="3"/>
        <v>45289.1</v>
      </c>
      <c r="N11" s="116">
        <f t="shared" si="3"/>
        <v>256.5</v>
      </c>
      <c r="O11" s="116">
        <f t="shared" si="3"/>
        <v>45032.6</v>
      </c>
    </row>
    <row r="12" spans="1:21" ht="32.4" x14ac:dyDescent="0.25">
      <c r="A12" s="439"/>
      <c r="B12" s="439"/>
      <c r="C12" s="181" t="s">
        <v>307</v>
      </c>
      <c r="D12" s="182"/>
      <c r="E12" s="182"/>
      <c r="F12" s="182"/>
      <c r="G12" s="116"/>
      <c r="H12" s="116"/>
      <c r="I12" s="116"/>
      <c r="J12" s="116"/>
      <c r="K12" s="180"/>
      <c r="L12" s="180"/>
      <c r="M12" s="116"/>
      <c r="N12" s="180"/>
      <c r="O12" s="180"/>
    </row>
    <row r="13" spans="1:21" ht="225.75" customHeight="1" x14ac:dyDescent="0.25">
      <c r="A13" s="439"/>
      <c r="B13" s="439"/>
      <c r="C13" s="181" t="s">
        <v>308</v>
      </c>
      <c r="D13" s="182">
        <f t="shared" ref="D13:I13" si="4">D14+D15+D16+D17+D18+D19</f>
        <v>44846.5</v>
      </c>
      <c r="E13" s="182">
        <f t="shared" si="4"/>
        <v>0</v>
      </c>
      <c r="F13" s="182">
        <f t="shared" si="4"/>
        <v>44846.5</v>
      </c>
      <c r="G13" s="116">
        <f t="shared" si="4"/>
        <v>44846.5</v>
      </c>
      <c r="H13" s="116">
        <f t="shared" si="4"/>
        <v>0</v>
      </c>
      <c r="I13" s="116">
        <f t="shared" si="4"/>
        <v>44846.5</v>
      </c>
      <c r="J13" s="116">
        <f t="shared" ref="J13:O13" si="5">J14+J15+J16+J17+J18+J19</f>
        <v>44846.5</v>
      </c>
      <c r="K13" s="116">
        <f t="shared" si="5"/>
        <v>0</v>
      </c>
      <c r="L13" s="116">
        <f t="shared" si="5"/>
        <v>44846.5</v>
      </c>
      <c r="M13" s="116">
        <f t="shared" si="5"/>
        <v>44782.6</v>
      </c>
      <c r="N13" s="116">
        <f t="shared" si="5"/>
        <v>0</v>
      </c>
      <c r="O13" s="116">
        <f t="shared" si="5"/>
        <v>44782.6</v>
      </c>
    </row>
    <row r="14" spans="1:21" ht="194.4" x14ac:dyDescent="0.25">
      <c r="A14" s="439"/>
      <c r="B14" s="439"/>
      <c r="C14" s="183" t="s">
        <v>309</v>
      </c>
      <c r="D14" s="182">
        <f t="shared" ref="D14:I22" si="6">D27+D170+D222+D287+D391+D469+D521</f>
        <v>15703.9</v>
      </c>
      <c r="E14" s="182">
        <f t="shared" si="6"/>
        <v>0</v>
      </c>
      <c r="F14" s="182">
        <f t="shared" si="6"/>
        <v>15703.9</v>
      </c>
      <c r="G14" s="116">
        <f t="shared" si="6"/>
        <v>15703.9</v>
      </c>
      <c r="H14" s="116">
        <f t="shared" si="6"/>
        <v>0</v>
      </c>
      <c r="I14" s="116">
        <f t="shared" si="6"/>
        <v>15703.9</v>
      </c>
      <c r="J14" s="116">
        <f t="shared" ref="J14:O22" si="7">J27+J170+J222+J287+J391+J469+J521</f>
        <v>15703.9</v>
      </c>
      <c r="K14" s="116">
        <f t="shared" si="7"/>
        <v>0</v>
      </c>
      <c r="L14" s="116">
        <f t="shared" si="7"/>
        <v>15703.9</v>
      </c>
      <c r="M14" s="116">
        <f t="shared" si="7"/>
        <v>15653.3</v>
      </c>
      <c r="N14" s="116">
        <f t="shared" si="7"/>
        <v>0</v>
      </c>
      <c r="O14" s="116">
        <f t="shared" si="7"/>
        <v>15653.3</v>
      </c>
    </row>
    <row r="15" spans="1:21" ht="226.8" x14ac:dyDescent="0.25">
      <c r="A15" s="439"/>
      <c r="B15" s="439"/>
      <c r="C15" s="183" t="s">
        <v>310</v>
      </c>
      <c r="D15" s="182">
        <f t="shared" si="6"/>
        <v>0</v>
      </c>
      <c r="E15" s="182">
        <f t="shared" si="6"/>
        <v>0</v>
      </c>
      <c r="F15" s="182">
        <f t="shared" si="6"/>
        <v>0</v>
      </c>
      <c r="G15" s="116">
        <f t="shared" si="6"/>
        <v>0</v>
      </c>
      <c r="H15" s="116">
        <f t="shared" si="6"/>
        <v>0</v>
      </c>
      <c r="I15" s="116">
        <f t="shared" si="6"/>
        <v>0</v>
      </c>
      <c r="J15" s="116">
        <f t="shared" si="7"/>
        <v>0</v>
      </c>
      <c r="K15" s="116">
        <f t="shared" si="7"/>
        <v>0</v>
      </c>
      <c r="L15" s="116">
        <f t="shared" si="7"/>
        <v>0</v>
      </c>
      <c r="M15" s="116">
        <f t="shared" si="7"/>
        <v>0</v>
      </c>
      <c r="N15" s="116">
        <f t="shared" si="7"/>
        <v>0</v>
      </c>
      <c r="O15" s="116">
        <f t="shared" si="7"/>
        <v>0</v>
      </c>
    </row>
    <row r="16" spans="1:21" ht="194.4" x14ac:dyDescent="0.25">
      <c r="A16" s="439"/>
      <c r="B16" s="439"/>
      <c r="C16" s="183" t="s">
        <v>311</v>
      </c>
      <c r="D16" s="182">
        <f t="shared" si="6"/>
        <v>0</v>
      </c>
      <c r="E16" s="182">
        <f t="shared" si="6"/>
        <v>0</v>
      </c>
      <c r="F16" s="182">
        <f t="shared" si="6"/>
        <v>0</v>
      </c>
      <c r="G16" s="116">
        <f t="shared" si="6"/>
        <v>0</v>
      </c>
      <c r="H16" s="116">
        <f t="shared" si="6"/>
        <v>0</v>
      </c>
      <c r="I16" s="116">
        <f t="shared" si="6"/>
        <v>0</v>
      </c>
      <c r="J16" s="116">
        <f t="shared" si="7"/>
        <v>0</v>
      </c>
      <c r="K16" s="116">
        <f t="shared" si="7"/>
        <v>0</v>
      </c>
      <c r="L16" s="116">
        <f t="shared" si="7"/>
        <v>0</v>
      </c>
      <c r="M16" s="116">
        <f t="shared" si="7"/>
        <v>0</v>
      </c>
      <c r="N16" s="116">
        <f t="shared" si="7"/>
        <v>0</v>
      </c>
      <c r="O16" s="116">
        <f t="shared" si="7"/>
        <v>0</v>
      </c>
    </row>
    <row r="17" spans="1:15" ht="226.8" x14ac:dyDescent="0.25">
      <c r="A17" s="440"/>
      <c r="B17" s="440"/>
      <c r="C17" s="183" t="s">
        <v>312</v>
      </c>
      <c r="D17" s="182">
        <f t="shared" si="6"/>
        <v>0</v>
      </c>
      <c r="E17" s="182">
        <f t="shared" si="6"/>
        <v>0</v>
      </c>
      <c r="F17" s="182">
        <f t="shared" si="6"/>
        <v>0</v>
      </c>
      <c r="G17" s="116">
        <f t="shared" si="6"/>
        <v>0</v>
      </c>
      <c r="H17" s="116">
        <f t="shared" si="6"/>
        <v>0</v>
      </c>
      <c r="I17" s="116">
        <f t="shared" si="6"/>
        <v>0</v>
      </c>
      <c r="J17" s="116">
        <f t="shared" si="7"/>
        <v>0</v>
      </c>
      <c r="K17" s="116">
        <f t="shared" si="7"/>
        <v>0</v>
      </c>
      <c r="L17" s="116">
        <f t="shared" si="7"/>
        <v>0</v>
      </c>
      <c r="M17" s="116">
        <f t="shared" si="7"/>
        <v>0</v>
      </c>
      <c r="N17" s="116">
        <f t="shared" si="7"/>
        <v>0</v>
      </c>
      <c r="O17" s="116">
        <f t="shared" si="7"/>
        <v>0</v>
      </c>
    </row>
    <row r="18" spans="1:15" ht="193.5" customHeight="1" x14ac:dyDescent="0.25">
      <c r="A18" s="309"/>
      <c r="B18" s="310"/>
      <c r="C18" s="175" t="s">
        <v>313</v>
      </c>
      <c r="D18" s="176">
        <f t="shared" si="6"/>
        <v>29142.6</v>
      </c>
      <c r="E18" s="176">
        <f t="shared" si="6"/>
        <v>0</v>
      </c>
      <c r="F18" s="176">
        <f t="shared" si="6"/>
        <v>29142.6</v>
      </c>
      <c r="G18" s="177">
        <f t="shared" si="6"/>
        <v>29142.6</v>
      </c>
      <c r="H18" s="177">
        <f t="shared" si="6"/>
        <v>0</v>
      </c>
      <c r="I18" s="177">
        <f t="shared" si="6"/>
        <v>29142.6</v>
      </c>
      <c r="J18" s="177">
        <f t="shared" si="7"/>
        <v>29142.6</v>
      </c>
      <c r="K18" s="177">
        <f t="shared" si="7"/>
        <v>0</v>
      </c>
      <c r="L18" s="177">
        <f t="shared" si="7"/>
        <v>29142.6</v>
      </c>
      <c r="M18" s="177">
        <f t="shared" si="7"/>
        <v>29129.3</v>
      </c>
      <c r="N18" s="177">
        <f t="shared" si="7"/>
        <v>0</v>
      </c>
      <c r="O18" s="177">
        <f t="shared" si="7"/>
        <v>29129.3</v>
      </c>
    </row>
    <row r="19" spans="1:15" ht="234" customHeight="1" x14ac:dyDescent="0.25">
      <c r="A19" s="118"/>
      <c r="B19" s="119"/>
      <c r="C19" s="117" t="s">
        <v>314</v>
      </c>
      <c r="D19" s="115">
        <f t="shared" si="6"/>
        <v>0</v>
      </c>
      <c r="E19" s="115">
        <f t="shared" si="6"/>
        <v>0</v>
      </c>
      <c r="F19" s="115">
        <f t="shared" si="6"/>
        <v>0</v>
      </c>
      <c r="G19" s="116">
        <f t="shared" si="6"/>
        <v>0</v>
      </c>
      <c r="H19" s="116">
        <f t="shared" si="6"/>
        <v>0</v>
      </c>
      <c r="I19" s="116">
        <f t="shared" si="6"/>
        <v>0</v>
      </c>
      <c r="J19" s="116">
        <f t="shared" si="7"/>
        <v>0</v>
      </c>
      <c r="K19" s="116">
        <f t="shared" si="7"/>
        <v>0</v>
      </c>
      <c r="L19" s="116">
        <f t="shared" si="7"/>
        <v>0</v>
      </c>
      <c r="M19" s="116">
        <f t="shared" si="7"/>
        <v>0</v>
      </c>
      <c r="N19" s="116">
        <f t="shared" si="7"/>
        <v>0</v>
      </c>
      <c r="O19" s="116">
        <f t="shared" si="7"/>
        <v>0</v>
      </c>
    </row>
    <row r="20" spans="1:15" ht="324" x14ac:dyDescent="0.25">
      <c r="A20" s="118"/>
      <c r="B20" s="119"/>
      <c r="C20" s="114" t="s">
        <v>315</v>
      </c>
      <c r="D20" s="115">
        <f t="shared" si="6"/>
        <v>506.5</v>
      </c>
      <c r="E20" s="115">
        <f t="shared" si="6"/>
        <v>256.5</v>
      </c>
      <c r="F20" s="115">
        <f t="shared" si="6"/>
        <v>250</v>
      </c>
      <c r="G20" s="116">
        <f t="shared" si="6"/>
        <v>506.5</v>
      </c>
      <c r="H20" s="116">
        <f t="shared" si="6"/>
        <v>256.5</v>
      </c>
      <c r="I20" s="116">
        <f t="shared" si="6"/>
        <v>250</v>
      </c>
      <c r="J20" s="116">
        <f t="shared" si="7"/>
        <v>506.5</v>
      </c>
      <c r="K20" s="116">
        <f t="shared" si="7"/>
        <v>256.5</v>
      </c>
      <c r="L20" s="116">
        <f t="shared" si="7"/>
        <v>250</v>
      </c>
      <c r="M20" s="116">
        <f t="shared" si="7"/>
        <v>506.5</v>
      </c>
      <c r="N20" s="116">
        <f t="shared" si="7"/>
        <v>256.5</v>
      </c>
      <c r="O20" s="116">
        <f t="shared" si="7"/>
        <v>250</v>
      </c>
    </row>
    <row r="21" spans="1:15" ht="32.4" x14ac:dyDescent="0.25">
      <c r="A21" s="118"/>
      <c r="B21" s="119"/>
      <c r="C21" s="114" t="s">
        <v>316</v>
      </c>
      <c r="D21" s="115">
        <f t="shared" si="6"/>
        <v>0</v>
      </c>
      <c r="E21" s="115">
        <f t="shared" si="6"/>
        <v>0</v>
      </c>
      <c r="F21" s="115">
        <f t="shared" si="6"/>
        <v>0</v>
      </c>
      <c r="G21" s="116">
        <f t="shared" si="6"/>
        <v>0</v>
      </c>
      <c r="H21" s="116">
        <f t="shared" si="6"/>
        <v>0</v>
      </c>
      <c r="I21" s="116">
        <f t="shared" si="6"/>
        <v>0</v>
      </c>
      <c r="J21" s="116">
        <f t="shared" si="7"/>
        <v>0</v>
      </c>
      <c r="K21" s="116">
        <f t="shared" si="7"/>
        <v>0</v>
      </c>
      <c r="L21" s="116">
        <f t="shared" si="7"/>
        <v>0</v>
      </c>
      <c r="M21" s="116">
        <f t="shared" si="7"/>
        <v>0</v>
      </c>
      <c r="N21" s="116">
        <f t="shared" si="7"/>
        <v>0</v>
      </c>
      <c r="O21" s="116">
        <f t="shared" si="7"/>
        <v>0</v>
      </c>
    </row>
    <row r="22" spans="1:15" ht="32.4" x14ac:dyDescent="0.25">
      <c r="A22" s="120"/>
      <c r="B22" s="121"/>
      <c r="C22" s="114" t="s">
        <v>317</v>
      </c>
      <c r="D22" s="115">
        <f t="shared" si="6"/>
        <v>1053555.7999999998</v>
      </c>
      <c r="E22" s="115">
        <f t="shared" si="6"/>
        <v>14146.2</v>
      </c>
      <c r="F22" s="115">
        <f t="shared" si="6"/>
        <v>1039409.6</v>
      </c>
      <c r="G22" s="116">
        <f t="shared" si="6"/>
        <v>1053555.7999999998</v>
      </c>
      <c r="H22" s="116">
        <f t="shared" si="6"/>
        <v>14146.2</v>
      </c>
      <c r="I22" s="116">
        <f t="shared" si="6"/>
        <v>1039409.6</v>
      </c>
      <c r="J22" s="116">
        <f t="shared" si="7"/>
        <v>1053555.7999999998</v>
      </c>
      <c r="K22" s="116">
        <f t="shared" si="7"/>
        <v>14146.2</v>
      </c>
      <c r="L22" s="116">
        <f t="shared" si="7"/>
        <v>1039409.6</v>
      </c>
      <c r="M22" s="116">
        <f t="shared" si="7"/>
        <v>1049906.3999999999</v>
      </c>
      <c r="N22" s="116">
        <f t="shared" si="7"/>
        <v>13992.6</v>
      </c>
      <c r="O22" s="116">
        <f t="shared" si="7"/>
        <v>1035913.7999999998</v>
      </c>
    </row>
    <row r="23" spans="1:15" ht="66" customHeight="1" x14ac:dyDescent="0.25">
      <c r="A23" s="432" t="s">
        <v>21</v>
      </c>
      <c r="B23" s="432" t="s">
        <v>144</v>
      </c>
      <c r="C23" s="111" t="s">
        <v>318</v>
      </c>
      <c r="D23" s="112">
        <f t="shared" ref="D23:I23" si="8">D24+D34+D35</f>
        <v>794571.79999999993</v>
      </c>
      <c r="E23" s="112">
        <f t="shared" si="8"/>
        <v>8533.7000000000007</v>
      </c>
      <c r="F23" s="112">
        <f t="shared" si="8"/>
        <v>786038.1</v>
      </c>
      <c r="G23" s="113">
        <f t="shared" si="8"/>
        <v>794571.79999999993</v>
      </c>
      <c r="H23" s="113">
        <f t="shared" si="8"/>
        <v>8533.7000000000007</v>
      </c>
      <c r="I23" s="113">
        <f t="shared" si="8"/>
        <v>786038.1</v>
      </c>
      <c r="J23" s="113">
        <f t="shared" ref="J23:O23" si="9">J24+J34+J35</f>
        <v>794571.79999999993</v>
      </c>
      <c r="K23" s="113">
        <f t="shared" si="9"/>
        <v>8533.7000000000007</v>
      </c>
      <c r="L23" s="113">
        <f t="shared" si="9"/>
        <v>786038.1</v>
      </c>
      <c r="M23" s="113">
        <f t="shared" si="9"/>
        <v>793192.4</v>
      </c>
      <c r="N23" s="113">
        <f t="shared" si="9"/>
        <v>8533.7000000000007</v>
      </c>
      <c r="O23" s="113">
        <f t="shared" si="9"/>
        <v>784658.7</v>
      </c>
    </row>
    <row r="24" spans="1:15" ht="97.2" x14ac:dyDescent="0.25">
      <c r="A24" s="433"/>
      <c r="B24" s="433"/>
      <c r="C24" s="114" t="s">
        <v>306</v>
      </c>
      <c r="D24" s="115">
        <f t="shared" ref="D24:I24" si="10">D26+D33</f>
        <v>0</v>
      </c>
      <c r="E24" s="115">
        <f t="shared" si="10"/>
        <v>0</v>
      </c>
      <c r="F24" s="115">
        <f t="shared" si="10"/>
        <v>0</v>
      </c>
      <c r="G24" s="116">
        <f t="shared" si="10"/>
        <v>0</v>
      </c>
      <c r="H24" s="116">
        <f t="shared" si="10"/>
        <v>0</v>
      </c>
      <c r="I24" s="116">
        <f t="shared" si="10"/>
        <v>0</v>
      </c>
      <c r="J24" s="116">
        <f t="shared" ref="J24:O24" si="11">J26+J33</f>
        <v>0</v>
      </c>
      <c r="K24" s="116">
        <f t="shared" si="11"/>
        <v>0</v>
      </c>
      <c r="L24" s="116">
        <f t="shared" si="11"/>
        <v>0</v>
      </c>
      <c r="M24" s="116">
        <f t="shared" si="11"/>
        <v>0</v>
      </c>
      <c r="N24" s="116">
        <f t="shared" si="11"/>
        <v>0</v>
      </c>
      <c r="O24" s="116">
        <f t="shared" si="11"/>
        <v>0</v>
      </c>
    </row>
    <row r="25" spans="1:15" ht="32.4" x14ac:dyDescent="0.25">
      <c r="A25" s="433"/>
      <c r="B25" s="433"/>
      <c r="C25" s="114" t="s">
        <v>307</v>
      </c>
      <c r="D25" s="115"/>
      <c r="E25" s="115"/>
      <c r="F25" s="115"/>
      <c r="G25" s="116"/>
      <c r="H25" s="116"/>
      <c r="I25" s="116"/>
      <c r="J25" s="116"/>
      <c r="K25" s="116"/>
      <c r="L25" s="116"/>
      <c r="M25" s="116"/>
      <c r="N25" s="116"/>
      <c r="O25" s="116"/>
    </row>
    <row r="26" spans="1:15" ht="234.75" customHeight="1" x14ac:dyDescent="0.25">
      <c r="A26" s="433"/>
      <c r="B26" s="433"/>
      <c r="C26" s="114" t="s">
        <v>308</v>
      </c>
      <c r="D26" s="115">
        <f t="shared" ref="D26:I26" si="12">D27+D28+D29+D30+D31+D32</f>
        <v>0</v>
      </c>
      <c r="E26" s="115">
        <f t="shared" si="12"/>
        <v>0</v>
      </c>
      <c r="F26" s="115">
        <f t="shared" si="12"/>
        <v>0</v>
      </c>
      <c r="G26" s="116">
        <f t="shared" si="12"/>
        <v>0</v>
      </c>
      <c r="H26" s="116">
        <f t="shared" si="12"/>
        <v>0</v>
      </c>
      <c r="I26" s="116">
        <f t="shared" si="12"/>
        <v>0</v>
      </c>
      <c r="J26" s="116">
        <f t="shared" ref="J26:O26" si="13">J27+J28+J29+J30+J31+J32</f>
        <v>0</v>
      </c>
      <c r="K26" s="116">
        <f t="shared" si="13"/>
        <v>0</v>
      </c>
      <c r="L26" s="116">
        <f t="shared" si="13"/>
        <v>0</v>
      </c>
      <c r="M26" s="116">
        <f t="shared" si="13"/>
        <v>0</v>
      </c>
      <c r="N26" s="116">
        <f t="shared" si="13"/>
        <v>0</v>
      </c>
      <c r="O26" s="116">
        <f t="shared" si="13"/>
        <v>0</v>
      </c>
    </row>
    <row r="27" spans="1:15" ht="194.4" x14ac:dyDescent="0.25">
      <c r="A27" s="433"/>
      <c r="B27" s="433"/>
      <c r="C27" s="117" t="s">
        <v>309</v>
      </c>
      <c r="D27" s="115">
        <f t="shared" ref="D27:I35" si="14">D40+D105+D144+D157</f>
        <v>0</v>
      </c>
      <c r="E27" s="115">
        <f t="shared" si="14"/>
        <v>0</v>
      </c>
      <c r="F27" s="115">
        <f t="shared" si="14"/>
        <v>0</v>
      </c>
      <c r="G27" s="116">
        <f t="shared" si="14"/>
        <v>0</v>
      </c>
      <c r="H27" s="116">
        <f t="shared" si="14"/>
        <v>0</v>
      </c>
      <c r="I27" s="116">
        <f t="shared" si="14"/>
        <v>0</v>
      </c>
      <c r="J27" s="116">
        <f t="shared" ref="J27:O27" si="15">J40+J105+J144+J157</f>
        <v>0</v>
      </c>
      <c r="K27" s="116">
        <f t="shared" si="15"/>
        <v>0</v>
      </c>
      <c r="L27" s="116">
        <f t="shared" si="15"/>
        <v>0</v>
      </c>
      <c r="M27" s="116">
        <f t="shared" si="15"/>
        <v>0</v>
      </c>
      <c r="N27" s="116">
        <f t="shared" si="15"/>
        <v>0</v>
      </c>
      <c r="O27" s="116">
        <f t="shared" si="15"/>
        <v>0</v>
      </c>
    </row>
    <row r="28" spans="1:15" ht="226.8" x14ac:dyDescent="0.25">
      <c r="A28" s="433"/>
      <c r="B28" s="433"/>
      <c r="C28" s="117" t="s">
        <v>310</v>
      </c>
      <c r="D28" s="115">
        <f t="shared" si="14"/>
        <v>0</v>
      </c>
      <c r="E28" s="115">
        <f t="shared" si="14"/>
        <v>0</v>
      </c>
      <c r="F28" s="115">
        <f t="shared" si="14"/>
        <v>0</v>
      </c>
      <c r="G28" s="116">
        <f t="shared" si="14"/>
        <v>0</v>
      </c>
      <c r="H28" s="116">
        <f t="shared" si="14"/>
        <v>0</v>
      </c>
      <c r="I28" s="116">
        <f t="shared" si="14"/>
        <v>0</v>
      </c>
      <c r="J28" s="116">
        <f t="shared" ref="J28:O28" si="16">J41+J106+J145+J158</f>
        <v>0</v>
      </c>
      <c r="K28" s="116">
        <f t="shared" si="16"/>
        <v>0</v>
      </c>
      <c r="L28" s="116">
        <f t="shared" si="16"/>
        <v>0</v>
      </c>
      <c r="M28" s="116">
        <f t="shared" si="16"/>
        <v>0</v>
      </c>
      <c r="N28" s="116">
        <f t="shared" si="16"/>
        <v>0</v>
      </c>
      <c r="O28" s="116">
        <f t="shared" si="16"/>
        <v>0</v>
      </c>
    </row>
    <row r="29" spans="1:15" ht="194.4" x14ac:dyDescent="0.25">
      <c r="A29" s="434"/>
      <c r="B29" s="434"/>
      <c r="C29" s="117" t="s">
        <v>311</v>
      </c>
      <c r="D29" s="115">
        <f t="shared" si="14"/>
        <v>0</v>
      </c>
      <c r="E29" s="115">
        <f t="shared" si="14"/>
        <v>0</v>
      </c>
      <c r="F29" s="115">
        <f t="shared" si="14"/>
        <v>0</v>
      </c>
      <c r="G29" s="116">
        <f t="shared" si="14"/>
        <v>0</v>
      </c>
      <c r="H29" s="116">
        <f t="shared" si="14"/>
        <v>0</v>
      </c>
      <c r="I29" s="116">
        <f t="shared" si="14"/>
        <v>0</v>
      </c>
      <c r="J29" s="116">
        <f t="shared" ref="J29:O29" si="17">J42+J107+J146+J159</f>
        <v>0</v>
      </c>
      <c r="K29" s="116">
        <f t="shared" si="17"/>
        <v>0</v>
      </c>
      <c r="L29" s="116">
        <f t="shared" si="17"/>
        <v>0</v>
      </c>
      <c r="M29" s="116">
        <f t="shared" si="17"/>
        <v>0</v>
      </c>
      <c r="N29" s="116">
        <f t="shared" si="17"/>
        <v>0</v>
      </c>
      <c r="O29" s="116">
        <f t="shared" si="17"/>
        <v>0</v>
      </c>
    </row>
    <row r="30" spans="1:15" ht="226.8" x14ac:dyDescent="0.25">
      <c r="A30" s="119"/>
      <c r="B30" s="119"/>
      <c r="C30" s="175" t="s">
        <v>312</v>
      </c>
      <c r="D30" s="176">
        <f t="shared" si="14"/>
        <v>0</v>
      </c>
      <c r="E30" s="176">
        <f t="shared" si="14"/>
        <v>0</v>
      </c>
      <c r="F30" s="176">
        <f t="shared" si="14"/>
        <v>0</v>
      </c>
      <c r="G30" s="177">
        <f t="shared" si="14"/>
        <v>0</v>
      </c>
      <c r="H30" s="177">
        <f t="shared" si="14"/>
        <v>0</v>
      </c>
      <c r="I30" s="177">
        <f t="shared" si="14"/>
        <v>0</v>
      </c>
      <c r="J30" s="177">
        <f t="shared" ref="J30:O30" si="18">J43+J108+J147+J160</f>
        <v>0</v>
      </c>
      <c r="K30" s="177">
        <f t="shared" si="18"/>
        <v>0</v>
      </c>
      <c r="L30" s="177">
        <f t="shared" si="18"/>
        <v>0</v>
      </c>
      <c r="M30" s="177">
        <f t="shared" si="18"/>
        <v>0</v>
      </c>
      <c r="N30" s="177">
        <f t="shared" si="18"/>
        <v>0</v>
      </c>
      <c r="O30" s="177">
        <f t="shared" si="18"/>
        <v>0</v>
      </c>
    </row>
    <row r="31" spans="1:15" ht="189.75" customHeight="1" x14ac:dyDescent="0.25">
      <c r="A31" s="119"/>
      <c r="B31" s="119"/>
      <c r="C31" s="117" t="s">
        <v>313</v>
      </c>
      <c r="D31" s="115">
        <f t="shared" si="14"/>
        <v>0</v>
      </c>
      <c r="E31" s="115">
        <f t="shared" si="14"/>
        <v>0</v>
      </c>
      <c r="F31" s="115">
        <f t="shared" si="14"/>
        <v>0</v>
      </c>
      <c r="G31" s="116">
        <f t="shared" si="14"/>
        <v>0</v>
      </c>
      <c r="H31" s="116">
        <f t="shared" si="14"/>
        <v>0</v>
      </c>
      <c r="I31" s="116">
        <f t="shared" si="14"/>
        <v>0</v>
      </c>
      <c r="J31" s="116">
        <f t="shared" ref="J31:O31" si="19">J44+J109+J148+J161</f>
        <v>0</v>
      </c>
      <c r="K31" s="116">
        <f t="shared" si="19"/>
        <v>0</v>
      </c>
      <c r="L31" s="116">
        <f t="shared" si="19"/>
        <v>0</v>
      </c>
      <c r="M31" s="116">
        <f t="shared" si="19"/>
        <v>0</v>
      </c>
      <c r="N31" s="116">
        <f t="shared" si="19"/>
        <v>0</v>
      </c>
      <c r="O31" s="116">
        <f t="shared" si="19"/>
        <v>0</v>
      </c>
    </row>
    <row r="32" spans="1:15" ht="221.25" customHeight="1" x14ac:dyDescent="0.25">
      <c r="A32" s="119"/>
      <c r="B32" s="119"/>
      <c r="C32" s="117" t="s">
        <v>314</v>
      </c>
      <c r="D32" s="115">
        <f t="shared" si="14"/>
        <v>0</v>
      </c>
      <c r="E32" s="115">
        <f t="shared" si="14"/>
        <v>0</v>
      </c>
      <c r="F32" s="115">
        <f t="shared" si="14"/>
        <v>0</v>
      </c>
      <c r="G32" s="116">
        <f t="shared" si="14"/>
        <v>0</v>
      </c>
      <c r="H32" s="116">
        <f t="shared" si="14"/>
        <v>0</v>
      </c>
      <c r="I32" s="116">
        <f t="shared" si="14"/>
        <v>0</v>
      </c>
      <c r="J32" s="116">
        <f t="shared" ref="J32:O32" si="20">J45+J110+J149+J162</f>
        <v>0</v>
      </c>
      <c r="K32" s="116">
        <f t="shared" si="20"/>
        <v>0</v>
      </c>
      <c r="L32" s="116">
        <f t="shared" si="20"/>
        <v>0</v>
      </c>
      <c r="M32" s="116">
        <f t="shared" si="20"/>
        <v>0</v>
      </c>
      <c r="N32" s="116">
        <f t="shared" si="20"/>
        <v>0</v>
      </c>
      <c r="O32" s="116">
        <f t="shared" si="20"/>
        <v>0</v>
      </c>
    </row>
    <row r="33" spans="1:15" ht="324" x14ac:dyDescent="0.25">
      <c r="A33" s="119"/>
      <c r="B33" s="119"/>
      <c r="C33" s="114" t="s">
        <v>315</v>
      </c>
      <c r="D33" s="115">
        <f t="shared" si="14"/>
        <v>0</v>
      </c>
      <c r="E33" s="115">
        <f t="shared" si="14"/>
        <v>0</v>
      </c>
      <c r="F33" s="115">
        <f t="shared" si="14"/>
        <v>0</v>
      </c>
      <c r="G33" s="116">
        <f t="shared" si="14"/>
        <v>0</v>
      </c>
      <c r="H33" s="116">
        <f t="shared" si="14"/>
        <v>0</v>
      </c>
      <c r="I33" s="116">
        <f t="shared" si="14"/>
        <v>0</v>
      </c>
      <c r="J33" s="116">
        <f t="shared" ref="J33:O33" si="21">J46+J111+J150+J163</f>
        <v>0</v>
      </c>
      <c r="K33" s="116">
        <f t="shared" si="21"/>
        <v>0</v>
      </c>
      <c r="L33" s="116">
        <f t="shared" si="21"/>
        <v>0</v>
      </c>
      <c r="M33" s="116">
        <f t="shared" si="21"/>
        <v>0</v>
      </c>
      <c r="N33" s="116">
        <f t="shared" si="21"/>
        <v>0</v>
      </c>
      <c r="O33" s="116">
        <f t="shared" si="21"/>
        <v>0</v>
      </c>
    </row>
    <row r="34" spans="1:15" ht="32.4" x14ac:dyDescent="0.25">
      <c r="A34" s="119"/>
      <c r="B34" s="119"/>
      <c r="C34" s="114" t="s">
        <v>316</v>
      </c>
      <c r="D34" s="115">
        <f t="shared" si="14"/>
        <v>0</v>
      </c>
      <c r="E34" s="115">
        <f t="shared" si="14"/>
        <v>0</v>
      </c>
      <c r="F34" s="115">
        <f t="shared" si="14"/>
        <v>0</v>
      </c>
      <c r="G34" s="116">
        <f t="shared" si="14"/>
        <v>0</v>
      </c>
      <c r="H34" s="116">
        <f t="shared" si="14"/>
        <v>0</v>
      </c>
      <c r="I34" s="116">
        <f t="shared" si="14"/>
        <v>0</v>
      </c>
      <c r="J34" s="116">
        <f t="shared" ref="J34:O34" si="22">J47+J112+J151+J164</f>
        <v>0</v>
      </c>
      <c r="K34" s="116">
        <f t="shared" si="22"/>
        <v>0</v>
      </c>
      <c r="L34" s="116">
        <f t="shared" si="22"/>
        <v>0</v>
      </c>
      <c r="M34" s="116">
        <f t="shared" si="22"/>
        <v>0</v>
      </c>
      <c r="N34" s="116">
        <f t="shared" si="22"/>
        <v>0</v>
      </c>
      <c r="O34" s="116">
        <f t="shared" si="22"/>
        <v>0</v>
      </c>
    </row>
    <row r="35" spans="1:15" ht="32.4" x14ac:dyDescent="0.25">
      <c r="A35" s="121"/>
      <c r="B35" s="121"/>
      <c r="C35" s="114" t="s">
        <v>317</v>
      </c>
      <c r="D35" s="115">
        <f t="shared" si="14"/>
        <v>794571.79999999993</v>
      </c>
      <c r="E35" s="115">
        <f t="shared" si="14"/>
        <v>8533.7000000000007</v>
      </c>
      <c r="F35" s="115">
        <f t="shared" si="14"/>
        <v>786038.1</v>
      </c>
      <c r="G35" s="116">
        <f t="shared" si="14"/>
        <v>794571.79999999993</v>
      </c>
      <c r="H35" s="116">
        <f t="shared" si="14"/>
        <v>8533.7000000000007</v>
      </c>
      <c r="I35" s="116">
        <f t="shared" si="14"/>
        <v>786038.1</v>
      </c>
      <c r="J35" s="116">
        <f t="shared" ref="J35:O35" si="23">J48+J113+J152+J165</f>
        <v>794571.79999999993</v>
      </c>
      <c r="K35" s="116">
        <f t="shared" si="23"/>
        <v>8533.7000000000007</v>
      </c>
      <c r="L35" s="116">
        <f t="shared" si="23"/>
        <v>786038.1</v>
      </c>
      <c r="M35" s="116">
        <f t="shared" si="23"/>
        <v>793192.4</v>
      </c>
      <c r="N35" s="116">
        <f t="shared" si="23"/>
        <v>8533.7000000000007</v>
      </c>
      <c r="O35" s="116">
        <f t="shared" si="23"/>
        <v>784658.7</v>
      </c>
    </row>
    <row r="36" spans="1:15" ht="66" customHeight="1" x14ac:dyDescent="0.25">
      <c r="A36" s="435" t="s">
        <v>167</v>
      </c>
      <c r="B36" s="435" t="s">
        <v>168</v>
      </c>
      <c r="C36" s="122" t="s">
        <v>318</v>
      </c>
      <c r="D36" s="123">
        <f t="shared" ref="D36:I36" si="24">D37+D47+D48</f>
        <v>721123.6</v>
      </c>
      <c r="E36" s="123">
        <f t="shared" si="24"/>
        <v>883.7</v>
      </c>
      <c r="F36" s="123">
        <f t="shared" si="24"/>
        <v>720239.9</v>
      </c>
      <c r="G36" s="124">
        <f t="shared" si="24"/>
        <v>721123.6</v>
      </c>
      <c r="H36" s="124">
        <f t="shared" si="24"/>
        <v>883.7</v>
      </c>
      <c r="I36" s="124">
        <f t="shared" si="24"/>
        <v>720239.9</v>
      </c>
      <c r="J36" s="124">
        <f t="shared" ref="J36:O36" si="25">J37+J47+J48</f>
        <v>721123.6</v>
      </c>
      <c r="K36" s="124">
        <f t="shared" si="25"/>
        <v>883.7</v>
      </c>
      <c r="L36" s="124">
        <f t="shared" si="25"/>
        <v>720239.9</v>
      </c>
      <c r="M36" s="124">
        <f t="shared" si="25"/>
        <v>720783.4</v>
      </c>
      <c r="N36" s="124">
        <f t="shared" si="25"/>
        <v>883.7</v>
      </c>
      <c r="O36" s="124">
        <f t="shared" si="25"/>
        <v>719899.7</v>
      </c>
    </row>
    <row r="37" spans="1:15" ht="97.2" x14ac:dyDescent="0.25">
      <c r="A37" s="436"/>
      <c r="B37" s="436"/>
      <c r="C37" s="125" t="s">
        <v>306</v>
      </c>
      <c r="D37" s="126">
        <f t="shared" ref="D37:I37" si="26">D39+D46</f>
        <v>0</v>
      </c>
      <c r="E37" s="126">
        <f t="shared" si="26"/>
        <v>0</v>
      </c>
      <c r="F37" s="126">
        <f t="shared" si="26"/>
        <v>0</v>
      </c>
      <c r="G37" s="127">
        <f t="shared" si="26"/>
        <v>0</v>
      </c>
      <c r="H37" s="127">
        <f t="shared" si="26"/>
        <v>0</v>
      </c>
      <c r="I37" s="127">
        <f t="shared" si="26"/>
        <v>0</v>
      </c>
      <c r="J37" s="127">
        <f t="shared" ref="J37:O37" si="27">J39+J46</f>
        <v>0</v>
      </c>
      <c r="K37" s="127">
        <f t="shared" si="27"/>
        <v>0</v>
      </c>
      <c r="L37" s="127">
        <f t="shared" si="27"/>
        <v>0</v>
      </c>
      <c r="M37" s="127">
        <f t="shared" si="27"/>
        <v>0</v>
      </c>
      <c r="N37" s="127">
        <f t="shared" si="27"/>
        <v>0</v>
      </c>
      <c r="O37" s="127">
        <f t="shared" si="27"/>
        <v>0</v>
      </c>
    </row>
    <row r="38" spans="1:15" ht="32.4" x14ac:dyDescent="0.25">
      <c r="A38" s="436"/>
      <c r="B38" s="436"/>
      <c r="C38" s="125" t="s">
        <v>307</v>
      </c>
      <c r="D38" s="126"/>
      <c r="E38" s="126"/>
      <c r="F38" s="126"/>
      <c r="G38" s="127"/>
      <c r="H38" s="127"/>
      <c r="I38" s="127"/>
      <c r="J38" s="127"/>
      <c r="K38" s="127"/>
      <c r="L38" s="127"/>
      <c r="M38" s="127"/>
      <c r="N38" s="127"/>
      <c r="O38" s="127"/>
    </row>
    <row r="39" spans="1:15" ht="240" customHeight="1" x14ac:dyDescent="0.25">
      <c r="A39" s="436"/>
      <c r="B39" s="436"/>
      <c r="C39" s="125" t="s">
        <v>308</v>
      </c>
      <c r="D39" s="126">
        <f t="shared" ref="D39:I39" si="28">D40+D41+D42+D43+D44+D45</f>
        <v>0</v>
      </c>
      <c r="E39" s="126">
        <f t="shared" si="28"/>
        <v>0</v>
      </c>
      <c r="F39" s="126">
        <f t="shared" si="28"/>
        <v>0</v>
      </c>
      <c r="G39" s="127">
        <f t="shared" si="28"/>
        <v>0</v>
      </c>
      <c r="H39" s="127">
        <f t="shared" si="28"/>
        <v>0</v>
      </c>
      <c r="I39" s="127">
        <f t="shared" si="28"/>
        <v>0</v>
      </c>
      <c r="J39" s="127">
        <f t="shared" ref="J39:O39" si="29">J40+J41+J42+J43+J44+J45</f>
        <v>0</v>
      </c>
      <c r="K39" s="127">
        <f t="shared" si="29"/>
        <v>0</v>
      </c>
      <c r="L39" s="127">
        <f t="shared" si="29"/>
        <v>0</v>
      </c>
      <c r="M39" s="127">
        <f t="shared" si="29"/>
        <v>0</v>
      </c>
      <c r="N39" s="127">
        <f t="shared" si="29"/>
        <v>0</v>
      </c>
      <c r="O39" s="127">
        <f t="shared" si="29"/>
        <v>0</v>
      </c>
    </row>
    <row r="40" spans="1:15" ht="194.4" x14ac:dyDescent="0.25">
      <c r="A40" s="436"/>
      <c r="B40" s="436"/>
      <c r="C40" s="128" t="s">
        <v>309</v>
      </c>
      <c r="D40" s="126">
        <f t="shared" ref="D40:I48" si="30">D53+D66+D79+D92</f>
        <v>0</v>
      </c>
      <c r="E40" s="126">
        <f t="shared" si="30"/>
        <v>0</v>
      </c>
      <c r="F40" s="126">
        <f t="shared" si="30"/>
        <v>0</v>
      </c>
      <c r="G40" s="127">
        <f t="shared" si="30"/>
        <v>0</v>
      </c>
      <c r="H40" s="127">
        <f t="shared" si="30"/>
        <v>0</v>
      </c>
      <c r="I40" s="127">
        <f t="shared" si="30"/>
        <v>0</v>
      </c>
      <c r="J40" s="127">
        <f t="shared" ref="J40:O40" si="31">J53+J66+J79+J92</f>
        <v>0</v>
      </c>
      <c r="K40" s="127">
        <f t="shared" si="31"/>
        <v>0</v>
      </c>
      <c r="L40" s="127">
        <f t="shared" si="31"/>
        <v>0</v>
      </c>
      <c r="M40" s="127">
        <f t="shared" si="31"/>
        <v>0</v>
      </c>
      <c r="N40" s="127">
        <f t="shared" si="31"/>
        <v>0</v>
      </c>
      <c r="O40" s="127">
        <f t="shared" si="31"/>
        <v>0</v>
      </c>
    </row>
    <row r="41" spans="1:15" ht="226.8" x14ac:dyDescent="0.25">
      <c r="A41" s="437"/>
      <c r="B41" s="437"/>
      <c r="C41" s="128" t="s">
        <v>310</v>
      </c>
      <c r="D41" s="126">
        <f t="shared" si="30"/>
        <v>0</v>
      </c>
      <c r="E41" s="126">
        <f t="shared" si="30"/>
        <v>0</v>
      </c>
      <c r="F41" s="126">
        <f t="shared" si="30"/>
        <v>0</v>
      </c>
      <c r="G41" s="127">
        <f t="shared" si="30"/>
        <v>0</v>
      </c>
      <c r="H41" s="127">
        <f t="shared" si="30"/>
        <v>0</v>
      </c>
      <c r="I41" s="127">
        <f t="shared" si="30"/>
        <v>0</v>
      </c>
      <c r="J41" s="127">
        <f t="shared" ref="J41:O41" si="32">J54+J67+J80+J93</f>
        <v>0</v>
      </c>
      <c r="K41" s="127">
        <f t="shared" si="32"/>
        <v>0</v>
      </c>
      <c r="L41" s="127">
        <f t="shared" si="32"/>
        <v>0</v>
      </c>
      <c r="M41" s="127">
        <f t="shared" si="32"/>
        <v>0</v>
      </c>
      <c r="N41" s="127">
        <f t="shared" si="32"/>
        <v>0</v>
      </c>
      <c r="O41" s="127">
        <f t="shared" si="32"/>
        <v>0</v>
      </c>
    </row>
    <row r="42" spans="1:15" ht="194.4" x14ac:dyDescent="0.25">
      <c r="A42" s="129"/>
      <c r="B42" s="129"/>
      <c r="C42" s="184" t="s">
        <v>311</v>
      </c>
      <c r="D42" s="185">
        <f t="shared" si="30"/>
        <v>0</v>
      </c>
      <c r="E42" s="185">
        <f t="shared" si="30"/>
        <v>0</v>
      </c>
      <c r="F42" s="185">
        <f t="shared" si="30"/>
        <v>0</v>
      </c>
      <c r="G42" s="186">
        <f t="shared" si="30"/>
        <v>0</v>
      </c>
      <c r="H42" s="186">
        <f t="shared" si="30"/>
        <v>0</v>
      </c>
      <c r="I42" s="186">
        <f t="shared" si="30"/>
        <v>0</v>
      </c>
      <c r="J42" s="186">
        <f t="shared" ref="J42:O42" si="33">J55+J68+J81+J94</f>
        <v>0</v>
      </c>
      <c r="K42" s="186">
        <f t="shared" si="33"/>
        <v>0</v>
      </c>
      <c r="L42" s="186">
        <f t="shared" si="33"/>
        <v>0</v>
      </c>
      <c r="M42" s="186">
        <f t="shared" si="33"/>
        <v>0</v>
      </c>
      <c r="N42" s="186">
        <f t="shared" si="33"/>
        <v>0</v>
      </c>
      <c r="O42" s="186">
        <f t="shared" si="33"/>
        <v>0</v>
      </c>
    </row>
    <row r="43" spans="1:15" ht="226.8" x14ac:dyDescent="0.25">
      <c r="A43" s="130"/>
      <c r="B43" s="130"/>
      <c r="C43" s="128" t="s">
        <v>312</v>
      </c>
      <c r="D43" s="126">
        <f t="shared" si="30"/>
        <v>0</v>
      </c>
      <c r="E43" s="126">
        <f t="shared" si="30"/>
        <v>0</v>
      </c>
      <c r="F43" s="126">
        <f t="shared" si="30"/>
        <v>0</v>
      </c>
      <c r="G43" s="127">
        <f t="shared" si="30"/>
        <v>0</v>
      </c>
      <c r="H43" s="127">
        <f t="shared" si="30"/>
        <v>0</v>
      </c>
      <c r="I43" s="127">
        <f t="shared" si="30"/>
        <v>0</v>
      </c>
      <c r="J43" s="127">
        <f t="shared" ref="J43:O43" si="34">J56+J69+J82+J95</f>
        <v>0</v>
      </c>
      <c r="K43" s="127">
        <f t="shared" si="34"/>
        <v>0</v>
      </c>
      <c r="L43" s="127">
        <f t="shared" si="34"/>
        <v>0</v>
      </c>
      <c r="M43" s="127">
        <f t="shared" si="34"/>
        <v>0</v>
      </c>
      <c r="N43" s="127">
        <f t="shared" si="34"/>
        <v>0</v>
      </c>
      <c r="O43" s="127">
        <f t="shared" si="34"/>
        <v>0</v>
      </c>
    </row>
    <row r="44" spans="1:15" ht="201" customHeight="1" x14ac:dyDescent="0.25">
      <c r="A44" s="130"/>
      <c r="B44" s="130"/>
      <c r="C44" s="128" t="s">
        <v>313</v>
      </c>
      <c r="D44" s="126">
        <f t="shared" si="30"/>
        <v>0</v>
      </c>
      <c r="E44" s="126">
        <f t="shared" si="30"/>
        <v>0</v>
      </c>
      <c r="F44" s="126">
        <f t="shared" si="30"/>
        <v>0</v>
      </c>
      <c r="G44" s="127">
        <f t="shared" si="30"/>
        <v>0</v>
      </c>
      <c r="H44" s="127">
        <f t="shared" si="30"/>
        <v>0</v>
      </c>
      <c r="I44" s="127">
        <f t="shared" si="30"/>
        <v>0</v>
      </c>
      <c r="J44" s="127">
        <f t="shared" ref="J44:O44" si="35">J57+J70+J83+J96</f>
        <v>0</v>
      </c>
      <c r="K44" s="127">
        <f t="shared" si="35"/>
        <v>0</v>
      </c>
      <c r="L44" s="127">
        <f t="shared" si="35"/>
        <v>0</v>
      </c>
      <c r="M44" s="127">
        <f t="shared" si="35"/>
        <v>0</v>
      </c>
      <c r="N44" s="127">
        <f t="shared" si="35"/>
        <v>0</v>
      </c>
      <c r="O44" s="127">
        <f t="shared" si="35"/>
        <v>0</v>
      </c>
    </row>
    <row r="45" spans="1:15" ht="226.5" customHeight="1" x14ac:dyDescent="0.25">
      <c r="A45" s="130"/>
      <c r="B45" s="130"/>
      <c r="C45" s="128" t="s">
        <v>314</v>
      </c>
      <c r="D45" s="126">
        <f t="shared" si="30"/>
        <v>0</v>
      </c>
      <c r="E45" s="126">
        <f t="shared" si="30"/>
        <v>0</v>
      </c>
      <c r="F45" s="126">
        <f t="shared" si="30"/>
        <v>0</v>
      </c>
      <c r="G45" s="127">
        <f t="shared" si="30"/>
        <v>0</v>
      </c>
      <c r="H45" s="127">
        <f t="shared" si="30"/>
        <v>0</v>
      </c>
      <c r="I45" s="127">
        <f t="shared" si="30"/>
        <v>0</v>
      </c>
      <c r="J45" s="127">
        <f t="shared" ref="J45:O45" si="36">J58+J71+J84+J97</f>
        <v>0</v>
      </c>
      <c r="K45" s="127">
        <f t="shared" si="36"/>
        <v>0</v>
      </c>
      <c r="L45" s="127">
        <f t="shared" si="36"/>
        <v>0</v>
      </c>
      <c r="M45" s="127">
        <f t="shared" si="36"/>
        <v>0</v>
      </c>
      <c r="N45" s="127">
        <f t="shared" si="36"/>
        <v>0</v>
      </c>
      <c r="O45" s="127">
        <f t="shared" si="36"/>
        <v>0</v>
      </c>
    </row>
    <row r="46" spans="1:15" ht="324" x14ac:dyDescent="0.25">
      <c r="A46" s="130"/>
      <c r="B46" s="130"/>
      <c r="C46" s="125" t="s">
        <v>315</v>
      </c>
      <c r="D46" s="126">
        <f t="shared" si="30"/>
        <v>0</v>
      </c>
      <c r="E46" s="126">
        <f t="shared" si="30"/>
        <v>0</v>
      </c>
      <c r="F46" s="126">
        <f t="shared" si="30"/>
        <v>0</v>
      </c>
      <c r="G46" s="127">
        <f t="shared" si="30"/>
        <v>0</v>
      </c>
      <c r="H46" s="127">
        <f t="shared" si="30"/>
        <v>0</v>
      </c>
      <c r="I46" s="127">
        <f t="shared" si="30"/>
        <v>0</v>
      </c>
      <c r="J46" s="127">
        <f t="shared" ref="J46:O46" si="37">J59+J72+J85+J98</f>
        <v>0</v>
      </c>
      <c r="K46" s="127">
        <f t="shared" si="37"/>
        <v>0</v>
      </c>
      <c r="L46" s="127">
        <f t="shared" si="37"/>
        <v>0</v>
      </c>
      <c r="M46" s="127">
        <f t="shared" si="37"/>
        <v>0</v>
      </c>
      <c r="N46" s="127">
        <f t="shared" si="37"/>
        <v>0</v>
      </c>
      <c r="O46" s="127">
        <f t="shared" si="37"/>
        <v>0</v>
      </c>
    </row>
    <row r="47" spans="1:15" ht="32.4" x14ac:dyDescent="0.25">
      <c r="A47" s="130"/>
      <c r="B47" s="130"/>
      <c r="C47" s="125" t="s">
        <v>316</v>
      </c>
      <c r="D47" s="126">
        <f t="shared" si="30"/>
        <v>0</v>
      </c>
      <c r="E47" s="126">
        <f t="shared" si="30"/>
        <v>0</v>
      </c>
      <c r="F47" s="126">
        <f t="shared" si="30"/>
        <v>0</v>
      </c>
      <c r="G47" s="127">
        <f t="shared" si="30"/>
        <v>0</v>
      </c>
      <c r="H47" s="127">
        <f t="shared" si="30"/>
        <v>0</v>
      </c>
      <c r="I47" s="127">
        <f t="shared" si="30"/>
        <v>0</v>
      </c>
      <c r="J47" s="127">
        <f t="shared" ref="J47:O47" si="38">J60+J73+J86+J99</f>
        <v>0</v>
      </c>
      <c r="K47" s="127">
        <f t="shared" si="38"/>
        <v>0</v>
      </c>
      <c r="L47" s="127">
        <f t="shared" si="38"/>
        <v>0</v>
      </c>
      <c r="M47" s="127">
        <f t="shared" si="38"/>
        <v>0</v>
      </c>
      <c r="N47" s="127">
        <f t="shared" si="38"/>
        <v>0</v>
      </c>
      <c r="O47" s="127">
        <f t="shared" si="38"/>
        <v>0</v>
      </c>
    </row>
    <row r="48" spans="1:15" ht="46.5" customHeight="1" x14ac:dyDescent="0.25">
      <c r="A48" s="131"/>
      <c r="B48" s="131"/>
      <c r="C48" s="125" t="s">
        <v>317</v>
      </c>
      <c r="D48" s="126">
        <f t="shared" si="30"/>
        <v>721123.6</v>
      </c>
      <c r="E48" s="126">
        <f t="shared" si="30"/>
        <v>883.7</v>
      </c>
      <c r="F48" s="126">
        <f t="shared" si="30"/>
        <v>720239.9</v>
      </c>
      <c r="G48" s="127">
        <f t="shared" si="30"/>
        <v>721123.6</v>
      </c>
      <c r="H48" s="127">
        <f t="shared" si="30"/>
        <v>883.7</v>
      </c>
      <c r="I48" s="127">
        <f t="shared" si="30"/>
        <v>720239.9</v>
      </c>
      <c r="J48" s="127">
        <f t="shared" ref="J48:O48" si="39">J61+J74+J87+J100</f>
        <v>721123.6</v>
      </c>
      <c r="K48" s="127">
        <f t="shared" si="39"/>
        <v>883.7</v>
      </c>
      <c r="L48" s="127">
        <f t="shared" si="39"/>
        <v>720239.9</v>
      </c>
      <c r="M48" s="127">
        <f t="shared" si="39"/>
        <v>720783.4</v>
      </c>
      <c r="N48" s="127">
        <f t="shared" si="39"/>
        <v>883.7</v>
      </c>
      <c r="O48" s="127">
        <f t="shared" si="39"/>
        <v>719899.7</v>
      </c>
    </row>
    <row r="49" spans="1:15" ht="53.25" customHeight="1" x14ac:dyDescent="0.25">
      <c r="A49" s="447" t="s">
        <v>170</v>
      </c>
      <c r="B49" s="447" t="s">
        <v>171</v>
      </c>
      <c r="C49" s="132" t="s">
        <v>318</v>
      </c>
      <c r="D49" s="133">
        <f t="shared" ref="D49:O49" si="40">D50+D60+D61</f>
        <v>102244.2</v>
      </c>
      <c r="E49" s="133">
        <f t="shared" si="40"/>
        <v>883.7</v>
      </c>
      <c r="F49" s="133">
        <f t="shared" si="40"/>
        <v>101360.5</v>
      </c>
      <c r="G49" s="133">
        <f t="shared" si="40"/>
        <v>102244.2</v>
      </c>
      <c r="H49" s="133">
        <f t="shared" si="40"/>
        <v>883.7</v>
      </c>
      <c r="I49" s="133">
        <f t="shared" si="40"/>
        <v>101360.5</v>
      </c>
      <c r="J49" s="133">
        <f>J50+J60+J61</f>
        <v>102244.2</v>
      </c>
      <c r="K49" s="133">
        <f>K50+K60+K61</f>
        <v>883.7</v>
      </c>
      <c r="L49" s="133">
        <f>L50+L60+L61</f>
        <v>101360.5</v>
      </c>
      <c r="M49" s="133">
        <f t="shared" si="40"/>
        <v>102153.4</v>
      </c>
      <c r="N49" s="133">
        <f t="shared" si="40"/>
        <v>883.7</v>
      </c>
      <c r="O49" s="133">
        <f t="shared" si="40"/>
        <v>101269.7</v>
      </c>
    </row>
    <row r="50" spans="1:15" ht="97.2" x14ac:dyDescent="0.25">
      <c r="A50" s="448"/>
      <c r="B50" s="448"/>
      <c r="C50" s="132" t="s">
        <v>306</v>
      </c>
      <c r="D50" s="133">
        <f t="shared" ref="D50:I50" si="41">D52+D59</f>
        <v>0</v>
      </c>
      <c r="E50" s="133">
        <f t="shared" si="41"/>
        <v>0</v>
      </c>
      <c r="F50" s="133">
        <f t="shared" si="41"/>
        <v>0</v>
      </c>
      <c r="G50" s="133">
        <f t="shared" si="41"/>
        <v>0</v>
      </c>
      <c r="H50" s="133">
        <f t="shared" si="41"/>
        <v>0</v>
      </c>
      <c r="I50" s="133">
        <f t="shared" si="41"/>
        <v>0</v>
      </c>
      <c r="J50" s="133">
        <f t="shared" ref="J50:O50" si="42">J52+J59</f>
        <v>0</v>
      </c>
      <c r="K50" s="133">
        <f t="shared" si="42"/>
        <v>0</v>
      </c>
      <c r="L50" s="133">
        <f t="shared" si="42"/>
        <v>0</v>
      </c>
      <c r="M50" s="291">
        <f t="shared" si="42"/>
        <v>0</v>
      </c>
      <c r="N50" s="133">
        <f t="shared" si="42"/>
        <v>0</v>
      </c>
      <c r="O50" s="133">
        <f t="shared" si="42"/>
        <v>0</v>
      </c>
    </row>
    <row r="51" spans="1:15" ht="32.4" x14ac:dyDescent="0.25">
      <c r="A51" s="448"/>
      <c r="B51" s="448"/>
      <c r="C51" s="132" t="s">
        <v>307</v>
      </c>
      <c r="D51" s="133"/>
      <c r="E51" s="133"/>
      <c r="F51" s="133"/>
      <c r="G51" s="133"/>
      <c r="H51" s="133"/>
      <c r="I51" s="133"/>
      <c r="J51" s="133"/>
      <c r="K51" s="133"/>
      <c r="L51" s="133"/>
      <c r="M51" s="291"/>
      <c r="N51" s="133"/>
      <c r="O51" s="133"/>
    </row>
    <row r="52" spans="1:15" ht="227.25" customHeight="1" x14ac:dyDescent="0.25">
      <c r="A52" s="448"/>
      <c r="B52" s="448"/>
      <c r="C52" s="132" t="s">
        <v>308</v>
      </c>
      <c r="D52" s="133">
        <f t="shared" ref="D52:I52" si="43">D53+D54+D55+D56+D57+D58</f>
        <v>0</v>
      </c>
      <c r="E52" s="133">
        <f t="shared" si="43"/>
        <v>0</v>
      </c>
      <c r="F52" s="133">
        <f t="shared" si="43"/>
        <v>0</v>
      </c>
      <c r="G52" s="133">
        <f t="shared" si="43"/>
        <v>0</v>
      </c>
      <c r="H52" s="133">
        <f t="shared" si="43"/>
        <v>0</v>
      </c>
      <c r="I52" s="133">
        <f t="shared" si="43"/>
        <v>0</v>
      </c>
      <c r="J52" s="133">
        <f t="shared" ref="J52:O52" si="44">J53+J54+J55+J56+J57+J58</f>
        <v>0</v>
      </c>
      <c r="K52" s="133">
        <f t="shared" si="44"/>
        <v>0</v>
      </c>
      <c r="L52" s="133">
        <f t="shared" si="44"/>
        <v>0</v>
      </c>
      <c r="M52" s="291">
        <f t="shared" si="44"/>
        <v>0</v>
      </c>
      <c r="N52" s="133">
        <f t="shared" si="44"/>
        <v>0</v>
      </c>
      <c r="O52" s="133">
        <f t="shared" si="44"/>
        <v>0</v>
      </c>
    </row>
    <row r="53" spans="1:15" ht="192.75" customHeight="1" x14ac:dyDescent="0.25">
      <c r="A53" s="449"/>
      <c r="B53" s="449"/>
      <c r="C53" s="134" t="s">
        <v>309</v>
      </c>
      <c r="D53" s="133">
        <f>E53+F53</f>
        <v>0</v>
      </c>
      <c r="E53" s="133">
        <v>0</v>
      </c>
      <c r="F53" s="133">
        <v>0</v>
      </c>
      <c r="G53" s="133">
        <f>H53+I53</f>
        <v>0</v>
      </c>
      <c r="H53" s="133">
        <v>0</v>
      </c>
      <c r="I53" s="133">
        <v>0</v>
      </c>
      <c r="J53" s="133">
        <f>K53+L53</f>
        <v>0</v>
      </c>
      <c r="K53" s="133">
        <v>0</v>
      </c>
      <c r="L53" s="133">
        <v>0</v>
      </c>
      <c r="M53" s="291">
        <f>N53+O53</f>
        <v>0</v>
      </c>
      <c r="N53" s="133">
        <v>0</v>
      </c>
      <c r="O53" s="133">
        <v>0</v>
      </c>
    </row>
    <row r="54" spans="1:15" ht="225.75" customHeight="1" x14ac:dyDescent="0.25">
      <c r="A54" s="447"/>
      <c r="B54" s="447"/>
      <c r="C54" s="187" t="s">
        <v>310</v>
      </c>
      <c r="D54" s="188">
        <f t="shared" ref="D54:D61" si="45">E54+F54</f>
        <v>0</v>
      </c>
      <c r="E54" s="188">
        <v>0</v>
      </c>
      <c r="F54" s="188">
        <v>0</v>
      </c>
      <c r="G54" s="188">
        <f t="shared" ref="G54:G61" si="46">H54+I54</f>
        <v>0</v>
      </c>
      <c r="H54" s="188">
        <v>0</v>
      </c>
      <c r="I54" s="188">
        <v>0</v>
      </c>
      <c r="J54" s="188">
        <f t="shared" ref="J54:J61" si="47">K54+L54</f>
        <v>0</v>
      </c>
      <c r="K54" s="188">
        <v>0</v>
      </c>
      <c r="L54" s="188">
        <v>0</v>
      </c>
      <c r="M54" s="308">
        <f t="shared" ref="M54:M61" si="48">N54+O54</f>
        <v>0</v>
      </c>
      <c r="N54" s="188">
        <v>0</v>
      </c>
      <c r="O54" s="188">
        <v>0</v>
      </c>
    </row>
    <row r="55" spans="1:15" ht="194.4" x14ac:dyDescent="0.25">
      <c r="A55" s="448"/>
      <c r="B55" s="448"/>
      <c r="C55" s="134" t="s">
        <v>311</v>
      </c>
      <c r="D55" s="133">
        <f t="shared" si="45"/>
        <v>0</v>
      </c>
      <c r="E55" s="133">
        <v>0</v>
      </c>
      <c r="F55" s="133">
        <v>0</v>
      </c>
      <c r="G55" s="133">
        <f t="shared" si="46"/>
        <v>0</v>
      </c>
      <c r="H55" s="133">
        <v>0</v>
      </c>
      <c r="I55" s="133">
        <v>0</v>
      </c>
      <c r="J55" s="133">
        <f t="shared" si="47"/>
        <v>0</v>
      </c>
      <c r="K55" s="133">
        <v>0</v>
      </c>
      <c r="L55" s="133">
        <v>0</v>
      </c>
      <c r="M55" s="291">
        <f t="shared" si="48"/>
        <v>0</v>
      </c>
      <c r="N55" s="133">
        <v>0</v>
      </c>
      <c r="O55" s="133">
        <v>0</v>
      </c>
    </row>
    <row r="56" spans="1:15" ht="226.8" x14ac:dyDescent="0.25">
      <c r="A56" s="448"/>
      <c r="B56" s="448"/>
      <c r="C56" s="134" t="s">
        <v>312</v>
      </c>
      <c r="D56" s="133">
        <f t="shared" si="45"/>
        <v>0</v>
      </c>
      <c r="E56" s="133">
        <v>0</v>
      </c>
      <c r="F56" s="133">
        <v>0</v>
      </c>
      <c r="G56" s="133">
        <f t="shared" si="46"/>
        <v>0</v>
      </c>
      <c r="H56" s="133">
        <v>0</v>
      </c>
      <c r="I56" s="133">
        <v>0</v>
      </c>
      <c r="J56" s="133">
        <f t="shared" si="47"/>
        <v>0</v>
      </c>
      <c r="K56" s="133">
        <v>0</v>
      </c>
      <c r="L56" s="133">
        <v>0</v>
      </c>
      <c r="M56" s="291">
        <f t="shared" si="48"/>
        <v>0</v>
      </c>
      <c r="N56" s="133">
        <v>0</v>
      </c>
      <c r="O56" s="133">
        <v>0</v>
      </c>
    </row>
    <row r="57" spans="1:15" ht="192" customHeight="1" x14ac:dyDescent="0.25">
      <c r="A57" s="448"/>
      <c r="B57" s="448"/>
      <c r="C57" s="134" t="s">
        <v>313</v>
      </c>
      <c r="D57" s="133">
        <f t="shared" si="45"/>
        <v>0</v>
      </c>
      <c r="E57" s="133">
        <v>0</v>
      </c>
      <c r="F57" s="133">
        <v>0</v>
      </c>
      <c r="G57" s="133">
        <f t="shared" si="46"/>
        <v>0</v>
      </c>
      <c r="H57" s="133">
        <v>0</v>
      </c>
      <c r="I57" s="133">
        <v>0</v>
      </c>
      <c r="J57" s="133">
        <f t="shared" si="47"/>
        <v>0</v>
      </c>
      <c r="K57" s="133">
        <v>0</v>
      </c>
      <c r="L57" s="133">
        <v>0</v>
      </c>
      <c r="M57" s="291">
        <f t="shared" si="48"/>
        <v>0</v>
      </c>
      <c r="N57" s="133">
        <v>0</v>
      </c>
      <c r="O57" s="133">
        <v>0</v>
      </c>
    </row>
    <row r="58" spans="1:15" ht="226.5" customHeight="1" x14ac:dyDescent="0.25">
      <c r="A58" s="448"/>
      <c r="B58" s="448"/>
      <c r="C58" s="134" t="s">
        <v>314</v>
      </c>
      <c r="D58" s="133">
        <f t="shared" si="45"/>
        <v>0</v>
      </c>
      <c r="E58" s="133">
        <v>0</v>
      </c>
      <c r="F58" s="133">
        <v>0</v>
      </c>
      <c r="G58" s="133">
        <f t="shared" si="46"/>
        <v>0</v>
      </c>
      <c r="H58" s="133">
        <v>0</v>
      </c>
      <c r="I58" s="133">
        <v>0</v>
      </c>
      <c r="J58" s="133">
        <f t="shared" si="47"/>
        <v>0</v>
      </c>
      <c r="K58" s="133">
        <v>0</v>
      </c>
      <c r="L58" s="133">
        <v>0</v>
      </c>
      <c r="M58" s="291">
        <f t="shared" si="48"/>
        <v>0</v>
      </c>
      <c r="N58" s="133">
        <v>0</v>
      </c>
      <c r="O58" s="133">
        <v>0</v>
      </c>
    </row>
    <row r="59" spans="1:15" ht="324" x14ac:dyDescent="0.25">
      <c r="A59" s="448"/>
      <c r="B59" s="448"/>
      <c r="C59" s="135" t="s">
        <v>315</v>
      </c>
      <c r="D59" s="136">
        <f t="shared" si="45"/>
        <v>0</v>
      </c>
      <c r="E59" s="136">
        <v>0</v>
      </c>
      <c r="F59" s="136">
        <v>0</v>
      </c>
      <c r="G59" s="136">
        <f t="shared" si="46"/>
        <v>0</v>
      </c>
      <c r="H59" s="136">
        <v>0</v>
      </c>
      <c r="I59" s="136">
        <v>0</v>
      </c>
      <c r="J59" s="136">
        <f t="shared" si="47"/>
        <v>0</v>
      </c>
      <c r="K59" s="136">
        <v>0</v>
      </c>
      <c r="L59" s="136">
        <v>0</v>
      </c>
      <c r="M59" s="95">
        <f t="shared" si="48"/>
        <v>0</v>
      </c>
      <c r="N59" s="136">
        <v>0</v>
      </c>
      <c r="O59" s="136">
        <v>0</v>
      </c>
    </row>
    <row r="60" spans="1:15" ht="32.4" x14ac:dyDescent="0.25">
      <c r="A60" s="448"/>
      <c r="B60" s="448"/>
      <c r="C60" s="135" t="s">
        <v>316</v>
      </c>
      <c r="D60" s="136">
        <f t="shared" si="45"/>
        <v>0</v>
      </c>
      <c r="E60" s="136">
        <v>0</v>
      </c>
      <c r="F60" s="136">
        <v>0</v>
      </c>
      <c r="G60" s="136">
        <f t="shared" si="46"/>
        <v>0</v>
      </c>
      <c r="H60" s="136">
        <v>0</v>
      </c>
      <c r="I60" s="136">
        <v>0</v>
      </c>
      <c r="J60" s="136">
        <f t="shared" si="47"/>
        <v>0</v>
      </c>
      <c r="K60" s="136">
        <v>0</v>
      </c>
      <c r="L60" s="136">
        <v>0</v>
      </c>
      <c r="M60" s="95">
        <f t="shared" si="48"/>
        <v>0</v>
      </c>
      <c r="N60" s="136">
        <v>0</v>
      </c>
      <c r="O60" s="136">
        <v>0</v>
      </c>
    </row>
    <row r="61" spans="1:15" ht="48" customHeight="1" x14ac:dyDescent="0.25">
      <c r="A61" s="449"/>
      <c r="B61" s="449"/>
      <c r="C61" s="135" t="s">
        <v>317</v>
      </c>
      <c r="D61" s="136">
        <f t="shared" si="45"/>
        <v>102244.2</v>
      </c>
      <c r="E61" s="136">
        <v>883.7</v>
      </c>
      <c r="F61" s="136">
        <v>101360.5</v>
      </c>
      <c r="G61" s="136">
        <f t="shared" si="46"/>
        <v>102244.2</v>
      </c>
      <c r="H61" s="136">
        <v>883.7</v>
      </c>
      <c r="I61" s="136">
        <v>101360.5</v>
      </c>
      <c r="J61" s="136">
        <f t="shared" si="47"/>
        <v>102244.2</v>
      </c>
      <c r="K61" s="136">
        <v>883.7</v>
      </c>
      <c r="L61" s="136">
        <v>101360.5</v>
      </c>
      <c r="M61" s="294">
        <f t="shared" si="48"/>
        <v>102153.4</v>
      </c>
      <c r="N61" s="299">
        <v>883.7</v>
      </c>
      <c r="O61" s="299">
        <v>101269.7</v>
      </c>
    </row>
    <row r="62" spans="1:15" ht="48" customHeight="1" x14ac:dyDescent="0.25">
      <c r="A62" s="429" t="s">
        <v>172</v>
      </c>
      <c r="B62" s="429" t="s">
        <v>173</v>
      </c>
      <c r="C62" s="135" t="s">
        <v>318</v>
      </c>
      <c r="D62" s="136">
        <f t="shared" ref="D62:L62" si="49">D63+D73+D74</f>
        <v>105610.7</v>
      </c>
      <c r="E62" s="136">
        <f t="shared" si="49"/>
        <v>0</v>
      </c>
      <c r="F62" s="136">
        <f t="shared" si="49"/>
        <v>105610.7</v>
      </c>
      <c r="G62" s="136">
        <f t="shared" si="49"/>
        <v>105610.7</v>
      </c>
      <c r="H62" s="136">
        <f t="shared" si="49"/>
        <v>0</v>
      </c>
      <c r="I62" s="136">
        <f t="shared" si="49"/>
        <v>105610.7</v>
      </c>
      <c r="J62" s="136">
        <f t="shared" si="49"/>
        <v>105610.7</v>
      </c>
      <c r="K62" s="136">
        <f t="shared" si="49"/>
        <v>0</v>
      </c>
      <c r="L62" s="136">
        <f t="shared" si="49"/>
        <v>105610.7</v>
      </c>
      <c r="M62" s="136">
        <f>M63+M73+M74</f>
        <v>105478.2</v>
      </c>
      <c r="N62" s="136">
        <f>N63+N73+N74</f>
        <v>0</v>
      </c>
      <c r="O62" s="294">
        <f>O63+O73+O74</f>
        <v>105478.2</v>
      </c>
    </row>
    <row r="63" spans="1:15" ht="97.2" x14ac:dyDescent="0.25">
      <c r="A63" s="430"/>
      <c r="B63" s="430"/>
      <c r="C63" s="135" t="s">
        <v>306</v>
      </c>
      <c r="D63" s="136">
        <f t="shared" ref="D63:I63" si="50">D65+D72</f>
        <v>0</v>
      </c>
      <c r="E63" s="136">
        <f t="shared" si="50"/>
        <v>0</v>
      </c>
      <c r="F63" s="136">
        <f t="shared" si="50"/>
        <v>0</v>
      </c>
      <c r="G63" s="136">
        <f t="shared" si="50"/>
        <v>0</v>
      </c>
      <c r="H63" s="136">
        <f t="shared" si="50"/>
        <v>0</v>
      </c>
      <c r="I63" s="136">
        <f t="shared" si="50"/>
        <v>0</v>
      </c>
      <c r="J63" s="136">
        <f t="shared" ref="J63:O63" si="51">J65+J72</f>
        <v>0</v>
      </c>
      <c r="K63" s="136">
        <f t="shared" si="51"/>
        <v>0</v>
      </c>
      <c r="L63" s="136">
        <f t="shared" si="51"/>
        <v>0</v>
      </c>
      <c r="M63" s="136">
        <f t="shared" si="51"/>
        <v>0</v>
      </c>
      <c r="N63" s="136">
        <f t="shared" si="51"/>
        <v>0</v>
      </c>
      <c r="O63" s="136">
        <f t="shared" si="51"/>
        <v>0</v>
      </c>
    </row>
    <row r="64" spans="1:15" ht="32.4" x14ac:dyDescent="0.25">
      <c r="A64" s="430"/>
      <c r="B64" s="430"/>
      <c r="C64" s="135" t="s">
        <v>307</v>
      </c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</row>
    <row r="65" spans="1:15" ht="236.25" customHeight="1" x14ac:dyDescent="0.25">
      <c r="A65" s="431"/>
      <c r="B65" s="431"/>
      <c r="C65" s="135" t="s">
        <v>308</v>
      </c>
      <c r="D65" s="136">
        <f t="shared" ref="D65:I65" si="52">D66+D67+D68+D69+D70+D71</f>
        <v>0</v>
      </c>
      <c r="E65" s="136">
        <f t="shared" si="52"/>
        <v>0</v>
      </c>
      <c r="F65" s="136">
        <f t="shared" si="52"/>
        <v>0</v>
      </c>
      <c r="G65" s="136">
        <f t="shared" si="52"/>
        <v>0</v>
      </c>
      <c r="H65" s="136">
        <f t="shared" si="52"/>
        <v>0</v>
      </c>
      <c r="I65" s="136">
        <f t="shared" si="52"/>
        <v>0</v>
      </c>
      <c r="J65" s="136">
        <f t="shared" ref="J65:O65" si="53">J66+J67+J68+J69+J70+J71</f>
        <v>0</v>
      </c>
      <c r="K65" s="136">
        <f t="shared" si="53"/>
        <v>0</v>
      </c>
      <c r="L65" s="136">
        <f t="shared" si="53"/>
        <v>0</v>
      </c>
      <c r="M65" s="136">
        <f t="shared" si="53"/>
        <v>0</v>
      </c>
      <c r="N65" s="136">
        <f t="shared" si="53"/>
        <v>0</v>
      </c>
      <c r="O65" s="136">
        <f t="shared" si="53"/>
        <v>0</v>
      </c>
    </row>
    <row r="66" spans="1:15" ht="194.4" x14ac:dyDescent="0.25">
      <c r="A66" s="429"/>
      <c r="B66" s="429"/>
      <c r="C66" s="189" t="s">
        <v>309</v>
      </c>
      <c r="D66" s="157">
        <f>E66+F66</f>
        <v>0</v>
      </c>
      <c r="E66" s="157">
        <v>0</v>
      </c>
      <c r="F66" s="157">
        <v>0</v>
      </c>
      <c r="G66" s="157">
        <f>H66+I66</f>
        <v>0</v>
      </c>
      <c r="H66" s="157">
        <v>0</v>
      </c>
      <c r="I66" s="157">
        <v>0</v>
      </c>
      <c r="J66" s="157">
        <f>K66+L66</f>
        <v>0</v>
      </c>
      <c r="K66" s="157">
        <v>0</v>
      </c>
      <c r="L66" s="157">
        <v>0</v>
      </c>
      <c r="M66" s="157">
        <f>N66+O66</f>
        <v>0</v>
      </c>
      <c r="N66" s="157">
        <v>0</v>
      </c>
      <c r="O66" s="157">
        <v>0</v>
      </c>
    </row>
    <row r="67" spans="1:15" ht="226.8" x14ac:dyDescent="0.25">
      <c r="A67" s="430"/>
      <c r="B67" s="430"/>
      <c r="C67" s="134" t="s">
        <v>310</v>
      </c>
      <c r="D67" s="133">
        <f t="shared" ref="D67:D74" si="54">E67+F67</f>
        <v>0</v>
      </c>
      <c r="E67" s="133">
        <v>0</v>
      </c>
      <c r="F67" s="133">
        <v>0</v>
      </c>
      <c r="G67" s="133">
        <f t="shared" ref="G67:G74" si="55">H67+I67</f>
        <v>0</v>
      </c>
      <c r="H67" s="133">
        <v>0</v>
      </c>
      <c r="I67" s="133">
        <v>0</v>
      </c>
      <c r="J67" s="133">
        <f t="shared" ref="J67:J74" si="56">K67+L67</f>
        <v>0</v>
      </c>
      <c r="K67" s="133">
        <v>0</v>
      </c>
      <c r="L67" s="133">
        <v>0</v>
      </c>
      <c r="M67" s="133">
        <f t="shared" ref="M67:M74" si="57">N67+O67</f>
        <v>0</v>
      </c>
      <c r="N67" s="133">
        <v>0</v>
      </c>
      <c r="O67" s="133">
        <v>0</v>
      </c>
    </row>
    <row r="68" spans="1:15" ht="194.4" x14ac:dyDescent="0.25">
      <c r="A68" s="430"/>
      <c r="B68" s="430"/>
      <c r="C68" s="134" t="s">
        <v>311</v>
      </c>
      <c r="D68" s="133">
        <f t="shared" si="54"/>
        <v>0</v>
      </c>
      <c r="E68" s="133">
        <v>0</v>
      </c>
      <c r="F68" s="133">
        <v>0</v>
      </c>
      <c r="G68" s="133">
        <f t="shared" si="55"/>
        <v>0</v>
      </c>
      <c r="H68" s="133">
        <v>0</v>
      </c>
      <c r="I68" s="133">
        <v>0</v>
      </c>
      <c r="J68" s="133">
        <f t="shared" si="56"/>
        <v>0</v>
      </c>
      <c r="K68" s="133">
        <v>0</v>
      </c>
      <c r="L68" s="133">
        <v>0</v>
      </c>
      <c r="M68" s="133">
        <f t="shared" si="57"/>
        <v>0</v>
      </c>
      <c r="N68" s="133">
        <v>0</v>
      </c>
      <c r="O68" s="133">
        <v>0</v>
      </c>
    </row>
    <row r="69" spans="1:15" ht="222" customHeight="1" x14ac:dyDescent="0.25">
      <c r="A69" s="430"/>
      <c r="B69" s="430"/>
      <c r="C69" s="134" t="s">
        <v>312</v>
      </c>
      <c r="D69" s="133">
        <f t="shared" si="54"/>
        <v>0</v>
      </c>
      <c r="E69" s="133">
        <v>0</v>
      </c>
      <c r="F69" s="133">
        <v>0</v>
      </c>
      <c r="G69" s="133">
        <f t="shared" si="55"/>
        <v>0</v>
      </c>
      <c r="H69" s="133">
        <v>0</v>
      </c>
      <c r="I69" s="133">
        <v>0</v>
      </c>
      <c r="J69" s="133">
        <f t="shared" si="56"/>
        <v>0</v>
      </c>
      <c r="K69" s="133">
        <v>0</v>
      </c>
      <c r="L69" s="133">
        <v>0</v>
      </c>
      <c r="M69" s="133">
        <f t="shared" si="57"/>
        <v>0</v>
      </c>
      <c r="N69" s="133">
        <v>0</v>
      </c>
      <c r="O69" s="133">
        <v>0</v>
      </c>
    </row>
    <row r="70" spans="1:15" ht="204" customHeight="1" x14ac:dyDescent="0.25">
      <c r="A70" s="430"/>
      <c r="B70" s="430"/>
      <c r="C70" s="134" t="s">
        <v>313</v>
      </c>
      <c r="D70" s="133">
        <f t="shared" si="54"/>
        <v>0</v>
      </c>
      <c r="E70" s="133">
        <v>0</v>
      </c>
      <c r="F70" s="133">
        <v>0</v>
      </c>
      <c r="G70" s="133">
        <f t="shared" si="55"/>
        <v>0</v>
      </c>
      <c r="H70" s="133">
        <v>0</v>
      </c>
      <c r="I70" s="133">
        <v>0</v>
      </c>
      <c r="J70" s="133">
        <f t="shared" si="56"/>
        <v>0</v>
      </c>
      <c r="K70" s="133">
        <v>0</v>
      </c>
      <c r="L70" s="133">
        <v>0</v>
      </c>
      <c r="M70" s="133">
        <f t="shared" si="57"/>
        <v>0</v>
      </c>
      <c r="N70" s="133">
        <v>0</v>
      </c>
      <c r="O70" s="133">
        <v>0</v>
      </c>
    </row>
    <row r="71" spans="1:15" ht="224.25" customHeight="1" x14ac:dyDescent="0.25">
      <c r="A71" s="430"/>
      <c r="B71" s="430"/>
      <c r="C71" s="134" t="s">
        <v>314</v>
      </c>
      <c r="D71" s="133">
        <f t="shared" si="54"/>
        <v>0</v>
      </c>
      <c r="E71" s="136">
        <v>0</v>
      </c>
      <c r="F71" s="136">
        <v>0</v>
      </c>
      <c r="G71" s="136">
        <f t="shared" si="55"/>
        <v>0</v>
      </c>
      <c r="H71" s="136">
        <v>0</v>
      </c>
      <c r="I71" s="136">
        <v>0</v>
      </c>
      <c r="J71" s="136">
        <f t="shared" si="56"/>
        <v>0</v>
      </c>
      <c r="K71" s="136">
        <v>0</v>
      </c>
      <c r="L71" s="136">
        <v>0</v>
      </c>
      <c r="M71" s="136">
        <f t="shared" si="57"/>
        <v>0</v>
      </c>
      <c r="N71" s="136">
        <v>0</v>
      </c>
      <c r="O71" s="136">
        <v>0</v>
      </c>
    </row>
    <row r="72" spans="1:15" ht="324" x14ac:dyDescent="0.25">
      <c r="A72" s="430"/>
      <c r="B72" s="430"/>
      <c r="C72" s="132" t="s">
        <v>315</v>
      </c>
      <c r="D72" s="136">
        <f t="shared" si="54"/>
        <v>0</v>
      </c>
      <c r="E72" s="136">
        <v>0</v>
      </c>
      <c r="F72" s="136">
        <v>0</v>
      </c>
      <c r="G72" s="136">
        <f t="shared" si="55"/>
        <v>0</v>
      </c>
      <c r="H72" s="136">
        <v>0</v>
      </c>
      <c r="I72" s="136">
        <v>0</v>
      </c>
      <c r="J72" s="136">
        <f t="shared" si="56"/>
        <v>0</v>
      </c>
      <c r="K72" s="136">
        <v>0</v>
      </c>
      <c r="L72" s="136">
        <v>0</v>
      </c>
      <c r="M72" s="136">
        <f t="shared" si="57"/>
        <v>0</v>
      </c>
      <c r="N72" s="136">
        <v>0</v>
      </c>
      <c r="O72" s="136">
        <v>0</v>
      </c>
    </row>
    <row r="73" spans="1:15" ht="32.4" x14ac:dyDescent="0.25">
      <c r="A73" s="430"/>
      <c r="B73" s="430"/>
      <c r="C73" s="132" t="s">
        <v>316</v>
      </c>
      <c r="D73" s="136">
        <f t="shared" si="54"/>
        <v>0</v>
      </c>
      <c r="E73" s="136">
        <v>0</v>
      </c>
      <c r="F73" s="136">
        <v>0</v>
      </c>
      <c r="G73" s="136">
        <f t="shared" si="55"/>
        <v>0</v>
      </c>
      <c r="H73" s="136">
        <v>0</v>
      </c>
      <c r="I73" s="136">
        <v>0</v>
      </c>
      <c r="J73" s="136">
        <f t="shared" si="56"/>
        <v>0</v>
      </c>
      <c r="K73" s="136">
        <v>0</v>
      </c>
      <c r="L73" s="136">
        <v>0</v>
      </c>
      <c r="M73" s="136">
        <f t="shared" si="57"/>
        <v>0</v>
      </c>
      <c r="N73" s="136">
        <v>0</v>
      </c>
      <c r="O73" s="136">
        <v>0</v>
      </c>
    </row>
    <row r="74" spans="1:15" ht="53.25" customHeight="1" x14ac:dyDescent="0.25">
      <c r="A74" s="431"/>
      <c r="B74" s="431"/>
      <c r="C74" s="132" t="s">
        <v>317</v>
      </c>
      <c r="D74" s="136">
        <f t="shared" si="54"/>
        <v>105610.7</v>
      </c>
      <c r="E74" s="136">
        <v>0</v>
      </c>
      <c r="F74" s="136">
        <v>105610.7</v>
      </c>
      <c r="G74" s="136">
        <f t="shared" si="55"/>
        <v>105610.7</v>
      </c>
      <c r="H74" s="136">
        <v>0</v>
      </c>
      <c r="I74" s="136">
        <v>105610.7</v>
      </c>
      <c r="J74" s="136">
        <f t="shared" si="56"/>
        <v>105610.7</v>
      </c>
      <c r="K74" s="136">
        <v>0</v>
      </c>
      <c r="L74" s="136">
        <v>105610.7</v>
      </c>
      <c r="M74" s="136">
        <f t="shared" si="57"/>
        <v>105478.2</v>
      </c>
      <c r="N74" s="136">
        <v>0</v>
      </c>
      <c r="O74" s="299">
        <v>105478.2</v>
      </c>
    </row>
    <row r="75" spans="1:15" ht="46.5" customHeight="1" x14ac:dyDescent="0.25">
      <c r="A75" s="429" t="s">
        <v>174</v>
      </c>
      <c r="B75" s="429" t="s">
        <v>175</v>
      </c>
      <c r="C75" s="132" t="s">
        <v>318</v>
      </c>
      <c r="D75" s="136">
        <f t="shared" ref="D75:I75" si="58">D76+D86+D87</f>
        <v>471665.1</v>
      </c>
      <c r="E75" s="136">
        <f t="shared" si="58"/>
        <v>0</v>
      </c>
      <c r="F75" s="136">
        <f t="shared" si="58"/>
        <v>471665.1</v>
      </c>
      <c r="G75" s="136">
        <f t="shared" si="58"/>
        <v>471665.1</v>
      </c>
      <c r="H75" s="136">
        <f t="shared" si="58"/>
        <v>0</v>
      </c>
      <c r="I75" s="136">
        <f t="shared" si="58"/>
        <v>471665.1</v>
      </c>
      <c r="J75" s="136">
        <f t="shared" ref="J75:O75" si="59">J76+J86+J87</f>
        <v>471665.1</v>
      </c>
      <c r="K75" s="136">
        <f t="shared" si="59"/>
        <v>0</v>
      </c>
      <c r="L75" s="136">
        <f t="shared" si="59"/>
        <v>471665.1</v>
      </c>
      <c r="M75" s="136">
        <f t="shared" si="59"/>
        <v>471617.2</v>
      </c>
      <c r="N75" s="136">
        <f t="shared" si="59"/>
        <v>0</v>
      </c>
      <c r="O75" s="136">
        <f t="shared" si="59"/>
        <v>471617.2</v>
      </c>
    </row>
    <row r="76" spans="1:15" ht="97.2" x14ac:dyDescent="0.25">
      <c r="A76" s="430"/>
      <c r="B76" s="430"/>
      <c r="C76" s="132" t="s">
        <v>306</v>
      </c>
      <c r="D76" s="136">
        <f t="shared" ref="D76:I76" si="60">D78+D85</f>
        <v>0</v>
      </c>
      <c r="E76" s="136">
        <f t="shared" si="60"/>
        <v>0</v>
      </c>
      <c r="F76" s="136">
        <f t="shared" si="60"/>
        <v>0</v>
      </c>
      <c r="G76" s="136">
        <f t="shared" si="60"/>
        <v>0</v>
      </c>
      <c r="H76" s="136">
        <f t="shared" si="60"/>
        <v>0</v>
      </c>
      <c r="I76" s="136">
        <f t="shared" si="60"/>
        <v>0</v>
      </c>
      <c r="J76" s="136">
        <f t="shared" ref="J76:O76" si="61">J78+J85</f>
        <v>0</v>
      </c>
      <c r="K76" s="136">
        <f t="shared" si="61"/>
        <v>0</v>
      </c>
      <c r="L76" s="136">
        <f t="shared" si="61"/>
        <v>0</v>
      </c>
      <c r="M76" s="136">
        <f t="shared" si="61"/>
        <v>0</v>
      </c>
      <c r="N76" s="136">
        <f t="shared" si="61"/>
        <v>0</v>
      </c>
      <c r="O76" s="136">
        <f t="shared" si="61"/>
        <v>0</v>
      </c>
    </row>
    <row r="77" spans="1:15" ht="32.4" x14ac:dyDescent="0.25">
      <c r="A77" s="431"/>
      <c r="B77" s="431"/>
      <c r="C77" s="132" t="s">
        <v>307</v>
      </c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</row>
    <row r="78" spans="1:15" ht="224.25" customHeight="1" x14ac:dyDescent="0.25">
      <c r="A78" s="429"/>
      <c r="B78" s="429"/>
      <c r="C78" s="132" t="s">
        <v>308</v>
      </c>
      <c r="D78" s="133">
        <f t="shared" ref="D78:I78" si="62">D79+D80+D81+D82+D83+D84</f>
        <v>0</v>
      </c>
      <c r="E78" s="136">
        <f t="shared" si="62"/>
        <v>0</v>
      </c>
      <c r="F78" s="136">
        <f t="shared" si="62"/>
        <v>0</v>
      </c>
      <c r="G78" s="136">
        <f t="shared" si="62"/>
        <v>0</v>
      </c>
      <c r="H78" s="136">
        <f t="shared" si="62"/>
        <v>0</v>
      </c>
      <c r="I78" s="136">
        <f t="shared" si="62"/>
        <v>0</v>
      </c>
      <c r="J78" s="136">
        <f t="shared" ref="J78:O78" si="63">J79+J80+J81+J82+J83+J84</f>
        <v>0</v>
      </c>
      <c r="K78" s="136">
        <f t="shared" si="63"/>
        <v>0</v>
      </c>
      <c r="L78" s="136">
        <f t="shared" si="63"/>
        <v>0</v>
      </c>
      <c r="M78" s="136">
        <f t="shared" si="63"/>
        <v>0</v>
      </c>
      <c r="N78" s="136">
        <f t="shared" si="63"/>
        <v>0</v>
      </c>
      <c r="O78" s="136">
        <f t="shared" si="63"/>
        <v>0</v>
      </c>
    </row>
    <row r="79" spans="1:15" ht="194.4" x14ac:dyDescent="0.25">
      <c r="A79" s="430"/>
      <c r="B79" s="430"/>
      <c r="C79" s="134" t="s">
        <v>309</v>
      </c>
      <c r="D79" s="133">
        <f>E79+F79</f>
        <v>0</v>
      </c>
      <c r="E79" s="136">
        <v>0</v>
      </c>
      <c r="F79" s="136">
        <v>0</v>
      </c>
      <c r="G79" s="136">
        <f>H79+I79</f>
        <v>0</v>
      </c>
      <c r="H79" s="136">
        <v>0</v>
      </c>
      <c r="I79" s="136">
        <v>0</v>
      </c>
      <c r="J79" s="136">
        <f>K79+L79</f>
        <v>0</v>
      </c>
      <c r="K79" s="136">
        <v>0</v>
      </c>
      <c r="L79" s="136">
        <v>0</v>
      </c>
      <c r="M79" s="136">
        <f>N79+O79</f>
        <v>0</v>
      </c>
      <c r="N79" s="136">
        <v>0</v>
      </c>
      <c r="O79" s="136">
        <v>0</v>
      </c>
    </row>
    <row r="80" spans="1:15" ht="226.8" x14ac:dyDescent="0.25">
      <c r="A80" s="430"/>
      <c r="B80" s="430"/>
      <c r="C80" s="134" t="s">
        <v>310</v>
      </c>
      <c r="D80" s="133">
        <f>E80+F80</f>
        <v>0</v>
      </c>
      <c r="E80" s="136">
        <v>0</v>
      </c>
      <c r="F80" s="136">
        <v>0</v>
      </c>
      <c r="G80" s="136">
        <f t="shared" ref="G80:G87" si="64">H80+I80</f>
        <v>0</v>
      </c>
      <c r="H80" s="136">
        <v>0</v>
      </c>
      <c r="I80" s="136">
        <v>0</v>
      </c>
      <c r="J80" s="136">
        <f t="shared" ref="J80:J87" si="65">K80+L80</f>
        <v>0</v>
      </c>
      <c r="K80" s="136">
        <v>0</v>
      </c>
      <c r="L80" s="136">
        <v>0</v>
      </c>
      <c r="M80" s="136">
        <f t="shared" ref="M80:M87" si="66">N80+O80</f>
        <v>0</v>
      </c>
      <c r="N80" s="136">
        <v>0</v>
      </c>
      <c r="O80" s="136">
        <v>0</v>
      </c>
    </row>
    <row r="81" spans="1:15" ht="194.4" x14ac:dyDescent="0.25">
      <c r="A81" s="430"/>
      <c r="B81" s="430"/>
      <c r="C81" s="134" t="s">
        <v>311</v>
      </c>
      <c r="D81" s="133">
        <f t="shared" ref="D81:D87" si="67">E81+F81</f>
        <v>0</v>
      </c>
      <c r="E81" s="136">
        <v>0</v>
      </c>
      <c r="F81" s="136">
        <v>0</v>
      </c>
      <c r="G81" s="136">
        <f t="shared" si="64"/>
        <v>0</v>
      </c>
      <c r="H81" s="136">
        <v>0</v>
      </c>
      <c r="I81" s="136">
        <v>0</v>
      </c>
      <c r="J81" s="136">
        <f t="shared" si="65"/>
        <v>0</v>
      </c>
      <c r="K81" s="136">
        <v>0</v>
      </c>
      <c r="L81" s="136">
        <v>0</v>
      </c>
      <c r="M81" s="136">
        <f t="shared" si="66"/>
        <v>0</v>
      </c>
      <c r="N81" s="136">
        <v>0</v>
      </c>
      <c r="O81" s="136">
        <v>0</v>
      </c>
    </row>
    <row r="82" spans="1:15" ht="226.8" x14ac:dyDescent="0.25">
      <c r="A82" s="430"/>
      <c r="B82" s="430"/>
      <c r="C82" s="134" t="s">
        <v>312</v>
      </c>
      <c r="D82" s="133">
        <f t="shared" si="67"/>
        <v>0</v>
      </c>
      <c r="E82" s="136">
        <v>0</v>
      </c>
      <c r="F82" s="136">
        <v>0</v>
      </c>
      <c r="G82" s="136">
        <f t="shared" si="64"/>
        <v>0</v>
      </c>
      <c r="H82" s="136">
        <v>0</v>
      </c>
      <c r="I82" s="136">
        <v>0</v>
      </c>
      <c r="J82" s="136">
        <f t="shared" si="65"/>
        <v>0</v>
      </c>
      <c r="K82" s="136">
        <v>0</v>
      </c>
      <c r="L82" s="136">
        <v>0</v>
      </c>
      <c r="M82" s="136">
        <f t="shared" si="66"/>
        <v>0</v>
      </c>
      <c r="N82" s="136">
        <v>0</v>
      </c>
      <c r="O82" s="136">
        <v>0</v>
      </c>
    </row>
    <row r="83" spans="1:15" ht="197.25" customHeight="1" x14ac:dyDescent="0.25">
      <c r="A83" s="430"/>
      <c r="B83" s="430"/>
      <c r="C83" s="134" t="s">
        <v>313</v>
      </c>
      <c r="D83" s="133">
        <f t="shared" si="67"/>
        <v>0</v>
      </c>
      <c r="E83" s="136">
        <v>0</v>
      </c>
      <c r="F83" s="136">
        <v>0</v>
      </c>
      <c r="G83" s="136">
        <f t="shared" si="64"/>
        <v>0</v>
      </c>
      <c r="H83" s="136">
        <v>0</v>
      </c>
      <c r="I83" s="136">
        <v>0</v>
      </c>
      <c r="J83" s="136">
        <f t="shared" si="65"/>
        <v>0</v>
      </c>
      <c r="K83" s="136">
        <v>0</v>
      </c>
      <c r="L83" s="136">
        <v>0</v>
      </c>
      <c r="M83" s="136">
        <f t="shared" si="66"/>
        <v>0</v>
      </c>
      <c r="N83" s="136">
        <v>0</v>
      </c>
      <c r="O83" s="136">
        <v>0</v>
      </c>
    </row>
    <row r="84" spans="1:15" ht="222.75" customHeight="1" x14ac:dyDescent="0.25">
      <c r="A84" s="430"/>
      <c r="B84" s="430"/>
      <c r="C84" s="134" t="s">
        <v>314</v>
      </c>
      <c r="D84" s="133">
        <f t="shared" si="67"/>
        <v>0</v>
      </c>
      <c r="E84" s="136">
        <v>0</v>
      </c>
      <c r="F84" s="136">
        <v>0</v>
      </c>
      <c r="G84" s="136">
        <f t="shared" si="64"/>
        <v>0</v>
      </c>
      <c r="H84" s="136">
        <v>0</v>
      </c>
      <c r="I84" s="136">
        <v>0</v>
      </c>
      <c r="J84" s="136">
        <f t="shared" si="65"/>
        <v>0</v>
      </c>
      <c r="K84" s="136">
        <v>0</v>
      </c>
      <c r="L84" s="136">
        <v>0</v>
      </c>
      <c r="M84" s="136">
        <f t="shared" si="66"/>
        <v>0</v>
      </c>
      <c r="N84" s="136">
        <v>0</v>
      </c>
      <c r="O84" s="136">
        <v>0</v>
      </c>
    </row>
    <row r="85" spans="1:15" ht="324" x14ac:dyDescent="0.25">
      <c r="A85" s="430"/>
      <c r="B85" s="430"/>
      <c r="C85" s="132" t="s">
        <v>315</v>
      </c>
      <c r="D85" s="133">
        <f t="shared" si="67"/>
        <v>0</v>
      </c>
      <c r="E85" s="136">
        <v>0</v>
      </c>
      <c r="F85" s="136">
        <v>0</v>
      </c>
      <c r="G85" s="136">
        <f t="shared" si="64"/>
        <v>0</v>
      </c>
      <c r="H85" s="136">
        <v>0</v>
      </c>
      <c r="I85" s="136">
        <v>0</v>
      </c>
      <c r="J85" s="136">
        <f t="shared" si="65"/>
        <v>0</v>
      </c>
      <c r="K85" s="136">
        <v>0</v>
      </c>
      <c r="L85" s="136">
        <v>0</v>
      </c>
      <c r="M85" s="136">
        <f t="shared" si="66"/>
        <v>0</v>
      </c>
      <c r="N85" s="136">
        <v>0</v>
      </c>
      <c r="O85" s="136">
        <v>0</v>
      </c>
    </row>
    <row r="86" spans="1:15" ht="32.4" x14ac:dyDescent="0.25">
      <c r="A86" s="430"/>
      <c r="B86" s="430"/>
      <c r="C86" s="132" t="s">
        <v>316</v>
      </c>
      <c r="D86" s="133">
        <f t="shared" si="67"/>
        <v>0</v>
      </c>
      <c r="E86" s="136">
        <v>0</v>
      </c>
      <c r="F86" s="136">
        <v>0</v>
      </c>
      <c r="G86" s="136">
        <f t="shared" si="64"/>
        <v>0</v>
      </c>
      <c r="H86" s="136">
        <v>0</v>
      </c>
      <c r="I86" s="136">
        <v>0</v>
      </c>
      <c r="J86" s="136">
        <f t="shared" si="65"/>
        <v>0</v>
      </c>
      <c r="K86" s="136">
        <v>0</v>
      </c>
      <c r="L86" s="136">
        <v>0</v>
      </c>
      <c r="M86" s="136">
        <f t="shared" si="66"/>
        <v>0</v>
      </c>
      <c r="N86" s="136">
        <v>0</v>
      </c>
      <c r="O86" s="136">
        <v>0</v>
      </c>
    </row>
    <row r="87" spans="1:15" ht="46.5" customHeight="1" x14ac:dyDescent="0.25">
      <c r="A87" s="431"/>
      <c r="B87" s="431"/>
      <c r="C87" s="132" t="s">
        <v>317</v>
      </c>
      <c r="D87" s="133">
        <f t="shared" si="67"/>
        <v>471665.1</v>
      </c>
      <c r="E87" s="136">
        <v>0</v>
      </c>
      <c r="F87" s="136">
        <v>471665.1</v>
      </c>
      <c r="G87" s="136">
        <f t="shared" si="64"/>
        <v>471665.1</v>
      </c>
      <c r="H87" s="136">
        <v>0</v>
      </c>
      <c r="I87" s="136">
        <v>471665.1</v>
      </c>
      <c r="J87" s="136">
        <f t="shared" si="65"/>
        <v>471665.1</v>
      </c>
      <c r="K87" s="136">
        <v>0</v>
      </c>
      <c r="L87" s="136">
        <v>471665.1</v>
      </c>
      <c r="M87" s="136">
        <f t="shared" si="66"/>
        <v>471617.2</v>
      </c>
      <c r="N87" s="136">
        <v>0</v>
      </c>
      <c r="O87" s="299">
        <v>471617.2</v>
      </c>
    </row>
    <row r="88" spans="1:15" ht="48" customHeight="1" x14ac:dyDescent="0.25">
      <c r="A88" s="429" t="s">
        <v>176</v>
      </c>
      <c r="B88" s="429" t="s">
        <v>177</v>
      </c>
      <c r="C88" s="132" t="s">
        <v>318</v>
      </c>
      <c r="D88" s="133">
        <f t="shared" ref="D88:I88" si="68">D89+D99+D100</f>
        <v>41603.599999999999</v>
      </c>
      <c r="E88" s="136">
        <f t="shared" si="68"/>
        <v>0</v>
      </c>
      <c r="F88" s="136">
        <f t="shared" si="68"/>
        <v>41603.599999999999</v>
      </c>
      <c r="G88" s="136">
        <f t="shared" si="68"/>
        <v>41603.599999999999</v>
      </c>
      <c r="H88" s="136">
        <f t="shared" si="68"/>
        <v>0</v>
      </c>
      <c r="I88" s="136">
        <f t="shared" si="68"/>
        <v>41603.599999999999</v>
      </c>
      <c r="J88" s="136">
        <f t="shared" ref="J88:O88" si="69">J89+J99+J100</f>
        <v>41603.599999999999</v>
      </c>
      <c r="K88" s="136">
        <f t="shared" si="69"/>
        <v>0</v>
      </c>
      <c r="L88" s="136">
        <f t="shared" si="69"/>
        <v>41603.599999999999</v>
      </c>
      <c r="M88" s="136">
        <f t="shared" si="69"/>
        <v>41534.6</v>
      </c>
      <c r="N88" s="136">
        <f t="shared" si="69"/>
        <v>0</v>
      </c>
      <c r="O88" s="136">
        <f t="shared" si="69"/>
        <v>41534.6</v>
      </c>
    </row>
    <row r="89" spans="1:15" ht="97.2" x14ac:dyDescent="0.25">
      <c r="A89" s="431"/>
      <c r="B89" s="431"/>
      <c r="C89" s="132" t="s">
        <v>306</v>
      </c>
      <c r="D89" s="133">
        <f t="shared" ref="D89:I89" si="70">D91+D98</f>
        <v>0</v>
      </c>
      <c r="E89" s="136">
        <f t="shared" si="70"/>
        <v>0</v>
      </c>
      <c r="F89" s="136">
        <f t="shared" si="70"/>
        <v>0</v>
      </c>
      <c r="G89" s="136">
        <f t="shared" si="70"/>
        <v>0</v>
      </c>
      <c r="H89" s="136">
        <f t="shared" si="70"/>
        <v>0</v>
      </c>
      <c r="I89" s="136">
        <f t="shared" si="70"/>
        <v>0</v>
      </c>
      <c r="J89" s="136">
        <f t="shared" ref="J89:O89" si="71">J91+J98</f>
        <v>0</v>
      </c>
      <c r="K89" s="136">
        <f t="shared" si="71"/>
        <v>0</v>
      </c>
      <c r="L89" s="136">
        <f t="shared" si="71"/>
        <v>0</v>
      </c>
      <c r="M89" s="136">
        <f t="shared" si="71"/>
        <v>0</v>
      </c>
      <c r="N89" s="136">
        <f t="shared" si="71"/>
        <v>0</v>
      </c>
      <c r="O89" s="136">
        <f t="shared" si="71"/>
        <v>0</v>
      </c>
    </row>
    <row r="90" spans="1:15" ht="32.4" x14ac:dyDescent="0.55000000000000004">
      <c r="A90" s="429"/>
      <c r="B90" s="429"/>
      <c r="C90" s="132" t="s">
        <v>307</v>
      </c>
      <c r="D90" s="133"/>
      <c r="E90" s="136"/>
      <c r="F90" s="136"/>
      <c r="G90" s="136"/>
      <c r="H90" s="136"/>
      <c r="I90" s="136"/>
      <c r="J90" s="136"/>
      <c r="K90" s="136"/>
      <c r="L90" s="136"/>
      <c r="M90" s="292"/>
      <c r="N90" s="292"/>
      <c r="O90" s="292"/>
    </row>
    <row r="91" spans="1:15" ht="231" customHeight="1" x14ac:dyDescent="0.25">
      <c r="A91" s="430"/>
      <c r="B91" s="430"/>
      <c r="C91" s="132" t="s">
        <v>308</v>
      </c>
      <c r="D91" s="133">
        <f t="shared" ref="D91:I91" si="72">D92+D93+D94+D95+D96+D97</f>
        <v>0</v>
      </c>
      <c r="E91" s="136">
        <f t="shared" si="72"/>
        <v>0</v>
      </c>
      <c r="F91" s="136">
        <f t="shared" si="72"/>
        <v>0</v>
      </c>
      <c r="G91" s="136">
        <f t="shared" si="72"/>
        <v>0</v>
      </c>
      <c r="H91" s="136">
        <f t="shared" si="72"/>
        <v>0</v>
      </c>
      <c r="I91" s="136">
        <f t="shared" si="72"/>
        <v>0</v>
      </c>
      <c r="J91" s="136">
        <f t="shared" ref="J91:O91" si="73">J92+J93+J94+J95+J96+J97</f>
        <v>0</v>
      </c>
      <c r="K91" s="136">
        <f t="shared" si="73"/>
        <v>0</v>
      </c>
      <c r="L91" s="136">
        <f t="shared" si="73"/>
        <v>0</v>
      </c>
      <c r="M91" s="136">
        <f t="shared" si="73"/>
        <v>0</v>
      </c>
      <c r="N91" s="136">
        <f t="shared" si="73"/>
        <v>0</v>
      </c>
      <c r="O91" s="136">
        <f t="shared" si="73"/>
        <v>0</v>
      </c>
    </row>
    <row r="92" spans="1:15" ht="194.4" x14ac:dyDescent="0.25">
      <c r="A92" s="430"/>
      <c r="B92" s="430"/>
      <c r="C92" s="187" t="s">
        <v>309</v>
      </c>
      <c r="D92" s="188">
        <f>E92+F92</f>
        <v>0</v>
      </c>
      <c r="E92" s="157">
        <v>0</v>
      </c>
      <c r="F92" s="157">
        <v>0</v>
      </c>
      <c r="G92" s="157">
        <f>H92+I92</f>
        <v>0</v>
      </c>
      <c r="H92" s="157">
        <v>0</v>
      </c>
      <c r="I92" s="157">
        <v>0</v>
      </c>
      <c r="J92" s="157">
        <f>K92+L92</f>
        <v>0</v>
      </c>
      <c r="K92" s="157">
        <v>0</v>
      </c>
      <c r="L92" s="157">
        <v>0</v>
      </c>
      <c r="M92" s="157">
        <f>N92+O92</f>
        <v>0</v>
      </c>
      <c r="N92" s="157">
        <v>0</v>
      </c>
      <c r="O92" s="157">
        <v>0</v>
      </c>
    </row>
    <row r="93" spans="1:15" ht="226.8" x14ac:dyDescent="0.25">
      <c r="A93" s="430"/>
      <c r="B93" s="430"/>
      <c r="C93" s="134" t="s">
        <v>310</v>
      </c>
      <c r="D93" s="133">
        <f t="shared" ref="D93:D100" si="74">E93+F93</f>
        <v>0</v>
      </c>
      <c r="E93" s="136">
        <v>0</v>
      </c>
      <c r="F93" s="136">
        <v>0</v>
      </c>
      <c r="G93" s="136">
        <f>H93+I93</f>
        <v>0</v>
      </c>
      <c r="H93" s="136">
        <v>0</v>
      </c>
      <c r="I93" s="136">
        <v>0</v>
      </c>
      <c r="J93" s="136">
        <f>K93+L93</f>
        <v>0</v>
      </c>
      <c r="K93" s="136">
        <v>0</v>
      </c>
      <c r="L93" s="136">
        <v>0</v>
      </c>
      <c r="M93" s="136">
        <f>N93+O93</f>
        <v>0</v>
      </c>
      <c r="N93" s="136">
        <v>0</v>
      </c>
      <c r="O93" s="136">
        <v>0</v>
      </c>
    </row>
    <row r="94" spans="1:15" ht="194.4" x14ac:dyDescent="0.25">
      <c r="A94" s="430"/>
      <c r="B94" s="430"/>
      <c r="C94" s="134" t="s">
        <v>311</v>
      </c>
      <c r="D94" s="133">
        <f>E94+F94</f>
        <v>0</v>
      </c>
      <c r="E94" s="136">
        <v>0</v>
      </c>
      <c r="F94" s="136">
        <v>0</v>
      </c>
      <c r="G94" s="136">
        <f t="shared" ref="G94:G100" si="75">H94+I94</f>
        <v>0</v>
      </c>
      <c r="H94" s="136">
        <v>0</v>
      </c>
      <c r="I94" s="136">
        <v>0</v>
      </c>
      <c r="J94" s="136">
        <f t="shared" ref="J94:J100" si="76">K94+L94</f>
        <v>0</v>
      </c>
      <c r="K94" s="136">
        <v>0</v>
      </c>
      <c r="L94" s="136">
        <v>0</v>
      </c>
      <c r="M94" s="136">
        <f t="shared" ref="M94:M100" si="77">N94+O94</f>
        <v>0</v>
      </c>
      <c r="N94" s="136">
        <v>0</v>
      </c>
      <c r="O94" s="136">
        <v>0</v>
      </c>
    </row>
    <row r="95" spans="1:15" ht="226.8" x14ac:dyDescent="0.25">
      <c r="A95" s="430"/>
      <c r="B95" s="430"/>
      <c r="C95" s="134" t="s">
        <v>312</v>
      </c>
      <c r="D95" s="133">
        <f t="shared" si="74"/>
        <v>0</v>
      </c>
      <c r="E95" s="136">
        <v>0</v>
      </c>
      <c r="F95" s="136">
        <v>0</v>
      </c>
      <c r="G95" s="136">
        <f t="shared" si="75"/>
        <v>0</v>
      </c>
      <c r="H95" s="136">
        <v>0</v>
      </c>
      <c r="I95" s="136">
        <v>0</v>
      </c>
      <c r="J95" s="136">
        <f t="shared" si="76"/>
        <v>0</v>
      </c>
      <c r="K95" s="136">
        <v>0</v>
      </c>
      <c r="L95" s="136">
        <v>0</v>
      </c>
      <c r="M95" s="136">
        <f t="shared" si="77"/>
        <v>0</v>
      </c>
      <c r="N95" s="136">
        <v>0</v>
      </c>
      <c r="O95" s="136">
        <v>0</v>
      </c>
    </row>
    <row r="96" spans="1:15" ht="196.5" customHeight="1" x14ac:dyDescent="0.25">
      <c r="A96" s="430"/>
      <c r="B96" s="430"/>
      <c r="C96" s="134" t="s">
        <v>313</v>
      </c>
      <c r="D96" s="133">
        <f t="shared" si="74"/>
        <v>0</v>
      </c>
      <c r="E96" s="136">
        <v>0</v>
      </c>
      <c r="F96" s="136">
        <v>0</v>
      </c>
      <c r="G96" s="136">
        <f t="shared" si="75"/>
        <v>0</v>
      </c>
      <c r="H96" s="136">
        <v>0</v>
      </c>
      <c r="I96" s="136">
        <v>0</v>
      </c>
      <c r="J96" s="136">
        <f t="shared" si="76"/>
        <v>0</v>
      </c>
      <c r="K96" s="136">
        <v>0</v>
      </c>
      <c r="L96" s="136">
        <v>0</v>
      </c>
      <c r="M96" s="136">
        <f t="shared" si="77"/>
        <v>0</v>
      </c>
      <c r="N96" s="136">
        <v>0</v>
      </c>
      <c r="O96" s="136">
        <v>0</v>
      </c>
    </row>
    <row r="97" spans="1:15" ht="230.25" customHeight="1" x14ac:dyDescent="0.25">
      <c r="A97" s="430"/>
      <c r="B97" s="430"/>
      <c r="C97" s="134" t="s">
        <v>314</v>
      </c>
      <c r="D97" s="133">
        <f t="shared" si="74"/>
        <v>0</v>
      </c>
      <c r="E97" s="136">
        <v>0</v>
      </c>
      <c r="F97" s="136">
        <v>0</v>
      </c>
      <c r="G97" s="136">
        <f t="shared" si="75"/>
        <v>0</v>
      </c>
      <c r="H97" s="136">
        <v>0</v>
      </c>
      <c r="I97" s="136">
        <v>0</v>
      </c>
      <c r="J97" s="136">
        <f t="shared" si="76"/>
        <v>0</v>
      </c>
      <c r="K97" s="136">
        <v>0</v>
      </c>
      <c r="L97" s="136">
        <v>0</v>
      </c>
      <c r="M97" s="136">
        <f t="shared" si="77"/>
        <v>0</v>
      </c>
      <c r="N97" s="136">
        <v>0</v>
      </c>
      <c r="O97" s="136">
        <v>0</v>
      </c>
    </row>
    <row r="98" spans="1:15" ht="324" x14ac:dyDescent="0.25">
      <c r="A98" s="430"/>
      <c r="B98" s="430"/>
      <c r="C98" s="132" t="s">
        <v>315</v>
      </c>
      <c r="D98" s="133">
        <f t="shared" si="74"/>
        <v>0</v>
      </c>
      <c r="E98" s="136">
        <v>0</v>
      </c>
      <c r="F98" s="136">
        <v>0</v>
      </c>
      <c r="G98" s="136">
        <f t="shared" si="75"/>
        <v>0</v>
      </c>
      <c r="H98" s="136">
        <v>0</v>
      </c>
      <c r="I98" s="136">
        <v>0</v>
      </c>
      <c r="J98" s="136">
        <f t="shared" si="76"/>
        <v>0</v>
      </c>
      <c r="K98" s="136">
        <v>0</v>
      </c>
      <c r="L98" s="136">
        <v>0</v>
      </c>
      <c r="M98" s="136">
        <f t="shared" si="77"/>
        <v>0</v>
      </c>
      <c r="N98" s="136">
        <v>0</v>
      </c>
      <c r="O98" s="136">
        <v>0</v>
      </c>
    </row>
    <row r="99" spans="1:15" ht="32.4" x14ac:dyDescent="0.25">
      <c r="A99" s="430"/>
      <c r="B99" s="430"/>
      <c r="C99" s="132" t="s">
        <v>316</v>
      </c>
      <c r="D99" s="133">
        <f t="shared" si="74"/>
        <v>0</v>
      </c>
      <c r="E99" s="136">
        <v>0</v>
      </c>
      <c r="F99" s="136">
        <v>0</v>
      </c>
      <c r="G99" s="136">
        <f t="shared" si="75"/>
        <v>0</v>
      </c>
      <c r="H99" s="136">
        <v>0</v>
      </c>
      <c r="I99" s="136">
        <v>0</v>
      </c>
      <c r="J99" s="136">
        <f t="shared" si="76"/>
        <v>0</v>
      </c>
      <c r="K99" s="136">
        <v>0</v>
      </c>
      <c r="L99" s="136">
        <v>0</v>
      </c>
      <c r="M99" s="136">
        <f t="shared" si="77"/>
        <v>0</v>
      </c>
      <c r="N99" s="136">
        <v>0</v>
      </c>
      <c r="O99" s="136">
        <v>0</v>
      </c>
    </row>
    <row r="100" spans="1:15" ht="32.4" x14ac:dyDescent="0.25">
      <c r="A100" s="431"/>
      <c r="B100" s="431"/>
      <c r="C100" s="132" t="s">
        <v>317</v>
      </c>
      <c r="D100" s="133">
        <f t="shared" si="74"/>
        <v>41603.599999999999</v>
      </c>
      <c r="E100" s="136">
        <v>0</v>
      </c>
      <c r="F100" s="136">
        <v>41603.599999999999</v>
      </c>
      <c r="G100" s="136">
        <f t="shared" si="75"/>
        <v>41603.599999999999</v>
      </c>
      <c r="H100" s="136">
        <v>0</v>
      </c>
      <c r="I100" s="136">
        <v>41603.599999999999</v>
      </c>
      <c r="J100" s="136">
        <f t="shared" si="76"/>
        <v>41603.599999999999</v>
      </c>
      <c r="K100" s="136">
        <v>0</v>
      </c>
      <c r="L100" s="136">
        <v>41603.599999999999</v>
      </c>
      <c r="M100" s="136">
        <f t="shared" si="77"/>
        <v>41534.6</v>
      </c>
      <c r="N100" s="136">
        <v>0</v>
      </c>
      <c r="O100" s="299">
        <v>41534.6</v>
      </c>
    </row>
    <row r="101" spans="1:15" ht="60.75" customHeight="1" x14ac:dyDescent="0.25">
      <c r="A101" s="455" t="s">
        <v>178</v>
      </c>
      <c r="B101" s="455" t="s">
        <v>179</v>
      </c>
      <c r="C101" s="301" t="s">
        <v>318</v>
      </c>
      <c r="D101" s="302">
        <f t="shared" ref="D101:I101" si="78">D102+D112+D113</f>
        <v>41823.199999999997</v>
      </c>
      <c r="E101" s="302">
        <f t="shared" si="78"/>
        <v>0</v>
      </c>
      <c r="F101" s="302">
        <f t="shared" si="78"/>
        <v>41823.199999999997</v>
      </c>
      <c r="G101" s="146">
        <f t="shared" si="78"/>
        <v>41823.199999999997</v>
      </c>
      <c r="H101" s="146">
        <f t="shared" si="78"/>
        <v>0</v>
      </c>
      <c r="I101" s="146">
        <f t="shared" si="78"/>
        <v>41823.199999999997</v>
      </c>
      <c r="J101" s="146">
        <f t="shared" ref="J101:O101" si="79">J102+J112+J113</f>
        <v>41823.199999999997</v>
      </c>
      <c r="K101" s="146">
        <f t="shared" si="79"/>
        <v>0</v>
      </c>
      <c r="L101" s="146">
        <f t="shared" si="79"/>
        <v>41823.199999999997</v>
      </c>
      <c r="M101" s="146">
        <f t="shared" si="79"/>
        <v>41451.800000000003</v>
      </c>
      <c r="N101" s="146">
        <f t="shared" si="79"/>
        <v>0</v>
      </c>
      <c r="O101" s="146">
        <f t="shared" si="79"/>
        <v>41451.800000000003</v>
      </c>
    </row>
    <row r="102" spans="1:15" ht="97.2" x14ac:dyDescent="0.25">
      <c r="A102" s="456"/>
      <c r="B102" s="456"/>
      <c r="C102" s="303" t="s">
        <v>306</v>
      </c>
      <c r="D102" s="304">
        <f t="shared" ref="D102:I102" si="80">D104+D111</f>
        <v>0</v>
      </c>
      <c r="E102" s="304">
        <f t="shared" si="80"/>
        <v>0</v>
      </c>
      <c r="F102" s="304">
        <f t="shared" si="80"/>
        <v>0</v>
      </c>
      <c r="G102" s="149">
        <f t="shared" si="80"/>
        <v>0</v>
      </c>
      <c r="H102" s="149">
        <f t="shared" si="80"/>
        <v>0</v>
      </c>
      <c r="I102" s="149">
        <f t="shared" si="80"/>
        <v>0</v>
      </c>
      <c r="J102" s="149">
        <f t="shared" ref="J102:O102" si="81">J104+J111</f>
        <v>0</v>
      </c>
      <c r="K102" s="149">
        <f t="shared" si="81"/>
        <v>0</v>
      </c>
      <c r="L102" s="149">
        <f t="shared" si="81"/>
        <v>0</v>
      </c>
      <c r="M102" s="149">
        <f t="shared" si="81"/>
        <v>0</v>
      </c>
      <c r="N102" s="149">
        <f t="shared" si="81"/>
        <v>0</v>
      </c>
      <c r="O102" s="149">
        <f t="shared" si="81"/>
        <v>0</v>
      </c>
    </row>
    <row r="103" spans="1:15" ht="32.4" x14ac:dyDescent="0.25">
      <c r="A103" s="456"/>
      <c r="B103" s="456"/>
      <c r="C103" s="303" t="s">
        <v>307</v>
      </c>
      <c r="D103" s="304"/>
      <c r="E103" s="304"/>
      <c r="F103" s="304"/>
      <c r="G103" s="149"/>
      <c r="H103" s="149"/>
      <c r="I103" s="149"/>
      <c r="J103" s="149"/>
      <c r="K103" s="149"/>
      <c r="L103" s="149"/>
      <c r="M103" s="149"/>
      <c r="N103" s="149"/>
      <c r="O103" s="149"/>
    </row>
    <row r="104" spans="1:15" ht="225" customHeight="1" x14ac:dyDescent="0.25">
      <c r="A104" s="456"/>
      <c r="B104" s="456"/>
      <c r="C104" s="303" t="s">
        <v>308</v>
      </c>
      <c r="D104" s="304">
        <f t="shared" ref="D104:I104" si="82">D105+D106+D107+D108+D109+D110</f>
        <v>0</v>
      </c>
      <c r="E104" s="304">
        <f t="shared" si="82"/>
        <v>0</v>
      </c>
      <c r="F104" s="304">
        <f t="shared" si="82"/>
        <v>0</v>
      </c>
      <c r="G104" s="149">
        <f t="shared" si="82"/>
        <v>0</v>
      </c>
      <c r="H104" s="149">
        <f t="shared" si="82"/>
        <v>0</v>
      </c>
      <c r="I104" s="149">
        <f t="shared" si="82"/>
        <v>0</v>
      </c>
      <c r="J104" s="149">
        <f t="shared" ref="J104:O104" si="83">J105+J106+J107+J108+J109+J110</f>
        <v>0</v>
      </c>
      <c r="K104" s="149">
        <f t="shared" si="83"/>
        <v>0</v>
      </c>
      <c r="L104" s="149">
        <f t="shared" si="83"/>
        <v>0</v>
      </c>
      <c r="M104" s="149">
        <f t="shared" si="83"/>
        <v>0</v>
      </c>
      <c r="N104" s="149">
        <f t="shared" si="83"/>
        <v>0</v>
      </c>
      <c r="O104" s="149">
        <f t="shared" si="83"/>
        <v>0</v>
      </c>
    </row>
    <row r="105" spans="1:15" ht="194.4" x14ac:dyDescent="0.25">
      <c r="A105" s="456"/>
      <c r="B105" s="456"/>
      <c r="C105" s="305" t="s">
        <v>309</v>
      </c>
      <c r="D105" s="304">
        <f t="shared" ref="D105:I113" si="84">D118+D131</f>
        <v>0</v>
      </c>
      <c r="E105" s="304">
        <f t="shared" si="84"/>
        <v>0</v>
      </c>
      <c r="F105" s="304">
        <f t="shared" si="84"/>
        <v>0</v>
      </c>
      <c r="G105" s="149">
        <f t="shared" si="84"/>
        <v>0</v>
      </c>
      <c r="H105" s="149">
        <f t="shared" si="84"/>
        <v>0</v>
      </c>
      <c r="I105" s="149">
        <f t="shared" si="84"/>
        <v>0</v>
      </c>
      <c r="J105" s="149">
        <f t="shared" ref="J105:O113" si="85">J118+J131</f>
        <v>0</v>
      </c>
      <c r="K105" s="149">
        <f t="shared" si="85"/>
        <v>0</v>
      </c>
      <c r="L105" s="149">
        <f t="shared" si="85"/>
        <v>0</v>
      </c>
      <c r="M105" s="149">
        <f t="shared" ref="M105:O112" si="86">M118+M131</f>
        <v>0</v>
      </c>
      <c r="N105" s="149">
        <f t="shared" si="86"/>
        <v>0</v>
      </c>
      <c r="O105" s="149">
        <f t="shared" si="86"/>
        <v>0</v>
      </c>
    </row>
    <row r="106" spans="1:15" ht="223.5" customHeight="1" x14ac:dyDescent="0.25">
      <c r="A106" s="456"/>
      <c r="B106" s="456"/>
      <c r="C106" s="305" t="s">
        <v>310</v>
      </c>
      <c r="D106" s="304">
        <f t="shared" si="84"/>
        <v>0</v>
      </c>
      <c r="E106" s="304">
        <f t="shared" si="84"/>
        <v>0</v>
      </c>
      <c r="F106" s="304">
        <f t="shared" si="84"/>
        <v>0</v>
      </c>
      <c r="G106" s="149">
        <f t="shared" si="84"/>
        <v>0</v>
      </c>
      <c r="H106" s="149">
        <f t="shared" si="84"/>
        <v>0</v>
      </c>
      <c r="I106" s="149">
        <f t="shared" si="84"/>
        <v>0</v>
      </c>
      <c r="J106" s="149">
        <f t="shared" si="85"/>
        <v>0</v>
      </c>
      <c r="K106" s="149">
        <f t="shared" si="85"/>
        <v>0</v>
      </c>
      <c r="L106" s="149">
        <f t="shared" si="85"/>
        <v>0</v>
      </c>
      <c r="M106" s="149">
        <f t="shared" si="86"/>
        <v>0</v>
      </c>
      <c r="N106" s="149">
        <f t="shared" si="86"/>
        <v>0</v>
      </c>
      <c r="O106" s="149">
        <f t="shared" si="86"/>
        <v>0</v>
      </c>
    </row>
    <row r="107" spans="1:15" ht="189" customHeight="1" x14ac:dyDescent="0.25">
      <c r="A107" s="456"/>
      <c r="B107" s="456"/>
      <c r="C107" s="305" t="s">
        <v>311</v>
      </c>
      <c r="D107" s="304">
        <f t="shared" si="84"/>
        <v>0</v>
      </c>
      <c r="E107" s="304">
        <f t="shared" si="84"/>
        <v>0</v>
      </c>
      <c r="F107" s="304">
        <f t="shared" si="84"/>
        <v>0</v>
      </c>
      <c r="G107" s="149">
        <f t="shared" si="84"/>
        <v>0</v>
      </c>
      <c r="H107" s="149">
        <f t="shared" si="84"/>
        <v>0</v>
      </c>
      <c r="I107" s="149">
        <f t="shared" si="84"/>
        <v>0</v>
      </c>
      <c r="J107" s="149">
        <f t="shared" si="85"/>
        <v>0</v>
      </c>
      <c r="K107" s="149">
        <f t="shared" si="85"/>
        <v>0</v>
      </c>
      <c r="L107" s="149">
        <f t="shared" si="85"/>
        <v>0</v>
      </c>
      <c r="M107" s="149">
        <f t="shared" si="86"/>
        <v>0</v>
      </c>
      <c r="N107" s="149">
        <f t="shared" si="86"/>
        <v>0</v>
      </c>
      <c r="O107" s="149">
        <f t="shared" si="86"/>
        <v>0</v>
      </c>
    </row>
    <row r="108" spans="1:15" ht="226.8" x14ac:dyDescent="0.25">
      <c r="A108" s="456"/>
      <c r="B108" s="456"/>
      <c r="C108" s="305" t="s">
        <v>312</v>
      </c>
      <c r="D108" s="304">
        <f t="shared" si="84"/>
        <v>0</v>
      </c>
      <c r="E108" s="304">
        <f t="shared" si="84"/>
        <v>0</v>
      </c>
      <c r="F108" s="304">
        <f t="shared" si="84"/>
        <v>0</v>
      </c>
      <c r="G108" s="149">
        <f t="shared" si="84"/>
        <v>0</v>
      </c>
      <c r="H108" s="149">
        <f t="shared" si="84"/>
        <v>0</v>
      </c>
      <c r="I108" s="149">
        <f t="shared" si="84"/>
        <v>0</v>
      </c>
      <c r="J108" s="149">
        <f t="shared" si="85"/>
        <v>0</v>
      </c>
      <c r="K108" s="149">
        <f t="shared" si="85"/>
        <v>0</v>
      </c>
      <c r="L108" s="149">
        <f t="shared" si="85"/>
        <v>0</v>
      </c>
      <c r="M108" s="149">
        <f t="shared" si="86"/>
        <v>0</v>
      </c>
      <c r="N108" s="149">
        <f t="shared" si="86"/>
        <v>0</v>
      </c>
      <c r="O108" s="149">
        <f t="shared" si="86"/>
        <v>0</v>
      </c>
    </row>
    <row r="109" spans="1:15" ht="190.5" customHeight="1" x14ac:dyDescent="0.25">
      <c r="A109" s="456"/>
      <c r="B109" s="456"/>
      <c r="C109" s="305" t="s">
        <v>313</v>
      </c>
      <c r="D109" s="304">
        <f t="shared" si="84"/>
        <v>0</v>
      </c>
      <c r="E109" s="304">
        <f t="shared" si="84"/>
        <v>0</v>
      </c>
      <c r="F109" s="304">
        <f t="shared" si="84"/>
        <v>0</v>
      </c>
      <c r="G109" s="149">
        <f t="shared" si="84"/>
        <v>0</v>
      </c>
      <c r="H109" s="149">
        <f t="shared" si="84"/>
        <v>0</v>
      </c>
      <c r="I109" s="149">
        <f t="shared" si="84"/>
        <v>0</v>
      </c>
      <c r="J109" s="149">
        <f t="shared" si="85"/>
        <v>0</v>
      </c>
      <c r="K109" s="149">
        <f t="shared" si="85"/>
        <v>0</v>
      </c>
      <c r="L109" s="149">
        <f t="shared" si="85"/>
        <v>0</v>
      </c>
      <c r="M109" s="149">
        <f t="shared" si="86"/>
        <v>0</v>
      </c>
      <c r="N109" s="149">
        <f t="shared" si="86"/>
        <v>0</v>
      </c>
      <c r="O109" s="149">
        <f t="shared" si="86"/>
        <v>0</v>
      </c>
    </row>
    <row r="110" spans="1:15" ht="219.75" customHeight="1" x14ac:dyDescent="0.25">
      <c r="A110" s="456"/>
      <c r="B110" s="456"/>
      <c r="C110" s="305" t="s">
        <v>314</v>
      </c>
      <c r="D110" s="304">
        <f t="shared" si="84"/>
        <v>0</v>
      </c>
      <c r="E110" s="304">
        <f t="shared" si="84"/>
        <v>0</v>
      </c>
      <c r="F110" s="304">
        <f t="shared" si="84"/>
        <v>0</v>
      </c>
      <c r="G110" s="149">
        <f t="shared" si="84"/>
        <v>0</v>
      </c>
      <c r="H110" s="149">
        <f t="shared" si="84"/>
        <v>0</v>
      </c>
      <c r="I110" s="149">
        <f t="shared" si="84"/>
        <v>0</v>
      </c>
      <c r="J110" s="149">
        <f t="shared" si="85"/>
        <v>0</v>
      </c>
      <c r="K110" s="149">
        <f t="shared" si="85"/>
        <v>0</v>
      </c>
      <c r="L110" s="149">
        <f t="shared" si="85"/>
        <v>0</v>
      </c>
      <c r="M110" s="149">
        <f t="shared" si="86"/>
        <v>0</v>
      </c>
      <c r="N110" s="149">
        <f t="shared" si="86"/>
        <v>0</v>
      </c>
      <c r="O110" s="149">
        <f t="shared" si="86"/>
        <v>0</v>
      </c>
    </row>
    <row r="111" spans="1:15" ht="310.5" customHeight="1" x14ac:dyDescent="0.25">
      <c r="A111" s="456"/>
      <c r="B111" s="456"/>
      <c r="C111" s="303" t="s">
        <v>315</v>
      </c>
      <c r="D111" s="304">
        <f t="shared" si="84"/>
        <v>0</v>
      </c>
      <c r="E111" s="304">
        <f t="shared" si="84"/>
        <v>0</v>
      </c>
      <c r="F111" s="304">
        <f t="shared" si="84"/>
        <v>0</v>
      </c>
      <c r="G111" s="149">
        <f t="shared" si="84"/>
        <v>0</v>
      </c>
      <c r="H111" s="149">
        <f t="shared" si="84"/>
        <v>0</v>
      </c>
      <c r="I111" s="149">
        <f t="shared" si="84"/>
        <v>0</v>
      </c>
      <c r="J111" s="149">
        <f t="shared" si="85"/>
        <v>0</v>
      </c>
      <c r="K111" s="149">
        <f t="shared" si="85"/>
        <v>0</v>
      </c>
      <c r="L111" s="149">
        <f t="shared" si="85"/>
        <v>0</v>
      </c>
      <c r="M111" s="149">
        <f t="shared" si="86"/>
        <v>0</v>
      </c>
      <c r="N111" s="149">
        <f t="shared" si="86"/>
        <v>0</v>
      </c>
      <c r="O111" s="149">
        <f t="shared" si="86"/>
        <v>0</v>
      </c>
    </row>
    <row r="112" spans="1:15" ht="32.4" x14ac:dyDescent="0.25">
      <c r="A112" s="456"/>
      <c r="B112" s="456"/>
      <c r="C112" s="303" t="s">
        <v>316</v>
      </c>
      <c r="D112" s="304">
        <f t="shared" si="84"/>
        <v>0</v>
      </c>
      <c r="E112" s="304">
        <f t="shared" si="84"/>
        <v>0</v>
      </c>
      <c r="F112" s="304">
        <f t="shared" si="84"/>
        <v>0</v>
      </c>
      <c r="G112" s="149">
        <f t="shared" si="84"/>
        <v>0</v>
      </c>
      <c r="H112" s="149">
        <f t="shared" si="84"/>
        <v>0</v>
      </c>
      <c r="I112" s="149">
        <f t="shared" si="84"/>
        <v>0</v>
      </c>
      <c r="J112" s="149">
        <f t="shared" si="85"/>
        <v>0</v>
      </c>
      <c r="K112" s="149">
        <f t="shared" si="85"/>
        <v>0</v>
      </c>
      <c r="L112" s="149">
        <f t="shared" si="85"/>
        <v>0</v>
      </c>
      <c r="M112" s="149">
        <f t="shared" si="86"/>
        <v>0</v>
      </c>
      <c r="N112" s="149">
        <f t="shared" si="86"/>
        <v>0</v>
      </c>
      <c r="O112" s="149">
        <f t="shared" si="86"/>
        <v>0</v>
      </c>
    </row>
    <row r="113" spans="1:15" ht="46.5" customHeight="1" x14ac:dyDescent="0.25">
      <c r="A113" s="457"/>
      <c r="B113" s="457"/>
      <c r="C113" s="303" t="s">
        <v>317</v>
      </c>
      <c r="D113" s="304">
        <f t="shared" si="84"/>
        <v>41823.199999999997</v>
      </c>
      <c r="E113" s="304">
        <f t="shared" si="84"/>
        <v>0</v>
      </c>
      <c r="F113" s="304">
        <f t="shared" si="84"/>
        <v>41823.199999999997</v>
      </c>
      <c r="G113" s="149">
        <f t="shared" si="84"/>
        <v>41823.199999999997</v>
      </c>
      <c r="H113" s="149">
        <f t="shared" si="84"/>
        <v>0</v>
      </c>
      <c r="I113" s="149">
        <f t="shared" si="84"/>
        <v>41823.199999999997</v>
      </c>
      <c r="J113" s="149">
        <f t="shared" si="85"/>
        <v>41823.199999999997</v>
      </c>
      <c r="K113" s="149">
        <f t="shared" si="85"/>
        <v>0</v>
      </c>
      <c r="L113" s="149">
        <f t="shared" si="85"/>
        <v>41823.199999999997</v>
      </c>
      <c r="M113" s="149">
        <f t="shared" si="85"/>
        <v>41451.800000000003</v>
      </c>
      <c r="N113" s="149">
        <f t="shared" si="85"/>
        <v>0</v>
      </c>
      <c r="O113" s="149">
        <f t="shared" si="85"/>
        <v>41451.800000000003</v>
      </c>
    </row>
    <row r="114" spans="1:15" ht="51.75" customHeight="1" x14ac:dyDescent="0.25">
      <c r="A114" s="382" t="s">
        <v>180</v>
      </c>
      <c r="B114" s="382" t="s">
        <v>181</v>
      </c>
      <c r="C114" s="135" t="s">
        <v>318</v>
      </c>
      <c r="D114" s="133">
        <f t="shared" ref="D114:I114" si="87">D115+D125+D126</f>
        <v>41823.199999999997</v>
      </c>
      <c r="E114" s="133">
        <f t="shared" si="87"/>
        <v>0</v>
      </c>
      <c r="F114" s="133">
        <f t="shared" si="87"/>
        <v>41823.199999999997</v>
      </c>
      <c r="G114" s="133">
        <f t="shared" si="87"/>
        <v>41823.199999999997</v>
      </c>
      <c r="H114" s="133">
        <f t="shared" si="87"/>
        <v>0</v>
      </c>
      <c r="I114" s="133">
        <f t="shared" si="87"/>
        <v>41823.199999999997</v>
      </c>
      <c r="J114" s="133">
        <f t="shared" ref="J114:O114" si="88">J115+J125+J126</f>
        <v>41823.199999999997</v>
      </c>
      <c r="K114" s="133">
        <f t="shared" si="88"/>
        <v>0</v>
      </c>
      <c r="L114" s="133">
        <f t="shared" si="88"/>
        <v>41823.199999999997</v>
      </c>
      <c r="M114" s="133">
        <f t="shared" si="88"/>
        <v>41451.800000000003</v>
      </c>
      <c r="N114" s="133">
        <f t="shared" si="88"/>
        <v>0</v>
      </c>
      <c r="O114" s="133">
        <f t="shared" si="88"/>
        <v>41451.800000000003</v>
      </c>
    </row>
    <row r="115" spans="1:15" ht="97.2" x14ac:dyDescent="0.25">
      <c r="A115" s="383"/>
      <c r="B115" s="383"/>
      <c r="C115" s="135" t="s">
        <v>306</v>
      </c>
      <c r="D115" s="133">
        <f t="shared" ref="D115:I115" si="89">D117+D124</f>
        <v>0</v>
      </c>
      <c r="E115" s="133">
        <f t="shared" si="89"/>
        <v>0</v>
      </c>
      <c r="F115" s="133">
        <f t="shared" si="89"/>
        <v>0</v>
      </c>
      <c r="G115" s="133">
        <f t="shared" si="89"/>
        <v>0</v>
      </c>
      <c r="H115" s="133">
        <f t="shared" si="89"/>
        <v>0</v>
      </c>
      <c r="I115" s="133">
        <f t="shared" si="89"/>
        <v>0</v>
      </c>
      <c r="J115" s="133">
        <f t="shared" ref="J115:O115" si="90">J117+J124</f>
        <v>0</v>
      </c>
      <c r="K115" s="133">
        <f t="shared" si="90"/>
        <v>0</v>
      </c>
      <c r="L115" s="133">
        <f t="shared" si="90"/>
        <v>0</v>
      </c>
      <c r="M115" s="133">
        <f t="shared" si="90"/>
        <v>0</v>
      </c>
      <c r="N115" s="133">
        <f t="shared" si="90"/>
        <v>0</v>
      </c>
      <c r="O115" s="133">
        <f t="shared" si="90"/>
        <v>0</v>
      </c>
    </row>
    <row r="116" spans="1:15" ht="32.4" x14ac:dyDescent="0.25">
      <c r="A116" s="383"/>
      <c r="B116" s="383"/>
      <c r="C116" s="135" t="s">
        <v>307</v>
      </c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</row>
    <row r="117" spans="1:15" ht="225" customHeight="1" x14ac:dyDescent="0.25">
      <c r="A117" s="383"/>
      <c r="B117" s="383"/>
      <c r="C117" s="135" t="s">
        <v>308</v>
      </c>
      <c r="D117" s="133">
        <f t="shared" ref="D117:I117" si="91">D118+D119+D120+D121+D122+D123</f>
        <v>0</v>
      </c>
      <c r="E117" s="133">
        <f t="shared" si="91"/>
        <v>0</v>
      </c>
      <c r="F117" s="133">
        <f t="shared" si="91"/>
        <v>0</v>
      </c>
      <c r="G117" s="133">
        <f t="shared" si="91"/>
        <v>0</v>
      </c>
      <c r="H117" s="133">
        <f t="shared" si="91"/>
        <v>0</v>
      </c>
      <c r="I117" s="133">
        <f t="shared" si="91"/>
        <v>0</v>
      </c>
      <c r="J117" s="133">
        <f t="shared" ref="J117:O117" si="92">J118+J119+J120+J121+J122+J123</f>
        <v>0</v>
      </c>
      <c r="K117" s="133">
        <f t="shared" si="92"/>
        <v>0</v>
      </c>
      <c r="L117" s="133">
        <f t="shared" si="92"/>
        <v>0</v>
      </c>
      <c r="M117" s="133">
        <f t="shared" si="92"/>
        <v>0</v>
      </c>
      <c r="N117" s="133">
        <f t="shared" si="92"/>
        <v>0</v>
      </c>
      <c r="O117" s="133">
        <f t="shared" si="92"/>
        <v>0</v>
      </c>
    </row>
    <row r="118" spans="1:15" ht="189" customHeight="1" x14ac:dyDescent="0.25">
      <c r="A118" s="383"/>
      <c r="B118" s="383"/>
      <c r="C118" s="137" t="s">
        <v>309</v>
      </c>
      <c r="D118" s="133">
        <f>E118+F118</f>
        <v>0</v>
      </c>
      <c r="E118" s="133">
        <v>0</v>
      </c>
      <c r="F118" s="133">
        <v>0</v>
      </c>
      <c r="G118" s="133">
        <f>H118+I118</f>
        <v>0</v>
      </c>
      <c r="H118" s="133">
        <v>0</v>
      </c>
      <c r="I118" s="133">
        <v>0</v>
      </c>
      <c r="J118" s="133">
        <f>K118+L118</f>
        <v>0</v>
      </c>
      <c r="K118" s="133">
        <v>0</v>
      </c>
      <c r="L118" s="133">
        <v>0</v>
      </c>
      <c r="M118" s="133">
        <f>N118+O118</f>
        <v>0</v>
      </c>
      <c r="N118" s="133">
        <v>0</v>
      </c>
      <c r="O118" s="133">
        <v>0</v>
      </c>
    </row>
    <row r="119" spans="1:15" ht="226.8" x14ac:dyDescent="0.25">
      <c r="A119" s="383"/>
      <c r="B119" s="383"/>
      <c r="C119" s="137" t="s">
        <v>310</v>
      </c>
      <c r="D119" s="133">
        <f t="shared" ref="D119:D126" si="93">E119+F119</f>
        <v>0</v>
      </c>
      <c r="E119" s="133">
        <v>0</v>
      </c>
      <c r="F119" s="133">
        <v>0</v>
      </c>
      <c r="G119" s="133">
        <f t="shared" ref="G119:G125" si="94">H119+I119</f>
        <v>0</v>
      </c>
      <c r="H119" s="133">
        <v>0</v>
      </c>
      <c r="I119" s="133">
        <v>0</v>
      </c>
      <c r="J119" s="133">
        <f t="shared" ref="J119:J125" si="95">K119+L119</f>
        <v>0</v>
      </c>
      <c r="K119" s="133">
        <v>0</v>
      </c>
      <c r="L119" s="133">
        <v>0</v>
      </c>
      <c r="M119" s="133">
        <f t="shared" ref="M119:M125" si="96">N119+O119</f>
        <v>0</v>
      </c>
      <c r="N119" s="133">
        <v>0</v>
      </c>
      <c r="O119" s="133">
        <v>0</v>
      </c>
    </row>
    <row r="120" spans="1:15" ht="194.4" x14ac:dyDescent="0.25">
      <c r="A120" s="383"/>
      <c r="B120" s="383"/>
      <c r="C120" s="137" t="s">
        <v>311</v>
      </c>
      <c r="D120" s="133">
        <f t="shared" si="93"/>
        <v>0</v>
      </c>
      <c r="E120" s="133">
        <v>0</v>
      </c>
      <c r="F120" s="133">
        <v>0</v>
      </c>
      <c r="G120" s="133">
        <f t="shared" si="94"/>
        <v>0</v>
      </c>
      <c r="H120" s="133">
        <v>0</v>
      </c>
      <c r="I120" s="133">
        <v>0</v>
      </c>
      <c r="J120" s="133">
        <f t="shared" si="95"/>
        <v>0</v>
      </c>
      <c r="K120" s="133">
        <v>0</v>
      </c>
      <c r="L120" s="133">
        <v>0</v>
      </c>
      <c r="M120" s="133">
        <f t="shared" si="96"/>
        <v>0</v>
      </c>
      <c r="N120" s="133">
        <v>0</v>
      </c>
      <c r="O120" s="133">
        <v>0</v>
      </c>
    </row>
    <row r="121" spans="1:15" ht="226.8" x14ac:dyDescent="0.25">
      <c r="A121" s="383"/>
      <c r="B121" s="383"/>
      <c r="C121" s="137" t="s">
        <v>312</v>
      </c>
      <c r="D121" s="133">
        <f t="shared" si="93"/>
        <v>0</v>
      </c>
      <c r="E121" s="133">
        <v>0</v>
      </c>
      <c r="F121" s="133">
        <v>0</v>
      </c>
      <c r="G121" s="133">
        <f t="shared" si="94"/>
        <v>0</v>
      </c>
      <c r="H121" s="133">
        <v>0</v>
      </c>
      <c r="I121" s="133">
        <v>0</v>
      </c>
      <c r="J121" s="133">
        <f t="shared" si="95"/>
        <v>0</v>
      </c>
      <c r="K121" s="133">
        <v>0</v>
      </c>
      <c r="L121" s="133">
        <v>0</v>
      </c>
      <c r="M121" s="133">
        <f t="shared" si="96"/>
        <v>0</v>
      </c>
      <c r="N121" s="133">
        <v>0</v>
      </c>
      <c r="O121" s="133">
        <v>0</v>
      </c>
    </row>
    <row r="122" spans="1:15" ht="189.75" customHeight="1" x14ac:dyDescent="0.25">
      <c r="A122" s="383"/>
      <c r="B122" s="383"/>
      <c r="C122" s="137" t="s">
        <v>313</v>
      </c>
      <c r="D122" s="133">
        <f t="shared" si="93"/>
        <v>0</v>
      </c>
      <c r="E122" s="133">
        <v>0</v>
      </c>
      <c r="F122" s="133">
        <v>0</v>
      </c>
      <c r="G122" s="133">
        <f t="shared" si="94"/>
        <v>0</v>
      </c>
      <c r="H122" s="133">
        <v>0</v>
      </c>
      <c r="I122" s="133">
        <v>0</v>
      </c>
      <c r="J122" s="133">
        <f t="shared" si="95"/>
        <v>0</v>
      </c>
      <c r="K122" s="133">
        <v>0</v>
      </c>
      <c r="L122" s="133">
        <v>0</v>
      </c>
      <c r="M122" s="133">
        <f t="shared" si="96"/>
        <v>0</v>
      </c>
      <c r="N122" s="133">
        <v>0</v>
      </c>
      <c r="O122" s="133">
        <v>0</v>
      </c>
    </row>
    <row r="123" spans="1:15" ht="223.5" customHeight="1" x14ac:dyDescent="0.25">
      <c r="A123" s="383"/>
      <c r="B123" s="383"/>
      <c r="C123" s="137" t="s">
        <v>314</v>
      </c>
      <c r="D123" s="136">
        <f t="shared" si="93"/>
        <v>0</v>
      </c>
      <c r="E123" s="136">
        <v>0</v>
      </c>
      <c r="F123" s="136">
        <v>0</v>
      </c>
      <c r="G123" s="136">
        <f t="shared" si="94"/>
        <v>0</v>
      </c>
      <c r="H123" s="136">
        <v>0</v>
      </c>
      <c r="I123" s="136">
        <v>0</v>
      </c>
      <c r="J123" s="136">
        <f t="shared" si="95"/>
        <v>0</v>
      </c>
      <c r="K123" s="136">
        <v>0</v>
      </c>
      <c r="L123" s="136">
        <v>0</v>
      </c>
      <c r="M123" s="136">
        <f t="shared" si="96"/>
        <v>0</v>
      </c>
      <c r="N123" s="136">
        <v>0</v>
      </c>
      <c r="O123" s="136">
        <v>0</v>
      </c>
    </row>
    <row r="124" spans="1:15" ht="319.5" customHeight="1" x14ac:dyDescent="0.25">
      <c r="A124" s="383"/>
      <c r="B124" s="383"/>
      <c r="C124" s="135" t="s">
        <v>315</v>
      </c>
      <c r="D124" s="136">
        <f t="shared" si="93"/>
        <v>0</v>
      </c>
      <c r="E124" s="136">
        <v>0</v>
      </c>
      <c r="F124" s="136">
        <v>0</v>
      </c>
      <c r="G124" s="136">
        <f t="shared" si="94"/>
        <v>0</v>
      </c>
      <c r="H124" s="136">
        <v>0</v>
      </c>
      <c r="I124" s="136">
        <v>0</v>
      </c>
      <c r="J124" s="136">
        <f t="shared" si="95"/>
        <v>0</v>
      </c>
      <c r="K124" s="136">
        <v>0</v>
      </c>
      <c r="L124" s="136">
        <v>0</v>
      </c>
      <c r="M124" s="136">
        <f t="shared" si="96"/>
        <v>0</v>
      </c>
      <c r="N124" s="136">
        <v>0</v>
      </c>
      <c r="O124" s="136">
        <v>0</v>
      </c>
    </row>
    <row r="125" spans="1:15" ht="32.4" x14ac:dyDescent="0.25">
      <c r="A125" s="383"/>
      <c r="B125" s="383"/>
      <c r="C125" s="135" t="s">
        <v>316</v>
      </c>
      <c r="D125" s="136">
        <f t="shared" si="93"/>
        <v>0</v>
      </c>
      <c r="E125" s="136">
        <v>0</v>
      </c>
      <c r="F125" s="136">
        <v>0</v>
      </c>
      <c r="G125" s="136">
        <f t="shared" si="94"/>
        <v>0</v>
      </c>
      <c r="H125" s="136">
        <v>0</v>
      </c>
      <c r="I125" s="136">
        <v>0</v>
      </c>
      <c r="J125" s="136">
        <f t="shared" si="95"/>
        <v>0</v>
      </c>
      <c r="K125" s="136">
        <v>0</v>
      </c>
      <c r="L125" s="136">
        <v>0</v>
      </c>
      <c r="M125" s="136">
        <f t="shared" si="96"/>
        <v>0</v>
      </c>
      <c r="N125" s="136">
        <v>0</v>
      </c>
      <c r="O125" s="136">
        <v>0</v>
      </c>
    </row>
    <row r="126" spans="1:15" ht="32.4" x14ac:dyDescent="0.25">
      <c r="A126" s="384"/>
      <c r="B126" s="384"/>
      <c r="C126" s="135" t="s">
        <v>317</v>
      </c>
      <c r="D126" s="136">
        <f t="shared" si="93"/>
        <v>41823.199999999997</v>
      </c>
      <c r="E126" s="136">
        <v>0</v>
      </c>
      <c r="F126" s="136">
        <v>41823.199999999997</v>
      </c>
      <c r="G126" s="136">
        <f>H126+I126</f>
        <v>41823.199999999997</v>
      </c>
      <c r="H126" s="136">
        <v>0</v>
      </c>
      <c r="I126" s="136">
        <v>41823.199999999997</v>
      </c>
      <c r="J126" s="136">
        <f>K126+L126</f>
        <v>41823.199999999997</v>
      </c>
      <c r="K126" s="136">
        <v>0</v>
      </c>
      <c r="L126" s="136">
        <v>41823.199999999997</v>
      </c>
      <c r="M126" s="136">
        <f>N126+O126</f>
        <v>41451.800000000003</v>
      </c>
      <c r="N126" s="136">
        <v>0</v>
      </c>
      <c r="O126" s="299">
        <v>41451.800000000003</v>
      </c>
    </row>
    <row r="127" spans="1:15" ht="33" hidden="1" customHeight="1" x14ac:dyDescent="0.55000000000000004">
      <c r="A127" s="441" t="s">
        <v>183</v>
      </c>
      <c r="B127" s="441" t="s">
        <v>319</v>
      </c>
      <c r="C127" s="135" t="s">
        <v>318</v>
      </c>
      <c r="D127" s="133">
        <f t="shared" ref="D127:I127" si="97">D128+D138+D139</f>
        <v>0</v>
      </c>
      <c r="E127" s="133">
        <f t="shared" si="97"/>
        <v>0</v>
      </c>
      <c r="F127" s="133">
        <f t="shared" si="97"/>
        <v>0</v>
      </c>
      <c r="G127" s="133">
        <f t="shared" si="97"/>
        <v>0</v>
      </c>
      <c r="H127" s="133">
        <f t="shared" si="97"/>
        <v>0</v>
      </c>
      <c r="I127" s="133">
        <f t="shared" si="97"/>
        <v>0</v>
      </c>
      <c r="J127" s="133">
        <f>J128+J138+J139</f>
        <v>0</v>
      </c>
      <c r="K127" s="133">
        <f>K128+K138+K139</f>
        <v>0</v>
      </c>
      <c r="L127" s="133">
        <f>L128+L138+L139</f>
        <v>0</v>
      </c>
      <c r="M127" s="292"/>
      <c r="N127" s="292"/>
      <c r="O127" s="292"/>
    </row>
    <row r="128" spans="1:15" ht="97.2" hidden="1" x14ac:dyDescent="0.55000000000000004">
      <c r="A128" s="442"/>
      <c r="B128" s="442"/>
      <c r="C128" s="135" t="s">
        <v>306</v>
      </c>
      <c r="D128" s="133">
        <f t="shared" ref="D128:I128" si="98">D130+D137</f>
        <v>0</v>
      </c>
      <c r="E128" s="133">
        <f t="shared" si="98"/>
        <v>0</v>
      </c>
      <c r="F128" s="133">
        <f t="shared" si="98"/>
        <v>0</v>
      </c>
      <c r="G128" s="133">
        <f t="shared" si="98"/>
        <v>0</v>
      </c>
      <c r="H128" s="133">
        <f t="shared" si="98"/>
        <v>0</v>
      </c>
      <c r="I128" s="133">
        <f t="shared" si="98"/>
        <v>0</v>
      </c>
      <c r="J128" s="133">
        <f>J130+J137</f>
        <v>0</v>
      </c>
      <c r="K128" s="133">
        <f>K130+K137</f>
        <v>0</v>
      </c>
      <c r="L128" s="133">
        <f>L130+L137</f>
        <v>0</v>
      </c>
      <c r="M128" s="292"/>
      <c r="N128" s="292"/>
      <c r="O128" s="292"/>
    </row>
    <row r="129" spans="1:15" ht="32.4" hidden="1" x14ac:dyDescent="0.55000000000000004">
      <c r="A129" s="442"/>
      <c r="B129" s="442"/>
      <c r="C129" s="135" t="s">
        <v>307</v>
      </c>
      <c r="D129" s="133"/>
      <c r="E129" s="133"/>
      <c r="F129" s="133"/>
      <c r="G129" s="133"/>
      <c r="H129" s="133"/>
      <c r="I129" s="133"/>
      <c r="J129" s="133"/>
      <c r="K129" s="133"/>
      <c r="L129" s="133"/>
      <c r="M129" s="292"/>
      <c r="N129" s="292"/>
      <c r="O129" s="292"/>
    </row>
    <row r="130" spans="1:15" ht="236.25" hidden="1" customHeight="1" x14ac:dyDescent="0.55000000000000004">
      <c r="A130" s="442"/>
      <c r="B130" s="442"/>
      <c r="C130" s="135" t="s">
        <v>308</v>
      </c>
      <c r="D130" s="133">
        <f t="shared" ref="D130:I130" si="99">D131+D132+D133+D134+D135+D136</f>
        <v>0</v>
      </c>
      <c r="E130" s="133">
        <f t="shared" si="99"/>
        <v>0</v>
      </c>
      <c r="F130" s="133">
        <f t="shared" si="99"/>
        <v>0</v>
      </c>
      <c r="G130" s="133">
        <f t="shared" si="99"/>
        <v>0</v>
      </c>
      <c r="H130" s="133">
        <f t="shared" si="99"/>
        <v>0</v>
      </c>
      <c r="I130" s="133">
        <f t="shared" si="99"/>
        <v>0</v>
      </c>
      <c r="J130" s="133">
        <f>J131+J132+J133+J134+J135+J136</f>
        <v>0</v>
      </c>
      <c r="K130" s="133">
        <f>K131+K132+K133+K134+K135+K136</f>
        <v>0</v>
      </c>
      <c r="L130" s="133">
        <f>L131+L132+L133+L134+L135+L136</f>
        <v>0</v>
      </c>
      <c r="M130" s="292"/>
      <c r="N130" s="292"/>
      <c r="O130" s="292"/>
    </row>
    <row r="131" spans="1:15" ht="194.4" hidden="1" x14ac:dyDescent="0.55000000000000004">
      <c r="A131" s="442"/>
      <c r="B131" s="442"/>
      <c r="C131" s="137" t="s">
        <v>309</v>
      </c>
      <c r="D131" s="133">
        <f>E131+F131</f>
        <v>0</v>
      </c>
      <c r="E131" s="133"/>
      <c r="F131" s="133"/>
      <c r="G131" s="133">
        <f>H131+I131</f>
        <v>0</v>
      </c>
      <c r="H131" s="133"/>
      <c r="I131" s="133"/>
      <c r="J131" s="133">
        <f>K131+L131</f>
        <v>0</v>
      </c>
      <c r="K131" s="133"/>
      <c r="L131" s="133"/>
      <c r="M131" s="292"/>
      <c r="N131" s="292"/>
      <c r="O131" s="292"/>
    </row>
    <row r="132" spans="1:15" ht="226.8" hidden="1" x14ac:dyDescent="0.55000000000000004">
      <c r="A132" s="442"/>
      <c r="B132" s="442"/>
      <c r="C132" s="137" t="s">
        <v>310</v>
      </c>
      <c r="D132" s="133">
        <f t="shared" ref="D132:D139" si="100">E132+F132</f>
        <v>0</v>
      </c>
      <c r="E132" s="133"/>
      <c r="F132" s="133"/>
      <c r="G132" s="133">
        <f t="shared" ref="G132:G139" si="101">H132+I132</f>
        <v>0</v>
      </c>
      <c r="H132" s="133"/>
      <c r="I132" s="133"/>
      <c r="J132" s="133">
        <f t="shared" ref="J132:J139" si="102">K132+L132</f>
        <v>0</v>
      </c>
      <c r="K132" s="133"/>
      <c r="L132" s="133"/>
      <c r="M132" s="292"/>
      <c r="N132" s="292"/>
      <c r="O132" s="292"/>
    </row>
    <row r="133" spans="1:15" ht="194.4" hidden="1" x14ac:dyDescent="0.55000000000000004">
      <c r="A133" s="442"/>
      <c r="B133" s="442"/>
      <c r="C133" s="137" t="s">
        <v>311</v>
      </c>
      <c r="D133" s="133">
        <f t="shared" si="100"/>
        <v>0</v>
      </c>
      <c r="E133" s="133"/>
      <c r="F133" s="133"/>
      <c r="G133" s="133">
        <f t="shared" si="101"/>
        <v>0</v>
      </c>
      <c r="H133" s="133"/>
      <c r="I133" s="133"/>
      <c r="J133" s="133">
        <f t="shared" si="102"/>
        <v>0</v>
      </c>
      <c r="K133" s="133"/>
      <c r="L133" s="133"/>
      <c r="M133" s="292"/>
      <c r="N133" s="292"/>
      <c r="O133" s="292"/>
    </row>
    <row r="134" spans="1:15" ht="226.8" hidden="1" x14ac:dyDescent="0.55000000000000004">
      <c r="A134" s="443"/>
      <c r="B134" s="443"/>
      <c r="C134" s="137" t="s">
        <v>312</v>
      </c>
      <c r="D134" s="133">
        <f t="shared" si="100"/>
        <v>0</v>
      </c>
      <c r="E134" s="133"/>
      <c r="F134" s="133"/>
      <c r="G134" s="133">
        <f t="shared" si="101"/>
        <v>0</v>
      </c>
      <c r="H134" s="133"/>
      <c r="I134" s="133"/>
      <c r="J134" s="133">
        <f t="shared" si="102"/>
        <v>0</v>
      </c>
      <c r="K134" s="133"/>
      <c r="L134" s="133"/>
      <c r="M134" s="292"/>
      <c r="N134" s="292"/>
      <c r="O134" s="292"/>
    </row>
    <row r="135" spans="1:15" ht="202.5" hidden="1" customHeight="1" x14ac:dyDescent="0.55000000000000004">
      <c r="A135" s="441"/>
      <c r="B135" s="441"/>
      <c r="C135" s="137" t="s">
        <v>313</v>
      </c>
      <c r="D135" s="133">
        <f t="shared" si="100"/>
        <v>0</v>
      </c>
      <c r="E135" s="133"/>
      <c r="F135" s="133"/>
      <c r="G135" s="133">
        <f t="shared" si="101"/>
        <v>0</v>
      </c>
      <c r="H135" s="133"/>
      <c r="I135" s="133"/>
      <c r="J135" s="133">
        <f t="shared" si="102"/>
        <v>0</v>
      </c>
      <c r="K135" s="133"/>
      <c r="L135" s="133"/>
      <c r="M135" s="292"/>
      <c r="N135" s="292"/>
      <c r="O135" s="292"/>
    </row>
    <row r="136" spans="1:15" ht="235.5" hidden="1" customHeight="1" x14ac:dyDescent="0.55000000000000004">
      <c r="A136" s="442"/>
      <c r="B136" s="442"/>
      <c r="C136" s="137" t="s">
        <v>314</v>
      </c>
      <c r="D136" s="133">
        <f t="shared" si="100"/>
        <v>0</v>
      </c>
      <c r="E136" s="133"/>
      <c r="F136" s="133"/>
      <c r="G136" s="133">
        <f t="shared" si="101"/>
        <v>0</v>
      </c>
      <c r="H136" s="133"/>
      <c r="I136" s="133"/>
      <c r="J136" s="133">
        <f t="shared" si="102"/>
        <v>0</v>
      </c>
      <c r="K136" s="133"/>
      <c r="L136" s="133"/>
      <c r="M136" s="292"/>
      <c r="N136" s="292"/>
      <c r="O136" s="292"/>
    </row>
    <row r="137" spans="1:15" ht="324" hidden="1" x14ac:dyDescent="0.55000000000000004">
      <c r="A137" s="442"/>
      <c r="B137" s="442"/>
      <c r="C137" s="135" t="s">
        <v>315</v>
      </c>
      <c r="D137" s="133">
        <f t="shared" si="100"/>
        <v>0</v>
      </c>
      <c r="E137" s="133"/>
      <c r="F137" s="133"/>
      <c r="G137" s="133">
        <f t="shared" si="101"/>
        <v>0</v>
      </c>
      <c r="H137" s="133"/>
      <c r="I137" s="133"/>
      <c r="J137" s="133">
        <f t="shared" si="102"/>
        <v>0</v>
      </c>
      <c r="K137" s="133"/>
      <c r="L137" s="133"/>
      <c r="M137" s="292"/>
      <c r="N137" s="292"/>
      <c r="O137" s="292"/>
    </row>
    <row r="138" spans="1:15" ht="32.4" hidden="1" x14ac:dyDescent="0.55000000000000004">
      <c r="A138" s="442"/>
      <c r="B138" s="442"/>
      <c r="C138" s="135" t="s">
        <v>316</v>
      </c>
      <c r="D138" s="133">
        <f t="shared" si="100"/>
        <v>0</v>
      </c>
      <c r="E138" s="133"/>
      <c r="F138" s="133"/>
      <c r="G138" s="133">
        <f t="shared" si="101"/>
        <v>0</v>
      </c>
      <c r="H138" s="133"/>
      <c r="I138" s="133"/>
      <c r="J138" s="133">
        <f t="shared" si="102"/>
        <v>0</v>
      </c>
      <c r="K138" s="133"/>
      <c r="L138" s="133"/>
      <c r="M138" s="292"/>
      <c r="N138" s="292"/>
      <c r="O138" s="292"/>
    </row>
    <row r="139" spans="1:15" ht="32.4" hidden="1" x14ac:dyDescent="0.55000000000000004">
      <c r="A139" s="443"/>
      <c r="B139" s="443"/>
      <c r="C139" s="135" t="s">
        <v>317</v>
      </c>
      <c r="D139" s="133">
        <f t="shared" si="100"/>
        <v>0</v>
      </c>
      <c r="E139" s="133"/>
      <c r="F139" s="133"/>
      <c r="G139" s="133">
        <f t="shared" si="101"/>
        <v>0</v>
      </c>
      <c r="H139" s="133"/>
      <c r="I139" s="133"/>
      <c r="J139" s="133">
        <f t="shared" si="102"/>
        <v>0</v>
      </c>
      <c r="K139" s="133"/>
      <c r="L139" s="133"/>
      <c r="M139" s="292"/>
      <c r="N139" s="292"/>
      <c r="O139" s="292"/>
    </row>
    <row r="140" spans="1:15" ht="58.5" customHeight="1" x14ac:dyDescent="0.25">
      <c r="A140" s="444" t="s">
        <v>185</v>
      </c>
      <c r="B140" s="444" t="s">
        <v>186</v>
      </c>
      <c r="C140" s="122" t="s">
        <v>318</v>
      </c>
      <c r="D140" s="123">
        <f t="shared" ref="D140:I140" si="103">D141+D151+D152</f>
        <v>17000</v>
      </c>
      <c r="E140" s="123">
        <f t="shared" si="103"/>
        <v>0</v>
      </c>
      <c r="F140" s="123">
        <f t="shared" si="103"/>
        <v>17000</v>
      </c>
      <c r="G140" s="124">
        <f t="shared" si="103"/>
        <v>17000</v>
      </c>
      <c r="H140" s="124">
        <f t="shared" si="103"/>
        <v>0</v>
      </c>
      <c r="I140" s="124">
        <f t="shared" si="103"/>
        <v>17000</v>
      </c>
      <c r="J140" s="124">
        <f t="shared" ref="J140:O140" si="104">J141+J151+J152</f>
        <v>17000</v>
      </c>
      <c r="K140" s="124">
        <f t="shared" si="104"/>
        <v>0</v>
      </c>
      <c r="L140" s="124">
        <f t="shared" si="104"/>
        <v>17000</v>
      </c>
      <c r="M140" s="124">
        <f t="shared" si="104"/>
        <v>16339.5</v>
      </c>
      <c r="N140" s="124">
        <f t="shared" si="104"/>
        <v>0</v>
      </c>
      <c r="O140" s="124">
        <f t="shared" si="104"/>
        <v>16339.5</v>
      </c>
    </row>
    <row r="141" spans="1:15" ht="93.75" customHeight="1" x14ac:dyDescent="0.25">
      <c r="A141" s="445"/>
      <c r="B141" s="445"/>
      <c r="C141" s="125" t="s">
        <v>306</v>
      </c>
      <c r="D141" s="126">
        <f t="shared" ref="D141:I141" si="105">D143+D150</f>
        <v>0</v>
      </c>
      <c r="E141" s="126">
        <f t="shared" si="105"/>
        <v>0</v>
      </c>
      <c r="F141" s="126">
        <f t="shared" si="105"/>
        <v>0</v>
      </c>
      <c r="G141" s="127">
        <f t="shared" si="105"/>
        <v>0</v>
      </c>
      <c r="H141" s="127">
        <f t="shared" si="105"/>
        <v>0</v>
      </c>
      <c r="I141" s="127">
        <f t="shared" si="105"/>
        <v>0</v>
      </c>
      <c r="J141" s="127">
        <f t="shared" ref="J141:O141" si="106">J143+J150</f>
        <v>0</v>
      </c>
      <c r="K141" s="127">
        <f t="shared" si="106"/>
        <v>0</v>
      </c>
      <c r="L141" s="127">
        <f t="shared" si="106"/>
        <v>0</v>
      </c>
      <c r="M141" s="127">
        <f t="shared" si="106"/>
        <v>0</v>
      </c>
      <c r="N141" s="127">
        <f t="shared" si="106"/>
        <v>0</v>
      </c>
      <c r="O141" s="127">
        <f t="shared" si="106"/>
        <v>0</v>
      </c>
    </row>
    <row r="142" spans="1:15" ht="32.4" x14ac:dyDescent="0.25">
      <c r="A142" s="445"/>
      <c r="B142" s="445"/>
      <c r="C142" s="125" t="s">
        <v>307</v>
      </c>
      <c r="D142" s="126"/>
      <c r="E142" s="126"/>
      <c r="F142" s="126"/>
      <c r="G142" s="127"/>
      <c r="H142" s="127"/>
      <c r="I142" s="127"/>
      <c r="J142" s="127"/>
      <c r="K142" s="127"/>
      <c r="L142" s="127"/>
      <c r="M142" s="127"/>
      <c r="N142" s="127"/>
      <c r="O142" s="127"/>
    </row>
    <row r="143" spans="1:15" ht="222" customHeight="1" x14ac:dyDescent="0.25">
      <c r="A143" s="445"/>
      <c r="B143" s="445"/>
      <c r="C143" s="125" t="s">
        <v>308</v>
      </c>
      <c r="D143" s="126">
        <f t="shared" ref="D143:I143" si="107">D144+D145+D146+D147+D148+D149</f>
        <v>0</v>
      </c>
      <c r="E143" s="126">
        <f t="shared" si="107"/>
        <v>0</v>
      </c>
      <c r="F143" s="126">
        <f t="shared" si="107"/>
        <v>0</v>
      </c>
      <c r="G143" s="127">
        <f t="shared" si="107"/>
        <v>0</v>
      </c>
      <c r="H143" s="127">
        <f t="shared" si="107"/>
        <v>0</v>
      </c>
      <c r="I143" s="127">
        <f t="shared" si="107"/>
        <v>0</v>
      </c>
      <c r="J143" s="127">
        <f t="shared" ref="J143:O143" si="108">J144+J145+J146+J147+J148+J149</f>
        <v>0</v>
      </c>
      <c r="K143" s="127">
        <f t="shared" si="108"/>
        <v>0</v>
      </c>
      <c r="L143" s="127">
        <f t="shared" si="108"/>
        <v>0</v>
      </c>
      <c r="M143" s="127">
        <f t="shared" si="108"/>
        <v>0</v>
      </c>
      <c r="N143" s="127">
        <f t="shared" si="108"/>
        <v>0</v>
      </c>
      <c r="O143" s="127">
        <f t="shared" si="108"/>
        <v>0</v>
      </c>
    </row>
    <row r="144" spans="1:15" ht="194.4" x14ac:dyDescent="0.25">
      <c r="A144" s="445"/>
      <c r="B144" s="445"/>
      <c r="C144" s="128" t="s">
        <v>309</v>
      </c>
      <c r="D144" s="126">
        <f>E144+F144</f>
        <v>0</v>
      </c>
      <c r="E144" s="126">
        <v>0</v>
      </c>
      <c r="F144" s="126">
        <v>0</v>
      </c>
      <c r="G144" s="127">
        <f>H144+I144</f>
        <v>0</v>
      </c>
      <c r="H144" s="127">
        <v>0</v>
      </c>
      <c r="I144" s="127">
        <v>0</v>
      </c>
      <c r="J144" s="127">
        <f>K144+L144</f>
        <v>0</v>
      </c>
      <c r="K144" s="127">
        <v>0</v>
      </c>
      <c r="L144" s="127">
        <v>0</v>
      </c>
      <c r="M144" s="127">
        <f>N144+O144</f>
        <v>0</v>
      </c>
      <c r="N144" s="127">
        <v>0</v>
      </c>
      <c r="O144" s="127">
        <v>0</v>
      </c>
    </row>
    <row r="145" spans="1:15" ht="225.75" customHeight="1" x14ac:dyDescent="0.25">
      <c r="A145" s="445"/>
      <c r="B145" s="445"/>
      <c r="C145" s="128" t="s">
        <v>310</v>
      </c>
      <c r="D145" s="126">
        <f t="shared" ref="D145:D152" si="109">E145+F145</f>
        <v>0</v>
      </c>
      <c r="E145" s="126">
        <v>0</v>
      </c>
      <c r="F145" s="126">
        <v>0</v>
      </c>
      <c r="G145" s="127">
        <f>H145+I145</f>
        <v>0</v>
      </c>
      <c r="H145" s="127">
        <v>0</v>
      </c>
      <c r="I145" s="127">
        <v>0</v>
      </c>
      <c r="J145" s="127">
        <f>K145+L145</f>
        <v>0</v>
      </c>
      <c r="K145" s="127">
        <v>0</v>
      </c>
      <c r="L145" s="127">
        <v>0</v>
      </c>
      <c r="M145" s="127">
        <f>N145+O145</f>
        <v>0</v>
      </c>
      <c r="N145" s="127">
        <v>0</v>
      </c>
      <c r="O145" s="127">
        <v>0</v>
      </c>
    </row>
    <row r="146" spans="1:15" ht="194.4" x14ac:dyDescent="0.25">
      <c r="A146" s="445"/>
      <c r="B146" s="445"/>
      <c r="C146" s="128" t="s">
        <v>311</v>
      </c>
      <c r="D146" s="126">
        <f t="shared" si="109"/>
        <v>0</v>
      </c>
      <c r="E146" s="126">
        <v>0</v>
      </c>
      <c r="F146" s="126">
        <v>0</v>
      </c>
      <c r="G146" s="127">
        <f t="shared" ref="G146:G152" si="110">H146+I146</f>
        <v>0</v>
      </c>
      <c r="H146" s="127">
        <v>0</v>
      </c>
      <c r="I146" s="127">
        <v>0</v>
      </c>
      <c r="J146" s="127">
        <f t="shared" ref="J146:J152" si="111">K146+L146</f>
        <v>0</v>
      </c>
      <c r="K146" s="127">
        <v>0</v>
      </c>
      <c r="L146" s="127">
        <v>0</v>
      </c>
      <c r="M146" s="127">
        <f t="shared" ref="M146:M152" si="112">N146+O146</f>
        <v>0</v>
      </c>
      <c r="N146" s="127">
        <v>0</v>
      </c>
      <c r="O146" s="127">
        <v>0</v>
      </c>
    </row>
    <row r="147" spans="1:15" ht="226.8" x14ac:dyDescent="0.25">
      <c r="A147" s="445"/>
      <c r="B147" s="445"/>
      <c r="C147" s="128" t="s">
        <v>312</v>
      </c>
      <c r="D147" s="126">
        <f t="shared" si="109"/>
        <v>0</v>
      </c>
      <c r="E147" s="126">
        <v>0</v>
      </c>
      <c r="F147" s="126">
        <v>0</v>
      </c>
      <c r="G147" s="127">
        <f t="shared" si="110"/>
        <v>0</v>
      </c>
      <c r="H147" s="127">
        <v>0</v>
      </c>
      <c r="I147" s="127">
        <v>0</v>
      </c>
      <c r="J147" s="127">
        <f t="shared" si="111"/>
        <v>0</v>
      </c>
      <c r="K147" s="127">
        <v>0</v>
      </c>
      <c r="L147" s="127">
        <v>0</v>
      </c>
      <c r="M147" s="127">
        <f t="shared" si="112"/>
        <v>0</v>
      </c>
      <c r="N147" s="127">
        <v>0</v>
      </c>
      <c r="O147" s="127">
        <v>0</v>
      </c>
    </row>
    <row r="148" spans="1:15" ht="189.75" customHeight="1" x14ac:dyDescent="0.25">
      <c r="A148" s="445"/>
      <c r="B148" s="445"/>
      <c r="C148" s="128" t="s">
        <v>313</v>
      </c>
      <c r="D148" s="126">
        <f t="shared" si="109"/>
        <v>0</v>
      </c>
      <c r="E148" s="126">
        <v>0</v>
      </c>
      <c r="F148" s="126">
        <v>0</v>
      </c>
      <c r="G148" s="127">
        <f t="shared" si="110"/>
        <v>0</v>
      </c>
      <c r="H148" s="127">
        <v>0</v>
      </c>
      <c r="I148" s="127">
        <v>0</v>
      </c>
      <c r="J148" s="127">
        <f t="shared" si="111"/>
        <v>0</v>
      </c>
      <c r="K148" s="127">
        <v>0</v>
      </c>
      <c r="L148" s="127">
        <v>0</v>
      </c>
      <c r="M148" s="127">
        <f t="shared" si="112"/>
        <v>0</v>
      </c>
      <c r="N148" s="127">
        <v>0</v>
      </c>
      <c r="O148" s="127">
        <v>0</v>
      </c>
    </row>
    <row r="149" spans="1:15" ht="224.25" customHeight="1" x14ac:dyDescent="0.25">
      <c r="A149" s="445"/>
      <c r="B149" s="445"/>
      <c r="C149" s="128" t="s">
        <v>314</v>
      </c>
      <c r="D149" s="126">
        <f t="shared" si="109"/>
        <v>0</v>
      </c>
      <c r="E149" s="126">
        <v>0</v>
      </c>
      <c r="F149" s="126">
        <v>0</v>
      </c>
      <c r="G149" s="127">
        <f t="shared" si="110"/>
        <v>0</v>
      </c>
      <c r="H149" s="127">
        <v>0</v>
      </c>
      <c r="I149" s="127">
        <v>0</v>
      </c>
      <c r="J149" s="127">
        <f t="shared" si="111"/>
        <v>0</v>
      </c>
      <c r="K149" s="127">
        <v>0</v>
      </c>
      <c r="L149" s="127">
        <v>0</v>
      </c>
      <c r="M149" s="127">
        <f t="shared" si="112"/>
        <v>0</v>
      </c>
      <c r="N149" s="127">
        <v>0</v>
      </c>
      <c r="O149" s="127">
        <v>0</v>
      </c>
    </row>
    <row r="150" spans="1:15" ht="316.5" customHeight="1" x14ac:dyDescent="0.25">
      <c r="A150" s="445"/>
      <c r="B150" s="445"/>
      <c r="C150" s="125" t="s">
        <v>315</v>
      </c>
      <c r="D150" s="126">
        <f t="shared" si="109"/>
        <v>0</v>
      </c>
      <c r="E150" s="126">
        <v>0</v>
      </c>
      <c r="F150" s="126">
        <v>0</v>
      </c>
      <c r="G150" s="127">
        <f t="shared" si="110"/>
        <v>0</v>
      </c>
      <c r="H150" s="127">
        <v>0</v>
      </c>
      <c r="I150" s="127">
        <v>0</v>
      </c>
      <c r="J150" s="127">
        <f t="shared" si="111"/>
        <v>0</v>
      </c>
      <c r="K150" s="127">
        <v>0</v>
      </c>
      <c r="L150" s="127">
        <v>0</v>
      </c>
      <c r="M150" s="127">
        <f t="shared" si="112"/>
        <v>0</v>
      </c>
      <c r="N150" s="127">
        <v>0</v>
      </c>
      <c r="O150" s="127">
        <v>0</v>
      </c>
    </row>
    <row r="151" spans="1:15" ht="32.4" x14ac:dyDescent="0.25">
      <c r="A151" s="445"/>
      <c r="B151" s="445"/>
      <c r="C151" s="125" t="s">
        <v>316</v>
      </c>
      <c r="D151" s="126">
        <f t="shared" si="109"/>
        <v>0</v>
      </c>
      <c r="E151" s="126">
        <v>0</v>
      </c>
      <c r="F151" s="126">
        <v>0</v>
      </c>
      <c r="G151" s="127">
        <f t="shared" si="110"/>
        <v>0</v>
      </c>
      <c r="H151" s="127">
        <v>0</v>
      </c>
      <c r="I151" s="127">
        <v>0</v>
      </c>
      <c r="J151" s="127">
        <f t="shared" si="111"/>
        <v>0</v>
      </c>
      <c r="K151" s="127">
        <v>0</v>
      </c>
      <c r="L151" s="127">
        <v>0</v>
      </c>
      <c r="M151" s="127">
        <f t="shared" si="112"/>
        <v>0</v>
      </c>
      <c r="N151" s="127">
        <v>0</v>
      </c>
      <c r="O151" s="127">
        <v>0</v>
      </c>
    </row>
    <row r="152" spans="1:15" ht="32.4" x14ac:dyDescent="0.55000000000000004">
      <c r="A152" s="446"/>
      <c r="B152" s="446"/>
      <c r="C152" s="125" t="s">
        <v>317</v>
      </c>
      <c r="D152" s="126">
        <f t="shared" si="109"/>
        <v>17000</v>
      </c>
      <c r="E152" s="126">
        <v>0</v>
      </c>
      <c r="F152" s="126">
        <v>17000</v>
      </c>
      <c r="G152" s="127">
        <f t="shared" si="110"/>
        <v>17000</v>
      </c>
      <c r="H152" s="127">
        <v>0</v>
      </c>
      <c r="I152" s="127">
        <v>17000</v>
      </c>
      <c r="J152" s="127">
        <f t="shared" si="111"/>
        <v>17000</v>
      </c>
      <c r="K152" s="127">
        <v>0</v>
      </c>
      <c r="L152" s="127">
        <v>17000</v>
      </c>
      <c r="M152" s="127">
        <f t="shared" si="112"/>
        <v>16339.5</v>
      </c>
      <c r="N152" s="127">
        <v>0</v>
      </c>
      <c r="O152" s="306">
        <v>16339.5</v>
      </c>
    </row>
    <row r="153" spans="1:15" ht="60.75" customHeight="1" x14ac:dyDescent="0.25">
      <c r="A153" s="444" t="s">
        <v>187</v>
      </c>
      <c r="B153" s="444" t="s">
        <v>561</v>
      </c>
      <c r="C153" s="122" t="s">
        <v>318</v>
      </c>
      <c r="D153" s="123">
        <f t="shared" ref="D153:I153" si="113">D154+D164+D165</f>
        <v>14625</v>
      </c>
      <c r="E153" s="123">
        <f t="shared" si="113"/>
        <v>7650</v>
      </c>
      <c r="F153" s="123">
        <f t="shared" si="113"/>
        <v>6975</v>
      </c>
      <c r="G153" s="124">
        <f t="shared" si="113"/>
        <v>14625</v>
      </c>
      <c r="H153" s="124">
        <f t="shared" si="113"/>
        <v>7650</v>
      </c>
      <c r="I153" s="124">
        <f t="shared" si="113"/>
        <v>6975</v>
      </c>
      <c r="J153" s="124">
        <f t="shared" ref="J153:O153" si="114">J154+J164+J165</f>
        <v>14625</v>
      </c>
      <c r="K153" s="124">
        <f t="shared" si="114"/>
        <v>7650</v>
      </c>
      <c r="L153" s="124">
        <f t="shared" si="114"/>
        <v>6975</v>
      </c>
      <c r="M153" s="124">
        <f t="shared" si="114"/>
        <v>14617.7</v>
      </c>
      <c r="N153" s="124">
        <f t="shared" si="114"/>
        <v>7650</v>
      </c>
      <c r="O153" s="124">
        <f t="shared" si="114"/>
        <v>6967.7</v>
      </c>
    </row>
    <row r="154" spans="1:15" ht="97.5" customHeight="1" x14ac:dyDescent="0.25">
      <c r="A154" s="445"/>
      <c r="B154" s="445"/>
      <c r="C154" s="125" t="s">
        <v>306</v>
      </c>
      <c r="D154" s="126">
        <f t="shared" ref="D154:I154" si="115">D156+D163</f>
        <v>0</v>
      </c>
      <c r="E154" s="126">
        <f t="shared" si="115"/>
        <v>0</v>
      </c>
      <c r="F154" s="126">
        <f t="shared" si="115"/>
        <v>0</v>
      </c>
      <c r="G154" s="127">
        <f t="shared" si="115"/>
        <v>0</v>
      </c>
      <c r="H154" s="127">
        <f t="shared" si="115"/>
        <v>0</v>
      </c>
      <c r="I154" s="127">
        <f t="shared" si="115"/>
        <v>0</v>
      </c>
      <c r="J154" s="127">
        <f t="shared" ref="J154:O154" si="116">J156+J163</f>
        <v>0</v>
      </c>
      <c r="K154" s="127">
        <f t="shared" si="116"/>
        <v>0</v>
      </c>
      <c r="L154" s="127">
        <f t="shared" si="116"/>
        <v>0</v>
      </c>
      <c r="M154" s="127">
        <f t="shared" si="116"/>
        <v>0</v>
      </c>
      <c r="N154" s="127">
        <f t="shared" si="116"/>
        <v>0</v>
      </c>
      <c r="O154" s="127">
        <f t="shared" si="116"/>
        <v>0</v>
      </c>
    </row>
    <row r="155" spans="1:15" ht="32.4" x14ac:dyDescent="0.25">
      <c r="A155" s="445"/>
      <c r="B155" s="445"/>
      <c r="C155" s="125" t="s">
        <v>307</v>
      </c>
      <c r="D155" s="126"/>
      <c r="E155" s="126"/>
      <c r="F155" s="126"/>
      <c r="G155" s="127"/>
      <c r="H155" s="127"/>
      <c r="I155" s="127"/>
      <c r="J155" s="127"/>
      <c r="K155" s="127"/>
      <c r="L155" s="127"/>
      <c r="M155" s="127"/>
      <c r="N155" s="127"/>
      <c r="O155" s="127"/>
    </row>
    <row r="156" spans="1:15" ht="225" customHeight="1" x14ac:dyDescent="0.25">
      <c r="A156" s="445"/>
      <c r="B156" s="445"/>
      <c r="C156" s="125" t="s">
        <v>308</v>
      </c>
      <c r="D156" s="126">
        <f t="shared" ref="D156:I156" si="117">D157+D158+D159+D160+D161+D162</f>
        <v>0</v>
      </c>
      <c r="E156" s="126">
        <f t="shared" si="117"/>
        <v>0</v>
      </c>
      <c r="F156" s="126">
        <f t="shared" si="117"/>
        <v>0</v>
      </c>
      <c r="G156" s="127">
        <f t="shared" si="117"/>
        <v>0</v>
      </c>
      <c r="H156" s="127">
        <f t="shared" si="117"/>
        <v>0</v>
      </c>
      <c r="I156" s="127">
        <f t="shared" si="117"/>
        <v>0</v>
      </c>
      <c r="J156" s="127">
        <f t="shared" ref="J156:O156" si="118">J157+J158+J159+J160+J161+J162</f>
        <v>0</v>
      </c>
      <c r="K156" s="127">
        <f t="shared" si="118"/>
        <v>0</v>
      </c>
      <c r="L156" s="127">
        <f t="shared" si="118"/>
        <v>0</v>
      </c>
      <c r="M156" s="127">
        <f t="shared" si="118"/>
        <v>0</v>
      </c>
      <c r="N156" s="127">
        <f t="shared" si="118"/>
        <v>0</v>
      </c>
      <c r="O156" s="127">
        <f t="shared" si="118"/>
        <v>0</v>
      </c>
    </row>
    <row r="157" spans="1:15" ht="194.4" x14ac:dyDescent="0.25">
      <c r="A157" s="445"/>
      <c r="B157" s="445"/>
      <c r="C157" s="128" t="s">
        <v>309</v>
      </c>
      <c r="D157" s="126">
        <f>E157+F157</f>
        <v>0</v>
      </c>
      <c r="E157" s="126">
        <v>0</v>
      </c>
      <c r="F157" s="126">
        <v>0</v>
      </c>
      <c r="G157" s="127">
        <f>H157+I157</f>
        <v>0</v>
      </c>
      <c r="H157" s="127">
        <v>0</v>
      </c>
      <c r="I157" s="127">
        <v>0</v>
      </c>
      <c r="J157" s="127">
        <f>K157+L157</f>
        <v>0</v>
      </c>
      <c r="K157" s="127">
        <v>0</v>
      </c>
      <c r="L157" s="127">
        <v>0</v>
      </c>
      <c r="M157" s="127">
        <f>N157+O157</f>
        <v>0</v>
      </c>
      <c r="N157" s="127">
        <v>0</v>
      </c>
      <c r="O157" s="127">
        <v>0</v>
      </c>
    </row>
    <row r="158" spans="1:15" ht="226.8" x14ac:dyDescent="0.25">
      <c r="A158" s="445"/>
      <c r="B158" s="445"/>
      <c r="C158" s="128" t="s">
        <v>310</v>
      </c>
      <c r="D158" s="126">
        <f t="shared" ref="D158:D165" si="119">E158+F158</f>
        <v>0</v>
      </c>
      <c r="E158" s="126">
        <v>0</v>
      </c>
      <c r="F158" s="126">
        <v>0</v>
      </c>
      <c r="G158" s="127">
        <f t="shared" ref="G158:G165" si="120">H158+I158</f>
        <v>0</v>
      </c>
      <c r="H158" s="127">
        <v>0</v>
      </c>
      <c r="I158" s="127">
        <v>0</v>
      </c>
      <c r="J158" s="127">
        <f t="shared" ref="J158:J165" si="121">K158+L158</f>
        <v>0</v>
      </c>
      <c r="K158" s="127">
        <v>0</v>
      </c>
      <c r="L158" s="127">
        <v>0</v>
      </c>
      <c r="M158" s="127">
        <f t="shared" ref="M158:M165" si="122">N158+O158</f>
        <v>0</v>
      </c>
      <c r="N158" s="127">
        <v>0</v>
      </c>
      <c r="O158" s="127">
        <v>0</v>
      </c>
    </row>
    <row r="159" spans="1:15" ht="194.4" x14ac:dyDescent="0.25">
      <c r="A159" s="445"/>
      <c r="B159" s="445"/>
      <c r="C159" s="128" t="s">
        <v>311</v>
      </c>
      <c r="D159" s="126">
        <f t="shared" si="119"/>
        <v>0</v>
      </c>
      <c r="E159" s="126">
        <v>0</v>
      </c>
      <c r="F159" s="126">
        <v>0</v>
      </c>
      <c r="G159" s="127">
        <f t="shared" si="120"/>
        <v>0</v>
      </c>
      <c r="H159" s="127">
        <v>0</v>
      </c>
      <c r="I159" s="127">
        <v>0</v>
      </c>
      <c r="J159" s="127">
        <f t="shared" si="121"/>
        <v>0</v>
      </c>
      <c r="K159" s="127">
        <v>0</v>
      </c>
      <c r="L159" s="127">
        <v>0</v>
      </c>
      <c r="M159" s="127">
        <f t="shared" si="122"/>
        <v>0</v>
      </c>
      <c r="N159" s="127">
        <v>0</v>
      </c>
      <c r="O159" s="127">
        <v>0</v>
      </c>
    </row>
    <row r="160" spans="1:15" ht="226.8" x14ac:dyDescent="0.25">
      <c r="A160" s="445"/>
      <c r="B160" s="445"/>
      <c r="C160" s="128" t="s">
        <v>312</v>
      </c>
      <c r="D160" s="126">
        <f t="shared" si="119"/>
        <v>0</v>
      </c>
      <c r="E160" s="126">
        <v>0</v>
      </c>
      <c r="F160" s="126">
        <v>0</v>
      </c>
      <c r="G160" s="127">
        <f t="shared" si="120"/>
        <v>0</v>
      </c>
      <c r="H160" s="127">
        <v>0</v>
      </c>
      <c r="I160" s="127">
        <v>0</v>
      </c>
      <c r="J160" s="127">
        <f t="shared" si="121"/>
        <v>0</v>
      </c>
      <c r="K160" s="127">
        <v>0</v>
      </c>
      <c r="L160" s="127">
        <v>0</v>
      </c>
      <c r="M160" s="127">
        <f t="shared" si="122"/>
        <v>0</v>
      </c>
      <c r="N160" s="127">
        <v>0</v>
      </c>
      <c r="O160" s="127">
        <v>0</v>
      </c>
    </row>
    <row r="161" spans="1:15" ht="187.5" customHeight="1" x14ac:dyDescent="0.25">
      <c r="A161" s="445"/>
      <c r="B161" s="445"/>
      <c r="C161" s="128" t="s">
        <v>313</v>
      </c>
      <c r="D161" s="126">
        <f t="shared" si="119"/>
        <v>0</v>
      </c>
      <c r="E161" s="126">
        <v>0</v>
      </c>
      <c r="F161" s="126">
        <v>0</v>
      </c>
      <c r="G161" s="127">
        <f t="shared" si="120"/>
        <v>0</v>
      </c>
      <c r="H161" s="127">
        <v>0</v>
      </c>
      <c r="I161" s="127">
        <v>0</v>
      </c>
      <c r="J161" s="127">
        <f t="shared" si="121"/>
        <v>0</v>
      </c>
      <c r="K161" s="127">
        <v>0</v>
      </c>
      <c r="L161" s="127">
        <v>0</v>
      </c>
      <c r="M161" s="127">
        <f t="shared" si="122"/>
        <v>0</v>
      </c>
      <c r="N161" s="127">
        <v>0</v>
      </c>
      <c r="O161" s="127">
        <v>0</v>
      </c>
    </row>
    <row r="162" spans="1:15" ht="217.5" customHeight="1" x14ac:dyDescent="0.25">
      <c r="A162" s="445"/>
      <c r="B162" s="445"/>
      <c r="C162" s="128" t="s">
        <v>314</v>
      </c>
      <c r="D162" s="126">
        <f t="shared" si="119"/>
        <v>0</v>
      </c>
      <c r="E162" s="126">
        <v>0</v>
      </c>
      <c r="F162" s="126">
        <v>0</v>
      </c>
      <c r="G162" s="127">
        <f t="shared" si="120"/>
        <v>0</v>
      </c>
      <c r="H162" s="127">
        <v>0</v>
      </c>
      <c r="I162" s="127">
        <v>0</v>
      </c>
      <c r="J162" s="127">
        <f t="shared" si="121"/>
        <v>0</v>
      </c>
      <c r="K162" s="127">
        <v>0</v>
      </c>
      <c r="L162" s="127">
        <v>0</v>
      </c>
      <c r="M162" s="127">
        <f t="shared" si="122"/>
        <v>0</v>
      </c>
      <c r="N162" s="127">
        <v>0</v>
      </c>
      <c r="O162" s="127">
        <v>0</v>
      </c>
    </row>
    <row r="163" spans="1:15" ht="317.25" customHeight="1" x14ac:dyDescent="0.25">
      <c r="A163" s="445"/>
      <c r="B163" s="445"/>
      <c r="C163" s="125" t="s">
        <v>315</v>
      </c>
      <c r="D163" s="126">
        <f t="shared" si="119"/>
        <v>0</v>
      </c>
      <c r="E163" s="126">
        <v>0</v>
      </c>
      <c r="F163" s="126">
        <v>0</v>
      </c>
      <c r="G163" s="127">
        <f t="shared" si="120"/>
        <v>0</v>
      </c>
      <c r="H163" s="127">
        <v>0</v>
      </c>
      <c r="I163" s="127">
        <v>0</v>
      </c>
      <c r="J163" s="127">
        <f t="shared" si="121"/>
        <v>0</v>
      </c>
      <c r="K163" s="127">
        <v>0</v>
      </c>
      <c r="L163" s="127">
        <v>0</v>
      </c>
      <c r="M163" s="127">
        <f t="shared" si="122"/>
        <v>0</v>
      </c>
      <c r="N163" s="127">
        <v>0</v>
      </c>
      <c r="O163" s="127">
        <v>0</v>
      </c>
    </row>
    <row r="164" spans="1:15" ht="32.4" x14ac:dyDescent="0.25">
      <c r="A164" s="445"/>
      <c r="B164" s="445"/>
      <c r="C164" s="125" t="s">
        <v>316</v>
      </c>
      <c r="D164" s="126">
        <f t="shared" si="119"/>
        <v>0</v>
      </c>
      <c r="E164" s="126">
        <v>0</v>
      </c>
      <c r="F164" s="126">
        <v>0</v>
      </c>
      <c r="G164" s="127">
        <f t="shared" si="120"/>
        <v>0</v>
      </c>
      <c r="H164" s="127">
        <v>0</v>
      </c>
      <c r="I164" s="127">
        <v>0</v>
      </c>
      <c r="J164" s="127">
        <f t="shared" si="121"/>
        <v>0</v>
      </c>
      <c r="K164" s="127">
        <v>0</v>
      </c>
      <c r="L164" s="127">
        <v>0</v>
      </c>
      <c r="M164" s="127">
        <f t="shared" si="122"/>
        <v>0</v>
      </c>
      <c r="N164" s="127">
        <v>0</v>
      </c>
      <c r="O164" s="127">
        <v>0</v>
      </c>
    </row>
    <row r="165" spans="1:15" ht="32.4" x14ac:dyDescent="0.25">
      <c r="A165" s="446"/>
      <c r="B165" s="446"/>
      <c r="C165" s="125" t="s">
        <v>317</v>
      </c>
      <c r="D165" s="126">
        <f t="shared" si="119"/>
        <v>14625</v>
      </c>
      <c r="E165" s="126">
        <v>7650</v>
      </c>
      <c r="F165" s="126">
        <v>6975</v>
      </c>
      <c r="G165" s="127">
        <f t="shared" si="120"/>
        <v>14625</v>
      </c>
      <c r="H165" s="127">
        <v>7650</v>
      </c>
      <c r="I165" s="127">
        <v>6975</v>
      </c>
      <c r="J165" s="127">
        <f t="shared" si="121"/>
        <v>14625</v>
      </c>
      <c r="K165" s="127">
        <v>7650</v>
      </c>
      <c r="L165" s="127">
        <v>6975</v>
      </c>
      <c r="M165" s="127">
        <f t="shared" si="122"/>
        <v>14617.7</v>
      </c>
      <c r="N165" s="127">
        <v>7650</v>
      </c>
      <c r="O165" s="127">
        <v>6967.7</v>
      </c>
    </row>
    <row r="166" spans="1:15" ht="31.8" x14ac:dyDescent="0.25">
      <c r="A166" s="426" t="s">
        <v>43</v>
      </c>
      <c r="B166" s="426" t="s">
        <v>44</v>
      </c>
      <c r="C166" s="144" t="s">
        <v>318</v>
      </c>
      <c r="D166" s="145">
        <f t="shared" ref="D166:I166" si="123">D167+D177+D178</f>
        <v>206248</v>
      </c>
      <c r="E166" s="145">
        <f t="shared" si="123"/>
        <v>0</v>
      </c>
      <c r="F166" s="145">
        <f t="shared" si="123"/>
        <v>206248</v>
      </c>
      <c r="G166" s="146">
        <f t="shared" si="123"/>
        <v>206248</v>
      </c>
      <c r="H166" s="146">
        <f t="shared" si="123"/>
        <v>0</v>
      </c>
      <c r="I166" s="146">
        <f t="shared" si="123"/>
        <v>206248</v>
      </c>
      <c r="J166" s="146">
        <f t="shared" ref="J166:O166" si="124">J167+J177+J178</f>
        <v>206248</v>
      </c>
      <c r="K166" s="146">
        <f t="shared" si="124"/>
        <v>0</v>
      </c>
      <c r="L166" s="146">
        <f t="shared" si="124"/>
        <v>206248</v>
      </c>
      <c r="M166" s="146">
        <f t="shared" si="124"/>
        <v>205816.5</v>
      </c>
      <c r="N166" s="146">
        <f t="shared" si="124"/>
        <v>0</v>
      </c>
      <c r="O166" s="146">
        <f t="shared" si="124"/>
        <v>205816.5</v>
      </c>
    </row>
    <row r="167" spans="1:15" ht="97.2" x14ac:dyDescent="0.25">
      <c r="A167" s="427"/>
      <c r="B167" s="427"/>
      <c r="C167" s="147" t="s">
        <v>306</v>
      </c>
      <c r="D167" s="148">
        <f t="shared" ref="D167:I167" si="125">D169+D176</f>
        <v>0</v>
      </c>
      <c r="E167" s="148">
        <f t="shared" si="125"/>
        <v>0</v>
      </c>
      <c r="F167" s="148">
        <f t="shared" si="125"/>
        <v>0</v>
      </c>
      <c r="G167" s="149">
        <f t="shared" si="125"/>
        <v>0</v>
      </c>
      <c r="H167" s="149">
        <f t="shared" si="125"/>
        <v>0</v>
      </c>
      <c r="I167" s="149">
        <f t="shared" si="125"/>
        <v>0</v>
      </c>
      <c r="J167" s="149">
        <f t="shared" ref="J167:O167" si="126">J169+J176</f>
        <v>0</v>
      </c>
      <c r="K167" s="149">
        <f t="shared" si="126"/>
        <v>0</v>
      </c>
      <c r="L167" s="149">
        <f t="shared" si="126"/>
        <v>0</v>
      </c>
      <c r="M167" s="149">
        <f t="shared" si="126"/>
        <v>0</v>
      </c>
      <c r="N167" s="149">
        <f t="shared" si="126"/>
        <v>0</v>
      </c>
      <c r="O167" s="149">
        <f t="shared" si="126"/>
        <v>0</v>
      </c>
    </row>
    <row r="168" spans="1:15" ht="32.4" x14ac:dyDescent="0.25">
      <c r="A168" s="427"/>
      <c r="B168" s="427"/>
      <c r="C168" s="147" t="s">
        <v>307</v>
      </c>
      <c r="D168" s="148"/>
      <c r="E168" s="148"/>
      <c r="F168" s="148"/>
      <c r="G168" s="149"/>
      <c r="H168" s="149"/>
      <c r="I168" s="149"/>
      <c r="J168" s="149"/>
      <c r="K168" s="149"/>
      <c r="L168" s="149"/>
      <c r="M168" s="149"/>
      <c r="N168" s="149"/>
      <c r="O168" s="149"/>
    </row>
    <row r="169" spans="1:15" ht="225" customHeight="1" x14ac:dyDescent="0.25">
      <c r="A169" s="427"/>
      <c r="B169" s="427"/>
      <c r="C169" s="147" t="s">
        <v>308</v>
      </c>
      <c r="D169" s="148">
        <f t="shared" ref="D169:I169" si="127">D170+D171+D172+D173+D174+D175</f>
        <v>0</v>
      </c>
      <c r="E169" s="148">
        <f t="shared" si="127"/>
        <v>0</v>
      </c>
      <c r="F169" s="148">
        <f t="shared" si="127"/>
        <v>0</v>
      </c>
      <c r="G169" s="149">
        <f t="shared" si="127"/>
        <v>0</v>
      </c>
      <c r="H169" s="149">
        <f t="shared" si="127"/>
        <v>0</v>
      </c>
      <c r="I169" s="149">
        <f t="shared" si="127"/>
        <v>0</v>
      </c>
      <c r="J169" s="149">
        <f t="shared" ref="J169:O169" si="128">J170+J171+J172+J173+J174+J175</f>
        <v>0</v>
      </c>
      <c r="K169" s="149">
        <f t="shared" si="128"/>
        <v>0</v>
      </c>
      <c r="L169" s="149">
        <f t="shared" si="128"/>
        <v>0</v>
      </c>
      <c r="M169" s="149">
        <f t="shared" si="128"/>
        <v>0</v>
      </c>
      <c r="N169" s="149">
        <f t="shared" si="128"/>
        <v>0</v>
      </c>
      <c r="O169" s="149">
        <f t="shared" si="128"/>
        <v>0</v>
      </c>
    </row>
    <row r="170" spans="1:15" ht="192.75" customHeight="1" x14ac:dyDescent="0.25">
      <c r="A170" s="427"/>
      <c r="B170" s="427"/>
      <c r="C170" s="150" t="s">
        <v>309</v>
      </c>
      <c r="D170" s="148">
        <f t="shared" ref="D170:I178" si="129">D183</f>
        <v>0</v>
      </c>
      <c r="E170" s="148">
        <f t="shared" si="129"/>
        <v>0</v>
      </c>
      <c r="F170" s="148">
        <f t="shared" si="129"/>
        <v>0</v>
      </c>
      <c r="G170" s="149">
        <f t="shared" si="129"/>
        <v>0</v>
      </c>
      <c r="H170" s="149">
        <f t="shared" si="129"/>
        <v>0</v>
      </c>
      <c r="I170" s="149">
        <f t="shared" si="129"/>
        <v>0</v>
      </c>
      <c r="J170" s="149">
        <f t="shared" ref="J170:O178" si="130">J183</f>
        <v>0</v>
      </c>
      <c r="K170" s="149">
        <f t="shared" si="130"/>
        <v>0</v>
      </c>
      <c r="L170" s="149">
        <f t="shared" si="130"/>
        <v>0</v>
      </c>
      <c r="M170" s="149">
        <f t="shared" ref="M170:O177" si="131">M183</f>
        <v>0</v>
      </c>
      <c r="N170" s="149">
        <f t="shared" si="131"/>
        <v>0</v>
      </c>
      <c r="O170" s="149">
        <f t="shared" si="131"/>
        <v>0</v>
      </c>
    </row>
    <row r="171" spans="1:15" ht="226.8" x14ac:dyDescent="0.25">
      <c r="A171" s="427"/>
      <c r="B171" s="427"/>
      <c r="C171" s="150" t="s">
        <v>310</v>
      </c>
      <c r="D171" s="148">
        <f t="shared" si="129"/>
        <v>0</v>
      </c>
      <c r="E171" s="148">
        <f t="shared" si="129"/>
        <v>0</v>
      </c>
      <c r="F171" s="148">
        <f t="shared" si="129"/>
        <v>0</v>
      </c>
      <c r="G171" s="149">
        <f t="shared" si="129"/>
        <v>0</v>
      </c>
      <c r="H171" s="149">
        <f t="shared" si="129"/>
        <v>0</v>
      </c>
      <c r="I171" s="149">
        <f t="shared" si="129"/>
        <v>0</v>
      </c>
      <c r="J171" s="149">
        <f t="shared" si="130"/>
        <v>0</v>
      </c>
      <c r="K171" s="149">
        <f t="shared" si="130"/>
        <v>0</v>
      </c>
      <c r="L171" s="149">
        <f t="shared" si="130"/>
        <v>0</v>
      </c>
      <c r="M171" s="149">
        <f t="shared" si="131"/>
        <v>0</v>
      </c>
      <c r="N171" s="149">
        <f t="shared" si="131"/>
        <v>0</v>
      </c>
      <c r="O171" s="149">
        <f t="shared" si="131"/>
        <v>0</v>
      </c>
    </row>
    <row r="172" spans="1:15" ht="189" customHeight="1" x14ac:dyDescent="0.25">
      <c r="A172" s="427"/>
      <c r="B172" s="427"/>
      <c r="C172" s="150" t="s">
        <v>311</v>
      </c>
      <c r="D172" s="148">
        <f t="shared" si="129"/>
        <v>0</v>
      </c>
      <c r="E172" s="148">
        <f t="shared" si="129"/>
        <v>0</v>
      </c>
      <c r="F172" s="148">
        <f t="shared" si="129"/>
        <v>0</v>
      </c>
      <c r="G172" s="149">
        <f t="shared" si="129"/>
        <v>0</v>
      </c>
      <c r="H172" s="149">
        <f t="shared" si="129"/>
        <v>0</v>
      </c>
      <c r="I172" s="149">
        <f t="shared" si="129"/>
        <v>0</v>
      </c>
      <c r="J172" s="149">
        <f t="shared" si="130"/>
        <v>0</v>
      </c>
      <c r="K172" s="149">
        <f t="shared" si="130"/>
        <v>0</v>
      </c>
      <c r="L172" s="149">
        <f t="shared" si="130"/>
        <v>0</v>
      </c>
      <c r="M172" s="149">
        <f t="shared" si="131"/>
        <v>0</v>
      </c>
      <c r="N172" s="149">
        <f t="shared" si="131"/>
        <v>0</v>
      </c>
      <c r="O172" s="149">
        <f t="shared" si="131"/>
        <v>0</v>
      </c>
    </row>
    <row r="173" spans="1:15" ht="226.8" x14ac:dyDescent="0.25">
      <c r="A173" s="427"/>
      <c r="B173" s="427"/>
      <c r="C173" s="150" t="s">
        <v>312</v>
      </c>
      <c r="D173" s="148">
        <f t="shared" si="129"/>
        <v>0</v>
      </c>
      <c r="E173" s="148">
        <f t="shared" si="129"/>
        <v>0</v>
      </c>
      <c r="F173" s="148">
        <f t="shared" si="129"/>
        <v>0</v>
      </c>
      <c r="G173" s="149">
        <f t="shared" si="129"/>
        <v>0</v>
      </c>
      <c r="H173" s="149">
        <f t="shared" si="129"/>
        <v>0</v>
      </c>
      <c r="I173" s="149">
        <f t="shared" si="129"/>
        <v>0</v>
      </c>
      <c r="J173" s="149">
        <f t="shared" si="130"/>
        <v>0</v>
      </c>
      <c r="K173" s="149">
        <f t="shared" si="130"/>
        <v>0</v>
      </c>
      <c r="L173" s="149">
        <f t="shared" si="130"/>
        <v>0</v>
      </c>
      <c r="M173" s="149">
        <f t="shared" si="131"/>
        <v>0</v>
      </c>
      <c r="N173" s="149">
        <f t="shared" si="131"/>
        <v>0</v>
      </c>
      <c r="O173" s="149">
        <f t="shared" si="131"/>
        <v>0</v>
      </c>
    </row>
    <row r="174" spans="1:15" ht="187.5" customHeight="1" x14ac:dyDescent="0.25">
      <c r="A174" s="427"/>
      <c r="B174" s="427"/>
      <c r="C174" s="150" t="s">
        <v>313</v>
      </c>
      <c r="D174" s="148">
        <f t="shared" si="129"/>
        <v>0</v>
      </c>
      <c r="E174" s="148">
        <f t="shared" si="129"/>
        <v>0</v>
      </c>
      <c r="F174" s="148">
        <f t="shared" si="129"/>
        <v>0</v>
      </c>
      <c r="G174" s="149">
        <f t="shared" si="129"/>
        <v>0</v>
      </c>
      <c r="H174" s="149">
        <f t="shared" si="129"/>
        <v>0</v>
      </c>
      <c r="I174" s="149">
        <f t="shared" si="129"/>
        <v>0</v>
      </c>
      <c r="J174" s="149">
        <f t="shared" si="130"/>
        <v>0</v>
      </c>
      <c r="K174" s="149">
        <f t="shared" si="130"/>
        <v>0</v>
      </c>
      <c r="L174" s="149">
        <f t="shared" si="130"/>
        <v>0</v>
      </c>
      <c r="M174" s="149">
        <f t="shared" si="131"/>
        <v>0</v>
      </c>
      <c r="N174" s="149">
        <f t="shared" si="131"/>
        <v>0</v>
      </c>
      <c r="O174" s="149">
        <f t="shared" si="131"/>
        <v>0</v>
      </c>
    </row>
    <row r="175" spans="1:15" ht="219" customHeight="1" x14ac:dyDescent="0.25">
      <c r="A175" s="427"/>
      <c r="B175" s="427"/>
      <c r="C175" s="150" t="s">
        <v>314</v>
      </c>
      <c r="D175" s="148">
        <f t="shared" si="129"/>
        <v>0</v>
      </c>
      <c r="E175" s="148">
        <f t="shared" si="129"/>
        <v>0</v>
      </c>
      <c r="F175" s="148">
        <f t="shared" si="129"/>
        <v>0</v>
      </c>
      <c r="G175" s="149">
        <f t="shared" si="129"/>
        <v>0</v>
      </c>
      <c r="H175" s="149">
        <f t="shared" si="129"/>
        <v>0</v>
      </c>
      <c r="I175" s="149">
        <f t="shared" si="129"/>
        <v>0</v>
      </c>
      <c r="J175" s="149">
        <f t="shared" si="130"/>
        <v>0</v>
      </c>
      <c r="K175" s="149">
        <f t="shared" si="130"/>
        <v>0</v>
      </c>
      <c r="L175" s="149">
        <f t="shared" si="130"/>
        <v>0</v>
      </c>
      <c r="M175" s="149">
        <f t="shared" si="131"/>
        <v>0</v>
      </c>
      <c r="N175" s="149">
        <f t="shared" si="131"/>
        <v>0</v>
      </c>
      <c r="O175" s="149">
        <f t="shared" si="131"/>
        <v>0</v>
      </c>
    </row>
    <row r="176" spans="1:15" ht="321" customHeight="1" x14ac:dyDescent="0.25">
      <c r="A176" s="427"/>
      <c r="B176" s="427"/>
      <c r="C176" s="147" t="s">
        <v>315</v>
      </c>
      <c r="D176" s="148">
        <f t="shared" si="129"/>
        <v>0</v>
      </c>
      <c r="E176" s="148">
        <f t="shared" si="129"/>
        <v>0</v>
      </c>
      <c r="F176" s="148">
        <f t="shared" si="129"/>
        <v>0</v>
      </c>
      <c r="G176" s="149">
        <f t="shared" si="129"/>
        <v>0</v>
      </c>
      <c r="H176" s="149">
        <f t="shared" si="129"/>
        <v>0</v>
      </c>
      <c r="I176" s="149">
        <f t="shared" si="129"/>
        <v>0</v>
      </c>
      <c r="J176" s="149">
        <f t="shared" si="130"/>
        <v>0</v>
      </c>
      <c r="K176" s="149">
        <f t="shared" si="130"/>
        <v>0</v>
      </c>
      <c r="L176" s="149">
        <f t="shared" si="130"/>
        <v>0</v>
      </c>
      <c r="M176" s="149">
        <f t="shared" si="131"/>
        <v>0</v>
      </c>
      <c r="N176" s="149">
        <f t="shared" si="131"/>
        <v>0</v>
      </c>
      <c r="O176" s="149">
        <f t="shared" si="131"/>
        <v>0</v>
      </c>
    </row>
    <row r="177" spans="1:15" ht="32.4" x14ac:dyDescent="0.25">
      <c r="A177" s="427"/>
      <c r="B177" s="427"/>
      <c r="C177" s="147" t="s">
        <v>316</v>
      </c>
      <c r="D177" s="148">
        <f t="shared" si="129"/>
        <v>0</v>
      </c>
      <c r="E177" s="148">
        <f t="shared" si="129"/>
        <v>0</v>
      </c>
      <c r="F177" s="148">
        <f t="shared" si="129"/>
        <v>0</v>
      </c>
      <c r="G177" s="149">
        <f t="shared" si="129"/>
        <v>0</v>
      </c>
      <c r="H177" s="149">
        <f t="shared" si="129"/>
        <v>0</v>
      </c>
      <c r="I177" s="149">
        <f t="shared" si="129"/>
        <v>0</v>
      </c>
      <c r="J177" s="149">
        <f t="shared" si="130"/>
        <v>0</v>
      </c>
      <c r="K177" s="149">
        <f t="shared" si="130"/>
        <v>0</v>
      </c>
      <c r="L177" s="149">
        <f t="shared" si="130"/>
        <v>0</v>
      </c>
      <c r="M177" s="149">
        <f t="shared" si="131"/>
        <v>0</v>
      </c>
      <c r="N177" s="149">
        <f t="shared" si="131"/>
        <v>0</v>
      </c>
      <c r="O177" s="149">
        <f t="shared" si="131"/>
        <v>0</v>
      </c>
    </row>
    <row r="178" spans="1:15" ht="32.4" x14ac:dyDescent="0.25">
      <c r="A178" s="428"/>
      <c r="B178" s="428"/>
      <c r="C178" s="147" t="s">
        <v>317</v>
      </c>
      <c r="D178" s="148">
        <f t="shared" si="129"/>
        <v>206248</v>
      </c>
      <c r="E178" s="148">
        <f t="shared" si="129"/>
        <v>0</v>
      </c>
      <c r="F178" s="148">
        <f t="shared" si="129"/>
        <v>206248</v>
      </c>
      <c r="G178" s="149">
        <f t="shared" si="129"/>
        <v>206248</v>
      </c>
      <c r="H178" s="149">
        <f t="shared" si="129"/>
        <v>0</v>
      </c>
      <c r="I178" s="149">
        <f t="shared" si="129"/>
        <v>206248</v>
      </c>
      <c r="J178" s="149">
        <f t="shared" si="130"/>
        <v>206248</v>
      </c>
      <c r="K178" s="149">
        <f t="shared" si="130"/>
        <v>0</v>
      </c>
      <c r="L178" s="149">
        <f t="shared" si="130"/>
        <v>206248</v>
      </c>
      <c r="M178" s="149">
        <f>M191</f>
        <v>205816.5</v>
      </c>
      <c r="N178" s="149">
        <f t="shared" si="130"/>
        <v>0</v>
      </c>
      <c r="O178" s="149">
        <f t="shared" si="130"/>
        <v>205816.5</v>
      </c>
    </row>
    <row r="179" spans="1:15" ht="66" customHeight="1" x14ac:dyDescent="0.25">
      <c r="A179" s="444" t="s">
        <v>12</v>
      </c>
      <c r="B179" s="444" t="s">
        <v>190</v>
      </c>
      <c r="C179" s="122" t="s">
        <v>318</v>
      </c>
      <c r="D179" s="123">
        <f t="shared" ref="D179:I179" si="132">D180+D190+D191</f>
        <v>206248</v>
      </c>
      <c r="E179" s="123">
        <f t="shared" si="132"/>
        <v>0</v>
      </c>
      <c r="F179" s="123">
        <f t="shared" si="132"/>
        <v>206248</v>
      </c>
      <c r="G179" s="124">
        <f t="shared" si="132"/>
        <v>206248</v>
      </c>
      <c r="H179" s="124">
        <f t="shared" si="132"/>
        <v>0</v>
      </c>
      <c r="I179" s="124">
        <f t="shared" si="132"/>
        <v>206248</v>
      </c>
      <c r="J179" s="124">
        <f t="shared" ref="J179:O179" si="133">J180+J190+J191</f>
        <v>206248</v>
      </c>
      <c r="K179" s="124">
        <f t="shared" si="133"/>
        <v>0</v>
      </c>
      <c r="L179" s="124">
        <f t="shared" si="133"/>
        <v>206248</v>
      </c>
      <c r="M179" s="124">
        <f t="shared" si="133"/>
        <v>205816.5</v>
      </c>
      <c r="N179" s="124">
        <f t="shared" si="133"/>
        <v>0</v>
      </c>
      <c r="O179" s="124">
        <f t="shared" si="133"/>
        <v>205816.5</v>
      </c>
    </row>
    <row r="180" spans="1:15" ht="95.25" customHeight="1" x14ac:dyDescent="0.25">
      <c r="A180" s="445"/>
      <c r="B180" s="445"/>
      <c r="C180" s="125" t="s">
        <v>306</v>
      </c>
      <c r="D180" s="126">
        <f t="shared" ref="D180:I180" si="134">D182+D189</f>
        <v>0</v>
      </c>
      <c r="E180" s="126">
        <f t="shared" si="134"/>
        <v>0</v>
      </c>
      <c r="F180" s="126">
        <f t="shared" si="134"/>
        <v>0</v>
      </c>
      <c r="G180" s="127">
        <f t="shared" si="134"/>
        <v>0</v>
      </c>
      <c r="H180" s="127">
        <f t="shared" si="134"/>
        <v>0</v>
      </c>
      <c r="I180" s="127">
        <f t="shared" si="134"/>
        <v>0</v>
      </c>
      <c r="J180" s="127">
        <f t="shared" ref="J180:O180" si="135">J182+J189</f>
        <v>0</v>
      </c>
      <c r="K180" s="127">
        <f t="shared" si="135"/>
        <v>0</v>
      </c>
      <c r="L180" s="127">
        <f t="shared" si="135"/>
        <v>0</v>
      </c>
      <c r="M180" s="127">
        <f t="shared" si="135"/>
        <v>0</v>
      </c>
      <c r="N180" s="127">
        <f t="shared" si="135"/>
        <v>0</v>
      </c>
      <c r="O180" s="127">
        <f t="shared" si="135"/>
        <v>0</v>
      </c>
    </row>
    <row r="181" spans="1:15" ht="32.4" x14ac:dyDescent="0.25">
      <c r="A181" s="445"/>
      <c r="B181" s="445"/>
      <c r="C181" s="125" t="s">
        <v>307</v>
      </c>
      <c r="D181" s="126"/>
      <c r="E181" s="126"/>
      <c r="F181" s="126"/>
      <c r="G181" s="127"/>
      <c r="H181" s="127"/>
      <c r="I181" s="127"/>
      <c r="J181" s="127"/>
      <c r="K181" s="127"/>
      <c r="L181" s="127"/>
      <c r="M181" s="127"/>
      <c r="N181" s="127"/>
      <c r="O181" s="127"/>
    </row>
    <row r="182" spans="1:15" ht="223.5" customHeight="1" x14ac:dyDescent="0.25">
      <c r="A182" s="445"/>
      <c r="B182" s="445"/>
      <c r="C182" s="125" t="s">
        <v>308</v>
      </c>
      <c r="D182" s="126">
        <f t="shared" ref="D182:I182" si="136">D183+D184+D185+D186+D187+D188</f>
        <v>0</v>
      </c>
      <c r="E182" s="126">
        <f t="shared" si="136"/>
        <v>0</v>
      </c>
      <c r="F182" s="126">
        <f t="shared" si="136"/>
        <v>0</v>
      </c>
      <c r="G182" s="127">
        <f t="shared" si="136"/>
        <v>0</v>
      </c>
      <c r="H182" s="127">
        <f t="shared" si="136"/>
        <v>0</v>
      </c>
      <c r="I182" s="127">
        <f t="shared" si="136"/>
        <v>0</v>
      </c>
      <c r="J182" s="127">
        <f t="shared" ref="J182:O182" si="137">J183+J184+J185+J186+J187+J188</f>
        <v>0</v>
      </c>
      <c r="K182" s="127">
        <f t="shared" si="137"/>
        <v>0</v>
      </c>
      <c r="L182" s="127">
        <f t="shared" si="137"/>
        <v>0</v>
      </c>
      <c r="M182" s="127">
        <f t="shared" si="137"/>
        <v>0</v>
      </c>
      <c r="N182" s="127">
        <f t="shared" si="137"/>
        <v>0</v>
      </c>
      <c r="O182" s="127">
        <f t="shared" si="137"/>
        <v>0</v>
      </c>
    </row>
    <row r="183" spans="1:15" ht="190.5" customHeight="1" x14ac:dyDescent="0.25">
      <c r="A183" s="445"/>
      <c r="B183" s="445"/>
      <c r="C183" s="128" t="s">
        <v>309</v>
      </c>
      <c r="D183" s="126">
        <f t="shared" ref="D183:I191" si="138">D196+D209</f>
        <v>0</v>
      </c>
      <c r="E183" s="126">
        <f t="shared" si="138"/>
        <v>0</v>
      </c>
      <c r="F183" s="126">
        <f t="shared" si="138"/>
        <v>0</v>
      </c>
      <c r="G183" s="127">
        <f t="shared" si="138"/>
        <v>0</v>
      </c>
      <c r="H183" s="127">
        <f t="shared" si="138"/>
        <v>0</v>
      </c>
      <c r="I183" s="127">
        <f t="shared" si="138"/>
        <v>0</v>
      </c>
      <c r="J183" s="127">
        <f t="shared" ref="J183:L191" si="139">J196+J209</f>
        <v>0</v>
      </c>
      <c r="K183" s="127">
        <f t="shared" si="139"/>
        <v>0</v>
      </c>
      <c r="L183" s="127">
        <f t="shared" si="139"/>
        <v>0</v>
      </c>
      <c r="M183" s="127">
        <f t="shared" ref="M183:O191" si="140">M196+M209</f>
        <v>0</v>
      </c>
      <c r="N183" s="127">
        <f t="shared" si="140"/>
        <v>0</v>
      </c>
      <c r="O183" s="127">
        <f t="shared" si="140"/>
        <v>0</v>
      </c>
    </row>
    <row r="184" spans="1:15" ht="223.5" customHeight="1" x14ac:dyDescent="0.25">
      <c r="A184" s="445"/>
      <c r="B184" s="445"/>
      <c r="C184" s="128" t="s">
        <v>310</v>
      </c>
      <c r="D184" s="126">
        <f t="shared" si="138"/>
        <v>0</v>
      </c>
      <c r="E184" s="126">
        <f t="shared" si="138"/>
        <v>0</v>
      </c>
      <c r="F184" s="126">
        <f t="shared" si="138"/>
        <v>0</v>
      </c>
      <c r="G184" s="127">
        <f t="shared" si="138"/>
        <v>0</v>
      </c>
      <c r="H184" s="127">
        <f t="shared" si="138"/>
        <v>0</v>
      </c>
      <c r="I184" s="127">
        <f t="shared" si="138"/>
        <v>0</v>
      </c>
      <c r="J184" s="127">
        <f t="shared" si="139"/>
        <v>0</v>
      </c>
      <c r="K184" s="127">
        <f t="shared" si="139"/>
        <v>0</v>
      </c>
      <c r="L184" s="127">
        <f t="shared" si="139"/>
        <v>0</v>
      </c>
      <c r="M184" s="127">
        <f t="shared" si="140"/>
        <v>0</v>
      </c>
      <c r="N184" s="127">
        <f t="shared" si="140"/>
        <v>0</v>
      </c>
      <c r="O184" s="127">
        <f t="shared" si="140"/>
        <v>0</v>
      </c>
    </row>
    <row r="185" spans="1:15" ht="194.4" x14ac:dyDescent="0.25">
      <c r="A185" s="445"/>
      <c r="B185" s="445"/>
      <c r="C185" s="128" t="s">
        <v>311</v>
      </c>
      <c r="D185" s="126">
        <f t="shared" si="138"/>
        <v>0</v>
      </c>
      <c r="E185" s="126">
        <f t="shared" si="138"/>
        <v>0</v>
      </c>
      <c r="F185" s="126">
        <f t="shared" si="138"/>
        <v>0</v>
      </c>
      <c r="G185" s="127">
        <f t="shared" si="138"/>
        <v>0</v>
      </c>
      <c r="H185" s="127">
        <f t="shared" si="138"/>
        <v>0</v>
      </c>
      <c r="I185" s="127">
        <f t="shared" si="138"/>
        <v>0</v>
      </c>
      <c r="J185" s="127">
        <f t="shared" si="139"/>
        <v>0</v>
      </c>
      <c r="K185" s="127">
        <f t="shared" si="139"/>
        <v>0</v>
      </c>
      <c r="L185" s="127">
        <f t="shared" si="139"/>
        <v>0</v>
      </c>
      <c r="M185" s="127">
        <f t="shared" si="140"/>
        <v>0</v>
      </c>
      <c r="N185" s="127">
        <f t="shared" si="140"/>
        <v>0</v>
      </c>
      <c r="O185" s="127">
        <f t="shared" si="140"/>
        <v>0</v>
      </c>
    </row>
    <row r="186" spans="1:15" ht="222" customHeight="1" x14ac:dyDescent="0.25">
      <c r="A186" s="445"/>
      <c r="B186" s="445"/>
      <c r="C186" s="128" t="s">
        <v>312</v>
      </c>
      <c r="D186" s="126">
        <f t="shared" si="138"/>
        <v>0</v>
      </c>
      <c r="E186" s="126">
        <f t="shared" si="138"/>
        <v>0</v>
      </c>
      <c r="F186" s="126">
        <f t="shared" si="138"/>
        <v>0</v>
      </c>
      <c r="G186" s="127">
        <f t="shared" si="138"/>
        <v>0</v>
      </c>
      <c r="H186" s="127">
        <f t="shared" si="138"/>
        <v>0</v>
      </c>
      <c r="I186" s="127">
        <f t="shared" si="138"/>
        <v>0</v>
      </c>
      <c r="J186" s="127">
        <f t="shared" si="139"/>
        <v>0</v>
      </c>
      <c r="K186" s="127">
        <f t="shared" si="139"/>
        <v>0</v>
      </c>
      <c r="L186" s="127">
        <f t="shared" si="139"/>
        <v>0</v>
      </c>
      <c r="M186" s="127">
        <f t="shared" si="140"/>
        <v>0</v>
      </c>
      <c r="N186" s="127">
        <f t="shared" si="140"/>
        <v>0</v>
      </c>
      <c r="O186" s="127">
        <f t="shared" si="140"/>
        <v>0</v>
      </c>
    </row>
    <row r="187" spans="1:15" ht="189" customHeight="1" x14ac:dyDescent="0.25">
      <c r="A187" s="445"/>
      <c r="B187" s="445"/>
      <c r="C187" s="128" t="s">
        <v>313</v>
      </c>
      <c r="D187" s="126">
        <f t="shared" si="138"/>
        <v>0</v>
      </c>
      <c r="E187" s="126">
        <f t="shared" si="138"/>
        <v>0</v>
      </c>
      <c r="F187" s="126">
        <f t="shared" si="138"/>
        <v>0</v>
      </c>
      <c r="G187" s="127">
        <f t="shared" si="138"/>
        <v>0</v>
      </c>
      <c r="H187" s="127">
        <f t="shared" si="138"/>
        <v>0</v>
      </c>
      <c r="I187" s="127">
        <f t="shared" si="138"/>
        <v>0</v>
      </c>
      <c r="J187" s="127">
        <f t="shared" si="139"/>
        <v>0</v>
      </c>
      <c r="K187" s="127">
        <f t="shared" si="139"/>
        <v>0</v>
      </c>
      <c r="L187" s="127">
        <f t="shared" si="139"/>
        <v>0</v>
      </c>
      <c r="M187" s="127">
        <f t="shared" si="140"/>
        <v>0</v>
      </c>
      <c r="N187" s="127">
        <f t="shared" si="140"/>
        <v>0</v>
      </c>
      <c r="O187" s="127">
        <f t="shared" si="140"/>
        <v>0</v>
      </c>
    </row>
    <row r="188" spans="1:15" ht="225" customHeight="1" x14ac:dyDescent="0.25">
      <c r="A188" s="445"/>
      <c r="B188" s="445"/>
      <c r="C188" s="128" t="s">
        <v>314</v>
      </c>
      <c r="D188" s="126">
        <f t="shared" si="138"/>
        <v>0</v>
      </c>
      <c r="E188" s="126">
        <f t="shared" si="138"/>
        <v>0</v>
      </c>
      <c r="F188" s="126">
        <f t="shared" si="138"/>
        <v>0</v>
      </c>
      <c r="G188" s="127">
        <f t="shared" si="138"/>
        <v>0</v>
      </c>
      <c r="H188" s="127">
        <f t="shared" si="138"/>
        <v>0</v>
      </c>
      <c r="I188" s="127">
        <f t="shared" si="138"/>
        <v>0</v>
      </c>
      <c r="J188" s="127">
        <f t="shared" si="139"/>
        <v>0</v>
      </c>
      <c r="K188" s="127">
        <f t="shared" si="139"/>
        <v>0</v>
      </c>
      <c r="L188" s="127">
        <f t="shared" si="139"/>
        <v>0</v>
      </c>
      <c r="M188" s="127">
        <f t="shared" si="140"/>
        <v>0</v>
      </c>
      <c r="N188" s="127">
        <f t="shared" si="140"/>
        <v>0</v>
      </c>
      <c r="O188" s="127">
        <f t="shared" si="140"/>
        <v>0</v>
      </c>
    </row>
    <row r="189" spans="1:15" ht="322.5" customHeight="1" x14ac:dyDescent="0.25">
      <c r="A189" s="445"/>
      <c r="B189" s="445"/>
      <c r="C189" s="125" t="s">
        <v>315</v>
      </c>
      <c r="D189" s="126">
        <f t="shared" si="138"/>
        <v>0</v>
      </c>
      <c r="E189" s="126">
        <f t="shared" si="138"/>
        <v>0</v>
      </c>
      <c r="F189" s="126">
        <f t="shared" si="138"/>
        <v>0</v>
      </c>
      <c r="G189" s="127">
        <f t="shared" si="138"/>
        <v>0</v>
      </c>
      <c r="H189" s="127">
        <f t="shared" si="138"/>
        <v>0</v>
      </c>
      <c r="I189" s="127">
        <f t="shared" si="138"/>
        <v>0</v>
      </c>
      <c r="J189" s="127">
        <f t="shared" si="139"/>
        <v>0</v>
      </c>
      <c r="K189" s="127">
        <f t="shared" si="139"/>
        <v>0</v>
      </c>
      <c r="L189" s="127">
        <f t="shared" si="139"/>
        <v>0</v>
      </c>
      <c r="M189" s="127">
        <f t="shared" si="140"/>
        <v>0</v>
      </c>
      <c r="N189" s="127">
        <f t="shared" si="140"/>
        <v>0</v>
      </c>
      <c r="O189" s="127">
        <f t="shared" si="140"/>
        <v>0</v>
      </c>
    </row>
    <row r="190" spans="1:15" ht="32.4" x14ac:dyDescent="0.25">
      <c r="A190" s="445"/>
      <c r="B190" s="445"/>
      <c r="C190" s="125" t="s">
        <v>316</v>
      </c>
      <c r="D190" s="126">
        <f t="shared" si="138"/>
        <v>0</v>
      </c>
      <c r="E190" s="126">
        <f t="shared" si="138"/>
        <v>0</v>
      </c>
      <c r="F190" s="126">
        <f t="shared" si="138"/>
        <v>0</v>
      </c>
      <c r="G190" s="127">
        <f t="shared" si="138"/>
        <v>0</v>
      </c>
      <c r="H190" s="127">
        <f t="shared" si="138"/>
        <v>0</v>
      </c>
      <c r="I190" s="127">
        <f t="shared" si="138"/>
        <v>0</v>
      </c>
      <c r="J190" s="127">
        <f t="shared" si="139"/>
        <v>0</v>
      </c>
      <c r="K190" s="127">
        <f t="shared" si="139"/>
        <v>0</v>
      </c>
      <c r="L190" s="127">
        <f t="shared" si="139"/>
        <v>0</v>
      </c>
      <c r="M190" s="127">
        <f t="shared" si="140"/>
        <v>0</v>
      </c>
      <c r="N190" s="127">
        <f t="shared" si="140"/>
        <v>0</v>
      </c>
      <c r="O190" s="127">
        <f t="shared" si="140"/>
        <v>0</v>
      </c>
    </row>
    <row r="191" spans="1:15" ht="32.4" x14ac:dyDescent="0.25">
      <c r="A191" s="446"/>
      <c r="B191" s="446"/>
      <c r="C191" s="125" t="s">
        <v>317</v>
      </c>
      <c r="D191" s="126">
        <f t="shared" si="138"/>
        <v>206248</v>
      </c>
      <c r="E191" s="126">
        <f t="shared" si="138"/>
        <v>0</v>
      </c>
      <c r="F191" s="126">
        <f t="shared" si="138"/>
        <v>206248</v>
      </c>
      <c r="G191" s="127">
        <f t="shared" si="138"/>
        <v>206248</v>
      </c>
      <c r="H191" s="127">
        <f t="shared" si="138"/>
        <v>0</v>
      </c>
      <c r="I191" s="127">
        <f t="shared" si="138"/>
        <v>206248</v>
      </c>
      <c r="J191" s="127">
        <f t="shared" si="139"/>
        <v>206248</v>
      </c>
      <c r="K191" s="127">
        <f t="shared" si="139"/>
        <v>0</v>
      </c>
      <c r="L191" s="127">
        <f t="shared" si="139"/>
        <v>206248</v>
      </c>
      <c r="M191" s="127">
        <f t="shared" si="140"/>
        <v>205816.5</v>
      </c>
      <c r="N191" s="127">
        <f t="shared" si="140"/>
        <v>0</v>
      </c>
      <c r="O191" s="127">
        <f t="shared" si="140"/>
        <v>205816.5</v>
      </c>
    </row>
    <row r="192" spans="1:15" ht="33" customHeight="1" x14ac:dyDescent="0.25">
      <c r="A192" s="382" t="s">
        <v>191</v>
      </c>
      <c r="B192" s="382" t="s">
        <v>192</v>
      </c>
      <c r="C192" s="135" t="s">
        <v>318</v>
      </c>
      <c r="D192" s="136">
        <f t="shared" ref="D192:I192" si="141">D193+D203+D204</f>
        <v>203269</v>
      </c>
      <c r="E192" s="136">
        <f t="shared" si="141"/>
        <v>0</v>
      </c>
      <c r="F192" s="136">
        <f t="shared" si="141"/>
        <v>203269</v>
      </c>
      <c r="G192" s="136">
        <f t="shared" si="141"/>
        <v>203269</v>
      </c>
      <c r="H192" s="136">
        <f t="shared" si="141"/>
        <v>0</v>
      </c>
      <c r="I192" s="136">
        <f t="shared" si="141"/>
        <v>203269</v>
      </c>
      <c r="J192" s="136">
        <f t="shared" ref="J192:O192" si="142">J193+J203+J204</f>
        <v>203269</v>
      </c>
      <c r="K192" s="136">
        <f t="shared" si="142"/>
        <v>0</v>
      </c>
      <c r="L192" s="136">
        <f t="shared" si="142"/>
        <v>203269</v>
      </c>
      <c r="M192" s="136">
        <f t="shared" si="142"/>
        <v>202837.5</v>
      </c>
      <c r="N192" s="136">
        <f t="shared" si="142"/>
        <v>0</v>
      </c>
      <c r="O192" s="136">
        <f t="shared" si="142"/>
        <v>202837.5</v>
      </c>
    </row>
    <row r="193" spans="1:15" ht="97.2" x14ac:dyDescent="0.25">
      <c r="A193" s="383"/>
      <c r="B193" s="383"/>
      <c r="C193" s="135" t="s">
        <v>306</v>
      </c>
      <c r="D193" s="136">
        <f t="shared" ref="D193:I193" si="143">D195+D202</f>
        <v>0</v>
      </c>
      <c r="E193" s="136">
        <f t="shared" si="143"/>
        <v>0</v>
      </c>
      <c r="F193" s="136">
        <f t="shared" si="143"/>
        <v>0</v>
      </c>
      <c r="G193" s="136">
        <f t="shared" si="143"/>
        <v>0</v>
      </c>
      <c r="H193" s="136">
        <f t="shared" si="143"/>
        <v>0</v>
      </c>
      <c r="I193" s="136">
        <f t="shared" si="143"/>
        <v>0</v>
      </c>
      <c r="J193" s="136">
        <f t="shared" ref="J193:O193" si="144">J195+J202</f>
        <v>0</v>
      </c>
      <c r="K193" s="136">
        <f t="shared" si="144"/>
        <v>0</v>
      </c>
      <c r="L193" s="136">
        <f t="shared" si="144"/>
        <v>0</v>
      </c>
      <c r="M193" s="136">
        <f t="shared" si="144"/>
        <v>0</v>
      </c>
      <c r="N193" s="136">
        <f t="shared" si="144"/>
        <v>0</v>
      </c>
      <c r="O193" s="136">
        <f t="shared" si="144"/>
        <v>0</v>
      </c>
    </row>
    <row r="194" spans="1:15" ht="32.4" x14ac:dyDescent="0.25">
      <c r="A194" s="383"/>
      <c r="B194" s="383"/>
      <c r="C194" s="135" t="s">
        <v>307</v>
      </c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</row>
    <row r="195" spans="1:15" ht="223.5" customHeight="1" x14ac:dyDescent="0.25">
      <c r="A195" s="383"/>
      <c r="B195" s="383"/>
      <c r="C195" s="135" t="s">
        <v>308</v>
      </c>
      <c r="D195" s="136">
        <f t="shared" ref="D195:I195" si="145">D196+D197+D198+D199+D200+D201</f>
        <v>0</v>
      </c>
      <c r="E195" s="136">
        <f t="shared" si="145"/>
        <v>0</v>
      </c>
      <c r="F195" s="136">
        <f t="shared" si="145"/>
        <v>0</v>
      </c>
      <c r="G195" s="136">
        <f t="shared" si="145"/>
        <v>0</v>
      </c>
      <c r="H195" s="136">
        <f t="shared" si="145"/>
        <v>0</v>
      </c>
      <c r="I195" s="136">
        <f t="shared" si="145"/>
        <v>0</v>
      </c>
      <c r="J195" s="136">
        <f t="shared" ref="J195:O195" si="146">J196+J197+J198+J199+J200+J201</f>
        <v>0</v>
      </c>
      <c r="K195" s="136">
        <f t="shared" si="146"/>
        <v>0</v>
      </c>
      <c r="L195" s="136">
        <f t="shared" si="146"/>
        <v>0</v>
      </c>
      <c r="M195" s="136">
        <f t="shared" si="146"/>
        <v>0</v>
      </c>
      <c r="N195" s="136">
        <f t="shared" si="146"/>
        <v>0</v>
      </c>
      <c r="O195" s="136">
        <f t="shared" si="146"/>
        <v>0</v>
      </c>
    </row>
    <row r="196" spans="1:15" ht="190.5" customHeight="1" x14ac:dyDescent="0.25">
      <c r="A196" s="383"/>
      <c r="B196" s="383"/>
      <c r="C196" s="137" t="s">
        <v>309</v>
      </c>
      <c r="D196" s="136">
        <f>E196+F196</f>
        <v>0</v>
      </c>
      <c r="E196" s="136">
        <v>0</v>
      </c>
      <c r="F196" s="136">
        <v>0</v>
      </c>
      <c r="G196" s="136">
        <f>H196+I196</f>
        <v>0</v>
      </c>
      <c r="H196" s="136">
        <v>0</v>
      </c>
      <c r="I196" s="136">
        <v>0</v>
      </c>
      <c r="J196" s="136">
        <f>K196+L196</f>
        <v>0</v>
      </c>
      <c r="K196" s="136">
        <v>0</v>
      </c>
      <c r="L196" s="136">
        <v>0</v>
      </c>
      <c r="M196" s="136">
        <f>N196+O196</f>
        <v>0</v>
      </c>
      <c r="N196" s="136">
        <v>0</v>
      </c>
      <c r="O196" s="136">
        <v>0</v>
      </c>
    </row>
    <row r="197" spans="1:15" ht="222" customHeight="1" x14ac:dyDescent="0.25">
      <c r="A197" s="383"/>
      <c r="B197" s="383"/>
      <c r="C197" s="137" t="s">
        <v>310</v>
      </c>
      <c r="D197" s="136">
        <f t="shared" ref="D197:D204" si="147">E197+F197</f>
        <v>0</v>
      </c>
      <c r="E197" s="136">
        <v>0</v>
      </c>
      <c r="F197" s="136">
        <v>0</v>
      </c>
      <c r="G197" s="136">
        <f t="shared" ref="G197:G204" si="148">H197+I197</f>
        <v>0</v>
      </c>
      <c r="H197" s="136">
        <v>0</v>
      </c>
      <c r="I197" s="136">
        <v>0</v>
      </c>
      <c r="J197" s="136">
        <f t="shared" ref="J197:J204" si="149">K197+L197</f>
        <v>0</v>
      </c>
      <c r="K197" s="136">
        <v>0</v>
      </c>
      <c r="L197" s="136">
        <v>0</v>
      </c>
      <c r="M197" s="136">
        <f t="shared" ref="M197:M204" si="150">N197+O197</f>
        <v>0</v>
      </c>
      <c r="N197" s="136">
        <v>0</v>
      </c>
      <c r="O197" s="136">
        <v>0</v>
      </c>
    </row>
    <row r="198" spans="1:15" ht="190.5" customHeight="1" x14ac:dyDescent="0.25">
      <c r="A198" s="383"/>
      <c r="B198" s="383"/>
      <c r="C198" s="137" t="s">
        <v>311</v>
      </c>
      <c r="D198" s="136">
        <f t="shared" si="147"/>
        <v>0</v>
      </c>
      <c r="E198" s="136">
        <v>0</v>
      </c>
      <c r="F198" s="136">
        <v>0</v>
      </c>
      <c r="G198" s="136">
        <f t="shared" si="148"/>
        <v>0</v>
      </c>
      <c r="H198" s="136">
        <v>0</v>
      </c>
      <c r="I198" s="136">
        <v>0</v>
      </c>
      <c r="J198" s="136">
        <f t="shared" si="149"/>
        <v>0</v>
      </c>
      <c r="K198" s="136">
        <v>0</v>
      </c>
      <c r="L198" s="136">
        <v>0</v>
      </c>
      <c r="M198" s="136">
        <f t="shared" si="150"/>
        <v>0</v>
      </c>
      <c r="N198" s="136">
        <v>0</v>
      </c>
      <c r="O198" s="136">
        <v>0</v>
      </c>
    </row>
    <row r="199" spans="1:15" ht="222" customHeight="1" x14ac:dyDescent="0.25">
      <c r="A199" s="383"/>
      <c r="B199" s="383"/>
      <c r="C199" s="137" t="s">
        <v>312</v>
      </c>
      <c r="D199" s="136">
        <f t="shared" si="147"/>
        <v>0</v>
      </c>
      <c r="E199" s="136">
        <v>0</v>
      </c>
      <c r="F199" s="136">
        <v>0</v>
      </c>
      <c r="G199" s="136">
        <f t="shared" si="148"/>
        <v>0</v>
      </c>
      <c r="H199" s="136">
        <v>0</v>
      </c>
      <c r="I199" s="136">
        <v>0</v>
      </c>
      <c r="J199" s="136">
        <f t="shared" si="149"/>
        <v>0</v>
      </c>
      <c r="K199" s="136">
        <v>0</v>
      </c>
      <c r="L199" s="136">
        <v>0</v>
      </c>
      <c r="M199" s="136">
        <f t="shared" si="150"/>
        <v>0</v>
      </c>
      <c r="N199" s="136">
        <v>0</v>
      </c>
      <c r="O199" s="136">
        <v>0</v>
      </c>
    </row>
    <row r="200" spans="1:15" ht="187.5" customHeight="1" x14ac:dyDescent="0.25">
      <c r="A200" s="383"/>
      <c r="B200" s="383"/>
      <c r="C200" s="137" t="s">
        <v>313</v>
      </c>
      <c r="D200" s="136">
        <f t="shared" si="147"/>
        <v>0</v>
      </c>
      <c r="E200" s="136">
        <v>0</v>
      </c>
      <c r="F200" s="136">
        <v>0</v>
      </c>
      <c r="G200" s="136">
        <f t="shared" si="148"/>
        <v>0</v>
      </c>
      <c r="H200" s="136">
        <v>0</v>
      </c>
      <c r="I200" s="136">
        <v>0</v>
      </c>
      <c r="J200" s="136">
        <f t="shared" si="149"/>
        <v>0</v>
      </c>
      <c r="K200" s="136">
        <v>0</v>
      </c>
      <c r="L200" s="136">
        <v>0</v>
      </c>
      <c r="M200" s="136">
        <f t="shared" si="150"/>
        <v>0</v>
      </c>
      <c r="N200" s="136">
        <v>0</v>
      </c>
      <c r="O200" s="136">
        <v>0</v>
      </c>
    </row>
    <row r="201" spans="1:15" ht="224.25" customHeight="1" x14ac:dyDescent="0.25">
      <c r="A201" s="384"/>
      <c r="B201" s="384"/>
      <c r="C201" s="137" t="s">
        <v>314</v>
      </c>
      <c r="D201" s="136">
        <f t="shared" si="147"/>
        <v>0</v>
      </c>
      <c r="E201" s="136">
        <v>0</v>
      </c>
      <c r="F201" s="136">
        <v>0</v>
      </c>
      <c r="G201" s="136">
        <f t="shared" si="148"/>
        <v>0</v>
      </c>
      <c r="H201" s="136">
        <v>0</v>
      </c>
      <c r="I201" s="136">
        <v>0</v>
      </c>
      <c r="J201" s="136">
        <f t="shared" si="149"/>
        <v>0</v>
      </c>
      <c r="K201" s="136">
        <v>0</v>
      </c>
      <c r="L201" s="136">
        <v>0</v>
      </c>
      <c r="M201" s="136">
        <f t="shared" si="150"/>
        <v>0</v>
      </c>
      <c r="N201" s="136">
        <v>0</v>
      </c>
      <c r="O201" s="136">
        <v>0</v>
      </c>
    </row>
    <row r="202" spans="1:15" ht="322.5" customHeight="1" x14ac:dyDescent="0.25">
      <c r="A202" s="382"/>
      <c r="B202" s="382"/>
      <c r="C202" s="135" t="s">
        <v>315</v>
      </c>
      <c r="D202" s="136">
        <f t="shared" si="147"/>
        <v>0</v>
      </c>
      <c r="E202" s="136">
        <v>0</v>
      </c>
      <c r="F202" s="136">
        <v>0</v>
      </c>
      <c r="G202" s="136">
        <f t="shared" si="148"/>
        <v>0</v>
      </c>
      <c r="H202" s="136">
        <v>0</v>
      </c>
      <c r="I202" s="136">
        <v>0</v>
      </c>
      <c r="J202" s="136">
        <f t="shared" si="149"/>
        <v>0</v>
      </c>
      <c r="K202" s="136">
        <v>0</v>
      </c>
      <c r="L202" s="136">
        <v>0</v>
      </c>
      <c r="M202" s="136">
        <f t="shared" si="150"/>
        <v>0</v>
      </c>
      <c r="N202" s="136">
        <v>0</v>
      </c>
      <c r="O202" s="136">
        <v>0</v>
      </c>
    </row>
    <row r="203" spans="1:15" ht="32.4" x14ac:dyDescent="0.25">
      <c r="A203" s="383"/>
      <c r="B203" s="383"/>
      <c r="C203" s="135" t="s">
        <v>316</v>
      </c>
      <c r="D203" s="136">
        <f t="shared" si="147"/>
        <v>0</v>
      </c>
      <c r="E203" s="136">
        <v>0</v>
      </c>
      <c r="F203" s="136">
        <v>0</v>
      </c>
      <c r="G203" s="136">
        <f t="shared" si="148"/>
        <v>0</v>
      </c>
      <c r="H203" s="136">
        <v>0</v>
      </c>
      <c r="I203" s="136">
        <v>0</v>
      </c>
      <c r="J203" s="136">
        <f t="shared" si="149"/>
        <v>0</v>
      </c>
      <c r="K203" s="136">
        <v>0</v>
      </c>
      <c r="L203" s="136">
        <v>0</v>
      </c>
      <c r="M203" s="136">
        <f t="shared" si="150"/>
        <v>0</v>
      </c>
      <c r="N203" s="136">
        <v>0</v>
      </c>
      <c r="O203" s="136">
        <v>0</v>
      </c>
    </row>
    <row r="204" spans="1:15" ht="32.4" x14ac:dyDescent="0.25">
      <c r="A204" s="384"/>
      <c r="B204" s="384"/>
      <c r="C204" s="135" t="s">
        <v>317</v>
      </c>
      <c r="D204" s="136">
        <f t="shared" si="147"/>
        <v>203269</v>
      </c>
      <c r="E204" s="136">
        <v>0</v>
      </c>
      <c r="F204" s="136">
        <v>203269</v>
      </c>
      <c r="G204" s="136">
        <f t="shared" si="148"/>
        <v>203269</v>
      </c>
      <c r="H204" s="136">
        <v>0</v>
      </c>
      <c r="I204" s="136">
        <v>203269</v>
      </c>
      <c r="J204" s="136">
        <f t="shared" si="149"/>
        <v>203269</v>
      </c>
      <c r="K204" s="136">
        <v>0</v>
      </c>
      <c r="L204" s="136">
        <v>203269</v>
      </c>
      <c r="M204" s="136">
        <f t="shared" si="150"/>
        <v>202837.5</v>
      </c>
      <c r="N204" s="136">
        <v>0</v>
      </c>
      <c r="O204" s="294">
        <v>202837.5</v>
      </c>
    </row>
    <row r="205" spans="1:15" ht="33" customHeight="1" x14ac:dyDescent="0.25">
      <c r="A205" s="382" t="s">
        <v>193</v>
      </c>
      <c r="B205" s="382" t="s">
        <v>194</v>
      </c>
      <c r="C205" s="135" t="s">
        <v>318</v>
      </c>
      <c r="D205" s="136">
        <f t="shared" ref="D205:I205" si="151">D206+D216+D217</f>
        <v>2979</v>
      </c>
      <c r="E205" s="136">
        <f t="shared" si="151"/>
        <v>0</v>
      </c>
      <c r="F205" s="136">
        <f t="shared" si="151"/>
        <v>2979</v>
      </c>
      <c r="G205" s="136">
        <f t="shared" si="151"/>
        <v>2979</v>
      </c>
      <c r="H205" s="136">
        <f t="shared" si="151"/>
        <v>0</v>
      </c>
      <c r="I205" s="136">
        <f t="shared" si="151"/>
        <v>2979</v>
      </c>
      <c r="J205" s="136">
        <f t="shared" ref="J205:O205" si="152">J206+J216+J217</f>
        <v>2979</v>
      </c>
      <c r="K205" s="136">
        <f t="shared" si="152"/>
        <v>0</v>
      </c>
      <c r="L205" s="136">
        <f t="shared" si="152"/>
        <v>2979</v>
      </c>
      <c r="M205" s="136">
        <f t="shared" si="152"/>
        <v>2979</v>
      </c>
      <c r="N205" s="136">
        <f t="shared" si="152"/>
        <v>0</v>
      </c>
      <c r="O205" s="136">
        <f t="shared" si="152"/>
        <v>2979</v>
      </c>
    </row>
    <row r="206" spans="1:15" ht="97.2" x14ac:dyDescent="0.25">
      <c r="A206" s="383"/>
      <c r="B206" s="383"/>
      <c r="C206" s="135" t="s">
        <v>306</v>
      </c>
      <c r="D206" s="136">
        <f t="shared" ref="D206:I206" si="153">D208+D215</f>
        <v>0</v>
      </c>
      <c r="E206" s="136">
        <f t="shared" si="153"/>
        <v>0</v>
      </c>
      <c r="F206" s="136">
        <f t="shared" si="153"/>
        <v>0</v>
      </c>
      <c r="G206" s="136">
        <f t="shared" si="153"/>
        <v>0</v>
      </c>
      <c r="H206" s="136">
        <f t="shared" si="153"/>
        <v>0</v>
      </c>
      <c r="I206" s="136">
        <f t="shared" si="153"/>
        <v>0</v>
      </c>
      <c r="J206" s="136">
        <f t="shared" ref="J206:O206" si="154">J208+J215</f>
        <v>0</v>
      </c>
      <c r="K206" s="136">
        <f t="shared" si="154"/>
        <v>0</v>
      </c>
      <c r="L206" s="136">
        <f t="shared" si="154"/>
        <v>0</v>
      </c>
      <c r="M206" s="136">
        <f t="shared" si="154"/>
        <v>0</v>
      </c>
      <c r="N206" s="136">
        <f t="shared" si="154"/>
        <v>0</v>
      </c>
      <c r="O206" s="136">
        <f t="shared" si="154"/>
        <v>0</v>
      </c>
    </row>
    <row r="207" spans="1:15" ht="32.4" x14ac:dyDescent="0.25">
      <c r="A207" s="383"/>
      <c r="B207" s="383"/>
      <c r="C207" s="135" t="s">
        <v>307</v>
      </c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</row>
    <row r="208" spans="1:15" ht="237.75" customHeight="1" x14ac:dyDescent="0.25">
      <c r="A208" s="383"/>
      <c r="B208" s="383"/>
      <c r="C208" s="135" t="s">
        <v>308</v>
      </c>
      <c r="D208" s="136">
        <f t="shared" ref="D208:I208" si="155">D209+D210+D211+D212+D213+D214</f>
        <v>0</v>
      </c>
      <c r="E208" s="136">
        <f t="shared" si="155"/>
        <v>0</v>
      </c>
      <c r="F208" s="136">
        <f t="shared" si="155"/>
        <v>0</v>
      </c>
      <c r="G208" s="136">
        <f t="shared" si="155"/>
        <v>0</v>
      </c>
      <c r="H208" s="136">
        <f t="shared" si="155"/>
        <v>0</v>
      </c>
      <c r="I208" s="136">
        <f t="shared" si="155"/>
        <v>0</v>
      </c>
      <c r="J208" s="136">
        <f t="shared" ref="J208:O208" si="156">J209+J210+J211+J212+J213+J214</f>
        <v>0</v>
      </c>
      <c r="K208" s="136">
        <f t="shared" si="156"/>
        <v>0</v>
      </c>
      <c r="L208" s="136">
        <f t="shared" si="156"/>
        <v>0</v>
      </c>
      <c r="M208" s="136">
        <f t="shared" si="156"/>
        <v>0</v>
      </c>
      <c r="N208" s="136">
        <f t="shared" si="156"/>
        <v>0</v>
      </c>
      <c r="O208" s="136">
        <f t="shared" si="156"/>
        <v>0</v>
      </c>
    </row>
    <row r="209" spans="1:15" ht="194.4" x14ac:dyDescent="0.25">
      <c r="A209" s="383"/>
      <c r="B209" s="383"/>
      <c r="C209" s="137" t="s">
        <v>309</v>
      </c>
      <c r="D209" s="136">
        <f>E209+F209</f>
        <v>0</v>
      </c>
      <c r="E209" s="136">
        <v>0</v>
      </c>
      <c r="F209" s="136">
        <v>0</v>
      </c>
      <c r="G209" s="136">
        <f>H209+I209</f>
        <v>0</v>
      </c>
      <c r="H209" s="136">
        <v>0</v>
      </c>
      <c r="I209" s="136">
        <v>0</v>
      </c>
      <c r="J209" s="136">
        <f>K209+L209</f>
        <v>0</v>
      </c>
      <c r="K209" s="136">
        <v>0</v>
      </c>
      <c r="L209" s="136">
        <v>0</v>
      </c>
      <c r="M209" s="136">
        <f>N209+O209</f>
        <v>0</v>
      </c>
      <c r="N209" s="136">
        <v>0</v>
      </c>
      <c r="O209" s="136">
        <v>0</v>
      </c>
    </row>
    <row r="210" spans="1:15" ht="226.8" x14ac:dyDescent="0.25">
      <c r="A210" s="383"/>
      <c r="B210" s="383"/>
      <c r="C210" s="137" t="s">
        <v>310</v>
      </c>
      <c r="D210" s="136">
        <f t="shared" ref="D210:D216" si="157">E210+F210</f>
        <v>0</v>
      </c>
      <c r="E210" s="136">
        <v>0</v>
      </c>
      <c r="F210" s="136">
        <v>0</v>
      </c>
      <c r="G210" s="136">
        <f t="shared" ref="G210:G217" si="158">H210+I210</f>
        <v>0</v>
      </c>
      <c r="H210" s="136">
        <v>0</v>
      </c>
      <c r="I210" s="136">
        <v>0</v>
      </c>
      <c r="J210" s="136">
        <f t="shared" ref="J210:J217" si="159">K210+L210</f>
        <v>0</v>
      </c>
      <c r="K210" s="136">
        <v>0</v>
      </c>
      <c r="L210" s="136">
        <v>0</v>
      </c>
      <c r="M210" s="136">
        <f t="shared" ref="M210:M217" si="160">N210+O210</f>
        <v>0</v>
      </c>
      <c r="N210" s="136">
        <v>0</v>
      </c>
      <c r="O210" s="136">
        <v>0</v>
      </c>
    </row>
    <row r="211" spans="1:15" ht="194.4" x14ac:dyDescent="0.25">
      <c r="A211" s="383"/>
      <c r="B211" s="383"/>
      <c r="C211" s="137" t="s">
        <v>311</v>
      </c>
      <c r="D211" s="136">
        <f t="shared" si="157"/>
        <v>0</v>
      </c>
      <c r="E211" s="136">
        <v>0</v>
      </c>
      <c r="F211" s="136">
        <v>0</v>
      </c>
      <c r="G211" s="136">
        <f t="shared" si="158"/>
        <v>0</v>
      </c>
      <c r="H211" s="136">
        <v>0</v>
      </c>
      <c r="I211" s="136">
        <v>0</v>
      </c>
      <c r="J211" s="136">
        <f t="shared" si="159"/>
        <v>0</v>
      </c>
      <c r="K211" s="136">
        <v>0</v>
      </c>
      <c r="L211" s="136">
        <v>0</v>
      </c>
      <c r="M211" s="136">
        <f t="shared" si="160"/>
        <v>0</v>
      </c>
      <c r="N211" s="136">
        <v>0</v>
      </c>
      <c r="O211" s="136">
        <v>0</v>
      </c>
    </row>
    <row r="212" spans="1:15" ht="223.5" customHeight="1" x14ac:dyDescent="0.25">
      <c r="A212" s="383"/>
      <c r="B212" s="383"/>
      <c r="C212" s="137" t="s">
        <v>312</v>
      </c>
      <c r="D212" s="136">
        <f t="shared" si="157"/>
        <v>0</v>
      </c>
      <c r="E212" s="136">
        <v>0</v>
      </c>
      <c r="F212" s="136">
        <v>0</v>
      </c>
      <c r="G212" s="136">
        <f t="shared" si="158"/>
        <v>0</v>
      </c>
      <c r="H212" s="136">
        <v>0</v>
      </c>
      <c r="I212" s="136">
        <v>0</v>
      </c>
      <c r="J212" s="136">
        <f t="shared" si="159"/>
        <v>0</v>
      </c>
      <c r="K212" s="136">
        <v>0</v>
      </c>
      <c r="L212" s="136">
        <v>0</v>
      </c>
      <c r="M212" s="136">
        <f t="shared" si="160"/>
        <v>0</v>
      </c>
      <c r="N212" s="136">
        <v>0</v>
      </c>
      <c r="O212" s="136">
        <v>0</v>
      </c>
    </row>
    <row r="213" spans="1:15" ht="209.25" customHeight="1" x14ac:dyDescent="0.25">
      <c r="A213" s="384"/>
      <c r="B213" s="384"/>
      <c r="C213" s="137" t="s">
        <v>313</v>
      </c>
      <c r="D213" s="136">
        <f t="shared" si="157"/>
        <v>0</v>
      </c>
      <c r="E213" s="136">
        <v>0</v>
      </c>
      <c r="F213" s="136">
        <v>0</v>
      </c>
      <c r="G213" s="136">
        <f t="shared" si="158"/>
        <v>0</v>
      </c>
      <c r="H213" s="136">
        <v>0</v>
      </c>
      <c r="I213" s="136">
        <v>0</v>
      </c>
      <c r="J213" s="136">
        <f t="shared" si="159"/>
        <v>0</v>
      </c>
      <c r="K213" s="136">
        <v>0</v>
      </c>
      <c r="L213" s="136">
        <v>0</v>
      </c>
      <c r="M213" s="136">
        <f t="shared" si="160"/>
        <v>0</v>
      </c>
      <c r="N213" s="136">
        <v>0</v>
      </c>
      <c r="O213" s="136">
        <v>0</v>
      </c>
    </row>
    <row r="214" spans="1:15" ht="219.75" customHeight="1" x14ac:dyDescent="0.25">
      <c r="A214" s="382"/>
      <c r="B214" s="382"/>
      <c r="C214" s="137" t="s">
        <v>314</v>
      </c>
      <c r="D214" s="136">
        <f t="shared" si="157"/>
        <v>0</v>
      </c>
      <c r="E214" s="136">
        <v>0</v>
      </c>
      <c r="F214" s="136">
        <v>0</v>
      </c>
      <c r="G214" s="136">
        <f t="shared" si="158"/>
        <v>0</v>
      </c>
      <c r="H214" s="136">
        <v>0</v>
      </c>
      <c r="I214" s="136">
        <v>0</v>
      </c>
      <c r="J214" s="136">
        <f t="shared" si="159"/>
        <v>0</v>
      </c>
      <c r="K214" s="136">
        <v>0</v>
      </c>
      <c r="L214" s="136">
        <v>0</v>
      </c>
      <c r="M214" s="136">
        <f t="shared" si="160"/>
        <v>0</v>
      </c>
      <c r="N214" s="136">
        <v>0</v>
      </c>
      <c r="O214" s="136">
        <v>0</v>
      </c>
    </row>
    <row r="215" spans="1:15" ht="321" customHeight="1" x14ac:dyDescent="0.25">
      <c r="A215" s="383"/>
      <c r="B215" s="383"/>
      <c r="C215" s="135" t="s">
        <v>315</v>
      </c>
      <c r="D215" s="136">
        <f t="shared" si="157"/>
        <v>0</v>
      </c>
      <c r="E215" s="136">
        <v>0</v>
      </c>
      <c r="F215" s="136">
        <v>0</v>
      </c>
      <c r="G215" s="136">
        <f t="shared" si="158"/>
        <v>0</v>
      </c>
      <c r="H215" s="136">
        <v>0</v>
      </c>
      <c r="I215" s="136">
        <v>0</v>
      </c>
      <c r="J215" s="136">
        <f t="shared" si="159"/>
        <v>0</v>
      </c>
      <c r="K215" s="136">
        <v>0</v>
      </c>
      <c r="L215" s="136">
        <v>0</v>
      </c>
      <c r="M215" s="136">
        <f t="shared" si="160"/>
        <v>0</v>
      </c>
      <c r="N215" s="136">
        <v>0</v>
      </c>
      <c r="O215" s="136">
        <v>0</v>
      </c>
    </row>
    <row r="216" spans="1:15" ht="32.4" x14ac:dyDescent="0.25">
      <c r="A216" s="383"/>
      <c r="B216" s="383"/>
      <c r="C216" s="135" t="s">
        <v>316</v>
      </c>
      <c r="D216" s="136">
        <f t="shared" si="157"/>
        <v>0</v>
      </c>
      <c r="E216" s="136">
        <v>0</v>
      </c>
      <c r="F216" s="136">
        <v>0</v>
      </c>
      <c r="G216" s="136">
        <f t="shared" si="158"/>
        <v>0</v>
      </c>
      <c r="H216" s="136">
        <v>0</v>
      </c>
      <c r="I216" s="136">
        <v>0</v>
      </c>
      <c r="J216" s="136">
        <f t="shared" si="159"/>
        <v>0</v>
      </c>
      <c r="K216" s="136">
        <v>0</v>
      </c>
      <c r="L216" s="136">
        <v>0</v>
      </c>
      <c r="M216" s="136">
        <f t="shared" si="160"/>
        <v>0</v>
      </c>
      <c r="N216" s="136">
        <v>0</v>
      </c>
      <c r="O216" s="136">
        <v>0</v>
      </c>
    </row>
    <row r="217" spans="1:15" ht="32.4" x14ac:dyDescent="0.25">
      <c r="A217" s="384"/>
      <c r="B217" s="384"/>
      <c r="C217" s="135" t="s">
        <v>317</v>
      </c>
      <c r="D217" s="136">
        <f>E217+F217</f>
        <v>2979</v>
      </c>
      <c r="E217" s="136">
        <v>0</v>
      </c>
      <c r="F217" s="136">
        <v>2979</v>
      </c>
      <c r="G217" s="136">
        <f t="shared" si="158"/>
        <v>2979</v>
      </c>
      <c r="H217" s="136">
        <v>0</v>
      </c>
      <c r="I217" s="136">
        <v>2979</v>
      </c>
      <c r="J217" s="136">
        <f t="shared" si="159"/>
        <v>2979</v>
      </c>
      <c r="K217" s="136">
        <v>0</v>
      </c>
      <c r="L217" s="136">
        <v>2979</v>
      </c>
      <c r="M217" s="136">
        <f t="shared" si="160"/>
        <v>2979</v>
      </c>
      <c r="N217" s="136">
        <v>0</v>
      </c>
      <c r="O217" s="299">
        <v>2979</v>
      </c>
    </row>
    <row r="218" spans="1:15" ht="66" customHeight="1" x14ac:dyDescent="0.25">
      <c r="A218" s="426" t="s">
        <v>195</v>
      </c>
      <c r="B218" s="426" t="s">
        <v>196</v>
      </c>
      <c r="C218" s="144" t="s">
        <v>318</v>
      </c>
      <c r="D218" s="145">
        <f t="shared" ref="D218:I218" si="161">D219+D229+D230</f>
        <v>37291</v>
      </c>
      <c r="E218" s="145">
        <f t="shared" si="161"/>
        <v>0</v>
      </c>
      <c r="F218" s="145">
        <f t="shared" si="161"/>
        <v>37291</v>
      </c>
      <c r="G218" s="146">
        <f t="shared" si="161"/>
        <v>37291</v>
      </c>
      <c r="H218" s="146">
        <f t="shared" si="161"/>
        <v>0</v>
      </c>
      <c r="I218" s="146">
        <f t="shared" si="161"/>
        <v>37291</v>
      </c>
      <c r="J218" s="146">
        <f t="shared" ref="J218:O218" si="162">J219+J229+J230</f>
        <v>37291</v>
      </c>
      <c r="K218" s="146">
        <f t="shared" si="162"/>
        <v>0</v>
      </c>
      <c r="L218" s="146">
        <f t="shared" si="162"/>
        <v>37291</v>
      </c>
      <c r="M218" s="146">
        <f t="shared" si="162"/>
        <v>37224.199999999997</v>
      </c>
      <c r="N218" s="146">
        <f t="shared" si="162"/>
        <v>0</v>
      </c>
      <c r="O218" s="146">
        <f t="shared" si="162"/>
        <v>37224.199999999997</v>
      </c>
    </row>
    <row r="219" spans="1:15" ht="97.2" x14ac:dyDescent="0.25">
      <c r="A219" s="427"/>
      <c r="B219" s="427"/>
      <c r="C219" s="147" t="s">
        <v>306</v>
      </c>
      <c r="D219" s="148">
        <f t="shared" ref="D219:I219" si="163">D221+D228</f>
        <v>0</v>
      </c>
      <c r="E219" s="148">
        <f t="shared" si="163"/>
        <v>0</v>
      </c>
      <c r="F219" s="148">
        <f t="shared" si="163"/>
        <v>0</v>
      </c>
      <c r="G219" s="149">
        <f t="shared" si="163"/>
        <v>0</v>
      </c>
      <c r="H219" s="149">
        <f t="shared" si="163"/>
        <v>0</v>
      </c>
      <c r="I219" s="149">
        <f t="shared" si="163"/>
        <v>0</v>
      </c>
      <c r="J219" s="149">
        <f t="shared" ref="J219:O219" si="164">J221+J228</f>
        <v>0</v>
      </c>
      <c r="K219" s="149">
        <f t="shared" si="164"/>
        <v>0</v>
      </c>
      <c r="L219" s="149">
        <f t="shared" si="164"/>
        <v>0</v>
      </c>
      <c r="M219" s="149">
        <f t="shared" si="164"/>
        <v>0</v>
      </c>
      <c r="N219" s="149">
        <f t="shared" si="164"/>
        <v>0</v>
      </c>
      <c r="O219" s="149">
        <f t="shared" si="164"/>
        <v>0</v>
      </c>
    </row>
    <row r="220" spans="1:15" ht="32.4" x14ac:dyDescent="0.25">
      <c r="A220" s="427"/>
      <c r="B220" s="427"/>
      <c r="C220" s="147" t="s">
        <v>307</v>
      </c>
      <c r="D220" s="148"/>
      <c r="E220" s="148"/>
      <c r="F220" s="148"/>
      <c r="G220" s="149"/>
      <c r="H220" s="149"/>
      <c r="I220" s="149"/>
      <c r="J220" s="149"/>
      <c r="K220" s="149"/>
      <c r="L220" s="149"/>
      <c r="M220" s="149"/>
      <c r="N220" s="149"/>
      <c r="O220" s="149"/>
    </row>
    <row r="221" spans="1:15" ht="225.75" customHeight="1" x14ac:dyDescent="0.25">
      <c r="A221" s="427"/>
      <c r="B221" s="427"/>
      <c r="C221" s="147" t="s">
        <v>308</v>
      </c>
      <c r="D221" s="148">
        <f t="shared" ref="D221:I221" si="165">D222+D223+D224+D225+D226+D227</f>
        <v>0</v>
      </c>
      <c r="E221" s="148">
        <f t="shared" si="165"/>
        <v>0</v>
      </c>
      <c r="F221" s="148">
        <f t="shared" si="165"/>
        <v>0</v>
      </c>
      <c r="G221" s="149">
        <f t="shared" si="165"/>
        <v>0</v>
      </c>
      <c r="H221" s="149">
        <f t="shared" si="165"/>
        <v>0</v>
      </c>
      <c r="I221" s="149">
        <f t="shared" si="165"/>
        <v>0</v>
      </c>
      <c r="J221" s="149">
        <f t="shared" ref="J221:O221" si="166">J222+J223+J224+J225+J226+J227</f>
        <v>0</v>
      </c>
      <c r="K221" s="149">
        <f t="shared" si="166"/>
        <v>0</v>
      </c>
      <c r="L221" s="149">
        <f t="shared" si="166"/>
        <v>0</v>
      </c>
      <c r="M221" s="149">
        <f t="shared" si="166"/>
        <v>0</v>
      </c>
      <c r="N221" s="149">
        <f t="shared" si="166"/>
        <v>0</v>
      </c>
      <c r="O221" s="149">
        <f t="shared" si="166"/>
        <v>0</v>
      </c>
    </row>
    <row r="222" spans="1:15" ht="194.4" x14ac:dyDescent="0.25">
      <c r="A222" s="427"/>
      <c r="B222" s="427"/>
      <c r="C222" s="150" t="s">
        <v>309</v>
      </c>
      <c r="D222" s="148">
        <f t="shared" ref="D222:I230" si="167">D235+D248+D261+D274</f>
        <v>0</v>
      </c>
      <c r="E222" s="148">
        <f t="shared" si="167"/>
        <v>0</v>
      </c>
      <c r="F222" s="148">
        <f t="shared" si="167"/>
        <v>0</v>
      </c>
      <c r="G222" s="149">
        <f t="shared" si="167"/>
        <v>0</v>
      </c>
      <c r="H222" s="149">
        <f t="shared" si="167"/>
        <v>0</v>
      </c>
      <c r="I222" s="149">
        <f t="shared" si="167"/>
        <v>0</v>
      </c>
      <c r="J222" s="149">
        <f t="shared" ref="J222:L230" si="168">J235+J248+J261+J274</f>
        <v>0</v>
      </c>
      <c r="K222" s="149">
        <f t="shared" si="168"/>
        <v>0</v>
      </c>
      <c r="L222" s="149">
        <f t="shared" si="168"/>
        <v>0</v>
      </c>
      <c r="M222" s="149">
        <f t="shared" ref="M222:O230" si="169">M235+M248+M261+M274</f>
        <v>0</v>
      </c>
      <c r="N222" s="149">
        <f t="shared" si="169"/>
        <v>0</v>
      </c>
      <c r="O222" s="149">
        <f t="shared" si="169"/>
        <v>0</v>
      </c>
    </row>
    <row r="223" spans="1:15" ht="226.8" x14ac:dyDescent="0.25">
      <c r="A223" s="427"/>
      <c r="B223" s="427"/>
      <c r="C223" s="150" t="s">
        <v>310</v>
      </c>
      <c r="D223" s="148">
        <f t="shared" si="167"/>
        <v>0</v>
      </c>
      <c r="E223" s="148">
        <f t="shared" si="167"/>
        <v>0</v>
      </c>
      <c r="F223" s="148">
        <f t="shared" si="167"/>
        <v>0</v>
      </c>
      <c r="G223" s="149">
        <f t="shared" si="167"/>
        <v>0</v>
      </c>
      <c r="H223" s="149">
        <f t="shared" si="167"/>
        <v>0</v>
      </c>
      <c r="I223" s="149">
        <f t="shared" si="167"/>
        <v>0</v>
      </c>
      <c r="J223" s="149">
        <f t="shared" si="168"/>
        <v>0</v>
      </c>
      <c r="K223" s="149">
        <f t="shared" si="168"/>
        <v>0</v>
      </c>
      <c r="L223" s="149">
        <f t="shared" si="168"/>
        <v>0</v>
      </c>
      <c r="M223" s="149">
        <f t="shared" si="169"/>
        <v>0</v>
      </c>
      <c r="N223" s="149">
        <f t="shared" si="169"/>
        <v>0</v>
      </c>
      <c r="O223" s="149">
        <f t="shared" si="169"/>
        <v>0</v>
      </c>
    </row>
    <row r="224" spans="1:15" ht="194.4" x14ac:dyDescent="0.25">
      <c r="A224" s="427"/>
      <c r="B224" s="427"/>
      <c r="C224" s="150" t="s">
        <v>311</v>
      </c>
      <c r="D224" s="148">
        <f t="shared" si="167"/>
        <v>0</v>
      </c>
      <c r="E224" s="148">
        <f t="shared" si="167"/>
        <v>0</v>
      </c>
      <c r="F224" s="148">
        <f t="shared" si="167"/>
        <v>0</v>
      </c>
      <c r="G224" s="149">
        <f t="shared" si="167"/>
        <v>0</v>
      </c>
      <c r="H224" s="149">
        <f t="shared" si="167"/>
        <v>0</v>
      </c>
      <c r="I224" s="149">
        <f t="shared" si="167"/>
        <v>0</v>
      </c>
      <c r="J224" s="149">
        <f t="shared" si="168"/>
        <v>0</v>
      </c>
      <c r="K224" s="149">
        <f t="shared" si="168"/>
        <v>0</v>
      </c>
      <c r="L224" s="149">
        <f t="shared" si="168"/>
        <v>0</v>
      </c>
      <c r="M224" s="149">
        <f t="shared" si="169"/>
        <v>0</v>
      </c>
      <c r="N224" s="149">
        <f t="shared" si="169"/>
        <v>0</v>
      </c>
      <c r="O224" s="149">
        <f t="shared" si="169"/>
        <v>0</v>
      </c>
    </row>
    <row r="225" spans="1:15" ht="226.8" x14ac:dyDescent="0.25">
      <c r="A225" s="428"/>
      <c r="B225" s="428"/>
      <c r="C225" s="150" t="s">
        <v>312</v>
      </c>
      <c r="D225" s="148">
        <f t="shared" si="167"/>
        <v>0</v>
      </c>
      <c r="E225" s="148">
        <f t="shared" si="167"/>
        <v>0</v>
      </c>
      <c r="F225" s="148">
        <f t="shared" si="167"/>
        <v>0</v>
      </c>
      <c r="G225" s="149">
        <f t="shared" si="167"/>
        <v>0</v>
      </c>
      <c r="H225" s="149">
        <f t="shared" si="167"/>
        <v>0</v>
      </c>
      <c r="I225" s="149">
        <f t="shared" si="167"/>
        <v>0</v>
      </c>
      <c r="J225" s="149">
        <f t="shared" si="168"/>
        <v>0</v>
      </c>
      <c r="K225" s="149">
        <f t="shared" si="168"/>
        <v>0</v>
      </c>
      <c r="L225" s="149">
        <f t="shared" si="168"/>
        <v>0</v>
      </c>
      <c r="M225" s="149">
        <f t="shared" si="169"/>
        <v>0</v>
      </c>
      <c r="N225" s="149">
        <f t="shared" si="169"/>
        <v>0</v>
      </c>
      <c r="O225" s="149">
        <f t="shared" si="169"/>
        <v>0</v>
      </c>
    </row>
    <row r="226" spans="1:15" ht="204" customHeight="1" x14ac:dyDescent="0.25">
      <c r="A226" s="151"/>
      <c r="B226" s="151"/>
      <c r="C226" s="150" t="s">
        <v>313</v>
      </c>
      <c r="D226" s="148">
        <f t="shared" si="167"/>
        <v>0</v>
      </c>
      <c r="E226" s="148">
        <f t="shared" si="167"/>
        <v>0</v>
      </c>
      <c r="F226" s="148">
        <f t="shared" si="167"/>
        <v>0</v>
      </c>
      <c r="G226" s="149">
        <f t="shared" si="167"/>
        <v>0</v>
      </c>
      <c r="H226" s="149">
        <f t="shared" si="167"/>
        <v>0</v>
      </c>
      <c r="I226" s="149">
        <f t="shared" si="167"/>
        <v>0</v>
      </c>
      <c r="J226" s="149">
        <f t="shared" si="168"/>
        <v>0</v>
      </c>
      <c r="K226" s="149">
        <f t="shared" si="168"/>
        <v>0</v>
      </c>
      <c r="L226" s="149">
        <f t="shared" si="168"/>
        <v>0</v>
      </c>
      <c r="M226" s="149">
        <f t="shared" si="169"/>
        <v>0</v>
      </c>
      <c r="N226" s="149">
        <f t="shared" si="169"/>
        <v>0</v>
      </c>
      <c r="O226" s="149">
        <f t="shared" si="169"/>
        <v>0</v>
      </c>
    </row>
    <row r="227" spans="1:15" ht="224.25" customHeight="1" x14ac:dyDescent="0.25">
      <c r="A227" s="152"/>
      <c r="B227" s="152"/>
      <c r="C227" s="150" t="s">
        <v>314</v>
      </c>
      <c r="D227" s="148">
        <f t="shared" si="167"/>
        <v>0</v>
      </c>
      <c r="E227" s="148">
        <f t="shared" si="167"/>
        <v>0</v>
      </c>
      <c r="F227" s="148">
        <f t="shared" si="167"/>
        <v>0</v>
      </c>
      <c r="G227" s="149">
        <f t="shared" si="167"/>
        <v>0</v>
      </c>
      <c r="H227" s="149">
        <f t="shared" si="167"/>
        <v>0</v>
      </c>
      <c r="I227" s="149">
        <f t="shared" si="167"/>
        <v>0</v>
      </c>
      <c r="J227" s="149">
        <f t="shared" si="168"/>
        <v>0</v>
      </c>
      <c r="K227" s="149">
        <f t="shared" si="168"/>
        <v>0</v>
      </c>
      <c r="L227" s="149">
        <f t="shared" si="168"/>
        <v>0</v>
      </c>
      <c r="M227" s="149">
        <f t="shared" si="169"/>
        <v>0</v>
      </c>
      <c r="N227" s="149">
        <f t="shared" si="169"/>
        <v>0</v>
      </c>
      <c r="O227" s="149">
        <f t="shared" si="169"/>
        <v>0</v>
      </c>
    </row>
    <row r="228" spans="1:15" ht="324" x14ac:dyDescent="0.25">
      <c r="A228" s="152"/>
      <c r="B228" s="152"/>
      <c r="C228" s="147" t="s">
        <v>315</v>
      </c>
      <c r="D228" s="148">
        <f t="shared" si="167"/>
        <v>0</v>
      </c>
      <c r="E228" s="148">
        <f t="shared" si="167"/>
        <v>0</v>
      </c>
      <c r="F228" s="148">
        <f t="shared" si="167"/>
        <v>0</v>
      </c>
      <c r="G228" s="149">
        <f t="shared" si="167"/>
        <v>0</v>
      </c>
      <c r="H228" s="149">
        <f t="shared" si="167"/>
        <v>0</v>
      </c>
      <c r="I228" s="149">
        <f t="shared" si="167"/>
        <v>0</v>
      </c>
      <c r="J228" s="149">
        <f t="shared" si="168"/>
        <v>0</v>
      </c>
      <c r="K228" s="149">
        <f t="shared" si="168"/>
        <v>0</v>
      </c>
      <c r="L228" s="149">
        <f t="shared" si="168"/>
        <v>0</v>
      </c>
      <c r="M228" s="149">
        <f t="shared" si="169"/>
        <v>0</v>
      </c>
      <c r="N228" s="149">
        <f t="shared" si="169"/>
        <v>0</v>
      </c>
      <c r="O228" s="149">
        <f t="shared" si="169"/>
        <v>0</v>
      </c>
    </row>
    <row r="229" spans="1:15" ht="32.4" x14ac:dyDescent="0.25">
      <c r="A229" s="152"/>
      <c r="B229" s="152"/>
      <c r="C229" s="147" t="s">
        <v>316</v>
      </c>
      <c r="D229" s="148">
        <f t="shared" si="167"/>
        <v>0</v>
      </c>
      <c r="E229" s="148">
        <f t="shared" si="167"/>
        <v>0</v>
      </c>
      <c r="F229" s="148">
        <f t="shared" si="167"/>
        <v>0</v>
      </c>
      <c r="G229" s="149">
        <f t="shared" si="167"/>
        <v>0</v>
      </c>
      <c r="H229" s="149">
        <f t="shared" si="167"/>
        <v>0</v>
      </c>
      <c r="I229" s="149">
        <f t="shared" si="167"/>
        <v>0</v>
      </c>
      <c r="J229" s="149">
        <f t="shared" si="168"/>
        <v>0</v>
      </c>
      <c r="K229" s="149">
        <f t="shared" si="168"/>
        <v>0</v>
      </c>
      <c r="L229" s="149">
        <f t="shared" si="168"/>
        <v>0</v>
      </c>
      <c r="M229" s="149">
        <f t="shared" si="169"/>
        <v>0</v>
      </c>
      <c r="N229" s="149">
        <f t="shared" si="169"/>
        <v>0</v>
      </c>
      <c r="O229" s="149">
        <f t="shared" si="169"/>
        <v>0</v>
      </c>
    </row>
    <row r="230" spans="1:15" ht="32.4" x14ac:dyDescent="0.25">
      <c r="A230" s="153"/>
      <c r="B230" s="153"/>
      <c r="C230" s="147" t="s">
        <v>317</v>
      </c>
      <c r="D230" s="148">
        <f t="shared" si="167"/>
        <v>37291</v>
      </c>
      <c r="E230" s="148">
        <f t="shared" si="167"/>
        <v>0</v>
      </c>
      <c r="F230" s="148">
        <f t="shared" si="167"/>
        <v>37291</v>
      </c>
      <c r="G230" s="149">
        <f t="shared" si="167"/>
        <v>37291</v>
      </c>
      <c r="H230" s="149">
        <f t="shared" si="167"/>
        <v>0</v>
      </c>
      <c r="I230" s="149">
        <f t="shared" si="167"/>
        <v>37291</v>
      </c>
      <c r="J230" s="149">
        <f t="shared" si="168"/>
        <v>37291</v>
      </c>
      <c r="K230" s="149">
        <f t="shared" si="168"/>
        <v>0</v>
      </c>
      <c r="L230" s="149">
        <f t="shared" si="168"/>
        <v>37291</v>
      </c>
      <c r="M230" s="149">
        <f t="shared" si="169"/>
        <v>37224.199999999997</v>
      </c>
      <c r="N230" s="149">
        <f t="shared" si="169"/>
        <v>0</v>
      </c>
      <c r="O230" s="149">
        <f t="shared" si="169"/>
        <v>37224.199999999997</v>
      </c>
    </row>
    <row r="231" spans="1:15" ht="66" customHeight="1" x14ac:dyDescent="0.25">
      <c r="A231" s="444" t="s">
        <v>202</v>
      </c>
      <c r="B231" s="444" t="s">
        <v>203</v>
      </c>
      <c r="C231" s="122" t="s">
        <v>318</v>
      </c>
      <c r="D231" s="123">
        <f t="shared" ref="D231:I231" si="170">D232+D242+D243</f>
        <v>22354</v>
      </c>
      <c r="E231" s="123">
        <f t="shared" si="170"/>
        <v>0</v>
      </c>
      <c r="F231" s="123">
        <f t="shared" si="170"/>
        <v>22354</v>
      </c>
      <c r="G231" s="124">
        <f t="shared" si="170"/>
        <v>22354</v>
      </c>
      <c r="H231" s="124">
        <f t="shared" si="170"/>
        <v>0</v>
      </c>
      <c r="I231" s="124">
        <f t="shared" si="170"/>
        <v>22354</v>
      </c>
      <c r="J231" s="124">
        <f t="shared" ref="J231:O231" si="171">J232+J242+J243</f>
        <v>22354</v>
      </c>
      <c r="K231" s="124">
        <f t="shared" si="171"/>
        <v>0</v>
      </c>
      <c r="L231" s="124">
        <f t="shared" si="171"/>
        <v>22354</v>
      </c>
      <c r="M231" s="124">
        <f t="shared" si="171"/>
        <v>22287.200000000001</v>
      </c>
      <c r="N231" s="124">
        <f t="shared" si="171"/>
        <v>0</v>
      </c>
      <c r="O231" s="124">
        <f t="shared" si="171"/>
        <v>22287.200000000001</v>
      </c>
    </row>
    <row r="232" spans="1:15" ht="97.2" x14ac:dyDescent="0.25">
      <c r="A232" s="445"/>
      <c r="B232" s="445"/>
      <c r="C232" s="125" t="s">
        <v>306</v>
      </c>
      <c r="D232" s="126">
        <f t="shared" ref="D232:I232" si="172">D234+D241</f>
        <v>0</v>
      </c>
      <c r="E232" s="126">
        <f t="shared" si="172"/>
        <v>0</v>
      </c>
      <c r="F232" s="126">
        <f t="shared" si="172"/>
        <v>0</v>
      </c>
      <c r="G232" s="127">
        <f t="shared" si="172"/>
        <v>0</v>
      </c>
      <c r="H232" s="127">
        <f t="shared" si="172"/>
        <v>0</v>
      </c>
      <c r="I232" s="127">
        <f t="shared" si="172"/>
        <v>0</v>
      </c>
      <c r="J232" s="127">
        <f t="shared" ref="J232:O232" si="173">J234+J241</f>
        <v>0</v>
      </c>
      <c r="K232" s="127">
        <f t="shared" si="173"/>
        <v>0</v>
      </c>
      <c r="L232" s="127">
        <f t="shared" si="173"/>
        <v>0</v>
      </c>
      <c r="M232" s="127">
        <f t="shared" si="173"/>
        <v>0</v>
      </c>
      <c r="N232" s="127">
        <f t="shared" si="173"/>
        <v>0</v>
      </c>
      <c r="O232" s="127">
        <f t="shared" si="173"/>
        <v>0</v>
      </c>
    </row>
    <row r="233" spans="1:15" ht="32.4" x14ac:dyDescent="0.25">
      <c r="A233" s="445"/>
      <c r="B233" s="445"/>
      <c r="C233" s="125" t="s">
        <v>307</v>
      </c>
      <c r="D233" s="126"/>
      <c r="E233" s="126"/>
      <c r="F233" s="126"/>
      <c r="G233" s="127"/>
      <c r="H233" s="127"/>
      <c r="I233" s="127"/>
      <c r="J233" s="127"/>
      <c r="K233" s="127"/>
      <c r="L233" s="127"/>
      <c r="M233" s="127"/>
      <c r="N233" s="127"/>
      <c r="O233" s="127"/>
    </row>
    <row r="234" spans="1:15" ht="225" customHeight="1" x14ac:dyDescent="0.25">
      <c r="A234" s="445"/>
      <c r="B234" s="445"/>
      <c r="C234" s="125" t="s">
        <v>308</v>
      </c>
      <c r="D234" s="126">
        <f t="shared" ref="D234:I234" si="174">D235+D236+D237+D238+D239+D240</f>
        <v>0</v>
      </c>
      <c r="E234" s="126">
        <f t="shared" si="174"/>
        <v>0</v>
      </c>
      <c r="F234" s="126">
        <f t="shared" si="174"/>
        <v>0</v>
      </c>
      <c r="G234" s="127">
        <f t="shared" si="174"/>
        <v>0</v>
      </c>
      <c r="H234" s="127">
        <f t="shared" si="174"/>
        <v>0</v>
      </c>
      <c r="I234" s="127">
        <f t="shared" si="174"/>
        <v>0</v>
      </c>
      <c r="J234" s="127">
        <f t="shared" ref="J234:O234" si="175">J235+J236+J237+J238+J239+J240</f>
        <v>0</v>
      </c>
      <c r="K234" s="127">
        <f t="shared" si="175"/>
        <v>0</v>
      </c>
      <c r="L234" s="127">
        <f t="shared" si="175"/>
        <v>0</v>
      </c>
      <c r="M234" s="127">
        <f t="shared" si="175"/>
        <v>0</v>
      </c>
      <c r="N234" s="127">
        <f t="shared" si="175"/>
        <v>0</v>
      </c>
      <c r="O234" s="127">
        <f t="shared" si="175"/>
        <v>0</v>
      </c>
    </row>
    <row r="235" spans="1:15" ht="194.4" x14ac:dyDescent="0.25">
      <c r="A235" s="445"/>
      <c r="B235" s="445"/>
      <c r="C235" s="128" t="s">
        <v>309</v>
      </c>
      <c r="D235" s="126">
        <f>E235+F235</f>
        <v>0</v>
      </c>
      <c r="E235" s="126">
        <v>0</v>
      </c>
      <c r="F235" s="126">
        <v>0</v>
      </c>
      <c r="G235" s="127">
        <f>H235+I235</f>
        <v>0</v>
      </c>
      <c r="H235" s="127">
        <v>0</v>
      </c>
      <c r="I235" s="127">
        <v>0</v>
      </c>
      <c r="J235" s="127">
        <f>K235+L235</f>
        <v>0</v>
      </c>
      <c r="K235" s="127">
        <v>0</v>
      </c>
      <c r="L235" s="127">
        <v>0</v>
      </c>
      <c r="M235" s="127">
        <f>N235+O235</f>
        <v>0</v>
      </c>
      <c r="N235" s="127">
        <v>0</v>
      </c>
      <c r="O235" s="127">
        <v>0</v>
      </c>
    </row>
    <row r="236" spans="1:15" ht="226.8" x14ac:dyDescent="0.25">
      <c r="A236" s="445"/>
      <c r="B236" s="445"/>
      <c r="C236" s="128" t="s">
        <v>310</v>
      </c>
      <c r="D236" s="126">
        <f t="shared" ref="D236:D243" si="176">E236+F236</f>
        <v>0</v>
      </c>
      <c r="E236" s="126">
        <v>0</v>
      </c>
      <c r="F236" s="126">
        <v>0</v>
      </c>
      <c r="G236" s="127">
        <f t="shared" ref="G236:G243" si="177">H236+I236</f>
        <v>0</v>
      </c>
      <c r="H236" s="127">
        <v>0</v>
      </c>
      <c r="I236" s="127">
        <v>0</v>
      </c>
      <c r="J236" s="127">
        <f t="shared" ref="J236:J243" si="178">K236+L236</f>
        <v>0</v>
      </c>
      <c r="K236" s="127">
        <v>0</v>
      </c>
      <c r="L236" s="127">
        <v>0</v>
      </c>
      <c r="M236" s="127">
        <f t="shared" ref="M236:M243" si="179">N236+O236</f>
        <v>0</v>
      </c>
      <c r="N236" s="127">
        <v>0</v>
      </c>
      <c r="O236" s="127">
        <v>0</v>
      </c>
    </row>
    <row r="237" spans="1:15" ht="194.4" x14ac:dyDescent="0.25">
      <c r="A237" s="446"/>
      <c r="B237" s="446"/>
      <c r="C237" s="193" t="s">
        <v>311</v>
      </c>
      <c r="D237" s="194">
        <f t="shared" si="176"/>
        <v>0</v>
      </c>
      <c r="E237" s="194">
        <v>0</v>
      </c>
      <c r="F237" s="194">
        <v>0</v>
      </c>
      <c r="G237" s="195">
        <f t="shared" si="177"/>
        <v>0</v>
      </c>
      <c r="H237" s="195">
        <v>0</v>
      </c>
      <c r="I237" s="195">
        <v>0</v>
      </c>
      <c r="J237" s="195">
        <f t="shared" si="178"/>
        <v>0</v>
      </c>
      <c r="K237" s="195">
        <v>0</v>
      </c>
      <c r="L237" s="195">
        <v>0</v>
      </c>
      <c r="M237" s="195">
        <f t="shared" si="179"/>
        <v>0</v>
      </c>
      <c r="N237" s="195">
        <v>0</v>
      </c>
      <c r="O237" s="195">
        <v>0</v>
      </c>
    </row>
    <row r="238" spans="1:15" ht="226.8" x14ac:dyDescent="0.25">
      <c r="A238" s="141"/>
      <c r="B238" s="141"/>
      <c r="C238" s="128" t="s">
        <v>312</v>
      </c>
      <c r="D238" s="126">
        <f t="shared" si="176"/>
        <v>0</v>
      </c>
      <c r="E238" s="126">
        <v>0</v>
      </c>
      <c r="F238" s="126">
        <v>0</v>
      </c>
      <c r="G238" s="127">
        <f t="shared" si="177"/>
        <v>0</v>
      </c>
      <c r="H238" s="127">
        <v>0</v>
      </c>
      <c r="I238" s="127">
        <v>0</v>
      </c>
      <c r="J238" s="127">
        <f t="shared" si="178"/>
        <v>0</v>
      </c>
      <c r="K238" s="127">
        <v>0</v>
      </c>
      <c r="L238" s="127">
        <v>0</v>
      </c>
      <c r="M238" s="127">
        <f t="shared" si="179"/>
        <v>0</v>
      </c>
      <c r="N238" s="127">
        <v>0</v>
      </c>
      <c r="O238" s="127">
        <v>0</v>
      </c>
    </row>
    <row r="239" spans="1:15" ht="195.75" customHeight="1" x14ac:dyDescent="0.25">
      <c r="A239" s="142"/>
      <c r="B239" s="142"/>
      <c r="C239" s="128" t="s">
        <v>313</v>
      </c>
      <c r="D239" s="126">
        <f t="shared" si="176"/>
        <v>0</v>
      </c>
      <c r="E239" s="126">
        <v>0</v>
      </c>
      <c r="F239" s="126">
        <v>0</v>
      </c>
      <c r="G239" s="127">
        <f t="shared" si="177"/>
        <v>0</v>
      </c>
      <c r="H239" s="127">
        <v>0</v>
      </c>
      <c r="I239" s="127">
        <v>0</v>
      </c>
      <c r="J239" s="127">
        <f t="shared" si="178"/>
        <v>0</v>
      </c>
      <c r="K239" s="127">
        <v>0</v>
      </c>
      <c r="L239" s="127">
        <v>0</v>
      </c>
      <c r="M239" s="127">
        <f t="shared" si="179"/>
        <v>0</v>
      </c>
      <c r="N239" s="127">
        <v>0</v>
      </c>
      <c r="O239" s="127">
        <v>0</v>
      </c>
    </row>
    <row r="240" spans="1:15" ht="225" customHeight="1" x14ac:dyDescent="0.25">
      <c r="A240" s="142"/>
      <c r="B240" s="142"/>
      <c r="C240" s="128" t="s">
        <v>314</v>
      </c>
      <c r="D240" s="126">
        <f t="shared" si="176"/>
        <v>0</v>
      </c>
      <c r="E240" s="126">
        <v>0</v>
      </c>
      <c r="F240" s="126">
        <v>0</v>
      </c>
      <c r="G240" s="127">
        <f t="shared" si="177"/>
        <v>0</v>
      </c>
      <c r="H240" s="127">
        <v>0</v>
      </c>
      <c r="I240" s="127">
        <v>0</v>
      </c>
      <c r="J240" s="127">
        <f t="shared" si="178"/>
        <v>0</v>
      </c>
      <c r="K240" s="127">
        <v>0</v>
      </c>
      <c r="L240" s="127">
        <v>0</v>
      </c>
      <c r="M240" s="127">
        <f t="shared" si="179"/>
        <v>0</v>
      </c>
      <c r="N240" s="127">
        <v>0</v>
      </c>
      <c r="O240" s="127">
        <v>0</v>
      </c>
    </row>
    <row r="241" spans="1:15" ht="324" x14ac:dyDescent="0.25">
      <c r="A241" s="142"/>
      <c r="B241" s="142"/>
      <c r="C241" s="125" t="s">
        <v>315</v>
      </c>
      <c r="D241" s="126">
        <f t="shared" si="176"/>
        <v>0</v>
      </c>
      <c r="E241" s="126">
        <v>0</v>
      </c>
      <c r="F241" s="126">
        <v>0</v>
      </c>
      <c r="G241" s="127">
        <f t="shared" si="177"/>
        <v>0</v>
      </c>
      <c r="H241" s="127">
        <v>0</v>
      </c>
      <c r="I241" s="127">
        <v>0</v>
      </c>
      <c r="J241" s="127">
        <f t="shared" si="178"/>
        <v>0</v>
      </c>
      <c r="K241" s="127">
        <v>0</v>
      </c>
      <c r="L241" s="127">
        <v>0</v>
      </c>
      <c r="M241" s="127">
        <f t="shared" si="179"/>
        <v>0</v>
      </c>
      <c r="N241" s="127">
        <v>0</v>
      </c>
      <c r="O241" s="127">
        <v>0</v>
      </c>
    </row>
    <row r="242" spans="1:15" ht="32.4" x14ac:dyDescent="0.25">
      <c r="A242" s="142"/>
      <c r="B242" s="142"/>
      <c r="C242" s="125" t="s">
        <v>316</v>
      </c>
      <c r="D242" s="126">
        <f t="shared" si="176"/>
        <v>0</v>
      </c>
      <c r="E242" s="126">
        <v>0</v>
      </c>
      <c r="F242" s="126">
        <v>0</v>
      </c>
      <c r="G242" s="127">
        <f t="shared" si="177"/>
        <v>0</v>
      </c>
      <c r="H242" s="127">
        <v>0</v>
      </c>
      <c r="I242" s="127">
        <v>0</v>
      </c>
      <c r="J242" s="127">
        <f t="shared" si="178"/>
        <v>0</v>
      </c>
      <c r="K242" s="127">
        <v>0</v>
      </c>
      <c r="L242" s="127">
        <v>0</v>
      </c>
      <c r="M242" s="127">
        <f t="shared" si="179"/>
        <v>0</v>
      </c>
      <c r="N242" s="127">
        <v>0</v>
      </c>
      <c r="O242" s="127">
        <v>0</v>
      </c>
    </row>
    <row r="243" spans="1:15" ht="32.4" x14ac:dyDescent="0.55000000000000004">
      <c r="A243" s="143"/>
      <c r="B243" s="143"/>
      <c r="C243" s="125" t="s">
        <v>317</v>
      </c>
      <c r="D243" s="126">
        <f t="shared" si="176"/>
        <v>22354</v>
      </c>
      <c r="E243" s="126">
        <v>0</v>
      </c>
      <c r="F243" s="126">
        <v>22354</v>
      </c>
      <c r="G243" s="127">
        <f t="shared" si="177"/>
        <v>22354</v>
      </c>
      <c r="H243" s="127">
        <v>0</v>
      </c>
      <c r="I243" s="127">
        <v>22354</v>
      </c>
      <c r="J243" s="127">
        <f t="shared" si="178"/>
        <v>22354</v>
      </c>
      <c r="K243" s="127">
        <v>0</v>
      </c>
      <c r="L243" s="127">
        <v>22354</v>
      </c>
      <c r="M243" s="127">
        <f t="shared" si="179"/>
        <v>22287.200000000001</v>
      </c>
      <c r="N243" s="127">
        <v>0</v>
      </c>
      <c r="O243" s="306">
        <v>22287.200000000001</v>
      </c>
    </row>
    <row r="244" spans="1:15" ht="66" customHeight="1" x14ac:dyDescent="0.25">
      <c r="A244" s="444" t="s">
        <v>320</v>
      </c>
      <c r="B244" s="444" t="s">
        <v>205</v>
      </c>
      <c r="C244" s="122" t="s">
        <v>318</v>
      </c>
      <c r="D244" s="123">
        <f t="shared" ref="D244:I244" si="180">D245+D255+D256</f>
        <v>0</v>
      </c>
      <c r="E244" s="123">
        <f t="shared" si="180"/>
        <v>0</v>
      </c>
      <c r="F244" s="123">
        <f t="shared" si="180"/>
        <v>0</v>
      </c>
      <c r="G244" s="124">
        <f t="shared" si="180"/>
        <v>0</v>
      </c>
      <c r="H244" s="124">
        <f t="shared" si="180"/>
        <v>0</v>
      </c>
      <c r="I244" s="124">
        <f t="shared" si="180"/>
        <v>0</v>
      </c>
      <c r="J244" s="124">
        <f t="shared" ref="J244:O244" si="181">J245+J255+J256</f>
        <v>0</v>
      </c>
      <c r="K244" s="124">
        <f t="shared" si="181"/>
        <v>0</v>
      </c>
      <c r="L244" s="124">
        <f t="shared" si="181"/>
        <v>0</v>
      </c>
      <c r="M244" s="124">
        <f t="shared" si="181"/>
        <v>0</v>
      </c>
      <c r="N244" s="124">
        <f t="shared" si="181"/>
        <v>0</v>
      </c>
      <c r="O244" s="124">
        <f t="shared" si="181"/>
        <v>0</v>
      </c>
    </row>
    <row r="245" spans="1:15" ht="97.2" x14ac:dyDescent="0.25">
      <c r="A245" s="445"/>
      <c r="B245" s="445"/>
      <c r="C245" s="125" t="s">
        <v>306</v>
      </c>
      <c r="D245" s="126">
        <f t="shared" ref="D245:I245" si="182">D247+D254</f>
        <v>0</v>
      </c>
      <c r="E245" s="126">
        <f t="shared" si="182"/>
        <v>0</v>
      </c>
      <c r="F245" s="126">
        <f t="shared" si="182"/>
        <v>0</v>
      </c>
      <c r="G245" s="127">
        <f t="shared" si="182"/>
        <v>0</v>
      </c>
      <c r="H245" s="127">
        <f t="shared" si="182"/>
        <v>0</v>
      </c>
      <c r="I245" s="127">
        <f t="shared" si="182"/>
        <v>0</v>
      </c>
      <c r="J245" s="127">
        <f t="shared" ref="J245:O245" si="183">J247+J254</f>
        <v>0</v>
      </c>
      <c r="K245" s="127">
        <f t="shared" si="183"/>
        <v>0</v>
      </c>
      <c r="L245" s="127">
        <f t="shared" si="183"/>
        <v>0</v>
      </c>
      <c r="M245" s="127">
        <f t="shared" si="183"/>
        <v>0</v>
      </c>
      <c r="N245" s="127">
        <f t="shared" si="183"/>
        <v>0</v>
      </c>
      <c r="O245" s="127">
        <f t="shared" si="183"/>
        <v>0</v>
      </c>
    </row>
    <row r="246" spans="1:15" ht="32.4" x14ac:dyDescent="0.25">
      <c r="A246" s="445"/>
      <c r="B246" s="445"/>
      <c r="C246" s="125" t="s">
        <v>307</v>
      </c>
      <c r="D246" s="126"/>
      <c r="E246" s="126"/>
      <c r="F246" s="126"/>
      <c r="G246" s="127"/>
      <c r="H246" s="127"/>
      <c r="I246" s="127"/>
      <c r="J246" s="127"/>
      <c r="K246" s="127"/>
      <c r="L246" s="127"/>
      <c r="M246" s="127"/>
      <c r="N246" s="127"/>
      <c r="O246" s="127"/>
    </row>
    <row r="247" spans="1:15" ht="229.5" customHeight="1" x14ac:dyDescent="0.25">
      <c r="A247" s="445"/>
      <c r="B247" s="445"/>
      <c r="C247" s="125" t="s">
        <v>308</v>
      </c>
      <c r="D247" s="126">
        <f t="shared" ref="D247:I247" si="184">D248+D249+D250+D251+D252+D253</f>
        <v>0</v>
      </c>
      <c r="E247" s="126">
        <f t="shared" si="184"/>
        <v>0</v>
      </c>
      <c r="F247" s="126">
        <f t="shared" si="184"/>
        <v>0</v>
      </c>
      <c r="G247" s="127">
        <f t="shared" si="184"/>
        <v>0</v>
      </c>
      <c r="H247" s="127">
        <f t="shared" si="184"/>
        <v>0</v>
      </c>
      <c r="I247" s="127">
        <f t="shared" si="184"/>
        <v>0</v>
      </c>
      <c r="J247" s="127">
        <f t="shared" ref="J247:O247" si="185">J248+J249+J250+J251+J252+J253</f>
        <v>0</v>
      </c>
      <c r="K247" s="127">
        <f t="shared" si="185"/>
        <v>0</v>
      </c>
      <c r="L247" s="127">
        <f t="shared" si="185"/>
        <v>0</v>
      </c>
      <c r="M247" s="127">
        <f t="shared" si="185"/>
        <v>0</v>
      </c>
      <c r="N247" s="127">
        <f t="shared" si="185"/>
        <v>0</v>
      </c>
      <c r="O247" s="127">
        <f t="shared" si="185"/>
        <v>0</v>
      </c>
    </row>
    <row r="248" spans="1:15" ht="194.4" x14ac:dyDescent="0.25">
      <c r="A248" s="445"/>
      <c r="B248" s="445"/>
      <c r="C248" s="128" t="s">
        <v>309</v>
      </c>
      <c r="D248" s="126">
        <f>E248+F248</f>
        <v>0</v>
      </c>
      <c r="E248" s="126">
        <v>0</v>
      </c>
      <c r="F248" s="126">
        <v>0</v>
      </c>
      <c r="G248" s="127">
        <f>H248+I248</f>
        <v>0</v>
      </c>
      <c r="H248" s="127">
        <v>0</v>
      </c>
      <c r="I248" s="127">
        <v>0</v>
      </c>
      <c r="J248" s="127">
        <f>K248+L248</f>
        <v>0</v>
      </c>
      <c r="K248" s="127">
        <v>0</v>
      </c>
      <c r="L248" s="127">
        <v>0</v>
      </c>
      <c r="M248" s="127">
        <f>N248+O248</f>
        <v>0</v>
      </c>
      <c r="N248" s="127">
        <v>0</v>
      </c>
      <c r="O248" s="127">
        <v>0</v>
      </c>
    </row>
    <row r="249" spans="1:15" ht="226.8" x14ac:dyDescent="0.25">
      <c r="A249" s="446"/>
      <c r="B249" s="446"/>
      <c r="C249" s="128" t="s">
        <v>310</v>
      </c>
      <c r="D249" s="126">
        <f t="shared" ref="D249:D256" si="186">E249+F249</f>
        <v>0</v>
      </c>
      <c r="E249" s="126">
        <v>0</v>
      </c>
      <c r="F249" s="126">
        <v>0</v>
      </c>
      <c r="G249" s="127">
        <f t="shared" ref="G249:G256" si="187">H249+I249</f>
        <v>0</v>
      </c>
      <c r="H249" s="127">
        <v>0</v>
      </c>
      <c r="I249" s="127">
        <v>0</v>
      </c>
      <c r="J249" s="127">
        <f t="shared" ref="J249:J256" si="188">K249+L249</f>
        <v>0</v>
      </c>
      <c r="K249" s="127">
        <v>0</v>
      </c>
      <c r="L249" s="127">
        <v>0</v>
      </c>
      <c r="M249" s="127">
        <f t="shared" ref="M249:M256" si="189">N249+O249</f>
        <v>0</v>
      </c>
      <c r="N249" s="127">
        <v>0</v>
      </c>
      <c r="O249" s="127">
        <v>0</v>
      </c>
    </row>
    <row r="250" spans="1:15" ht="194.4" x14ac:dyDescent="0.25">
      <c r="A250" s="141"/>
      <c r="B250" s="141"/>
      <c r="C250" s="128" t="s">
        <v>311</v>
      </c>
      <c r="D250" s="126">
        <f t="shared" si="186"/>
        <v>0</v>
      </c>
      <c r="E250" s="126">
        <v>0</v>
      </c>
      <c r="F250" s="126">
        <v>0</v>
      </c>
      <c r="G250" s="127">
        <f t="shared" si="187"/>
        <v>0</v>
      </c>
      <c r="H250" s="127">
        <v>0</v>
      </c>
      <c r="I250" s="127">
        <v>0</v>
      </c>
      <c r="J250" s="127">
        <f t="shared" si="188"/>
        <v>0</v>
      </c>
      <c r="K250" s="127">
        <v>0</v>
      </c>
      <c r="L250" s="127">
        <v>0</v>
      </c>
      <c r="M250" s="127">
        <f t="shared" si="189"/>
        <v>0</v>
      </c>
      <c r="N250" s="127">
        <v>0</v>
      </c>
      <c r="O250" s="127">
        <v>0</v>
      </c>
    </row>
    <row r="251" spans="1:15" ht="226.8" x14ac:dyDescent="0.25">
      <c r="A251" s="142"/>
      <c r="B251" s="142"/>
      <c r="C251" s="128" t="s">
        <v>312</v>
      </c>
      <c r="D251" s="126">
        <f t="shared" si="186"/>
        <v>0</v>
      </c>
      <c r="E251" s="126">
        <v>0</v>
      </c>
      <c r="F251" s="126">
        <v>0</v>
      </c>
      <c r="G251" s="127">
        <f t="shared" si="187"/>
        <v>0</v>
      </c>
      <c r="H251" s="127">
        <v>0</v>
      </c>
      <c r="I251" s="127">
        <v>0</v>
      </c>
      <c r="J251" s="127">
        <f t="shared" si="188"/>
        <v>0</v>
      </c>
      <c r="K251" s="127">
        <v>0</v>
      </c>
      <c r="L251" s="127">
        <v>0</v>
      </c>
      <c r="M251" s="127">
        <f t="shared" si="189"/>
        <v>0</v>
      </c>
      <c r="N251" s="127">
        <v>0</v>
      </c>
      <c r="O251" s="127">
        <v>0</v>
      </c>
    </row>
    <row r="252" spans="1:15" ht="200.25" customHeight="1" x14ac:dyDescent="0.25">
      <c r="A252" s="142"/>
      <c r="B252" s="142"/>
      <c r="C252" s="128" t="s">
        <v>313</v>
      </c>
      <c r="D252" s="126">
        <f t="shared" si="186"/>
        <v>0</v>
      </c>
      <c r="E252" s="126">
        <v>0</v>
      </c>
      <c r="F252" s="126">
        <v>0</v>
      </c>
      <c r="G252" s="127">
        <f t="shared" si="187"/>
        <v>0</v>
      </c>
      <c r="H252" s="127">
        <v>0</v>
      </c>
      <c r="I252" s="127">
        <v>0</v>
      </c>
      <c r="J252" s="127">
        <f t="shared" si="188"/>
        <v>0</v>
      </c>
      <c r="K252" s="127">
        <v>0</v>
      </c>
      <c r="L252" s="127">
        <v>0</v>
      </c>
      <c r="M252" s="127">
        <f t="shared" si="189"/>
        <v>0</v>
      </c>
      <c r="N252" s="127">
        <v>0</v>
      </c>
      <c r="O252" s="127">
        <v>0</v>
      </c>
    </row>
    <row r="253" spans="1:15" ht="230.25" customHeight="1" x14ac:dyDescent="0.25">
      <c r="A253" s="142"/>
      <c r="B253" s="142"/>
      <c r="C253" s="128" t="s">
        <v>314</v>
      </c>
      <c r="D253" s="126">
        <f t="shared" si="186"/>
        <v>0</v>
      </c>
      <c r="E253" s="126">
        <v>0</v>
      </c>
      <c r="F253" s="126">
        <v>0</v>
      </c>
      <c r="G253" s="127">
        <f t="shared" si="187"/>
        <v>0</v>
      </c>
      <c r="H253" s="127">
        <v>0</v>
      </c>
      <c r="I253" s="127">
        <v>0</v>
      </c>
      <c r="J253" s="127">
        <f t="shared" si="188"/>
        <v>0</v>
      </c>
      <c r="K253" s="127">
        <v>0</v>
      </c>
      <c r="L253" s="127">
        <v>0</v>
      </c>
      <c r="M253" s="127">
        <f t="shared" si="189"/>
        <v>0</v>
      </c>
      <c r="N253" s="127">
        <v>0</v>
      </c>
      <c r="O253" s="127">
        <v>0</v>
      </c>
    </row>
    <row r="254" spans="1:15" ht="324" x14ac:dyDescent="0.25">
      <c r="A254" s="142"/>
      <c r="B254" s="142"/>
      <c r="C254" s="125" t="s">
        <v>315</v>
      </c>
      <c r="D254" s="126">
        <f t="shared" si="186"/>
        <v>0</v>
      </c>
      <c r="E254" s="126">
        <v>0</v>
      </c>
      <c r="F254" s="126">
        <v>0</v>
      </c>
      <c r="G254" s="127">
        <f t="shared" si="187"/>
        <v>0</v>
      </c>
      <c r="H254" s="127">
        <v>0</v>
      </c>
      <c r="I254" s="127">
        <v>0</v>
      </c>
      <c r="J254" s="127">
        <f t="shared" si="188"/>
        <v>0</v>
      </c>
      <c r="K254" s="127">
        <v>0</v>
      </c>
      <c r="L254" s="127">
        <v>0</v>
      </c>
      <c r="M254" s="127">
        <f t="shared" si="189"/>
        <v>0</v>
      </c>
      <c r="N254" s="127">
        <v>0</v>
      </c>
      <c r="O254" s="127">
        <v>0</v>
      </c>
    </row>
    <row r="255" spans="1:15" ht="32.4" x14ac:dyDescent="0.25">
      <c r="A255" s="142"/>
      <c r="B255" s="142"/>
      <c r="C255" s="125" t="s">
        <v>316</v>
      </c>
      <c r="D255" s="126">
        <f t="shared" si="186"/>
        <v>0</v>
      </c>
      <c r="E255" s="126">
        <v>0</v>
      </c>
      <c r="F255" s="126">
        <v>0</v>
      </c>
      <c r="G255" s="127">
        <f t="shared" si="187"/>
        <v>0</v>
      </c>
      <c r="H255" s="127">
        <v>0</v>
      </c>
      <c r="I255" s="127">
        <v>0</v>
      </c>
      <c r="J255" s="127">
        <f t="shared" si="188"/>
        <v>0</v>
      </c>
      <c r="K255" s="127">
        <v>0</v>
      </c>
      <c r="L255" s="127">
        <v>0</v>
      </c>
      <c r="M255" s="127">
        <f t="shared" si="189"/>
        <v>0</v>
      </c>
      <c r="N255" s="127">
        <v>0</v>
      </c>
      <c r="O255" s="127">
        <v>0</v>
      </c>
    </row>
    <row r="256" spans="1:15" ht="32.4" x14ac:dyDescent="0.25">
      <c r="A256" s="143"/>
      <c r="B256" s="143"/>
      <c r="C256" s="125" t="s">
        <v>317</v>
      </c>
      <c r="D256" s="126">
        <f t="shared" si="186"/>
        <v>0</v>
      </c>
      <c r="E256" s="126">
        <v>0</v>
      </c>
      <c r="F256" s="126">
        <v>0</v>
      </c>
      <c r="G256" s="127">
        <f t="shared" si="187"/>
        <v>0</v>
      </c>
      <c r="H256" s="127">
        <v>0</v>
      </c>
      <c r="I256" s="127">
        <v>0</v>
      </c>
      <c r="J256" s="127">
        <f t="shared" si="188"/>
        <v>0</v>
      </c>
      <c r="K256" s="127">
        <v>0</v>
      </c>
      <c r="L256" s="127">
        <v>0</v>
      </c>
      <c r="M256" s="127">
        <f t="shared" si="189"/>
        <v>0</v>
      </c>
      <c r="N256" s="127">
        <v>0</v>
      </c>
      <c r="O256" s="127">
        <v>0</v>
      </c>
    </row>
    <row r="257" spans="1:15" ht="66" hidden="1" customHeight="1" x14ac:dyDescent="0.55000000000000004">
      <c r="A257" s="444" t="s">
        <v>207</v>
      </c>
      <c r="B257" s="444" t="s">
        <v>208</v>
      </c>
      <c r="C257" s="122" t="s">
        <v>318</v>
      </c>
      <c r="D257" s="123">
        <f t="shared" ref="D257:I257" si="190">D258+D268+D269</f>
        <v>0</v>
      </c>
      <c r="E257" s="123">
        <f t="shared" si="190"/>
        <v>0</v>
      </c>
      <c r="F257" s="123">
        <f t="shared" si="190"/>
        <v>0</v>
      </c>
      <c r="G257" s="124">
        <f t="shared" si="190"/>
        <v>0</v>
      </c>
      <c r="H257" s="124">
        <f t="shared" si="190"/>
        <v>0</v>
      </c>
      <c r="I257" s="124">
        <f t="shared" si="190"/>
        <v>0</v>
      </c>
      <c r="J257" s="124">
        <f>J258+J268+J269</f>
        <v>0</v>
      </c>
      <c r="K257" s="124">
        <f>K258+K268+K269</f>
        <v>0</v>
      </c>
      <c r="L257" s="124">
        <f>L258+L268+L269</f>
        <v>0</v>
      </c>
      <c r="M257" s="292"/>
      <c r="N257" s="292"/>
      <c r="O257" s="292"/>
    </row>
    <row r="258" spans="1:15" ht="97.2" hidden="1" x14ac:dyDescent="0.55000000000000004">
      <c r="A258" s="445"/>
      <c r="B258" s="445"/>
      <c r="C258" s="125" t="s">
        <v>306</v>
      </c>
      <c r="D258" s="126">
        <f t="shared" ref="D258:I258" si="191">D260+D267</f>
        <v>0</v>
      </c>
      <c r="E258" s="126">
        <f t="shared" si="191"/>
        <v>0</v>
      </c>
      <c r="F258" s="126">
        <f t="shared" si="191"/>
        <v>0</v>
      </c>
      <c r="G258" s="127">
        <f t="shared" si="191"/>
        <v>0</v>
      </c>
      <c r="H258" s="127">
        <f t="shared" si="191"/>
        <v>0</v>
      </c>
      <c r="I258" s="127">
        <f t="shared" si="191"/>
        <v>0</v>
      </c>
      <c r="J258" s="127">
        <f>J260+J267</f>
        <v>0</v>
      </c>
      <c r="K258" s="127">
        <f>K260+K267</f>
        <v>0</v>
      </c>
      <c r="L258" s="127">
        <f>L260+L267</f>
        <v>0</v>
      </c>
      <c r="M258" s="292"/>
      <c r="N258" s="292"/>
      <c r="O258" s="292"/>
    </row>
    <row r="259" spans="1:15" ht="32.4" hidden="1" x14ac:dyDescent="0.55000000000000004">
      <c r="A259" s="445"/>
      <c r="B259" s="445"/>
      <c r="C259" s="125" t="s">
        <v>307</v>
      </c>
      <c r="D259" s="126"/>
      <c r="E259" s="126"/>
      <c r="F259" s="126"/>
      <c r="G259" s="127"/>
      <c r="H259" s="127"/>
      <c r="I259" s="127"/>
      <c r="J259" s="127"/>
      <c r="K259" s="127"/>
      <c r="L259" s="127"/>
      <c r="M259" s="292"/>
      <c r="N259" s="292"/>
      <c r="O259" s="292"/>
    </row>
    <row r="260" spans="1:15" ht="240" hidden="1" customHeight="1" x14ac:dyDescent="0.55000000000000004">
      <c r="A260" s="445"/>
      <c r="B260" s="445"/>
      <c r="C260" s="125" t="s">
        <v>308</v>
      </c>
      <c r="D260" s="126">
        <f t="shared" ref="D260:I260" si="192">D261+D262+D263+D264+D265+D266</f>
        <v>0</v>
      </c>
      <c r="E260" s="126">
        <f t="shared" si="192"/>
        <v>0</v>
      </c>
      <c r="F260" s="126">
        <f t="shared" si="192"/>
        <v>0</v>
      </c>
      <c r="G260" s="127">
        <f t="shared" si="192"/>
        <v>0</v>
      </c>
      <c r="H260" s="127">
        <f t="shared" si="192"/>
        <v>0</v>
      </c>
      <c r="I260" s="127">
        <f t="shared" si="192"/>
        <v>0</v>
      </c>
      <c r="J260" s="127">
        <f>J261+J262+J263+J264+J265+J266</f>
        <v>0</v>
      </c>
      <c r="K260" s="127">
        <f>K261+K262+K263+K264+K265+K266</f>
        <v>0</v>
      </c>
      <c r="L260" s="127">
        <f>L261+L262+L263+L264+L265+L266</f>
        <v>0</v>
      </c>
      <c r="M260" s="292"/>
      <c r="N260" s="292"/>
      <c r="O260" s="292"/>
    </row>
    <row r="261" spans="1:15" ht="194.4" hidden="1" x14ac:dyDescent="0.55000000000000004">
      <c r="A261" s="446"/>
      <c r="B261" s="446"/>
      <c r="C261" s="128" t="s">
        <v>309</v>
      </c>
      <c r="D261" s="126">
        <f>E261+F261</f>
        <v>0</v>
      </c>
      <c r="E261" s="126"/>
      <c r="F261" s="126"/>
      <c r="G261" s="127">
        <f>H261+I261</f>
        <v>0</v>
      </c>
      <c r="H261" s="127"/>
      <c r="I261" s="127"/>
      <c r="J261" s="127">
        <f>K261+L261</f>
        <v>0</v>
      </c>
      <c r="K261" s="127"/>
      <c r="L261" s="127"/>
      <c r="M261" s="292"/>
      <c r="N261" s="292"/>
      <c r="O261" s="292"/>
    </row>
    <row r="262" spans="1:15" ht="226.8" hidden="1" x14ac:dyDescent="0.55000000000000004">
      <c r="A262" s="142"/>
      <c r="B262" s="142"/>
      <c r="C262" s="184" t="s">
        <v>310</v>
      </c>
      <c r="D262" s="185">
        <f t="shared" ref="D262:D269" si="193">E262+F262</f>
        <v>0</v>
      </c>
      <c r="E262" s="185"/>
      <c r="F262" s="185"/>
      <c r="G262" s="186">
        <f t="shared" ref="G262:G269" si="194">H262+I262</f>
        <v>0</v>
      </c>
      <c r="H262" s="186"/>
      <c r="I262" s="186"/>
      <c r="J262" s="186">
        <f t="shared" ref="J262:J269" si="195">K262+L262</f>
        <v>0</v>
      </c>
      <c r="K262" s="186"/>
      <c r="L262" s="186"/>
      <c r="M262" s="300"/>
      <c r="N262" s="300"/>
      <c r="O262" s="300"/>
    </row>
    <row r="263" spans="1:15" ht="194.4" hidden="1" x14ac:dyDescent="0.55000000000000004">
      <c r="A263" s="142"/>
      <c r="B263" s="142"/>
      <c r="C263" s="128" t="s">
        <v>311</v>
      </c>
      <c r="D263" s="126">
        <f t="shared" si="193"/>
        <v>0</v>
      </c>
      <c r="E263" s="126"/>
      <c r="F263" s="126"/>
      <c r="G263" s="127">
        <f t="shared" si="194"/>
        <v>0</v>
      </c>
      <c r="H263" s="127"/>
      <c r="I263" s="127"/>
      <c r="J263" s="127">
        <f t="shared" si="195"/>
        <v>0</v>
      </c>
      <c r="K263" s="127"/>
      <c r="L263" s="127"/>
      <c r="M263" s="292"/>
      <c r="N263" s="292"/>
      <c r="O263" s="292"/>
    </row>
    <row r="264" spans="1:15" ht="226.8" hidden="1" x14ac:dyDescent="0.55000000000000004">
      <c r="A264" s="142"/>
      <c r="B264" s="142"/>
      <c r="C264" s="128" t="s">
        <v>312</v>
      </c>
      <c r="D264" s="126">
        <f t="shared" si="193"/>
        <v>0</v>
      </c>
      <c r="E264" s="126"/>
      <c r="F264" s="126"/>
      <c r="G264" s="127">
        <f t="shared" si="194"/>
        <v>0</v>
      </c>
      <c r="H264" s="127"/>
      <c r="I264" s="127"/>
      <c r="J264" s="127">
        <f t="shared" si="195"/>
        <v>0</v>
      </c>
      <c r="K264" s="127"/>
      <c r="L264" s="127"/>
      <c r="M264" s="292"/>
      <c r="N264" s="292"/>
      <c r="O264" s="292"/>
    </row>
    <row r="265" spans="1:15" ht="189.75" hidden="1" customHeight="1" x14ac:dyDescent="0.55000000000000004">
      <c r="A265" s="142"/>
      <c r="B265" s="142"/>
      <c r="C265" s="128" t="s">
        <v>313</v>
      </c>
      <c r="D265" s="126">
        <f t="shared" si="193"/>
        <v>0</v>
      </c>
      <c r="E265" s="126"/>
      <c r="F265" s="126"/>
      <c r="G265" s="127">
        <f t="shared" si="194"/>
        <v>0</v>
      </c>
      <c r="H265" s="127"/>
      <c r="I265" s="127"/>
      <c r="J265" s="127">
        <f t="shared" si="195"/>
        <v>0</v>
      </c>
      <c r="K265" s="127"/>
      <c r="L265" s="127"/>
      <c r="M265" s="292"/>
      <c r="N265" s="292"/>
      <c r="O265" s="292"/>
    </row>
    <row r="266" spans="1:15" ht="225" hidden="1" customHeight="1" x14ac:dyDescent="0.55000000000000004">
      <c r="A266" s="142"/>
      <c r="B266" s="142"/>
      <c r="C266" s="128" t="s">
        <v>314</v>
      </c>
      <c r="D266" s="126">
        <f t="shared" si="193"/>
        <v>0</v>
      </c>
      <c r="E266" s="126"/>
      <c r="F266" s="126"/>
      <c r="G266" s="127">
        <f t="shared" si="194"/>
        <v>0</v>
      </c>
      <c r="H266" s="127"/>
      <c r="I266" s="127"/>
      <c r="J266" s="127">
        <f t="shared" si="195"/>
        <v>0</v>
      </c>
      <c r="K266" s="127"/>
      <c r="L266" s="127"/>
      <c r="M266" s="292"/>
      <c r="N266" s="292"/>
      <c r="O266" s="292"/>
    </row>
    <row r="267" spans="1:15" ht="324" hidden="1" x14ac:dyDescent="0.55000000000000004">
      <c r="A267" s="142"/>
      <c r="B267" s="142"/>
      <c r="C267" s="125" t="s">
        <v>315</v>
      </c>
      <c r="D267" s="126">
        <f t="shared" si="193"/>
        <v>0</v>
      </c>
      <c r="E267" s="126"/>
      <c r="F267" s="126"/>
      <c r="G267" s="127">
        <f t="shared" si="194"/>
        <v>0</v>
      </c>
      <c r="H267" s="127"/>
      <c r="I267" s="127"/>
      <c r="J267" s="127">
        <f t="shared" si="195"/>
        <v>0</v>
      </c>
      <c r="K267" s="127"/>
      <c r="L267" s="127"/>
      <c r="M267" s="292"/>
      <c r="N267" s="292"/>
      <c r="O267" s="292"/>
    </row>
    <row r="268" spans="1:15" ht="32.4" hidden="1" x14ac:dyDescent="0.55000000000000004">
      <c r="A268" s="142"/>
      <c r="B268" s="142"/>
      <c r="C268" s="125" t="s">
        <v>316</v>
      </c>
      <c r="D268" s="126">
        <f t="shared" si="193"/>
        <v>0</v>
      </c>
      <c r="E268" s="126"/>
      <c r="F268" s="126"/>
      <c r="G268" s="127">
        <f t="shared" si="194"/>
        <v>0</v>
      </c>
      <c r="H268" s="127"/>
      <c r="I268" s="127"/>
      <c r="J268" s="127">
        <f t="shared" si="195"/>
        <v>0</v>
      </c>
      <c r="K268" s="127"/>
      <c r="L268" s="127"/>
      <c r="M268" s="292"/>
      <c r="N268" s="292"/>
      <c r="O268" s="292"/>
    </row>
    <row r="269" spans="1:15" ht="32.4" hidden="1" x14ac:dyDescent="0.55000000000000004">
      <c r="A269" s="143"/>
      <c r="B269" s="143"/>
      <c r="C269" s="125" t="s">
        <v>317</v>
      </c>
      <c r="D269" s="126">
        <f t="shared" si="193"/>
        <v>0</v>
      </c>
      <c r="E269" s="126"/>
      <c r="F269" s="126"/>
      <c r="G269" s="127">
        <f t="shared" si="194"/>
        <v>0</v>
      </c>
      <c r="H269" s="127"/>
      <c r="I269" s="127"/>
      <c r="J269" s="127">
        <f t="shared" si="195"/>
        <v>0</v>
      </c>
      <c r="K269" s="127"/>
      <c r="L269" s="127"/>
      <c r="M269" s="292"/>
      <c r="N269" s="292"/>
      <c r="O269" s="292"/>
    </row>
    <row r="270" spans="1:15" ht="66" customHeight="1" x14ac:dyDescent="0.25">
      <c r="A270" s="444" t="s">
        <v>209</v>
      </c>
      <c r="B270" s="444" t="s">
        <v>512</v>
      </c>
      <c r="C270" s="122" t="s">
        <v>318</v>
      </c>
      <c r="D270" s="123">
        <f t="shared" ref="D270:I270" si="196">D271+D281+D282</f>
        <v>14937</v>
      </c>
      <c r="E270" s="123">
        <f t="shared" si="196"/>
        <v>0</v>
      </c>
      <c r="F270" s="123">
        <f t="shared" si="196"/>
        <v>14937</v>
      </c>
      <c r="G270" s="124">
        <f t="shared" si="196"/>
        <v>14937</v>
      </c>
      <c r="H270" s="124">
        <f t="shared" si="196"/>
        <v>0</v>
      </c>
      <c r="I270" s="124">
        <f t="shared" si="196"/>
        <v>14937</v>
      </c>
      <c r="J270" s="124">
        <f t="shared" ref="J270:O270" si="197">J271+J281+J282</f>
        <v>14937</v>
      </c>
      <c r="K270" s="124">
        <f t="shared" si="197"/>
        <v>0</v>
      </c>
      <c r="L270" s="124">
        <f t="shared" si="197"/>
        <v>14937</v>
      </c>
      <c r="M270" s="124">
        <f t="shared" si="197"/>
        <v>14937</v>
      </c>
      <c r="N270" s="124">
        <f t="shared" si="197"/>
        <v>0</v>
      </c>
      <c r="O270" s="124">
        <f t="shared" si="197"/>
        <v>14937</v>
      </c>
    </row>
    <row r="271" spans="1:15" ht="97.2" x14ac:dyDescent="0.25">
      <c r="A271" s="445"/>
      <c r="B271" s="445"/>
      <c r="C271" s="125" t="s">
        <v>306</v>
      </c>
      <c r="D271" s="126">
        <f t="shared" ref="D271:I271" si="198">D273+D280</f>
        <v>0</v>
      </c>
      <c r="E271" s="126">
        <f t="shared" si="198"/>
        <v>0</v>
      </c>
      <c r="F271" s="126">
        <f t="shared" si="198"/>
        <v>0</v>
      </c>
      <c r="G271" s="127">
        <f t="shared" si="198"/>
        <v>0</v>
      </c>
      <c r="H271" s="127">
        <f t="shared" si="198"/>
        <v>0</v>
      </c>
      <c r="I271" s="127">
        <f t="shared" si="198"/>
        <v>0</v>
      </c>
      <c r="J271" s="127">
        <f t="shared" ref="J271:O271" si="199">J273+J280</f>
        <v>0</v>
      </c>
      <c r="K271" s="127">
        <f t="shared" si="199"/>
        <v>0</v>
      </c>
      <c r="L271" s="127">
        <f t="shared" si="199"/>
        <v>0</v>
      </c>
      <c r="M271" s="127">
        <f t="shared" si="199"/>
        <v>0</v>
      </c>
      <c r="N271" s="127">
        <f t="shared" si="199"/>
        <v>0</v>
      </c>
      <c r="O271" s="127">
        <f t="shared" si="199"/>
        <v>0</v>
      </c>
    </row>
    <row r="272" spans="1:15" ht="32.4" x14ac:dyDescent="0.25">
      <c r="A272" s="445"/>
      <c r="B272" s="445"/>
      <c r="C272" s="125" t="s">
        <v>307</v>
      </c>
      <c r="D272" s="126"/>
      <c r="E272" s="126"/>
      <c r="F272" s="126"/>
      <c r="G272" s="127"/>
      <c r="H272" s="127"/>
      <c r="I272" s="127"/>
      <c r="J272" s="127"/>
      <c r="K272" s="127"/>
      <c r="L272" s="127"/>
      <c r="M272" s="127"/>
      <c r="N272" s="127"/>
      <c r="O272" s="127"/>
    </row>
    <row r="273" spans="1:15" ht="225" customHeight="1" x14ac:dyDescent="0.25">
      <c r="A273" s="445"/>
      <c r="B273" s="445"/>
      <c r="C273" s="125" t="s">
        <v>308</v>
      </c>
      <c r="D273" s="126">
        <f t="shared" ref="D273:I273" si="200">D274+D275+D276+D277+D278+D279</f>
        <v>0</v>
      </c>
      <c r="E273" s="126">
        <f t="shared" si="200"/>
        <v>0</v>
      </c>
      <c r="F273" s="126">
        <f t="shared" si="200"/>
        <v>0</v>
      </c>
      <c r="G273" s="127">
        <f t="shared" si="200"/>
        <v>0</v>
      </c>
      <c r="H273" s="127">
        <f t="shared" si="200"/>
        <v>0</v>
      </c>
      <c r="I273" s="127">
        <f t="shared" si="200"/>
        <v>0</v>
      </c>
      <c r="J273" s="127">
        <f t="shared" ref="J273:O273" si="201">J274+J275+J276+J277+J278+J279</f>
        <v>0</v>
      </c>
      <c r="K273" s="127">
        <f t="shared" si="201"/>
        <v>0</v>
      </c>
      <c r="L273" s="127">
        <f t="shared" si="201"/>
        <v>0</v>
      </c>
      <c r="M273" s="127">
        <f t="shared" si="201"/>
        <v>0</v>
      </c>
      <c r="N273" s="127">
        <f t="shared" si="201"/>
        <v>0</v>
      </c>
      <c r="O273" s="127">
        <f t="shared" si="201"/>
        <v>0</v>
      </c>
    </row>
    <row r="274" spans="1:15" ht="194.4" x14ac:dyDescent="0.25">
      <c r="A274" s="446"/>
      <c r="B274" s="446"/>
      <c r="C274" s="128" t="s">
        <v>309</v>
      </c>
      <c r="D274" s="126">
        <f>E274+F274</f>
        <v>0</v>
      </c>
      <c r="E274" s="126">
        <v>0</v>
      </c>
      <c r="F274" s="126">
        <v>0</v>
      </c>
      <c r="G274" s="127">
        <f>H274+I274</f>
        <v>0</v>
      </c>
      <c r="H274" s="127">
        <v>0</v>
      </c>
      <c r="I274" s="127">
        <v>0</v>
      </c>
      <c r="J274" s="127">
        <f>K274+L274</f>
        <v>0</v>
      </c>
      <c r="K274" s="127">
        <v>0</v>
      </c>
      <c r="L274" s="127">
        <v>0</v>
      </c>
      <c r="M274" s="127">
        <f>N274+O274</f>
        <v>0</v>
      </c>
      <c r="N274" s="127">
        <v>0</v>
      </c>
      <c r="O274" s="127">
        <v>0</v>
      </c>
    </row>
    <row r="275" spans="1:15" ht="226.8" x14ac:dyDescent="0.25">
      <c r="A275" s="141"/>
      <c r="B275" s="141"/>
      <c r="C275" s="128" t="s">
        <v>310</v>
      </c>
      <c r="D275" s="126">
        <f t="shared" ref="D275:D282" si="202">E275+F275</f>
        <v>0</v>
      </c>
      <c r="E275" s="126">
        <v>0</v>
      </c>
      <c r="F275" s="126">
        <v>0</v>
      </c>
      <c r="G275" s="127">
        <f t="shared" ref="G275:G282" si="203">H275+I275</f>
        <v>0</v>
      </c>
      <c r="H275" s="127">
        <v>0</v>
      </c>
      <c r="I275" s="127">
        <v>0</v>
      </c>
      <c r="J275" s="127">
        <f t="shared" ref="J275:J282" si="204">K275+L275</f>
        <v>0</v>
      </c>
      <c r="K275" s="127">
        <v>0</v>
      </c>
      <c r="L275" s="127">
        <v>0</v>
      </c>
      <c r="M275" s="127">
        <f t="shared" ref="M275:M282" si="205">N275+O275</f>
        <v>0</v>
      </c>
      <c r="N275" s="127">
        <v>0</v>
      </c>
      <c r="O275" s="127">
        <v>0</v>
      </c>
    </row>
    <row r="276" spans="1:15" ht="194.4" x14ac:dyDescent="0.25">
      <c r="A276" s="142"/>
      <c r="B276" s="142"/>
      <c r="C276" s="128" t="s">
        <v>311</v>
      </c>
      <c r="D276" s="126">
        <f t="shared" si="202"/>
        <v>0</v>
      </c>
      <c r="E276" s="126">
        <v>0</v>
      </c>
      <c r="F276" s="126">
        <v>0</v>
      </c>
      <c r="G276" s="127">
        <f t="shared" si="203"/>
        <v>0</v>
      </c>
      <c r="H276" s="127">
        <v>0</v>
      </c>
      <c r="I276" s="127">
        <v>0</v>
      </c>
      <c r="J276" s="127">
        <f t="shared" si="204"/>
        <v>0</v>
      </c>
      <c r="K276" s="127">
        <v>0</v>
      </c>
      <c r="L276" s="127">
        <v>0</v>
      </c>
      <c r="M276" s="127">
        <f t="shared" si="205"/>
        <v>0</v>
      </c>
      <c r="N276" s="127">
        <v>0</v>
      </c>
      <c r="O276" s="127">
        <v>0</v>
      </c>
    </row>
    <row r="277" spans="1:15" ht="226.8" x14ac:dyDescent="0.25">
      <c r="A277" s="142"/>
      <c r="B277" s="142"/>
      <c r="C277" s="128" t="s">
        <v>312</v>
      </c>
      <c r="D277" s="126">
        <f t="shared" si="202"/>
        <v>0</v>
      </c>
      <c r="E277" s="126">
        <v>0</v>
      </c>
      <c r="F277" s="126">
        <v>0</v>
      </c>
      <c r="G277" s="127">
        <f t="shared" si="203"/>
        <v>0</v>
      </c>
      <c r="H277" s="127">
        <v>0</v>
      </c>
      <c r="I277" s="127">
        <v>0</v>
      </c>
      <c r="J277" s="127">
        <f t="shared" si="204"/>
        <v>0</v>
      </c>
      <c r="K277" s="127">
        <v>0</v>
      </c>
      <c r="L277" s="127">
        <v>0</v>
      </c>
      <c r="M277" s="127">
        <f t="shared" si="205"/>
        <v>0</v>
      </c>
      <c r="N277" s="127">
        <v>0</v>
      </c>
      <c r="O277" s="127">
        <v>0</v>
      </c>
    </row>
    <row r="278" spans="1:15" ht="201" customHeight="1" x14ac:dyDescent="0.25">
      <c r="A278" s="142"/>
      <c r="B278" s="142"/>
      <c r="C278" s="128" t="s">
        <v>313</v>
      </c>
      <c r="D278" s="126">
        <f t="shared" si="202"/>
        <v>0</v>
      </c>
      <c r="E278" s="126">
        <v>0</v>
      </c>
      <c r="F278" s="126">
        <v>0</v>
      </c>
      <c r="G278" s="127">
        <f t="shared" si="203"/>
        <v>0</v>
      </c>
      <c r="H278" s="127">
        <v>0</v>
      </c>
      <c r="I278" s="127">
        <v>0</v>
      </c>
      <c r="J278" s="127">
        <f t="shared" si="204"/>
        <v>0</v>
      </c>
      <c r="K278" s="127">
        <v>0</v>
      </c>
      <c r="L278" s="127">
        <v>0</v>
      </c>
      <c r="M278" s="127">
        <f t="shared" si="205"/>
        <v>0</v>
      </c>
      <c r="N278" s="127">
        <v>0</v>
      </c>
      <c r="O278" s="127">
        <v>0</v>
      </c>
    </row>
    <row r="279" spans="1:15" ht="228" customHeight="1" x14ac:dyDescent="0.25">
      <c r="A279" s="142"/>
      <c r="B279" s="142"/>
      <c r="C279" s="128" t="s">
        <v>314</v>
      </c>
      <c r="D279" s="126">
        <f t="shared" si="202"/>
        <v>0</v>
      </c>
      <c r="E279" s="126">
        <v>0</v>
      </c>
      <c r="F279" s="126">
        <v>0</v>
      </c>
      <c r="G279" s="127">
        <f t="shared" si="203"/>
        <v>0</v>
      </c>
      <c r="H279" s="127">
        <v>0</v>
      </c>
      <c r="I279" s="127">
        <v>0</v>
      </c>
      <c r="J279" s="127">
        <f t="shared" si="204"/>
        <v>0</v>
      </c>
      <c r="K279" s="127">
        <v>0</v>
      </c>
      <c r="L279" s="127">
        <v>0</v>
      </c>
      <c r="M279" s="127">
        <f t="shared" si="205"/>
        <v>0</v>
      </c>
      <c r="N279" s="127">
        <v>0</v>
      </c>
      <c r="O279" s="127">
        <v>0</v>
      </c>
    </row>
    <row r="280" spans="1:15" ht="324" x14ac:dyDescent="0.25">
      <c r="A280" s="142"/>
      <c r="B280" s="142"/>
      <c r="C280" s="125" t="s">
        <v>315</v>
      </c>
      <c r="D280" s="126">
        <f t="shared" si="202"/>
        <v>0</v>
      </c>
      <c r="E280" s="126">
        <v>0</v>
      </c>
      <c r="F280" s="126">
        <v>0</v>
      </c>
      <c r="G280" s="127">
        <f t="shared" si="203"/>
        <v>0</v>
      </c>
      <c r="H280" s="127">
        <v>0</v>
      </c>
      <c r="I280" s="127">
        <v>0</v>
      </c>
      <c r="J280" s="127">
        <f t="shared" si="204"/>
        <v>0</v>
      </c>
      <c r="K280" s="127">
        <v>0</v>
      </c>
      <c r="L280" s="127">
        <v>0</v>
      </c>
      <c r="M280" s="127">
        <f t="shared" si="205"/>
        <v>0</v>
      </c>
      <c r="N280" s="127">
        <v>0</v>
      </c>
      <c r="O280" s="127">
        <v>0</v>
      </c>
    </row>
    <row r="281" spans="1:15" ht="32.4" x14ac:dyDescent="0.25">
      <c r="A281" s="142"/>
      <c r="B281" s="142"/>
      <c r="C281" s="125" t="s">
        <v>316</v>
      </c>
      <c r="D281" s="126">
        <f t="shared" si="202"/>
        <v>0</v>
      </c>
      <c r="E281" s="126">
        <v>0</v>
      </c>
      <c r="F281" s="126">
        <v>0</v>
      </c>
      <c r="G281" s="127">
        <f t="shared" si="203"/>
        <v>0</v>
      </c>
      <c r="H281" s="127">
        <v>0</v>
      </c>
      <c r="I281" s="127">
        <v>0</v>
      </c>
      <c r="J281" s="127">
        <f t="shared" si="204"/>
        <v>0</v>
      </c>
      <c r="K281" s="127">
        <v>0</v>
      </c>
      <c r="L281" s="127">
        <v>0</v>
      </c>
      <c r="M281" s="127">
        <f t="shared" si="205"/>
        <v>0</v>
      </c>
      <c r="N281" s="127">
        <v>0</v>
      </c>
      <c r="O281" s="127">
        <v>0</v>
      </c>
    </row>
    <row r="282" spans="1:15" ht="32.4" x14ac:dyDescent="0.25">
      <c r="A282" s="143"/>
      <c r="B282" s="143"/>
      <c r="C282" s="125" t="s">
        <v>317</v>
      </c>
      <c r="D282" s="126">
        <f t="shared" si="202"/>
        <v>14937</v>
      </c>
      <c r="E282" s="126">
        <v>0</v>
      </c>
      <c r="F282" s="126">
        <f>15437-500</f>
        <v>14937</v>
      </c>
      <c r="G282" s="127">
        <f t="shared" si="203"/>
        <v>14937</v>
      </c>
      <c r="H282" s="127">
        <v>0</v>
      </c>
      <c r="I282" s="127">
        <v>14937</v>
      </c>
      <c r="J282" s="127">
        <f t="shared" si="204"/>
        <v>14937</v>
      </c>
      <c r="K282" s="127">
        <v>0</v>
      </c>
      <c r="L282" s="127">
        <v>14937</v>
      </c>
      <c r="M282" s="127">
        <f t="shared" si="205"/>
        <v>14937</v>
      </c>
      <c r="N282" s="127">
        <v>0</v>
      </c>
      <c r="O282" s="307">
        <v>14937</v>
      </c>
    </row>
    <row r="283" spans="1:15" ht="66" customHeight="1" x14ac:dyDescent="0.25">
      <c r="A283" s="426" t="s">
        <v>210</v>
      </c>
      <c r="B283" s="426" t="s">
        <v>211</v>
      </c>
      <c r="C283" s="144" t="s">
        <v>318</v>
      </c>
      <c r="D283" s="145">
        <f t="shared" ref="D283:I283" si="206">D284+D294+D295</f>
        <v>37403.599999999999</v>
      </c>
      <c r="E283" s="145">
        <f t="shared" si="206"/>
        <v>3285.5</v>
      </c>
      <c r="F283" s="145">
        <f t="shared" si="206"/>
        <v>34118.1</v>
      </c>
      <c r="G283" s="146">
        <f t="shared" si="206"/>
        <v>37403.599999999999</v>
      </c>
      <c r="H283" s="146">
        <f t="shared" si="206"/>
        <v>3285.5</v>
      </c>
      <c r="I283" s="146">
        <f t="shared" si="206"/>
        <v>34118.1</v>
      </c>
      <c r="J283" s="146">
        <f t="shared" ref="J283:O283" si="207">J284+J294+J295</f>
        <v>37403.599999999999</v>
      </c>
      <c r="K283" s="146">
        <f t="shared" si="207"/>
        <v>3285.5</v>
      </c>
      <c r="L283" s="146">
        <f t="shared" si="207"/>
        <v>34118.1</v>
      </c>
      <c r="M283" s="146">
        <f t="shared" si="207"/>
        <v>35973.5</v>
      </c>
      <c r="N283" s="146">
        <f t="shared" si="207"/>
        <v>3285.5</v>
      </c>
      <c r="O283" s="146">
        <f t="shared" si="207"/>
        <v>32688</v>
      </c>
    </row>
    <row r="284" spans="1:15" ht="97.2" x14ac:dyDescent="0.25">
      <c r="A284" s="427"/>
      <c r="B284" s="427"/>
      <c r="C284" s="147" t="s">
        <v>306</v>
      </c>
      <c r="D284" s="148">
        <f t="shared" ref="D284:I284" si="208">D286+D293</f>
        <v>29649.1</v>
      </c>
      <c r="E284" s="148">
        <f t="shared" si="208"/>
        <v>256.5</v>
      </c>
      <c r="F284" s="148">
        <f t="shared" si="208"/>
        <v>29392.6</v>
      </c>
      <c r="G284" s="149">
        <f t="shared" si="208"/>
        <v>29649.1</v>
      </c>
      <c r="H284" s="149">
        <f t="shared" si="208"/>
        <v>256.5</v>
      </c>
      <c r="I284" s="149">
        <f t="shared" si="208"/>
        <v>29392.6</v>
      </c>
      <c r="J284" s="149">
        <f t="shared" ref="J284:O284" si="209">J286+J293</f>
        <v>29649.1</v>
      </c>
      <c r="K284" s="149">
        <f t="shared" si="209"/>
        <v>256.5</v>
      </c>
      <c r="L284" s="149">
        <f t="shared" si="209"/>
        <v>29392.6</v>
      </c>
      <c r="M284" s="149">
        <f t="shared" si="209"/>
        <v>29635.8</v>
      </c>
      <c r="N284" s="149">
        <f t="shared" si="209"/>
        <v>256.5</v>
      </c>
      <c r="O284" s="149">
        <f t="shared" si="209"/>
        <v>29379.3</v>
      </c>
    </row>
    <row r="285" spans="1:15" ht="32.4" x14ac:dyDescent="0.25">
      <c r="A285" s="427"/>
      <c r="B285" s="427"/>
      <c r="C285" s="147" t="s">
        <v>307</v>
      </c>
      <c r="D285" s="148"/>
      <c r="E285" s="148"/>
      <c r="F285" s="148"/>
      <c r="G285" s="149"/>
      <c r="H285" s="149"/>
      <c r="I285" s="149"/>
      <c r="J285" s="149"/>
      <c r="K285" s="149"/>
      <c r="L285" s="149"/>
      <c r="M285" s="149"/>
      <c r="N285" s="149"/>
      <c r="O285" s="149"/>
    </row>
    <row r="286" spans="1:15" ht="231" customHeight="1" x14ac:dyDescent="0.25">
      <c r="A286" s="428"/>
      <c r="B286" s="428"/>
      <c r="C286" s="147" t="s">
        <v>308</v>
      </c>
      <c r="D286" s="148">
        <f t="shared" ref="D286:I286" si="210">D287+D288+D289+D290+D291+D292</f>
        <v>29142.6</v>
      </c>
      <c r="E286" s="148">
        <f t="shared" si="210"/>
        <v>0</v>
      </c>
      <c r="F286" s="148">
        <f t="shared" si="210"/>
        <v>29142.6</v>
      </c>
      <c r="G286" s="149">
        <f t="shared" si="210"/>
        <v>29142.6</v>
      </c>
      <c r="H286" s="149">
        <f t="shared" si="210"/>
        <v>0</v>
      </c>
      <c r="I286" s="149">
        <f t="shared" si="210"/>
        <v>29142.6</v>
      </c>
      <c r="J286" s="149">
        <f t="shared" ref="J286:O286" si="211">J287+J288+J289+J290+J291+J292</f>
        <v>29142.6</v>
      </c>
      <c r="K286" s="149">
        <f t="shared" si="211"/>
        <v>0</v>
      </c>
      <c r="L286" s="149">
        <f t="shared" si="211"/>
        <v>29142.6</v>
      </c>
      <c r="M286" s="149">
        <f t="shared" si="211"/>
        <v>29129.3</v>
      </c>
      <c r="N286" s="149">
        <f t="shared" si="211"/>
        <v>0</v>
      </c>
      <c r="O286" s="149">
        <f t="shared" si="211"/>
        <v>29129.3</v>
      </c>
    </row>
    <row r="287" spans="1:15" ht="194.4" x14ac:dyDescent="0.25">
      <c r="A287" s="152"/>
      <c r="B287" s="152"/>
      <c r="C287" s="190" t="s">
        <v>309</v>
      </c>
      <c r="D287" s="191">
        <f t="shared" ref="D287:I295" si="212">D300+D313</f>
        <v>0</v>
      </c>
      <c r="E287" s="191">
        <f t="shared" si="212"/>
        <v>0</v>
      </c>
      <c r="F287" s="191">
        <f t="shared" si="212"/>
        <v>0</v>
      </c>
      <c r="G287" s="192">
        <f t="shared" si="212"/>
        <v>0</v>
      </c>
      <c r="H287" s="192">
        <f t="shared" si="212"/>
        <v>0</v>
      </c>
      <c r="I287" s="192">
        <f t="shared" si="212"/>
        <v>0</v>
      </c>
      <c r="J287" s="192">
        <f t="shared" ref="J287:O295" si="213">J300+J313</f>
        <v>0</v>
      </c>
      <c r="K287" s="192">
        <f t="shared" si="213"/>
        <v>0</v>
      </c>
      <c r="L287" s="192">
        <f t="shared" si="213"/>
        <v>0</v>
      </c>
      <c r="M287" s="192">
        <f t="shared" ref="M287:O294" si="214">M300+M313</f>
        <v>0</v>
      </c>
      <c r="N287" s="192">
        <f t="shared" si="214"/>
        <v>0</v>
      </c>
      <c r="O287" s="192">
        <f t="shared" si="214"/>
        <v>0</v>
      </c>
    </row>
    <row r="288" spans="1:15" ht="226.8" x14ac:dyDescent="0.25">
      <c r="A288" s="152"/>
      <c r="B288" s="152"/>
      <c r="C288" s="150" t="s">
        <v>310</v>
      </c>
      <c r="D288" s="148">
        <f t="shared" si="212"/>
        <v>0</v>
      </c>
      <c r="E288" s="148">
        <f t="shared" si="212"/>
        <v>0</v>
      </c>
      <c r="F288" s="148">
        <f t="shared" si="212"/>
        <v>0</v>
      </c>
      <c r="G288" s="149">
        <f t="shared" si="212"/>
        <v>0</v>
      </c>
      <c r="H288" s="149">
        <f t="shared" si="212"/>
        <v>0</v>
      </c>
      <c r="I288" s="149">
        <f t="shared" si="212"/>
        <v>0</v>
      </c>
      <c r="J288" s="149">
        <f t="shared" si="213"/>
        <v>0</v>
      </c>
      <c r="K288" s="149">
        <f t="shared" si="213"/>
        <v>0</v>
      </c>
      <c r="L288" s="149">
        <f t="shared" si="213"/>
        <v>0</v>
      </c>
      <c r="M288" s="149">
        <f t="shared" si="214"/>
        <v>0</v>
      </c>
      <c r="N288" s="149">
        <f t="shared" si="214"/>
        <v>0</v>
      </c>
      <c r="O288" s="149">
        <f t="shared" si="214"/>
        <v>0</v>
      </c>
    </row>
    <row r="289" spans="1:15" ht="194.4" x14ac:dyDescent="0.25">
      <c r="A289" s="152"/>
      <c r="B289" s="152"/>
      <c r="C289" s="150" t="s">
        <v>311</v>
      </c>
      <c r="D289" s="148">
        <f t="shared" si="212"/>
        <v>0</v>
      </c>
      <c r="E289" s="148">
        <f t="shared" si="212"/>
        <v>0</v>
      </c>
      <c r="F289" s="148">
        <f t="shared" si="212"/>
        <v>0</v>
      </c>
      <c r="G289" s="149">
        <f t="shared" si="212"/>
        <v>0</v>
      </c>
      <c r="H289" s="149">
        <f t="shared" si="212"/>
        <v>0</v>
      </c>
      <c r="I289" s="149">
        <f t="shared" si="212"/>
        <v>0</v>
      </c>
      <c r="J289" s="149">
        <f t="shared" si="213"/>
        <v>0</v>
      </c>
      <c r="K289" s="149">
        <f t="shared" si="213"/>
        <v>0</v>
      </c>
      <c r="L289" s="149">
        <f t="shared" si="213"/>
        <v>0</v>
      </c>
      <c r="M289" s="149">
        <f t="shared" si="214"/>
        <v>0</v>
      </c>
      <c r="N289" s="149">
        <f t="shared" si="214"/>
        <v>0</v>
      </c>
      <c r="O289" s="149">
        <f t="shared" si="214"/>
        <v>0</v>
      </c>
    </row>
    <row r="290" spans="1:15" ht="226.8" x14ac:dyDescent="0.25">
      <c r="A290" s="152"/>
      <c r="B290" s="152"/>
      <c r="C290" s="150" t="s">
        <v>312</v>
      </c>
      <c r="D290" s="148">
        <f t="shared" si="212"/>
        <v>0</v>
      </c>
      <c r="E290" s="148">
        <f t="shared" si="212"/>
        <v>0</v>
      </c>
      <c r="F290" s="148">
        <f t="shared" si="212"/>
        <v>0</v>
      </c>
      <c r="G290" s="149">
        <f t="shared" si="212"/>
        <v>0</v>
      </c>
      <c r="H290" s="149">
        <f t="shared" si="212"/>
        <v>0</v>
      </c>
      <c r="I290" s="149">
        <f t="shared" si="212"/>
        <v>0</v>
      </c>
      <c r="J290" s="149">
        <f t="shared" si="213"/>
        <v>0</v>
      </c>
      <c r="K290" s="149">
        <f t="shared" si="213"/>
        <v>0</v>
      </c>
      <c r="L290" s="149">
        <f t="shared" si="213"/>
        <v>0</v>
      </c>
      <c r="M290" s="149">
        <f t="shared" si="214"/>
        <v>0</v>
      </c>
      <c r="N290" s="149">
        <f t="shared" si="214"/>
        <v>0</v>
      </c>
      <c r="O290" s="149">
        <f t="shared" si="214"/>
        <v>0</v>
      </c>
    </row>
    <row r="291" spans="1:15" ht="202.5" customHeight="1" x14ac:dyDescent="0.25">
      <c r="A291" s="152"/>
      <c r="B291" s="152"/>
      <c r="C291" s="150" t="s">
        <v>313</v>
      </c>
      <c r="D291" s="148">
        <f t="shared" si="212"/>
        <v>29142.6</v>
      </c>
      <c r="E291" s="148">
        <f t="shared" si="212"/>
        <v>0</v>
      </c>
      <c r="F291" s="148">
        <f t="shared" si="212"/>
        <v>29142.6</v>
      </c>
      <c r="G291" s="149">
        <f t="shared" si="212"/>
        <v>29142.6</v>
      </c>
      <c r="H291" s="149">
        <f t="shared" si="212"/>
        <v>0</v>
      </c>
      <c r="I291" s="149">
        <f t="shared" si="212"/>
        <v>29142.6</v>
      </c>
      <c r="J291" s="149">
        <f t="shared" si="213"/>
        <v>29142.6</v>
      </c>
      <c r="K291" s="149">
        <f t="shared" si="213"/>
        <v>0</v>
      </c>
      <c r="L291" s="149">
        <f t="shared" si="213"/>
        <v>29142.6</v>
      </c>
      <c r="M291" s="149">
        <f t="shared" si="214"/>
        <v>29129.3</v>
      </c>
      <c r="N291" s="149">
        <f t="shared" si="214"/>
        <v>0</v>
      </c>
      <c r="O291" s="149">
        <f t="shared" si="214"/>
        <v>29129.3</v>
      </c>
    </row>
    <row r="292" spans="1:15" ht="226.5" customHeight="1" x14ac:dyDescent="0.25">
      <c r="A292" s="152"/>
      <c r="B292" s="152"/>
      <c r="C292" s="150" t="s">
        <v>314</v>
      </c>
      <c r="D292" s="148">
        <f t="shared" si="212"/>
        <v>0</v>
      </c>
      <c r="E292" s="148">
        <f t="shared" si="212"/>
        <v>0</v>
      </c>
      <c r="F292" s="148">
        <f t="shared" si="212"/>
        <v>0</v>
      </c>
      <c r="G292" s="149">
        <f t="shared" si="212"/>
        <v>0</v>
      </c>
      <c r="H292" s="149">
        <f t="shared" si="212"/>
        <v>0</v>
      </c>
      <c r="I292" s="149">
        <f t="shared" si="212"/>
        <v>0</v>
      </c>
      <c r="J292" s="149">
        <f t="shared" si="213"/>
        <v>0</v>
      </c>
      <c r="K292" s="149">
        <f t="shared" si="213"/>
        <v>0</v>
      </c>
      <c r="L292" s="149">
        <f t="shared" si="213"/>
        <v>0</v>
      </c>
      <c r="M292" s="149">
        <f t="shared" si="214"/>
        <v>0</v>
      </c>
      <c r="N292" s="149">
        <f t="shared" si="214"/>
        <v>0</v>
      </c>
      <c r="O292" s="149">
        <f t="shared" si="214"/>
        <v>0</v>
      </c>
    </row>
    <row r="293" spans="1:15" ht="324" x14ac:dyDescent="0.25">
      <c r="A293" s="152"/>
      <c r="B293" s="152"/>
      <c r="C293" s="147" t="s">
        <v>315</v>
      </c>
      <c r="D293" s="148">
        <f t="shared" si="212"/>
        <v>506.5</v>
      </c>
      <c r="E293" s="148">
        <f t="shared" si="212"/>
        <v>256.5</v>
      </c>
      <c r="F293" s="148">
        <f t="shared" si="212"/>
        <v>250</v>
      </c>
      <c r="G293" s="149">
        <f t="shared" si="212"/>
        <v>506.5</v>
      </c>
      <c r="H293" s="149">
        <f t="shared" si="212"/>
        <v>256.5</v>
      </c>
      <c r="I293" s="149">
        <f t="shared" si="212"/>
        <v>250</v>
      </c>
      <c r="J293" s="149">
        <f t="shared" si="213"/>
        <v>506.5</v>
      </c>
      <c r="K293" s="149">
        <f t="shared" si="213"/>
        <v>256.5</v>
      </c>
      <c r="L293" s="149">
        <f t="shared" si="213"/>
        <v>250</v>
      </c>
      <c r="M293" s="149">
        <f t="shared" si="214"/>
        <v>506.5</v>
      </c>
      <c r="N293" s="149">
        <f t="shared" si="214"/>
        <v>256.5</v>
      </c>
      <c r="O293" s="149">
        <f t="shared" si="214"/>
        <v>250</v>
      </c>
    </row>
    <row r="294" spans="1:15" ht="32.4" x14ac:dyDescent="0.25">
      <c r="A294" s="152"/>
      <c r="B294" s="152"/>
      <c r="C294" s="147" t="s">
        <v>316</v>
      </c>
      <c r="D294" s="148">
        <f t="shared" si="212"/>
        <v>0</v>
      </c>
      <c r="E294" s="148">
        <f t="shared" si="212"/>
        <v>0</v>
      </c>
      <c r="F294" s="148">
        <f t="shared" si="212"/>
        <v>0</v>
      </c>
      <c r="G294" s="149">
        <f t="shared" si="212"/>
        <v>0</v>
      </c>
      <c r="H294" s="149">
        <f t="shared" si="212"/>
        <v>0</v>
      </c>
      <c r="I294" s="149">
        <f t="shared" si="212"/>
        <v>0</v>
      </c>
      <c r="J294" s="149">
        <f t="shared" si="213"/>
        <v>0</v>
      </c>
      <c r="K294" s="149">
        <f t="shared" si="213"/>
        <v>0</v>
      </c>
      <c r="L294" s="149">
        <f t="shared" si="213"/>
        <v>0</v>
      </c>
      <c r="M294" s="149">
        <f t="shared" si="214"/>
        <v>0</v>
      </c>
      <c r="N294" s="149">
        <f t="shared" si="214"/>
        <v>0</v>
      </c>
      <c r="O294" s="149">
        <f t="shared" si="214"/>
        <v>0</v>
      </c>
    </row>
    <row r="295" spans="1:15" ht="32.4" x14ac:dyDescent="0.25">
      <c r="A295" s="153"/>
      <c r="B295" s="153"/>
      <c r="C295" s="147" t="s">
        <v>317</v>
      </c>
      <c r="D295" s="148">
        <f t="shared" si="212"/>
        <v>7754.5</v>
      </c>
      <c r="E295" s="148">
        <f t="shared" si="212"/>
        <v>3029</v>
      </c>
      <c r="F295" s="148">
        <f t="shared" si="212"/>
        <v>4725.5</v>
      </c>
      <c r="G295" s="149">
        <f t="shared" si="212"/>
        <v>7754.5</v>
      </c>
      <c r="H295" s="149">
        <f t="shared" si="212"/>
        <v>3029</v>
      </c>
      <c r="I295" s="149">
        <f t="shared" si="212"/>
        <v>4725.5</v>
      </c>
      <c r="J295" s="149">
        <f t="shared" si="213"/>
        <v>7754.5</v>
      </c>
      <c r="K295" s="149">
        <f t="shared" si="213"/>
        <v>3029</v>
      </c>
      <c r="L295" s="149">
        <f t="shared" si="213"/>
        <v>4725.5</v>
      </c>
      <c r="M295" s="149">
        <f>M308+M321</f>
        <v>6337.7</v>
      </c>
      <c r="N295" s="149">
        <f t="shared" si="213"/>
        <v>3029</v>
      </c>
      <c r="O295" s="149">
        <f t="shared" si="213"/>
        <v>3308.7</v>
      </c>
    </row>
    <row r="296" spans="1:15" ht="66" customHeight="1" x14ac:dyDescent="0.25">
      <c r="A296" s="199"/>
      <c r="B296" s="199"/>
      <c r="C296" s="122" t="s">
        <v>318</v>
      </c>
      <c r="D296" s="123">
        <f t="shared" ref="D296:I296" si="215">D297+D307+D308</f>
        <v>29142.6</v>
      </c>
      <c r="E296" s="123">
        <f t="shared" si="215"/>
        <v>0</v>
      </c>
      <c r="F296" s="123">
        <f t="shared" si="215"/>
        <v>29142.6</v>
      </c>
      <c r="G296" s="124">
        <f t="shared" si="215"/>
        <v>29142.6</v>
      </c>
      <c r="H296" s="124">
        <f t="shared" si="215"/>
        <v>0</v>
      </c>
      <c r="I296" s="124">
        <f t="shared" si="215"/>
        <v>29142.6</v>
      </c>
      <c r="J296" s="124">
        <f t="shared" ref="J296:O296" si="216">J297+J307+J308</f>
        <v>29142.6</v>
      </c>
      <c r="K296" s="124">
        <f t="shared" si="216"/>
        <v>0</v>
      </c>
      <c r="L296" s="124">
        <f t="shared" si="216"/>
        <v>29142.6</v>
      </c>
      <c r="M296" s="124">
        <f t="shared" si="216"/>
        <v>29129.3</v>
      </c>
      <c r="N296" s="124">
        <f t="shared" si="216"/>
        <v>0</v>
      </c>
      <c r="O296" s="124">
        <f t="shared" si="216"/>
        <v>29129.3</v>
      </c>
    </row>
    <row r="297" spans="1:15" ht="97.2" x14ac:dyDescent="0.25">
      <c r="A297" s="200"/>
      <c r="B297" s="200"/>
      <c r="C297" s="125" t="s">
        <v>306</v>
      </c>
      <c r="D297" s="126">
        <f t="shared" ref="D297:I297" si="217">D299+D306</f>
        <v>29142.6</v>
      </c>
      <c r="E297" s="126">
        <f t="shared" si="217"/>
        <v>0</v>
      </c>
      <c r="F297" s="126">
        <f t="shared" si="217"/>
        <v>29142.6</v>
      </c>
      <c r="G297" s="127">
        <f t="shared" si="217"/>
        <v>29142.6</v>
      </c>
      <c r="H297" s="127">
        <f t="shared" si="217"/>
        <v>0</v>
      </c>
      <c r="I297" s="127">
        <f t="shared" si="217"/>
        <v>29142.6</v>
      </c>
      <c r="J297" s="127">
        <f t="shared" ref="J297:O297" si="218">J299+J306</f>
        <v>29142.6</v>
      </c>
      <c r="K297" s="127">
        <f t="shared" si="218"/>
        <v>0</v>
      </c>
      <c r="L297" s="127">
        <f t="shared" si="218"/>
        <v>29142.6</v>
      </c>
      <c r="M297" s="127">
        <f t="shared" si="218"/>
        <v>29129.3</v>
      </c>
      <c r="N297" s="127">
        <f t="shared" si="218"/>
        <v>0</v>
      </c>
      <c r="O297" s="127">
        <f t="shared" si="218"/>
        <v>29129.3</v>
      </c>
    </row>
    <row r="298" spans="1:15" ht="32.4" x14ac:dyDescent="0.25">
      <c r="A298" s="143"/>
      <c r="B298" s="143"/>
      <c r="C298" s="125" t="s">
        <v>307</v>
      </c>
      <c r="D298" s="126"/>
      <c r="E298" s="126"/>
      <c r="F298" s="126"/>
      <c r="G298" s="127"/>
      <c r="H298" s="127"/>
      <c r="I298" s="127"/>
      <c r="J298" s="127"/>
      <c r="K298" s="127"/>
      <c r="L298" s="127"/>
      <c r="M298" s="127"/>
      <c r="N298" s="127"/>
      <c r="O298" s="127"/>
    </row>
    <row r="299" spans="1:15" ht="232.5" customHeight="1" x14ac:dyDescent="0.25">
      <c r="A299" s="444" t="s">
        <v>219</v>
      </c>
      <c r="B299" s="444" t="s">
        <v>220</v>
      </c>
      <c r="C299" s="125" t="s">
        <v>308</v>
      </c>
      <c r="D299" s="126">
        <f t="shared" ref="D299:I299" si="219">D300+D301+D302+D303+D304+D305</f>
        <v>29142.6</v>
      </c>
      <c r="E299" s="126">
        <f t="shared" si="219"/>
        <v>0</v>
      </c>
      <c r="F299" s="126">
        <f t="shared" si="219"/>
        <v>29142.6</v>
      </c>
      <c r="G299" s="127">
        <f t="shared" si="219"/>
        <v>29142.6</v>
      </c>
      <c r="H299" s="127">
        <f t="shared" si="219"/>
        <v>0</v>
      </c>
      <c r="I299" s="127">
        <f t="shared" si="219"/>
        <v>29142.6</v>
      </c>
      <c r="J299" s="127">
        <f t="shared" ref="J299:O299" si="220">J300+J301+J302+J303+J304+J305</f>
        <v>29142.6</v>
      </c>
      <c r="K299" s="127">
        <f t="shared" si="220"/>
        <v>0</v>
      </c>
      <c r="L299" s="127">
        <f t="shared" si="220"/>
        <v>29142.6</v>
      </c>
      <c r="M299" s="127">
        <f t="shared" si="220"/>
        <v>29129.3</v>
      </c>
      <c r="N299" s="127">
        <f t="shared" si="220"/>
        <v>0</v>
      </c>
      <c r="O299" s="127">
        <f t="shared" si="220"/>
        <v>29129.3</v>
      </c>
    </row>
    <row r="300" spans="1:15" ht="194.4" x14ac:dyDescent="0.25">
      <c r="A300" s="445"/>
      <c r="B300" s="445"/>
      <c r="C300" s="128" t="s">
        <v>309</v>
      </c>
      <c r="D300" s="126">
        <f t="shared" ref="D300:D308" si="221">E300+F300</f>
        <v>0</v>
      </c>
      <c r="E300" s="126">
        <v>0</v>
      </c>
      <c r="F300" s="126">
        <v>0</v>
      </c>
      <c r="G300" s="127">
        <f t="shared" ref="G300:G308" si="222">H300+I300</f>
        <v>0</v>
      </c>
      <c r="H300" s="127">
        <v>0</v>
      </c>
      <c r="I300" s="127">
        <v>0</v>
      </c>
      <c r="J300" s="127">
        <f t="shared" ref="J300:J308" si="223">K300+L300</f>
        <v>0</v>
      </c>
      <c r="K300" s="127">
        <v>0</v>
      </c>
      <c r="L300" s="127">
        <v>0</v>
      </c>
      <c r="M300" s="127">
        <f t="shared" ref="M300:M308" si="224">N300+O300</f>
        <v>0</v>
      </c>
      <c r="N300" s="127">
        <v>0</v>
      </c>
      <c r="O300" s="127">
        <v>0</v>
      </c>
    </row>
    <row r="301" spans="1:15" ht="226.8" x14ac:dyDescent="0.25">
      <c r="A301" s="445"/>
      <c r="B301" s="445"/>
      <c r="C301" s="128" t="s">
        <v>310</v>
      </c>
      <c r="D301" s="126">
        <f t="shared" si="221"/>
        <v>0</v>
      </c>
      <c r="E301" s="126">
        <v>0</v>
      </c>
      <c r="F301" s="126">
        <v>0</v>
      </c>
      <c r="G301" s="127">
        <f t="shared" si="222"/>
        <v>0</v>
      </c>
      <c r="H301" s="127">
        <v>0</v>
      </c>
      <c r="I301" s="127">
        <v>0</v>
      </c>
      <c r="J301" s="127">
        <f t="shared" si="223"/>
        <v>0</v>
      </c>
      <c r="K301" s="127">
        <v>0</v>
      </c>
      <c r="L301" s="127">
        <v>0</v>
      </c>
      <c r="M301" s="127">
        <f t="shared" si="224"/>
        <v>0</v>
      </c>
      <c r="N301" s="127">
        <v>0</v>
      </c>
      <c r="O301" s="127">
        <v>0</v>
      </c>
    </row>
    <row r="302" spans="1:15" ht="194.4" x14ac:dyDescent="0.25">
      <c r="A302" s="445"/>
      <c r="B302" s="445"/>
      <c r="C302" s="128" t="s">
        <v>311</v>
      </c>
      <c r="D302" s="126">
        <f t="shared" si="221"/>
        <v>0</v>
      </c>
      <c r="E302" s="126">
        <v>0</v>
      </c>
      <c r="F302" s="126">
        <v>0</v>
      </c>
      <c r="G302" s="127">
        <f t="shared" si="222"/>
        <v>0</v>
      </c>
      <c r="H302" s="127">
        <v>0</v>
      </c>
      <c r="I302" s="127">
        <v>0</v>
      </c>
      <c r="J302" s="127">
        <f t="shared" si="223"/>
        <v>0</v>
      </c>
      <c r="K302" s="127">
        <v>0</v>
      </c>
      <c r="L302" s="127">
        <v>0</v>
      </c>
      <c r="M302" s="127">
        <f t="shared" si="224"/>
        <v>0</v>
      </c>
      <c r="N302" s="127">
        <v>0</v>
      </c>
      <c r="O302" s="127">
        <v>0</v>
      </c>
    </row>
    <row r="303" spans="1:15" ht="226.8" x14ac:dyDescent="0.25">
      <c r="A303" s="445"/>
      <c r="B303" s="445"/>
      <c r="C303" s="128" t="s">
        <v>312</v>
      </c>
      <c r="D303" s="126">
        <f t="shared" si="221"/>
        <v>0</v>
      </c>
      <c r="E303" s="126">
        <v>0</v>
      </c>
      <c r="F303" s="126">
        <v>0</v>
      </c>
      <c r="G303" s="127">
        <f t="shared" si="222"/>
        <v>0</v>
      </c>
      <c r="H303" s="127">
        <v>0</v>
      </c>
      <c r="I303" s="127">
        <v>0</v>
      </c>
      <c r="J303" s="127">
        <f t="shared" si="223"/>
        <v>0</v>
      </c>
      <c r="K303" s="127">
        <v>0</v>
      </c>
      <c r="L303" s="127">
        <v>0</v>
      </c>
      <c r="M303" s="127">
        <f t="shared" si="224"/>
        <v>0</v>
      </c>
      <c r="N303" s="127">
        <v>0</v>
      </c>
      <c r="O303" s="127">
        <v>0</v>
      </c>
    </row>
    <row r="304" spans="1:15" ht="195" customHeight="1" x14ac:dyDescent="0.25">
      <c r="A304" s="445"/>
      <c r="B304" s="445"/>
      <c r="C304" s="128" t="s">
        <v>313</v>
      </c>
      <c r="D304" s="126">
        <f t="shared" si="221"/>
        <v>29142.6</v>
      </c>
      <c r="E304" s="126">
        <v>0</v>
      </c>
      <c r="F304" s="126">
        <v>29142.6</v>
      </c>
      <c r="G304" s="127">
        <f t="shared" si="222"/>
        <v>29142.6</v>
      </c>
      <c r="H304" s="127">
        <v>0</v>
      </c>
      <c r="I304" s="127">
        <v>29142.6</v>
      </c>
      <c r="J304" s="127">
        <f t="shared" si="223"/>
        <v>29142.6</v>
      </c>
      <c r="K304" s="127">
        <v>0</v>
      </c>
      <c r="L304" s="127">
        <v>29142.6</v>
      </c>
      <c r="M304" s="127">
        <f t="shared" si="224"/>
        <v>29129.3</v>
      </c>
      <c r="N304" s="127">
        <v>0</v>
      </c>
      <c r="O304" s="307">
        <v>29129.3</v>
      </c>
    </row>
    <row r="305" spans="1:15" ht="226.5" customHeight="1" x14ac:dyDescent="0.25">
      <c r="A305" s="445"/>
      <c r="B305" s="445"/>
      <c r="C305" s="128" t="s">
        <v>314</v>
      </c>
      <c r="D305" s="126">
        <f t="shared" si="221"/>
        <v>0</v>
      </c>
      <c r="E305" s="126">
        <v>0</v>
      </c>
      <c r="F305" s="126">
        <v>0</v>
      </c>
      <c r="G305" s="127">
        <f t="shared" si="222"/>
        <v>0</v>
      </c>
      <c r="H305" s="127">
        <v>0</v>
      </c>
      <c r="I305" s="127">
        <v>0</v>
      </c>
      <c r="J305" s="127">
        <f t="shared" si="223"/>
        <v>0</v>
      </c>
      <c r="K305" s="127">
        <v>0</v>
      </c>
      <c r="L305" s="127">
        <v>0</v>
      </c>
      <c r="M305" s="127">
        <f t="shared" si="224"/>
        <v>0</v>
      </c>
      <c r="N305" s="127">
        <v>0</v>
      </c>
      <c r="O305" s="127">
        <v>0</v>
      </c>
    </row>
    <row r="306" spans="1:15" ht="324" x14ac:dyDescent="0.25">
      <c r="A306" s="445"/>
      <c r="B306" s="445"/>
      <c r="C306" s="125" t="s">
        <v>315</v>
      </c>
      <c r="D306" s="126">
        <f t="shared" si="221"/>
        <v>0</v>
      </c>
      <c r="E306" s="126">
        <v>0</v>
      </c>
      <c r="F306" s="126">
        <v>0</v>
      </c>
      <c r="G306" s="127">
        <f t="shared" si="222"/>
        <v>0</v>
      </c>
      <c r="H306" s="127">
        <v>0</v>
      </c>
      <c r="I306" s="127">
        <v>0</v>
      </c>
      <c r="J306" s="127">
        <f t="shared" si="223"/>
        <v>0</v>
      </c>
      <c r="K306" s="127">
        <v>0</v>
      </c>
      <c r="L306" s="127">
        <v>0</v>
      </c>
      <c r="M306" s="127">
        <f t="shared" si="224"/>
        <v>0</v>
      </c>
      <c r="N306" s="127">
        <v>0</v>
      </c>
      <c r="O306" s="127">
        <v>0</v>
      </c>
    </row>
    <row r="307" spans="1:15" ht="32.4" x14ac:dyDescent="0.25">
      <c r="A307" s="445"/>
      <c r="B307" s="445"/>
      <c r="C307" s="125" t="s">
        <v>316</v>
      </c>
      <c r="D307" s="126">
        <f t="shared" si="221"/>
        <v>0</v>
      </c>
      <c r="E307" s="126">
        <v>0</v>
      </c>
      <c r="F307" s="126">
        <v>0</v>
      </c>
      <c r="G307" s="127">
        <f t="shared" si="222"/>
        <v>0</v>
      </c>
      <c r="H307" s="127">
        <v>0</v>
      </c>
      <c r="I307" s="127">
        <v>0</v>
      </c>
      <c r="J307" s="127">
        <f t="shared" si="223"/>
        <v>0</v>
      </c>
      <c r="K307" s="127">
        <v>0</v>
      </c>
      <c r="L307" s="127">
        <v>0</v>
      </c>
      <c r="M307" s="127">
        <f t="shared" si="224"/>
        <v>0</v>
      </c>
      <c r="N307" s="127">
        <v>0</v>
      </c>
      <c r="O307" s="127">
        <v>0</v>
      </c>
    </row>
    <row r="308" spans="1:15" ht="32.4" x14ac:dyDescent="0.25">
      <c r="A308" s="446"/>
      <c r="B308" s="446"/>
      <c r="C308" s="125" t="s">
        <v>317</v>
      </c>
      <c r="D308" s="126">
        <f t="shared" si="221"/>
        <v>0</v>
      </c>
      <c r="E308" s="126">
        <v>0</v>
      </c>
      <c r="F308" s="126">
        <v>0</v>
      </c>
      <c r="G308" s="127">
        <f t="shared" si="222"/>
        <v>0</v>
      </c>
      <c r="H308" s="127">
        <v>0</v>
      </c>
      <c r="I308" s="127">
        <v>0</v>
      </c>
      <c r="J308" s="127">
        <f t="shared" si="223"/>
        <v>0</v>
      </c>
      <c r="K308" s="127">
        <v>0</v>
      </c>
      <c r="L308" s="127">
        <v>0</v>
      </c>
      <c r="M308" s="127">
        <f t="shared" si="224"/>
        <v>0</v>
      </c>
      <c r="N308" s="127">
        <v>0</v>
      </c>
      <c r="O308" s="127">
        <v>0</v>
      </c>
    </row>
    <row r="309" spans="1:15" ht="66" customHeight="1" x14ac:dyDescent="0.25">
      <c r="A309" s="444" t="s">
        <v>225</v>
      </c>
      <c r="B309" s="444" t="s">
        <v>226</v>
      </c>
      <c r="C309" s="122" t="s">
        <v>318</v>
      </c>
      <c r="D309" s="123">
        <f t="shared" ref="D309:I309" si="225">D310+D320+D321</f>
        <v>8261</v>
      </c>
      <c r="E309" s="123">
        <f t="shared" si="225"/>
        <v>3285.5</v>
      </c>
      <c r="F309" s="123">
        <f t="shared" si="225"/>
        <v>4975.5</v>
      </c>
      <c r="G309" s="124">
        <f t="shared" si="225"/>
        <v>8261</v>
      </c>
      <c r="H309" s="124">
        <f t="shared" si="225"/>
        <v>3285.5</v>
      </c>
      <c r="I309" s="124">
        <f t="shared" si="225"/>
        <v>4975.5</v>
      </c>
      <c r="J309" s="124">
        <f t="shared" ref="J309:O309" si="226">J310+J320+J321</f>
        <v>8261</v>
      </c>
      <c r="K309" s="124">
        <f t="shared" si="226"/>
        <v>3285.5</v>
      </c>
      <c r="L309" s="124">
        <f t="shared" si="226"/>
        <v>4975.5</v>
      </c>
      <c r="M309" s="124">
        <f t="shared" si="226"/>
        <v>6844.2</v>
      </c>
      <c r="N309" s="124">
        <f t="shared" si="226"/>
        <v>3285.5</v>
      </c>
      <c r="O309" s="124">
        <f t="shared" si="226"/>
        <v>3558.7</v>
      </c>
    </row>
    <row r="310" spans="1:15" ht="97.2" x14ac:dyDescent="0.25">
      <c r="A310" s="445"/>
      <c r="B310" s="445"/>
      <c r="C310" s="125" t="s">
        <v>306</v>
      </c>
      <c r="D310" s="126">
        <f t="shared" ref="D310:I310" si="227">D312+D319</f>
        <v>506.5</v>
      </c>
      <c r="E310" s="126">
        <f t="shared" si="227"/>
        <v>256.5</v>
      </c>
      <c r="F310" s="126">
        <f t="shared" si="227"/>
        <v>250</v>
      </c>
      <c r="G310" s="127">
        <f t="shared" si="227"/>
        <v>506.5</v>
      </c>
      <c r="H310" s="127">
        <f t="shared" si="227"/>
        <v>256.5</v>
      </c>
      <c r="I310" s="127">
        <f t="shared" si="227"/>
        <v>250</v>
      </c>
      <c r="J310" s="127">
        <f t="shared" ref="J310:O310" si="228">J312+J319</f>
        <v>506.5</v>
      </c>
      <c r="K310" s="127">
        <f t="shared" si="228"/>
        <v>256.5</v>
      </c>
      <c r="L310" s="127">
        <f t="shared" si="228"/>
        <v>250</v>
      </c>
      <c r="M310" s="127">
        <f t="shared" si="228"/>
        <v>506.5</v>
      </c>
      <c r="N310" s="127">
        <f t="shared" si="228"/>
        <v>256.5</v>
      </c>
      <c r="O310" s="127">
        <f t="shared" si="228"/>
        <v>250</v>
      </c>
    </row>
    <row r="311" spans="1:15" ht="32.4" x14ac:dyDescent="0.25">
      <c r="A311" s="445"/>
      <c r="B311" s="445"/>
      <c r="C311" s="125" t="s">
        <v>307</v>
      </c>
      <c r="D311" s="126"/>
      <c r="E311" s="126"/>
      <c r="F311" s="126"/>
      <c r="G311" s="127"/>
      <c r="H311" s="127"/>
      <c r="I311" s="127"/>
      <c r="J311" s="127"/>
      <c r="K311" s="127"/>
      <c r="L311" s="127"/>
      <c r="M311" s="127"/>
      <c r="N311" s="127"/>
      <c r="O311" s="127"/>
    </row>
    <row r="312" spans="1:15" ht="241.5" customHeight="1" x14ac:dyDescent="0.25">
      <c r="A312" s="445"/>
      <c r="B312" s="445"/>
      <c r="C312" s="125" t="s">
        <v>308</v>
      </c>
      <c r="D312" s="126">
        <f t="shared" ref="D312:I312" si="229">D313+D314+D315+D316+D317+D318</f>
        <v>0</v>
      </c>
      <c r="E312" s="126">
        <f t="shared" si="229"/>
        <v>0</v>
      </c>
      <c r="F312" s="126">
        <f t="shared" si="229"/>
        <v>0</v>
      </c>
      <c r="G312" s="127">
        <f t="shared" si="229"/>
        <v>0</v>
      </c>
      <c r="H312" s="127">
        <f t="shared" si="229"/>
        <v>0</v>
      </c>
      <c r="I312" s="127">
        <f t="shared" si="229"/>
        <v>0</v>
      </c>
      <c r="J312" s="127">
        <f t="shared" ref="J312:O312" si="230">J313+J314+J315+J316+J317+J318</f>
        <v>0</v>
      </c>
      <c r="K312" s="127">
        <f t="shared" si="230"/>
        <v>0</v>
      </c>
      <c r="L312" s="127">
        <f t="shared" si="230"/>
        <v>0</v>
      </c>
      <c r="M312" s="127">
        <f t="shared" si="230"/>
        <v>0</v>
      </c>
      <c r="N312" s="127">
        <f t="shared" si="230"/>
        <v>0</v>
      </c>
      <c r="O312" s="127">
        <f t="shared" si="230"/>
        <v>0</v>
      </c>
    </row>
    <row r="313" spans="1:15" ht="194.4" x14ac:dyDescent="0.25">
      <c r="A313" s="445"/>
      <c r="B313" s="445"/>
      <c r="C313" s="128" t="s">
        <v>309</v>
      </c>
      <c r="D313" s="126">
        <f t="shared" ref="D313:I321" si="231">D326+D339+D352+D365+D378</f>
        <v>0</v>
      </c>
      <c r="E313" s="126">
        <f t="shared" si="231"/>
        <v>0</v>
      </c>
      <c r="F313" s="126">
        <f t="shared" si="231"/>
        <v>0</v>
      </c>
      <c r="G313" s="127">
        <f t="shared" si="231"/>
        <v>0</v>
      </c>
      <c r="H313" s="127">
        <f t="shared" si="231"/>
        <v>0</v>
      </c>
      <c r="I313" s="127">
        <f t="shared" si="231"/>
        <v>0</v>
      </c>
      <c r="J313" s="127">
        <f t="shared" ref="J313:L321" si="232">J326+J339+J352+J365+J378</f>
        <v>0</v>
      </c>
      <c r="K313" s="127">
        <f t="shared" si="232"/>
        <v>0</v>
      </c>
      <c r="L313" s="127">
        <f t="shared" si="232"/>
        <v>0</v>
      </c>
      <c r="M313" s="127">
        <f t="shared" ref="M313:O321" si="233">M326+M339+M352+M365+M378</f>
        <v>0</v>
      </c>
      <c r="N313" s="127">
        <f t="shared" si="233"/>
        <v>0</v>
      </c>
      <c r="O313" s="127">
        <f t="shared" si="233"/>
        <v>0</v>
      </c>
    </row>
    <row r="314" spans="1:15" ht="226.8" x14ac:dyDescent="0.25">
      <c r="A314" s="445"/>
      <c r="B314" s="445"/>
      <c r="C314" s="128" t="s">
        <v>310</v>
      </c>
      <c r="D314" s="126">
        <f t="shared" si="231"/>
        <v>0</v>
      </c>
      <c r="E314" s="126">
        <f t="shared" si="231"/>
        <v>0</v>
      </c>
      <c r="F314" s="126">
        <f t="shared" si="231"/>
        <v>0</v>
      </c>
      <c r="G314" s="127">
        <f t="shared" si="231"/>
        <v>0</v>
      </c>
      <c r="H314" s="127">
        <f t="shared" si="231"/>
        <v>0</v>
      </c>
      <c r="I314" s="127">
        <f t="shared" si="231"/>
        <v>0</v>
      </c>
      <c r="J314" s="127">
        <f t="shared" si="232"/>
        <v>0</v>
      </c>
      <c r="K314" s="127">
        <f t="shared" si="232"/>
        <v>0</v>
      </c>
      <c r="L314" s="127">
        <f t="shared" si="232"/>
        <v>0</v>
      </c>
      <c r="M314" s="127">
        <f t="shared" si="233"/>
        <v>0</v>
      </c>
      <c r="N314" s="127">
        <f t="shared" si="233"/>
        <v>0</v>
      </c>
      <c r="O314" s="127">
        <f t="shared" si="233"/>
        <v>0</v>
      </c>
    </row>
    <row r="315" spans="1:15" ht="194.4" x14ac:dyDescent="0.25">
      <c r="A315" s="445"/>
      <c r="B315" s="445"/>
      <c r="C315" s="128" t="s">
        <v>311</v>
      </c>
      <c r="D315" s="126">
        <f t="shared" si="231"/>
        <v>0</v>
      </c>
      <c r="E315" s="126">
        <f t="shared" si="231"/>
        <v>0</v>
      </c>
      <c r="F315" s="126">
        <f t="shared" si="231"/>
        <v>0</v>
      </c>
      <c r="G315" s="127">
        <f t="shared" si="231"/>
        <v>0</v>
      </c>
      <c r="H315" s="127">
        <f t="shared" si="231"/>
        <v>0</v>
      </c>
      <c r="I315" s="127">
        <f t="shared" si="231"/>
        <v>0</v>
      </c>
      <c r="J315" s="127">
        <f t="shared" si="232"/>
        <v>0</v>
      </c>
      <c r="K315" s="127">
        <f t="shared" si="232"/>
        <v>0</v>
      </c>
      <c r="L315" s="127">
        <f t="shared" si="232"/>
        <v>0</v>
      </c>
      <c r="M315" s="127">
        <f t="shared" si="233"/>
        <v>0</v>
      </c>
      <c r="N315" s="127">
        <f t="shared" si="233"/>
        <v>0</v>
      </c>
      <c r="O315" s="127">
        <f t="shared" si="233"/>
        <v>0</v>
      </c>
    </row>
    <row r="316" spans="1:15" ht="226.8" x14ac:dyDescent="0.25">
      <c r="A316" s="445"/>
      <c r="B316" s="445"/>
      <c r="C316" s="128" t="s">
        <v>312</v>
      </c>
      <c r="D316" s="126">
        <f t="shared" si="231"/>
        <v>0</v>
      </c>
      <c r="E316" s="126">
        <f t="shared" si="231"/>
        <v>0</v>
      </c>
      <c r="F316" s="126">
        <f t="shared" si="231"/>
        <v>0</v>
      </c>
      <c r="G316" s="127">
        <f t="shared" si="231"/>
        <v>0</v>
      </c>
      <c r="H316" s="127">
        <f t="shared" si="231"/>
        <v>0</v>
      </c>
      <c r="I316" s="127">
        <f t="shared" si="231"/>
        <v>0</v>
      </c>
      <c r="J316" s="127">
        <f t="shared" si="232"/>
        <v>0</v>
      </c>
      <c r="K316" s="127">
        <f t="shared" si="232"/>
        <v>0</v>
      </c>
      <c r="L316" s="127">
        <f t="shared" si="232"/>
        <v>0</v>
      </c>
      <c r="M316" s="127">
        <f t="shared" si="233"/>
        <v>0</v>
      </c>
      <c r="N316" s="127">
        <f t="shared" si="233"/>
        <v>0</v>
      </c>
      <c r="O316" s="127">
        <f t="shared" si="233"/>
        <v>0</v>
      </c>
    </row>
    <row r="317" spans="1:15" ht="192" customHeight="1" x14ac:dyDescent="0.25">
      <c r="A317" s="445"/>
      <c r="B317" s="445"/>
      <c r="C317" s="184" t="s">
        <v>313</v>
      </c>
      <c r="D317" s="185">
        <f t="shared" si="231"/>
        <v>0</v>
      </c>
      <c r="E317" s="185">
        <f t="shared" si="231"/>
        <v>0</v>
      </c>
      <c r="F317" s="185">
        <f t="shared" si="231"/>
        <v>0</v>
      </c>
      <c r="G317" s="186">
        <f t="shared" si="231"/>
        <v>0</v>
      </c>
      <c r="H317" s="186">
        <f t="shared" si="231"/>
        <v>0</v>
      </c>
      <c r="I317" s="186">
        <f t="shared" si="231"/>
        <v>0</v>
      </c>
      <c r="J317" s="186">
        <f t="shared" si="232"/>
        <v>0</v>
      </c>
      <c r="K317" s="186">
        <f t="shared" si="232"/>
        <v>0</v>
      </c>
      <c r="L317" s="186">
        <f t="shared" si="232"/>
        <v>0</v>
      </c>
      <c r="M317" s="186">
        <f t="shared" si="233"/>
        <v>0</v>
      </c>
      <c r="N317" s="186">
        <f t="shared" si="233"/>
        <v>0</v>
      </c>
      <c r="O317" s="186">
        <f t="shared" si="233"/>
        <v>0</v>
      </c>
    </row>
    <row r="318" spans="1:15" ht="231.75" customHeight="1" x14ac:dyDescent="0.25">
      <c r="A318" s="446"/>
      <c r="B318" s="446"/>
      <c r="C318" s="184" t="s">
        <v>314</v>
      </c>
      <c r="D318" s="185">
        <f t="shared" si="231"/>
        <v>0</v>
      </c>
      <c r="E318" s="185">
        <f t="shared" si="231"/>
        <v>0</v>
      </c>
      <c r="F318" s="185">
        <f t="shared" si="231"/>
        <v>0</v>
      </c>
      <c r="G318" s="186">
        <f t="shared" si="231"/>
        <v>0</v>
      </c>
      <c r="H318" s="186">
        <f t="shared" si="231"/>
        <v>0</v>
      </c>
      <c r="I318" s="186">
        <f t="shared" si="231"/>
        <v>0</v>
      </c>
      <c r="J318" s="186">
        <f t="shared" si="232"/>
        <v>0</v>
      </c>
      <c r="K318" s="186">
        <f t="shared" si="232"/>
        <v>0</v>
      </c>
      <c r="L318" s="186">
        <f t="shared" si="232"/>
        <v>0</v>
      </c>
      <c r="M318" s="186">
        <f t="shared" si="233"/>
        <v>0</v>
      </c>
      <c r="N318" s="186">
        <f t="shared" si="233"/>
        <v>0</v>
      </c>
      <c r="O318" s="186">
        <f t="shared" si="233"/>
        <v>0</v>
      </c>
    </row>
    <row r="319" spans="1:15" ht="324" x14ac:dyDescent="0.25">
      <c r="A319" s="141"/>
      <c r="B319" s="141"/>
      <c r="C319" s="125" t="s">
        <v>315</v>
      </c>
      <c r="D319" s="126">
        <f t="shared" si="231"/>
        <v>506.5</v>
      </c>
      <c r="E319" s="126">
        <f t="shared" si="231"/>
        <v>256.5</v>
      </c>
      <c r="F319" s="126">
        <f t="shared" si="231"/>
        <v>250</v>
      </c>
      <c r="G319" s="127">
        <f t="shared" si="231"/>
        <v>506.5</v>
      </c>
      <c r="H319" s="127">
        <f t="shared" si="231"/>
        <v>256.5</v>
      </c>
      <c r="I319" s="127">
        <f t="shared" si="231"/>
        <v>250</v>
      </c>
      <c r="J319" s="127">
        <f t="shared" si="232"/>
        <v>506.5</v>
      </c>
      <c r="K319" s="127">
        <f t="shared" si="232"/>
        <v>256.5</v>
      </c>
      <c r="L319" s="127">
        <f t="shared" si="232"/>
        <v>250</v>
      </c>
      <c r="M319" s="127">
        <f t="shared" si="233"/>
        <v>506.5</v>
      </c>
      <c r="N319" s="127">
        <f t="shared" si="233"/>
        <v>256.5</v>
      </c>
      <c r="O319" s="127">
        <f t="shared" si="233"/>
        <v>250</v>
      </c>
    </row>
    <row r="320" spans="1:15" ht="32.4" x14ac:dyDescent="0.25">
      <c r="A320" s="142"/>
      <c r="B320" s="142"/>
      <c r="C320" s="125" t="s">
        <v>316</v>
      </c>
      <c r="D320" s="126">
        <f t="shared" si="231"/>
        <v>0</v>
      </c>
      <c r="E320" s="126">
        <f t="shared" si="231"/>
        <v>0</v>
      </c>
      <c r="F320" s="126">
        <f t="shared" si="231"/>
        <v>0</v>
      </c>
      <c r="G320" s="127">
        <f t="shared" si="231"/>
        <v>0</v>
      </c>
      <c r="H320" s="127">
        <f t="shared" si="231"/>
        <v>0</v>
      </c>
      <c r="I320" s="127">
        <f t="shared" si="231"/>
        <v>0</v>
      </c>
      <c r="J320" s="127">
        <f t="shared" si="232"/>
        <v>0</v>
      </c>
      <c r="K320" s="127">
        <f t="shared" si="232"/>
        <v>0</v>
      </c>
      <c r="L320" s="127">
        <f t="shared" si="232"/>
        <v>0</v>
      </c>
      <c r="M320" s="127">
        <f t="shared" si="233"/>
        <v>0</v>
      </c>
      <c r="N320" s="127">
        <f t="shared" si="233"/>
        <v>0</v>
      </c>
      <c r="O320" s="127">
        <f t="shared" si="233"/>
        <v>0</v>
      </c>
    </row>
    <row r="321" spans="1:15" ht="32.4" x14ac:dyDescent="0.25">
      <c r="A321" s="143"/>
      <c r="B321" s="143"/>
      <c r="C321" s="125" t="s">
        <v>317</v>
      </c>
      <c r="D321" s="126">
        <f t="shared" si="231"/>
        <v>7754.5</v>
      </c>
      <c r="E321" s="126">
        <f t="shared" si="231"/>
        <v>3029</v>
      </c>
      <c r="F321" s="126">
        <f t="shared" si="231"/>
        <v>4725.5</v>
      </c>
      <c r="G321" s="127">
        <f t="shared" si="231"/>
        <v>7754.5</v>
      </c>
      <c r="H321" s="127">
        <f t="shared" si="231"/>
        <v>3029</v>
      </c>
      <c r="I321" s="127">
        <f t="shared" si="231"/>
        <v>4725.5</v>
      </c>
      <c r="J321" s="127">
        <f t="shared" si="232"/>
        <v>7754.5</v>
      </c>
      <c r="K321" s="127">
        <f t="shared" si="232"/>
        <v>3029</v>
      </c>
      <c r="L321" s="127">
        <f t="shared" si="232"/>
        <v>4725.5</v>
      </c>
      <c r="M321" s="127">
        <f t="shared" si="233"/>
        <v>6337.7</v>
      </c>
      <c r="N321" s="127">
        <f t="shared" si="233"/>
        <v>3029</v>
      </c>
      <c r="O321" s="127">
        <f t="shared" si="233"/>
        <v>3308.7</v>
      </c>
    </row>
    <row r="322" spans="1:15" ht="33" customHeight="1" x14ac:dyDescent="0.25">
      <c r="A322" s="382" t="s">
        <v>227</v>
      </c>
      <c r="B322" s="382" t="s">
        <v>228</v>
      </c>
      <c r="C322" s="135" t="s">
        <v>318</v>
      </c>
      <c r="D322" s="136">
        <f t="shared" ref="D322:I322" si="234">D323+D333+D334</f>
        <v>4725.5</v>
      </c>
      <c r="E322" s="136">
        <f t="shared" si="234"/>
        <v>0</v>
      </c>
      <c r="F322" s="136">
        <f t="shared" si="234"/>
        <v>4725.5</v>
      </c>
      <c r="G322" s="136">
        <f t="shared" si="234"/>
        <v>4725.5</v>
      </c>
      <c r="H322" s="136">
        <f t="shared" si="234"/>
        <v>0</v>
      </c>
      <c r="I322" s="136">
        <f t="shared" si="234"/>
        <v>4725.5</v>
      </c>
      <c r="J322" s="136">
        <f t="shared" ref="J322:O322" si="235">J323+J333+J334</f>
        <v>4725.5</v>
      </c>
      <c r="K322" s="136">
        <f t="shared" si="235"/>
        <v>0</v>
      </c>
      <c r="L322" s="136">
        <f t="shared" si="235"/>
        <v>4725.5</v>
      </c>
      <c r="M322" s="136">
        <f t="shared" si="235"/>
        <v>3308.7</v>
      </c>
      <c r="N322" s="136">
        <f t="shared" si="235"/>
        <v>0</v>
      </c>
      <c r="O322" s="136">
        <f t="shared" si="235"/>
        <v>3308.7</v>
      </c>
    </row>
    <row r="323" spans="1:15" ht="97.2" x14ac:dyDescent="0.25">
      <c r="A323" s="383"/>
      <c r="B323" s="383"/>
      <c r="C323" s="135" t="s">
        <v>306</v>
      </c>
      <c r="D323" s="136">
        <f t="shared" ref="D323:I323" si="236">D325+D332</f>
        <v>0</v>
      </c>
      <c r="E323" s="136">
        <f t="shared" si="236"/>
        <v>0</v>
      </c>
      <c r="F323" s="136">
        <f t="shared" si="236"/>
        <v>0</v>
      </c>
      <c r="G323" s="136">
        <f t="shared" si="236"/>
        <v>0</v>
      </c>
      <c r="H323" s="136">
        <f t="shared" si="236"/>
        <v>0</v>
      </c>
      <c r="I323" s="136">
        <f t="shared" si="236"/>
        <v>0</v>
      </c>
      <c r="J323" s="136">
        <f t="shared" ref="J323:O323" si="237">J325+J332</f>
        <v>0</v>
      </c>
      <c r="K323" s="136">
        <f t="shared" si="237"/>
        <v>0</v>
      </c>
      <c r="L323" s="136">
        <f t="shared" si="237"/>
        <v>0</v>
      </c>
      <c r="M323" s="136">
        <f t="shared" si="237"/>
        <v>0</v>
      </c>
      <c r="N323" s="136">
        <f t="shared" si="237"/>
        <v>0</v>
      </c>
      <c r="O323" s="136">
        <f t="shared" si="237"/>
        <v>0</v>
      </c>
    </row>
    <row r="324" spans="1:15" ht="32.4" x14ac:dyDescent="0.25">
      <c r="A324" s="383"/>
      <c r="B324" s="383"/>
      <c r="C324" s="135" t="s">
        <v>307</v>
      </c>
      <c r="D324" s="136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</row>
    <row r="325" spans="1:15" ht="234" customHeight="1" x14ac:dyDescent="0.25">
      <c r="A325" s="383"/>
      <c r="B325" s="383"/>
      <c r="C325" s="135" t="s">
        <v>308</v>
      </c>
      <c r="D325" s="136">
        <f t="shared" ref="D325:I325" si="238">D326+D327+D328+D329+D330+D331</f>
        <v>0</v>
      </c>
      <c r="E325" s="136">
        <f t="shared" si="238"/>
        <v>0</v>
      </c>
      <c r="F325" s="136">
        <f t="shared" si="238"/>
        <v>0</v>
      </c>
      <c r="G325" s="136">
        <f t="shared" si="238"/>
        <v>0</v>
      </c>
      <c r="H325" s="136">
        <f t="shared" si="238"/>
        <v>0</v>
      </c>
      <c r="I325" s="136">
        <f t="shared" si="238"/>
        <v>0</v>
      </c>
      <c r="J325" s="136">
        <f t="shared" ref="J325:O325" si="239">J326+J327+J328+J329+J330+J331</f>
        <v>0</v>
      </c>
      <c r="K325" s="136">
        <f t="shared" si="239"/>
        <v>0</v>
      </c>
      <c r="L325" s="136">
        <f t="shared" si="239"/>
        <v>0</v>
      </c>
      <c r="M325" s="136">
        <f t="shared" si="239"/>
        <v>0</v>
      </c>
      <c r="N325" s="136">
        <f t="shared" si="239"/>
        <v>0</v>
      </c>
      <c r="O325" s="136">
        <f t="shared" si="239"/>
        <v>0</v>
      </c>
    </row>
    <row r="326" spans="1:15" ht="194.4" x14ac:dyDescent="0.25">
      <c r="A326" s="383"/>
      <c r="B326" s="383"/>
      <c r="C326" s="137" t="s">
        <v>309</v>
      </c>
      <c r="D326" s="136">
        <f>E326+F326</f>
        <v>0</v>
      </c>
      <c r="E326" s="136">
        <v>0</v>
      </c>
      <c r="F326" s="136">
        <v>0</v>
      </c>
      <c r="G326" s="136">
        <f>H326+I326</f>
        <v>0</v>
      </c>
      <c r="H326" s="136">
        <v>0</v>
      </c>
      <c r="I326" s="136">
        <v>0</v>
      </c>
      <c r="J326" s="136">
        <f>K326+L326</f>
        <v>0</v>
      </c>
      <c r="K326" s="136">
        <v>0</v>
      </c>
      <c r="L326" s="136">
        <v>0</v>
      </c>
      <c r="M326" s="136">
        <f>N326+O326</f>
        <v>0</v>
      </c>
      <c r="N326" s="136">
        <v>0</v>
      </c>
      <c r="O326" s="136">
        <v>0</v>
      </c>
    </row>
    <row r="327" spans="1:15" ht="226.8" x14ac:dyDescent="0.25">
      <c r="A327" s="383"/>
      <c r="B327" s="383"/>
      <c r="C327" s="137" t="s">
        <v>310</v>
      </c>
      <c r="D327" s="136">
        <f t="shared" ref="D327:D334" si="240">E327+F327</f>
        <v>0</v>
      </c>
      <c r="E327" s="136">
        <v>0</v>
      </c>
      <c r="F327" s="136">
        <v>0</v>
      </c>
      <c r="G327" s="136">
        <f t="shared" ref="G327:G334" si="241">H327+I327</f>
        <v>0</v>
      </c>
      <c r="H327" s="136">
        <v>0</v>
      </c>
      <c r="I327" s="136">
        <v>0</v>
      </c>
      <c r="J327" s="136">
        <f t="shared" ref="J327:J334" si="242">K327+L327</f>
        <v>0</v>
      </c>
      <c r="K327" s="136">
        <v>0</v>
      </c>
      <c r="L327" s="136">
        <v>0</v>
      </c>
      <c r="M327" s="136">
        <f t="shared" ref="M327:M334" si="243">N327+O327</f>
        <v>0</v>
      </c>
      <c r="N327" s="136">
        <v>0</v>
      </c>
      <c r="O327" s="136">
        <v>0</v>
      </c>
    </row>
    <row r="328" spans="1:15" ht="194.4" x14ac:dyDescent="0.25">
      <c r="A328" s="383"/>
      <c r="B328" s="383"/>
      <c r="C328" s="137" t="s">
        <v>311</v>
      </c>
      <c r="D328" s="136">
        <f t="shared" si="240"/>
        <v>0</v>
      </c>
      <c r="E328" s="136">
        <v>0</v>
      </c>
      <c r="F328" s="136">
        <v>0</v>
      </c>
      <c r="G328" s="136">
        <f t="shared" si="241"/>
        <v>0</v>
      </c>
      <c r="H328" s="136">
        <v>0</v>
      </c>
      <c r="I328" s="136">
        <v>0</v>
      </c>
      <c r="J328" s="136">
        <f t="shared" si="242"/>
        <v>0</v>
      </c>
      <c r="K328" s="136">
        <v>0</v>
      </c>
      <c r="L328" s="136">
        <v>0</v>
      </c>
      <c r="M328" s="136">
        <f t="shared" si="243"/>
        <v>0</v>
      </c>
      <c r="N328" s="136">
        <v>0</v>
      </c>
      <c r="O328" s="136">
        <v>0</v>
      </c>
    </row>
    <row r="329" spans="1:15" ht="226.8" x14ac:dyDescent="0.25">
      <c r="A329" s="383"/>
      <c r="B329" s="383"/>
      <c r="C329" s="189" t="s">
        <v>312</v>
      </c>
      <c r="D329" s="157">
        <f t="shared" si="240"/>
        <v>0</v>
      </c>
      <c r="E329" s="157">
        <v>0</v>
      </c>
      <c r="F329" s="157">
        <v>0</v>
      </c>
      <c r="G329" s="157">
        <f t="shared" si="241"/>
        <v>0</v>
      </c>
      <c r="H329" s="157">
        <v>0</v>
      </c>
      <c r="I329" s="157">
        <v>0</v>
      </c>
      <c r="J329" s="157">
        <f t="shared" si="242"/>
        <v>0</v>
      </c>
      <c r="K329" s="157">
        <v>0</v>
      </c>
      <c r="L329" s="157">
        <v>0</v>
      </c>
      <c r="M329" s="157">
        <f t="shared" si="243"/>
        <v>0</v>
      </c>
      <c r="N329" s="157">
        <v>0</v>
      </c>
      <c r="O329" s="157">
        <v>0</v>
      </c>
    </row>
    <row r="330" spans="1:15" ht="195" customHeight="1" x14ac:dyDescent="0.25">
      <c r="A330" s="384"/>
      <c r="B330" s="384"/>
      <c r="C330" s="137" t="s">
        <v>313</v>
      </c>
      <c r="D330" s="136">
        <f t="shared" si="240"/>
        <v>0</v>
      </c>
      <c r="E330" s="136">
        <v>0</v>
      </c>
      <c r="F330" s="136">
        <v>0</v>
      </c>
      <c r="G330" s="136">
        <f t="shared" si="241"/>
        <v>0</v>
      </c>
      <c r="H330" s="136">
        <v>0</v>
      </c>
      <c r="I330" s="136">
        <v>0</v>
      </c>
      <c r="J330" s="136">
        <f t="shared" si="242"/>
        <v>0</v>
      </c>
      <c r="K330" s="136">
        <v>0</v>
      </c>
      <c r="L330" s="136">
        <v>0</v>
      </c>
      <c r="M330" s="136">
        <f t="shared" si="243"/>
        <v>0</v>
      </c>
      <c r="N330" s="136">
        <v>0</v>
      </c>
      <c r="O330" s="136">
        <v>0</v>
      </c>
    </row>
    <row r="331" spans="1:15" ht="222.75" customHeight="1" x14ac:dyDescent="0.25">
      <c r="A331" s="138"/>
      <c r="B331" s="138"/>
      <c r="C331" s="137" t="s">
        <v>314</v>
      </c>
      <c r="D331" s="157">
        <f t="shared" si="240"/>
        <v>0</v>
      </c>
      <c r="E331" s="157">
        <v>0</v>
      </c>
      <c r="F331" s="157">
        <v>0</v>
      </c>
      <c r="G331" s="157">
        <f t="shared" si="241"/>
        <v>0</v>
      </c>
      <c r="H331" s="157">
        <v>0</v>
      </c>
      <c r="I331" s="157">
        <v>0</v>
      </c>
      <c r="J331" s="157">
        <f t="shared" si="242"/>
        <v>0</v>
      </c>
      <c r="K331" s="157">
        <v>0</v>
      </c>
      <c r="L331" s="157">
        <v>0</v>
      </c>
      <c r="M331" s="157">
        <f t="shared" si="243"/>
        <v>0</v>
      </c>
      <c r="N331" s="157">
        <v>0</v>
      </c>
      <c r="O331" s="157">
        <v>0</v>
      </c>
    </row>
    <row r="332" spans="1:15" ht="324" x14ac:dyDescent="0.25">
      <c r="A332" s="139"/>
      <c r="B332" s="139"/>
      <c r="C332" s="135" t="s">
        <v>315</v>
      </c>
      <c r="D332" s="136">
        <f t="shared" si="240"/>
        <v>0</v>
      </c>
      <c r="E332" s="136">
        <v>0</v>
      </c>
      <c r="F332" s="136">
        <v>0</v>
      </c>
      <c r="G332" s="136">
        <f t="shared" si="241"/>
        <v>0</v>
      </c>
      <c r="H332" s="136">
        <v>0</v>
      </c>
      <c r="I332" s="136">
        <v>0</v>
      </c>
      <c r="J332" s="136">
        <f t="shared" si="242"/>
        <v>0</v>
      </c>
      <c r="K332" s="136">
        <v>0</v>
      </c>
      <c r="L332" s="136">
        <v>0</v>
      </c>
      <c r="M332" s="136">
        <f t="shared" si="243"/>
        <v>0</v>
      </c>
      <c r="N332" s="136">
        <v>0</v>
      </c>
      <c r="O332" s="136">
        <v>0</v>
      </c>
    </row>
    <row r="333" spans="1:15" ht="32.4" x14ac:dyDescent="0.25">
      <c r="A333" s="139"/>
      <c r="B333" s="139"/>
      <c r="C333" s="135" t="s">
        <v>316</v>
      </c>
      <c r="D333" s="136">
        <f t="shared" si="240"/>
        <v>0</v>
      </c>
      <c r="E333" s="136">
        <v>0</v>
      </c>
      <c r="F333" s="136">
        <v>0</v>
      </c>
      <c r="G333" s="136">
        <f t="shared" si="241"/>
        <v>0</v>
      </c>
      <c r="H333" s="136">
        <v>0</v>
      </c>
      <c r="I333" s="136">
        <v>0</v>
      </c>
      <c r="J333" s="136">
        <f t="shared" si="242"/>
        <v>0</v>
      </c>
      <c r="K333" s="136">
        <v>0</v>
      </c>
      <c r="L333" s="136">
        <v>0</v>
      </c>
      <c r="M333" s="136">
        <f t="shared" si="243"/>
        <v>0</v>
      </c>
      <c r="N333" s="136">
        <v>0</v>
      </c>
      <c r="O333" s="136">
        <v>0</v>
      </c>
    </row>
    <row r="334" spans="1:15" ht="32.4" x14ac:dyDescent="0.25">
      <c r="A334" s="140"/>
      <c r="B334" s="140"/>
      <c r="C334" s="135" t="s">
        <v>317</v>
      </c>
      <c r="D334" s="136">
        <f t="shared" si="240"/>
        <v>4725.5</v>
      </c>
      <c r="E334" s="136">
        <v>0</v>
      </c>
      <c r="F334" s="136">
        <v>4725.5</v>
      </c>
      <c r="G334" s="136">
        <f t="shared" si="241"/>
        <v>4725.5</v>
      </c>
      <c r="H334" s="136">
        <v>0</v>
      </c>
      <c r="I334" s="136">
        <v>4725.5</v>
      </c>
      <c r="J334" s="136">
        <f t="shared" si="242"/>
        <v>4725.5</v>
      </c>
      <c r="K334" s="136">
        <v>0</v>
      </c>
      <c r="L334" s="136">
        <v>4725.5</v>
      </c>
      <c r="M334" s="136">
        <f t="shared" si="243"/>
        <v>3308.7</v>
      </c>
      <c r="N334" s="136">
        <v>0</v>
      </c>
      <c r="O334" s="294">
        <v>3308.7</v>
      </c>
    </row>
    <row r="335" spans="1:15" ht="33" customHeight="1" x14ac:dyDescent="0.25">
      <c r="A335" s="382" t="s">
        <v>229</v>
      </c>
      <c r="B335" s="382" t="s">
        <v>230</v>
      </c>
      <c r="C335" s="135" t="s">
        <v>318</v>
      </c>
      <c r="D335" s="136">
        <f t="shared" ref="D335:I335" si="244">D336+D346+D347</f>
        <v>3029</v>
      </c>
      <c r="E335" s="136">
        <f t="shared" si="244"/>
        <v>3029</v>
      </c>
      <c r="F335" s="136">
        <f t="shared" si="244"/>
        <v>0</v>
      </c>
      <c r="G335" s="136">
        <f t="shared" si="244"/>
        <v>3029</v>
      </c>
      <c r="H335" s="136">
        <f t="shared" si="244"/>
        <v>3029</v>
      </c>
      <c r="I335" s="136">
        <f t="shared" si="244"/>
        <v>0</v>
      </c>
      <c r="J335" s="136">
        <f t="shared" ref="J335:O335" si="245">J336+J346+J347</f>
        <v>3029</v>
      </c>
      <c r="K335" s="136">
        <f t="shared" si="245"/>
        <v>3029</v>
      </c>
      <c r="L335" s="136">
        <f t="shared" si="245"/>
        <v>0</v>
      </c>
      <c r="M335" s="136">
        <f t="shared" si="245"/>
        <v>3029</v>
      </c>
      <c r="N335" s="136">
        <f t="shared" si="245"/>
        <v>3029</v>
      </c>
      <c r="O335" s="136">
        <f t="shared" si="245"/>
        <v>0</v>
      </c>
    </row>
    <row r="336" spans="1:15" ht="97.2" x14ac:dyDescent="0.25">
      <c r="A336" s="383"/>
      <c r="B336" s="383"/>
      <c r="C336" s="135" t="s">
        <v>306</v>
      </c>
      <c r="D336" s="136">
        <f t="shared" ref="D336:I336" si="246">D338+D345</f>
        <v>0</v>
      </c>
      <c r="E336" s="136">
        <f t="shared" si="246"/>
        <v>0</v>
      </c>
      <c r="F336" s="136">
        <f t="shared" si="246"/>
        <v>0</v>
      </c>
      <c r="G336" s="136">
        <f t="shared" si="246"/>
        <v>0</v>
      </c>
      <c r="H336" s="136">
        <f t="shared" si="246"/>
        <v>0</v>
      </c>
      <c r="I336" s="136">
        <f t="shared" si="246"/>
        <v>0</v>
      </c>
      <c r="J336" s="136">
        <f t="shared" ref="J336:O336" si="247">J338+J345</f>
        <v>0</v>
      </c>
      <c r="K336" s="136">
        <f t="shared" si="247"/>
        <v>0</v>
      </c>
      <c r="L336" s="136">
        <f t="shared" si="247"/>
        <v>0</v>
      </c>
      <c r="M336" s="136">
        <f t="shared" si="247"/>
        <v>0</v>
      </c>
      <c r="N336" s="136">
        <f t="shared" si="247"/>
        <v>0</v>
      </c>
      <c r="O336" s="136">
        <f t="shared" si="247"/>
        <v>0</v>
      </c>
    </row>
    <row r="337" spans="1:15" ht="32.4" x14ac:dyDescent="0.25">
      <c r="A337" s="383"/>
      <c r="B337" s="383"/>
      <c r="C337" s="135" t="s">
        <v>307</v>
      </c>
      <c r="D337" s="136"/>
      <c r="E337" s="136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</row>
    <row r="338" spans="1:15" ht="227.25" customHeight="1" x14ac:dyDescent="0.25">
      <c r="A338" s="383"/>
      <c r="B338" s="383"/>
      <c r="C338" s="135" t="s">
        <v>308</v>
      </c>
      <c r="D338" s="136">
        <f t="shared" ref="D338:I338" si="248">D339+D340+D341+D342+D343+D344</f>
        <v>0</v>
      </c>
      <c r="E338" s="136">
        <f t="shared" si="248"/>
        <v>0</v>
      </c>
      <c r="F338" s="136">
        <f t="shared" si="248"/>
        <v>0</v>
      </c>
      <c r="G338" s="136">
        <f t="shared" si="248"/>
        <v>0</v>
      </c>
      <c r="H338" s="136">
        <f t="shared" si="248"/>
        <v>0</v>
      </c>
      <c r="I338" s="136">
        <f t="shared" si="248"/>
        <v>0</v>
      </c>
      <c r="J338" s="136">
        <f t="shared" ref="J338:O338" si="249">J339+J340+J341+J342+J343+J344</f>
        <v>0</v>
      </c>
      <c r="K338" s="136">
        <f t="shared" si="249"/>
        <v>0</v>
      </c>
      <c r="L338" s="136">
        <f t="shared" si="249"/>
        <v>0</v>
      </c>
      <c r="M338" s="136">
        <f t="shared" si="249"/>
        <v>0</v>
      </c>
      <c r="N338" s="136">
        <f t="shared" si="249"/>
        <v>0</v>
      </c>
      <c r="O338" s="136">
        <f t="shared" si="249"/>
        <v>0</v>
      </c>
    </row>
    <row r="339" spans="1:15" ht="194.4" x14ac:dyDescent="0.25">
      <c r="A339" s="383"/>
      <c r="B339" s="383"/>
      <c r="C339" s="137" t="s">
        <v>309</v>
      </c>
      <c r="D339" s="136">
        <f>E339+F339</f>
        <v>0</v>
      </c>
      <c r="E339" s="136">
        <v>0</v>
      </c>
      <c r="F339" s="136">
        <v>0</v>
      </c>
      <c r="G339" s="136">
        <f>H339+I339</f>
        <v>0</v>
      </c>
      <c r="H339" s="136">
        <v>0</v>
      </c>
      <c r="I339" s="136">
        <v>0</v>
      </c>
      <c r="J339" s="136">
        <f>K339+L339</f>
        <v>0</v>
      </c>
      <c r="K339" s="136">
        <v>0</v>
      </c>
      <c r="L339" s="136">
        <v>0</v>
      </c>
      <c r="M339" s="136">
        <f>N339+O339</f>
        <v>0</v>
      </c>
      <c r="N339" s="136">
        <v>0</v>
      </c>
      <c r="O339" s="136">
        <v>0</v>
      </c>
    </row>
    <row r="340" spans="1:15" ht="226.8" x14ac:dyDescent="0.25">
      <c r="A340" s="383"/>
      <c r="B340" s="383"/>
      <c r="C340" s="137" t="s">
        <v>310</v>
      </c>
      <c r="D340" s="136">
        <f t="shared" ref="D340:D347" si="250">E340+F340</f>
        <v>0</v>
      </c>
      <c r="E340" s="136">
        <v>0</v>
      </c>
      <c r="F340" s="136">
        <v>0</v>
      </c>
      <c r="G340" s="136">
        <f t="shared" ref="G340:G347" si="251">H340+I340</f>
        <v>0</v>
      </c>
      <c r="H340" s="136">
        <v>0</v>
      </c>
      <c r="I340" s="136">
        <v>0</v>
      </c>
      <c r="J340" s="136">
        <f t="shared" ref="J340:J347" si="252">K340+L340</f>
        <v>0</v>
      </c>
      <c r="K340" s="136">
        <v>0</v>
      </c>
      <c r="L340" s="136">
        <v>0</v>
      </c>
      <c r="M340" s="136">
        <f t="shared" ref="M340:M347" si="253">N340+O340</f>
        <v>0</v>
      </c>
      <c r="N340" s="136">
        <v>0</v>
      </c>
      <c r="O340" s="136">
        <v>0</v>
      </c>
    </row>
    <row r="341" spans="1:15" ht="190.5" customHeight="1" x14ac:dyDescent="0.25">
      <c r="A341" s="383"/>
      <c r="B341" s="383"/>
      <c r="C341" s="137" t="s">
        <v>311</v>
      </c>
      <c r="D341" s="136">
        <f t="shared" si="250"/>
        <v>0</v>
      </c>
      <c r="E341" s="136">
        <v>0</v>
      </c>
      <c r="F341" s="136">
        <v>0</v>
      </c>
      <c r="G341" s="136">
        <f t="shared" si="251"/>
        <v>0</v>
      </c>
      <c r="H341" s="136">
        <v>0</v>
      </c>
      <c r="I341" s="136">
        <v>0</v>
      </c>
      <c r="J341" s="136">
        <f t="shared" si="252"/>
        <v>0</v>
      </c>
      <c r="K341" s="136">
        <v>0</v>
      </c>
      <c r="L341" s="136">
        <v>0</v>
      </c>
      <c r="M341" s="136">
        <f t="shared" si="253"/>
        <v>0</v>
      </c>
      <c r="N341" s="136">
        <v>0</v>
      </c>
      <c r="O341" s="136">
        <v>0</v>
      </c>
    </row>
    <row r="342" spans="1:15" ht="226.8" x14ac:dyDescent="0.25">
      <c r="A342" s="384"/>
      <c r="B342" s="384"/>
      <c r="C342" s="189" t="s">
        <v>312</v>
      </c>
      <c r="D342" s="157">
        <f t="shared" si="250"/>
        <v>0</v>
      </c>
      <c r="E342" s="157">
        <v>0</v>
      </c>
      <c r="F342" s="157">
        <v>0</v>
      </c>
      <c r="G342" s="157">
        <f t="shared" si="251"/>
        <v>0</v>
      </c>
      <c r="H342" s="157">
        <v>0</v>
      </c>
      <c r="I342" s="157">
        <v>0</v>
      </c>
      <c r="J342" s="157">
        <f t="shared" si="252"/>
        <v>0</v>
      </c>
      <c r="K342" s="157">
        <v>0</v>
      </c>
      <c r="L342" s="157">
        <v>0</v>
      </c>
      <c r="M342" s="157">
        <f t="shared" si="253"/>
        <v>0</v>
      </c>
      <c r="N342" s="157">
        <v>0</v>
      </c>
      <c r="O342" s="157">
        <v>0</v>
      </c>
    </row>
    <row r="343" spans="1:15" ht="200.25" customHeight="1" x14ac:dyDescent="0.25">
      <c r="A343" s="138"/>
      <c r="B343" s="138"/>
      <c r="C343" s="189" t="s">
        <v>313</v>
      </c>
      <c r="D343" s="157">
        <f t="shared" si="250"/>
        <v>0</v>
      </c>
      <c r="E343" s="136">
        <v>0</v>
      </c>
      <c r="F343" s="136">
        <v>0</v>
      </c>
      <c r="G343" s="136">
        <f t="shared" si="251"/>
        <v>0</v>
      </c>
      <c r="H343" s="136">
        <v>0</v>
      </c>
      <c r="I343" s="136">
        <v>0</v>
      </c>
      <c r="J343" s="136">
        <f t="shared" si="252"/>
        <v>0</v>
      </c>
      <c r="K343" s="136">
        <v>0</v>
      </c>
      <c r="L343" s="136">
        <v>0</v>
      </c>
      <c r="M343" s="136">
        <f t="shared" si="253"/>
        <v>0</v>
      </c>
      <c r="N343" s="136">
        <v>0</v>
      </c>
      <c r="O343" s="136">
        <v>0</v>
      </c>
    </row>
    <row r="344" spans="1:15" ht="228" customHeight="1" x14ac:dyDescent="0.25">
      <c r="A344" s="139"/>
      <c r="B344" s="139"/>
      <c r="C344" s="137" t="s">
        <v>314</v>
      </c>
      <c r="D344" s="136">
        <f t="shared" si="250"/>
        <v>0</v>
      </c>
      <c r="E344" s="136">
        <v>0</v>
      </c>
      <c r="F344" s="136">
        <v>0</v>
      </c>
      <c r="G344" s="136">
        <f t="shared" si="251"/>
        <v>0</v>
      </c>
      <c r="H344" s="136">
        <v>0</v>
      </c>
      <c r="I344" s="136">
        <v>0</v>
      </c>
      <c r="J344" s="136">
        <f t="shared" si="252"/>
        <v>0</v>
      </c>
      <c r="K344" s="136">
        <v>0</v>
      </c>
      <c r="L344" s="136">
        <v>0</v>
      </c>
      <c r="M344" s="136">
        <f t="shared" si="253"/>
        <v>0</v>
      </c>
      <c r="N344" s="136">
        <v>0</v>
      </c>
      <c r="O344" s="136">
        <v>0</v>
      </c>
    </row>
    <row r="345" spans="1:15" ht="324" x14ac:dyDescent="0.25">
      <c r="A345" s="139"/>
      <c r="B345" s="139"/>
      <c r="C345" s="135" t="s">
        <v>315</v>
      </c>
      <c r="D345" s="136">
        <f t="shared" si="250"/>
        <v>0</v>
      </c>
      <c r="E345" s="136">
        <v>0</v>
      </c>
      <c r="F345" s="136">
        <v>0</v>
      </c>
      <c r="G345" s="136">
        <f t="shared" si="251"/>
        <v>0</v>
      </c>
      <c r="H345" s="136">
        <v>0</v>
      </c>
      <c r="I345" s="136">
        <v>0</v>
      </c>
      <c r="J345" s="136">
        <f t="shared" si="252"/>
        <v>0</v>
      </c>
      <c r="K345" s="136">
        <v>0</v>
      </c>
      <c r="L345" s="136">
        <v>0</v>
      </c>
      <c r="M345" s="136">
        <f t="shared" si="253"/>
        <v>0</v>
      </c>
      <c r="N345" s="136">
        <v>0</v>
      </c>
      <c r="O345" s="136">
        <v>0</v>
      </c>
    </row>
    <row r="346" spans="1:15" ht="32.4" x14ac:dyDescent="0.25">
      <c r="A346" s="139"/>
      <c r="B346" s="139"/>
      <c r="C346" s="135" t="s">
        <v>316</v>
      </c>
      <c r="D346" s="136">
        <f t="shared" si="250"/>
        <v>0</v>
      </c>
      <c r="E346" s="136">
        <v>0</v>
      </c>
      <c r="F346" s="136">
        <v>0</v>
      </c>
      <c r="G346" s="136">
        <f t="shared" si="251"/>
        <v>0</v>
      </c>
      <c r="H346" s="136">
        <v>0</v>
      </c>
      <c r="I346" s="136">
        <v>0</v>
      </c>
      <c r="J346" s="136">
        <f t="shared" si="252"/>
        <v>0</v>
      </c>
      <c r="K346" s="136">
        <v>0</v>
      </c>
      <c r="L346" s="136">
        <v>0</v>
      </c>
      <c r="M346" s="136">
        <f t="shared" si="253"/>
        <v>0</v>
      </c>
      <c r="N346" s="136">
        <v>0</v>
      </c>
      <c r="O346" s="136">
        <v>0</v>
      </c>
    </row>
    <row r="347" spans="1:15" ht="32.4" x14ac:dyDescent="0.25">
      <c r="A347" s="140"/>
      <c r="B347" s="140"/>
      <c r="C347" s="135" t="s">
        <v>317</v>
      </c>
      <c r="D347" s="136">
        <f t="shared" si="250"/>
        <v>3029</v>
      </c>
      <c r="E347" s="136">
        <v>3029</v>
      </c>
      <c r="F347" s="136">
        <v>0</v>
      </c>
      <c r="G347" s="136">
        <f t="shared" si="251"/>
        <v>3029</v>
      </c>
      <c r="H347" s="136">
        <v>3029</v>
      </c>
      <c r="I347" s="136">
        <v>0</v>
      </c>
      <c r="J347" s="136">
        <f t="shared" si="252"/>
        <v>3029</v>
      </c>
      <c r="K347" s="136">
        <v>3029</v>
      </c>
      <c r="L347" s="136">
        <v>0</v>
      </c>
      <c r="M347" s="136">
        <f t="shared" si="253"/>
        <v>3029</v>
      </c>
      <c r="N347" s="299">
        <v>3029</v>
      </c>
      <c r="O347" s="299">
        <v>0</v>
      </c>
    </row>
    <row r="348" spans="1:15" ht="33" customHeight="1" x14ac:dyDescent="0.25">
      <c r="A348" s="382" t="s">
        <v>321</v>
      </c>
      <c r="B348" s="382" t="s">
        <v>233</v>
      </c>
      <c r="C348" s="135" t="s">
        <v>318</v>
      </c>
      <c r="D348" s="136">
        <f t="shared" ref="D348:I348" si="254">D349+D359+D360</f>
        <v>506.5</v>
      </c>
      <c r="E348" s="136">
        <f t="shared" si="254"/>
        <v>256.5</v>
      </c>
      <c r="F348" s="136">
        <f t="shared" si="254"/>
        <v>250</v>
      </c>
      <c r="G348" s="136">
        <f t="shared" si="254"/>
        <v>506.5</v>
      </c>
      <c r="H348" s="136">
        <f t="shared" si="254"/>
        <v>256.5</v>
      </c>
      <c r="I348" s="136">
        <f t="shared" si="254"/>
        <v>250</v>
      </c>
      <c r="J348" s="136">
        <f t="shared" ref="J348:O348" si="255">J349+J359+J360</f>
        <v>506.5</v>
      </c>
      <c r="K348" s="136">
        <f t="shared" si="255"/>
        <v>256.5</v>
      </c>
      <c r="L348" s="136">
        <f t="shared" si="255"/>
        <v>250</v>
      </c>
      <c r="M348" s="136">
        <f t="shared" si="255"/>
        <v>506.5</v>
      </c>
      <c r="N348" s="136">
        <f t="shared" si="255"/>
        <v>256.5</v>
      </c>
      <c r="O348" s="136">
        <f t="shared" si="255"/>
        <v>250</v>
      </c>
    </row>
    <row r="349" spans="1:15" ht="97.2" x14ac:dyDescent="0.25">
      <c r="A349" s="383"/>
      <c r="B349" s="383"/>
      <c r="C349" s="135" t="s">
        <v>306</v>
      </c>
      <c r="D349" s="136">
        <f t="shared" ref="D349:I349" si="256">D351+D358</f>
        <v>506.5</v>
      </c>
      <c r="E349" s="136">
        <f t="shared" si="256"/>
        <v>256.5</v>
      </c>
      <c r="F349" s="136">
        <f t="shared" si="256"/>
        <v>250</v>
      </c>
      <c r="G349" s="136">
        <f t="shared" si="256"/>
        <v>506.5</v>
      </c>
      <c r="H349" s="136">
        <f t="shared" si="256"/>
        <v>256.5</v>
      </c>
      <c r="I349" s="136">
        <f t="shared" si="256"/>
        <v>250</v>
      </c>
      <c r="J349" s="136">
        <f t="shared" ref="J349:O349" si="257">J351+J358</f>
        <v>506.5</v>
      </c>
      <c r="K349" s="136">
        <f t="shared" si="257"/>
        <v>256.5</v>
      </c>
      <c r="L349" s="136">
        <f t="shared" si="257"/>
        <v>250</v>
      </c>
      <c r="M349" s="136">
        <f t="shared" si="257"/>
        <v>506.5</v>
      </c>
      <c r="N349" s="136">
        <f t="shared" si="257"/>
        <v>256.5</v>
      </c>
      <c r="O349" s="136">
        <f t="shared" si="257"/>
        <v>250</v>
      </c>
    </row>
    <row r="350" spans="1:15" ht="32.4" x14ac:dyDescent="0.25">
      <c r="A350" s="383"/>
      <c r="B350" s="383"/>
      <c r="C350" s="135" t="s">
        <v>307</v>
      </c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</row>
    <row r="351" spans="1:15" ht="231" customHeight="1" x14ac:dyDescent="0.25">
      <c r="A351" s="383"/>
      <c r="B351" s="383"/>
      <c r="C351" s="135" t="s">
        <v>308</v>
      </c>
      <c r="D351" s="136">
        <f t="shared" ref="D351:I351" si="258">D352+D353+D354+D355+D356+D357</f>
        <v>0</v>
      </c>
      <c r="E351" s="136">
        <f t="shared" si="258"/>
        <v>0</v>
      </c>
      <c r="F351" s="136">
        <f t="shared" si="258"/>
        <v>0</v>
      </c>
      <c r="G351" s="136">
        <f t="shared" si="258"/>
        <v>0</v>
      </c>
      <c r="H351" s="136">
        <f t="shared" si="258"/>
        <v>0</v>
      </c>
      <c r="I351" s="136">
        <f t="shared" si="258"/>
        <v>0</v>
      </c>
      <c r="J351" s="136">
        <f t="shared" ref="J351:O351" si="259">J352+J353+J354+J355+J356+J357</f>
        <v>0</v>
      </c>
      <c r="K351" s="136">
        <f t="shared" si="259"/>
        <v>0</v>
      </c>
      <c r="L351" s="136">
        <f t="shared" si="259"/>
        <v>0</v>
      </c>
      <c r="M351" s="136">
        <f t="shared" si="259"/>
        <v>0</v>
      </c>
      <c r="N351" s="136">
        <f t="shared" si="259"/>
        <v>0</v>
      </c>
      <c r="O351" s="136">
        <f t="shared" si="259"/>
        <v>0</v>
      </c>
    </row>
    <row r="352" spans="1:15" ht="194.4" x14ac:dyDescent="0.25">
      <c r="A352" s="383"/>
      <c r="B352" s="383"/>
      <c r="C352" s="137" t="s">
        <v>309</v>
      </c>
      <c r="D352" s="136">
        <f>E352+F352</f>
        <v>0</v>
      </c>
      <c r="E352" s="136">
        <v>0</v>
      </c>
      <c r="F352" s="136">
        <v>0</v>
      </c>
      <c r="G352" s="136">
        <f>H352+I352</f>
        <v>0</v>
      </c>
      <c r="H352" s="136">
        <v>0</v>
      </c>
      <c r="I352" s="136">
        <v>0</v>
      </c>
      <c r="J352" s="136">
        <f>K352+L352</f>
        <v>0</v>
      </c>
      <c r="K352" s="136">
        <v>0</v>
      </c>
      <c r="L352" s="136">
        <v>0</v>
      </c>
      <c r="M352" s="136">
        <f>N352+O352</f>
        <v>0</v>
      </c>
      <c r="N352" s="136">
        <v>0</v>
      </c>
      <c r="O352" s="136">
        <v>0</v>
      </c>
    </row>
    <row r="353" spans="1:15" ht="226.8" x14ac:dyDescent="0.25">
      <c r="A353" s="383"/>
      <c r="B353" s="383"/>
      <c r="C353" s="137" t="s">
        <v>310</v>
      </c>
      <c r="D353" s="136">
        <f t="shared" ref="D353:D360" si="260">E353+F353</f>
        <v>0</v>
      </c>
      <c r="E353" s="136">
        <v>0</v>
      </c>
      <c r="F353" s="136">
        <v>0</v>
      </c>
      <c r="G353" s="136">
        <f t="shared" ref="G353:G360" si="261">H353+I353</f>
        <v>0</v>
      </c>
      <c r="H353" s="136">
        <v>0</v>
      </c>
      <c r="I353" s="136">
        <v>0</v>
      </c>
      <c r="J353" s="136">
        <f t="shared" ref="J353:J360" si="262">K353+L353</f>
        <v>0</v>
      </c>
      <c r="K353" s="136">
        <v>0</v>
      </c>
      <c r="L353" s="136">
        <v>0</v>
      </c>
      <c r="M353" s="136">
        <f t="shared" ref="M353:M360" si="263">N353+O353</f>
        <v>0</v>
      </c>
      <c r="N353" s="136">
        <v>0</v>
      </c>
      <c r="O353" s="136">
        <v>0</v>
      </c>
    </row>
    <row r="354" spans="1:15" ht="194.4" x14ac:dyDescent="0.25">
      <c r="A354" s="384"/>
      <c r="B354" s="384"/>
      <c r="C354" s="137" t="s">
        <v>311</v>
      </c>
      <c r="D354" s="136">
        <f t="shared" si="260"/>
        <v>0</v>
      </c>
      <c r="E354" s="136">
        <v>0</v>
      </c>
      <c r="F354" s="136">
        <v>0</v>
      </c>
      <c r="G354" s="136">
        <f t="shared" si="261"/>
        <v>0</v>
      </c>
      <c r="H354" s="136">
        <v>0</v>
      </c>
      <c r="I354" s="136">
        <v>0</v>
      </c>
      <c r="J354" s="136">
        <f t="shared" si="262"/>
        <v>0</v>
      </c>
      <c r="K354" s="136">
        <v>0</v>
      </c>
      <c r="L354" s="136">
        <v>0</v>
      </c>
      <c r="M354" s="136">
        <f t="shared" si="263"/>
        <v>0</v>
      </c>
      <c r="N354" s="136">
        <v>0</v>
      </c>
      <c r="O354" s="136">
        <v>0</v>
      </c>
    </row>
    <row r="355" spans="1:15" ht="226.8" x14ac:dyDescent="0.25">
      <c r="A355" s="138"/>
      <c r="B355" s="138"/>
      <c r="C355" s="137" t="s">
        <v>312</v>
      </c>
      <c r="D355" s="136">
        <f t="shared" si="260"/>
        <v>0</v>
      </c>
      <c r="E355" s="136">
        <v>0</v>
      </c>
      <c r="F355" s="136">
        <v>0</v>
      </c>
      <c r="G355" s="136">
        <f t="shared" si="261"/>
        <v>0</v>
      </c>
      <c r="H355" s="136">
        <v>0</v>
      </c>
      <c r="I355" s="136">
        <v>0</v>
      </c>
      <c r="J355" s="136">
        <f t="shared" si="262"/>
        <v>0</v>
      </c>
      <c r="K355" s="136">
        <v>0</v>
      </c>
      <c r="L355" s="136">
        <v>0</v>
      </c>
      <c r="M355" s="136">
        <f t="shared" si="263"/>
        <v>0</v>
      </c>
      <c r="N355" s="136">
        <v>0</v>
      </c>
      <c r="O355" s="136">
        <v>0</v>
      </c>
    </row>
    <row r="356" spans="1:15" ht="200.25" customHeight="1" x14ac:dyDescent="0.25">
      <c r="A356" s="139"/>
      <c r="B356" s="139"/>
      <c r="C356" s="137" t="s">
        <v>313</v>
      </c>
      <c r="D356" s="136">
        <f t="shared" si="260"/>
        <v>0</v>
      </c>
      <c r="E356" s="136">
        <v>0</v>
      </c>
      <c r="F356" s="136">
        <v>0</v>
      </c>
      <c r="G356" s="136">
        <f t="shared" si="261"/>
        <v>0</v>
      </c>
      <c r="H356" s="136">
        <v>0</v>
      </c>
      <c r="I356" s="136">
        <v>0</v>
      </c>
      <c r="J356" s="136">
        <f t="shared" si="262"/>
        <v>0</v>
      </c>
      <c r="K356" s="136">
        <v>0</v>
      </c>
      <c r="L356" s="136">
        <v>0</v>
      </c>
      <c r="M356" s="136">
        <f t="shared" si="263"/>
        <v>0</v>
      </c>
      <c r="N356" s="136">
        <v>0</v>
      </c>
      <c r="O356" s="136">
        <v>0</v>
      </c>
    </row>
    <row r="357" spans="1:15" ht="224.25" customHeight="1" x14ac:dyDescent="0.25">
      <c r="A357" s="139"/>
      <c r="B357" s="139"/>
      <c r="C357" s="137" t="s">
        <v>314</v>
      </c>
      <c r="D357" s="136">
        <f t="shared" si="260"/>
        <v>0</v>
      </c>
      <c r="E357" s="136">
        <v>0</v>
      </c>
      <c r="F357" s="136">
        <v>0</v>
      </c>
      <c r="G357" s="136">
        <f t="shared" si="261"/>
        <v>0</v>
      </c>
      <c r="H357" s="136">
        <v>0</v>
      </c>
      <c r="I357" s="136">
        <v>0</v>
      </c>
      <c r="J357" s="136">
        <f t="shared" si="262"/>
        <v>0</v>
      </c>
      <c r="K357" s="136">
        <v>0</v>
      </c>
      <c r="L357" s="136">
        <v>0</v>
      </c>
      <c r="M357" s="136">
        <f t="shared" si="263"/>
        <v>0</v>
      </c>
      <c r="N357" s="136">
        <v>0</v>
      </c>
      <c r="O357" s="136">
        <v>0</v>
      </c>
    </row>
    <row r="358" spans="1:15" ht="324" x14ac:dyDescent="0.25">
      <c r="A358" s="139"/>
      <c r="B358" s="139"/>
      <c r="C358" s="135" t="s">
        <v>315</v>
      </c>
      <c r="D358" s="136">
        <f t="shared" si="260"/>
        <v>506.5</v>
      </c>
      <c r="E358" s="136">
        <v>256.5</v>
      </c>
      <c r="F358" s="136">
        <v>250</v>
      </c>
      <c r="G358" s="136">
        <f t="shared" si="261"/>
        <v>506.5</v>
      </c>
      <c r="H358" s="136">
        <v>256.5</v>
      </c>
      <c r="I358" s="136">
        <v>250</v>
      </c>
      <c r="J358" s="136">
        <f t="shared" si="262"/>
        <v>506.5</v>
      </c>
      <c r="K358" s="136">
        <v>256.5</v>
      </c>
      <c r="L358" s="136">
        <v>250</v>
      </c>
      <c r="M358" s="136">
        <f t="shared" si="263"/>
        <v>506.5</v>
      </c>
      <c r="N358" s="136">
        <v>256.5</v>
      </c>
      <c r="O358" s="136">
        <v>250</v>
      </c>
    </row>
    <row r="359" spans="1:15" ht="32.4" x14ac:dyDescent="0.25">
      <c r="A359" s="139"/>
      <c r="B359" s="139"/>
      <c r="C359" s="135" t="s">
        <v>316</v>
      </c>
      <c r="D359" s="136">
        <f t="shared" si="260"/>
        <v>0</v>
      </c>
      <c r="E359" s="136">
        <v>0</v>
      </c>
      <c r="F359" s="136">
        <v>0</v>
      </c>
      <c r="G359" s="136">
        <f t="shared" si="261"/>
        <v>0</v>
      </c>
      <c r="H359" s="136">
        <v>0</v>
      </c>
      <c r="I359" s="136">
        <v>0</v>
      </c>
      <c r="J359" s="136">
        <f t="shared" si="262"/>
        <v>0</v>
      </c>
      <c r="K359" s="136">
        <v>0</v>
      </c>
      <c r="L359" s="136">
        <v>0</v>
      </c>
      <c r="M359" s="136">
        <f t="shared" si="263"/>
        <v>0</v>
      </c>
      <c r="N359" s="136">
        <v>0</v>
      </c>
      <c r="O359" s="136">
        <v>0</v>
      </c>
    </row>
    <row r="360" spans="1:15" ht="32.4" x14ac:dyDescent="0.25">
      <c r="A360" s="140"/>
      <c r="B360" s="140"/>
      <c r="C360" s="135" t="s">
        <v>317</v>
      </c>
      <c r="D360" s="136">
        <f t="shared" si="260"/>
        <v>0</v>
      </c>
      <c r="E360" s="136">
        <v>0</v>
      </c>
      <c r="F360" s="136">
        <v>0</v>
      </c>
      <c r="G360" s="136">
        <f t="shared" si="261"/>
        <v>0</v>
      </c>
      <c r="H360" s="136">
        <v>0</v>
      </c>
      <c r="I360" s="136">
        <v>0</v>
      </c>
      <c r="J360" s="136">
        <f t="shared" si="262"/>
        <v>0</v>
      </c>
      <c r="K360" s="136">
        <v>0</v>
      </c>
      <c r="L360" s="136">
        <v>0</v>
      </c>
      <c r="M360" s="136">
        <f t="shared" si="263"/>
        <v>0</v>
      </c>
      <c r="N360" s="136">
        <v>0</v>
      </c>
      <c r="O360" s="136">
        <v>0</v>
      </c>
    </row>
    <row r="361" spans="1:15" ht="33" hidden="1" customHeight="1" x14ac:dyDescent="0.55000000000000004">
      <c r="A361" s="382" t="s">
        <v>322</v>
      </c>
      <c r="B361" s="382" t="s">
        <v>323</v>
      </c>
      <c r="C361" s="135" t="s">
        <v>318</v>
      </c>
      <c r="D361" s="136">
        <f t="shared" ref="D361:I361" si="264">D362+D372+D373</f>
        <v>0</v>
      </c>
      <c r="E361" s="136">
        <f t="shared" si="264"/>
        <v>0</v>
      </c>
      <c r="F361" s="136">
        <f t="shared" si="264"/>
        <v>0</v>
      </c>
      <c r="G361" s="136">
        <f t="shared" si="264"/>
        <v>0</v>
      </c>
      <c r="H361" s="136">
        <f t="shared" si="264"/>
        <v>0</v>
      </c>
      <c r="I361" s="136">
        <f t="shared" si="264"/>
        <v>0</v>
      </c>
      <c r="J361" s="136">
        <f>J362+J372+J373</f>
        <v>0</v>
      </c>
      <c r="K361" s="136">
        <f>K362+K372+K373</f>
        <v>0</v>
      </c>
      <c r="L361" s="136">
        <f>L362+L372+L373</f>
        <v>0</v>
      </c>
      <c r="M361" s="292"/>
      <c r="N361" s="292"/>
      <c r="O361" s="292"/>
    </row>
    <row r="362" spans="1:15" ht="97.2" hidden="1" x14ac:dyDescent="0.55000000000000004">
      <c r="A362" s="383"/>
      <c r="B362" s="383"/>
      <c r="C362" s="135" t="s">
        <v>306</v>
      </c>
      <c r="D362" s="136">
        <f t="shared" ref="D362:I362" si="265">D364+D371</f>
        <v>0</v>
      </c>
      <c r="E362" s="136">
        <f t="shared" si="265"/>
        <v>0</v>
      </c>
      <c r="F362" s="136">
        <f t="shared" si="265"/>
        <v>0</v>
      </c>
      <c r="G362" s="136">
        <f t="shared" si="265"/>
        <v>0</v>
      </c>
      <c r="H362" s="136">
        <f t="shared" si="265"/>
        <v>0</v>
      </c>
      <c r="I362" s="136">
        <f t="shared" si="265"/>
        <v>0</v>
      </c>
      <c r="J362" s="136">
        <f>J364+J371</f>
        <v>0</v>
      </c>
      <c r="K362" s="136">
        <f>K364+K371</f>
        <v>0</v>
      </c>
      <c r="L362" s="136">
        <f>L364+L371</f>
        <v>0</v>
      </c>
      <c r="M362" s="292"/>
      <c r="N362" s="292"/>
      <c r="O362" s="292"/>
    </row>
    <row r="363" spans="1:15" ht="32.4" hidden="1" x14ac:dyDescent="0.55000000000000004">
      <c r="A363" s="383"/>
      <c r="B363" s="383"/>
      <c r="C363" s="135" t="s">
        <v>307</v>
      </c>
      <c r="D363" s="136"/>
      <c r="E363" s="136"/>
      <c r="F363" s="136"/>
      <c r="G363" s="136"/>
      <c r="H363" s="136"/>
      <c r="I363" s="136"/>
      <c r="J363" s="136"/>
      <c r="K363" s="136"/>
      <c r="L363" s="136"/>
      <c r="M363" s="292"/>
      <c r="N363" s="292"/>
      <c r="O363" s="292"/>
    </row>
    <row r="364" spans="1:15" ht="232.5" hidden="1" customHeight="1" x14ac:dyDescent="0.55000000000000004">
      <c r="A364" s="383"/>
      <c r="B364" s="383"/>
      <c r="C364" s="135" t="s">
        <v>308</v>
      </c>
      <c r="D364" s="136">
        <f t="shared" ref="D364:I364" si="266">D365+D366+D367+D368+D369+D370</f>
        <v>0</v>
      </c>
      <c r="E364" s="136">
        <f t="shared" si="266"/>
        <v>0</v>
      </c>
      <c r="F364" s="136">
        <f t="shared" si="266"/>
        <v>0</v>
      </c>
      <c r="G364" s="136">
        <f t="shared" si="266"/>
        <v>0</v>
      </c>
      <c r="H364" s="136">
        <f t="shared" si="266"/>
        <v>0</v>
      </c>
      <c r="I364" s="136">
        <f t="shared" si="266"/>
        <v>0</v>
      </c>
      <c r="J364" s="136">
        <f>J365+J366+J367+J368+J369+J370</f>
        <v>0</v>
      </c>
      <c r="K364" s="136">
        <f>K365+K366+K367+K368+K369+K370</f>
        <v>0</v>
      </c>
      <c r="L364" s="136">
        <f>L365+L366+L367+L368+L369+L370</f>
        <v>0</v>
      </c>
      <c r="M364" s="292"/>
      <c r="N364" s="292"/>
      <c r="O364" s="292"/>
    </row>
    <row r="365" spans="1:15" ht="194.4" hidden="1" x14ac:dyDescent="0.55000000000000004">
      <c r="A365" s="384"/>
      <c r="B365" s="384"/>
      <c r="C365" s="137" t="s">
        <v>309</v>
      </c>
      <c r="D365" s="136">
        <f>E365+F365</f>
        <v>0</v>
      </c>
      <c r="E365" s="136"/>
      <c r="F365" s="136"/>
      <c r="G365" s="136">
        <f>H365+I365</f>
        <v>0</v>
      </c>
      <c r="H365" s="136"/>
      <c r="I365" s="136"/>
      <c r="J365" s="136">
        <f>K365+L365</f>
        <v>0</v>
      </c>
      <c r="K365" s="136"/>
      <c r="L365" s="136"/>
      <c r="M365" s="292"/>
      <c r="N365" s="292"/>
      <c r="O365" s="292"/>
    </row>
    <row r="366" spans="1:15" ht="226.8" hidden="1" x14ac:dyDescent="0.55000000000000004">
      <c r="A366" s="382"/>
      <c r="B366" s="382"/>
      <c r="C366" s="137" t="s">
        <v>310</v>
      </c>
      <c r="D366" s="136">
        <f t="shared" ref="D366:D372" si="267">E366+F366</f>
        <v>0</v>
      </c>
      <c r="E366" s="136"/>
      <c r="F366" s="136"/>
      <c r="G366" s="136">
        <f t="shared" ref="G366:G373" si="268">H366+I366</f>
        <v>0</v>
      </c>
      <c r="H366" s="136"/>
      <c r="I366" s="136"/>
      <c r="J366" s="136">
        <f t="shared" ref="J366:J373" si="269">K366+L366</f>
        <v>0</v>
      </c>
      <c r="K366" s="136"/>
      <c r="L366" s="136"/>
      <c r="M366" s="292"/>
      <c r="N366" s="292"/>
      <c r="O366" s="292"/>
    </row>
    <row r="367" spans="1:15" ht="194.4" hidden="1" x14ac:dyDescent="0.55000000000000004">
      <c r="A367" s="383"/>
      <c r="B367" s="383"/>
      <c r="C367" s="137" t="s">
        <v>311</v>
      </c>
      <c r="D367" s="136">
        <f t="shared" si="267"/>
        <v>0</v>
      </c>
      <c r="E367" s="136"/>
      <c r="F367" s="136"/>
      <c r="G367" s="136">
        <f t="shared" si="268"/>
        <v>0</v>
      </c>
      <c r="H367" s="136"/>
      <c r="I367" s="136"/>
      <c r="J367" s="136">
        <f t="shared" si="269"/>
        <v>0</v>
      </c>
      <c r="K367" s="136"/>
      <c r="L367" s="136"/>
      <c r="M367" s="292"/>
      <c r="N367" s="292"/>
      <c r="O367" s="292"/>
    </row>
    <row r="368" spans="1:15" ht="227.25" hidden="1" customHeight="1" x14ac:dyDescent="0.55000000000000004">
      <c r="A368" s="383"/>
      <c r="B368" s="383"/>
      <c r="C368" s="137" t="s">
        <v>312</v>
      </c>
      <c r="D368" s="136">
        <f t="shared" si="267"/>
        <v>0</v>
      </c>
      <c r="E368" s="136"/>
      <c r="F368" s="136"/>
      <c r="G368" s="136">
        <f t="shared" si="268"/>
        <v>0</v>
      </c>
      <c r="H368" s="136"/>
      <c r="I368" s="136"/>
      <c r="J368" s="136">
        <f t="shared" si="269"/>
        <v>0</v>
      </c>
      <c r="K368" s="136"/>
      <c r="L368" s="136"/>
      <c r="M368" s="292"/>
      <c r="N368" s="292"/>
      <c r="O368" s="292"/>
    </row>
    <row r="369" spans="1:15" ht="191.25" hidden="1" customHeight="1" x14ac:dyDescent="0.55000000000000004">
      <c r="A369" s="383"/>
      <c r="B369" s="383"/>
      <c r="C369" s="137" t="s">
        <v>313</v>
      </c>
      <c r="D369" s="136">
        <f t="shared" si="267"/>
        <v>0</v>
      </c>
      <c r="E369" s="136"/>
      <c r="F369" s="136"/>
      <c r="G369" s="136">
        <f t="shared" si="268"/>
        <v>0</v>
      </c>
      <c r="H369" s="136"/>
      <c r="I369" s="136"/>
      <c r="J369" s="136">
        <f t="shared" si="269"/>
        <v>0</v>
      </c>
      <c r="K369" s="136"/>
      <c r="L369" s="136"/>
      <c r="M369" s="292"/>
      <c r="N369" s="292"/>
      <c r="O369" s="292"/>
    </row>
    <row r="370" spans="1:15" ht="222.75" hidden="1" customHeight="1" x14ac:dyDescent="0.55000000000000004">
      <c r="A370" s="383"/>
      <c r="B370" s="383"/>
      <c r="C370" s="137" t="s">
        <v>314</v>
      </c>
      <c r="D370" s="136">
        <f t="shared" si="267"/>
        <v>0</v>
      </c>
      <c r="E370" s="136"/>
      <c r="F370" s="136"/>
      <c r="G370" s="136">
        <f t="shared" si="268"/>
        <v>0</v>
      </c>
      <c r="H370" s="136"/>
      <c r="I370" s="136"/>
      <c r="J370" s="136">
        <f t="shared" si="269"/>
        <v>0</v>
      </c>
      <c r="K370" s="136"/>
      <c r="L370" s="136"/>
      <c r="M370" s="292"/>
      <c r="N370" s="292"/>
      <c r="O370" s="292"/>
    </row>
    <row r="371" spans="1:15" ht="324" hidden="1" x14ac:dyDescent="0.55000000000000004">
      <c r="A371" s="383"/>
      <c r="B371" s="383"/>
      <c r="C371" s="135" t="s">
        <v>315</v>
      </c>
      <c r="D371" s="136">
        <f t="shared" si="267"/>
        <v>0</v>
      </c>
      <c r="E371" s="136"/>
      <c r="F371" s="136"/>
      <c r="G371" s="136">
        <f t="shared" si="268"/>
        <v>0</v>
      </c>
      <c r="H371" s="136"/>
      <c r="I371" s="136"/>
      <c r="J371" s="136">
        <f t="shared" si="269"/>
        <v>0</v>
      </c>
      <c r="K371" s="136"/>
      <c r="L371" s="136"/>
      <c r="M371" s="292"/>
      <c r="N371" s="292"/>
      <c r="O371" s="292"/>
    </row>
    <row r="372" spans="1:15" ht="32.4" hidden="1" x14ac:dyDescent="0.55000000000000004">
      <c r="A372" s="383"/>
      <c r="B372" s="383"/>
      <c r="C372" s="135" t="s">
        <v>316</v>
      </c>
      <c r="D372" s="136">
        <f t="shared" si="267"/>
        <v>0</v>
      </c>
      <c r="E372" s="136"/>
      <c r="F372" s="136"/>
      <c r="G372" s="136">
        <f t="shared" si="268"/>
        <v>0</v>
      </c>
      <c r="H372" s="136"/>
      <c r="I372" s="136"/>
      <c r="J372" s="136">
        <f t="shared" si="269"/>
        <v>0</v>
      </c>
      <c r="K372" s="136"/>
      <c r="L372" s="136"/>
      <c r="M372" s="292"/>
      <c r="N372" s="292"/>
      <c r="O372" s="292"/>
    </row>
    <row r="373" spans="1:15" ht="32.4" hidden="1" x14ac:dyDescent="0.55000000000000004">
      <c r="A373" s="384"/>
      <c r="B373" s="384"/>
      <c r="C373" s="135" t="s">
        <v>317</v>
      </c>
      <c r="D373" s="136">
        <f>E373+F373</f>
        <v>0</v>
      </c>
      <c r="E373" s="136"/>
      <c r="F373" s="136"/>
      <c r="G373" s="136">
        <f t="shared" si="268"/>
        <v>0</v>
      </c>
      <c r="H373" s="136"/>
      <c r="I373" s="136"/>
      <c r="J373" s="136">
        <f t="shared" si="269"/>
        <v>0</v>
      </c>
      <c r="K373" s="136"/>
      <c r="L373" s="136"/>
      <c r="M373" s="292"/>
      <c r="N373" s="292"/>
      <c r="O373" s="292"/>
    </row>
    <row r="374" spans="1:15" ht="33" hidden="1" customHeight="1" x14ac:dyDescent="0.55000000000000004">
      <c r="A374" s="382" t="s">
        <v>324</v>
      </c>
      <c r="B374" s="382" t="s">
        <v>325</v>
      </c>
      <c r="C374" s="135" t="s">
        <v>318</v>
      </c>
      <c r="D374" s="136">
        <f t="shared" ref="D374:I374" si="270">D375+D385+D386</f>
        <v>0</v>
      </c>
      <c r="E374" s="136">
        <f t="shared" si="270"/>
        <v>0</v>
      </c>
      <c r="F374" s="136">
        <f t="shared" si="270"/>
        <v>0</v>
      </c>
      <c r="G374" s="136">
        <f t="shared" si="270"/>
        <v>0</v>
      </c>
      <c r="H374" s="136">
        <f t="shared" si="270"/>
        <v>0</v>
      </c>
      <c r="I374" s="136">
        <f t="shared" si="270"/>
        <v>0</v>
      </c>
      <c r="J374" s="136">
        <f>J375+J385+J386</f>
        <v>0</v>
      </c>
      <c r="K374" s="136">
        <f>K375+K385+K386</f>
        <v>0</v>
      </c>
      <c r="L374" s="136">
        <f>L375+L385+L386</f>
        <v>0</v>
      </c>
      <c r="M374" s="292"/>
      <c r="N374" s="292"/>
      <c r="O374" s="292"/>
    </row>
    <row r="375" spans="1:15" ht="97.2" hidden="1" x14ac:dyDescent="0.55000000000000004">
      <c r="A375" s="383"/>
      <c r="B375" s="383"/>
      <c r="C375" s="135" t="s">
        <v>306</v>
      </c>
      <c r="D375" s="136">
        <f t="shared" ref="D375:I375" si="271">D377+D384</f>
        <v>0</v>
      </c>
      <c r="E375" s="136">
        <f t="shared" si="271"/>
        <v>0</v>
      </c>
      <c r="F375" s="136">
        <f t="shared" si="271"/>
        <v>0</v>
      </c>
      <c r="G375" s="136">
        <f t="shared" si="271"/>
        <v>0</v>
      </c>
      <c r="H375" s="136">
        <f t="shared" si="271"/>
        <v>0</v>
      </c>
      <c r="I375" s="136">
        <f t="shared" si="271"/>
        <v>0</v>
      </c>
      <c r="J375" s="136">
        <f>J377+J384</f>
        <v>0</v>
      </c>
      <c r="K375" s="136">
        <f>K377+K384</f>
        <v>0</v>
      </c>
      <c r="L375" s="136">
        <f>L377+L384</f>
        <v>0</v>
      </c>
      <c r="M375" s="292"/>
      <c r="N375" s="292"/>
      <c r="O375" s="292"/>
    </row>
    <row r="376" spans="1:15" ht="32.4" hidden="1" x14ac:dyDescent="0.55000000000000004">
      <c r="A376" s="383"/>
      <c r="B376" s="383"/>
      <c r="C376" s="135" t="s">
        <v>307</v>
      </c>
      <c r="D376" s="136"/>
      <c r="E376" s="136"/>
      <c r="F376" s="136"/>
      <c r="G376" s="136"/>
      <c r="H376" s="136"/>
      <c r="I376" s="136"/>
      <c r="J376" s="136"/>
      <c r="K376" s="136"/>
      <c r="L376" s="136"/>
      <c r="M376" s="292"/>
      <c r="N376" s="292"/>
      <c r="O376" s="292"/>
    </row>
    <row r="377" spans="1:15" ht="231" hidden="1" customHeight="1" x14ac:dyDescent="0.55000000000000004">
      <c r="A377" s="384"/>
      <c r="B377" s="384"/>
      <c r="C377" s="135" t="s">
        <v>308</v>
      </c>
      <c r="D377" s="136">
        <f t="shared" ref="D377:I377" si="272">D378+D379+D380+D381+D382+D383</f>
        <v>0</v>
      </c>
      <c r="E377" s="136">
        <f t="shared" si="272"/>
        <v>0</v>
      </c>
      <c r="F377" s="136">
        <f t="shared" si="272"/>
        <v>0</v>
      </c>
      <c r="G377" s="136">
        <f t="shared" si="272"/>
        <v>0</v>
      </c>
      <c r="H377" s="136">
        <f t="shared" si="272"/>
        <v>0</v>
      </c>
      <c r="I377" s="136">
        <f t="shared" si="272"/>
        <v>0</v>
      </c>
      <c r="J377" s="136">
        <f>J378+J379+J380+J381+J382+J383</f>
        <v>0</v>
      </c>
      <c r="K377" s="136">
        <f>K378+K379+K380+K381+K382+K383</f>
        <v>0</v>
      </c>
      <c r="L377" s="136">
        <f>L378+L379+L380+L381+L382+L383</f>
        <v>0</v>
      </c>
      <c r="M377" s="292"/>
      <c r="N377" s="292"/>
      <c r="O377" s="292"/>
    </row>
    <row r="378" spans="1:15" ht="194.4" hidden="1" x14ac:dyDescent="0.55000000000000004">
      <c r="A378" s="138"/>
      <c r="B378" s="138"/>
      <c r="C378" s="189" t="s">
        <v>309</v>
      </c>
      <c r="D378" s="157">
        <f>E378+F378</f>
        <v>0</v>
      </c>
      <c r="E378" s="157"/>
      <c r="F378" s="157"/>
      <c r="G378" s="157">
        <f>H378+I378</f>
        <v>0</v>
      </c>
      <c r="H378" s="157"/>
      <c r="I378" s="157"/>
      <c r="J378" s="157">
        <f>K378+L378</f>
        <v>0</v>
      </c>
      <c r="K378" s="157"/>
      <c r="L378" s="157"/>
      <c r="M378" s="300"/>
      <c r="N378" s="300"/>
      <c r="O378" s="300"/>
    </row>
    <row r="379" spans="1:15" ht="226.8" hidden="1" x14ac:dyDescent="0.55000000000000004">
      <c r="A379" s="139"/>
      <c r="B379" s="139"/>
      <c r="C379" s="137" t="s">
        <v>310</v>
      </c>
      <c r="D379" s="136">
        <f t="shared" ref="D379:D386" si="273">E379+F379</f>
        <v>0</v>
      </c>
      <c r="E379" s="136"/>
      <c r="F379" s="136"/>
      <c r="G379" s="136">
        <f t="shared" ref="G379:G386" si="274">H379+I379</f>
        <v>0</v>
      </c>
      <c r="H379" s="136"/>
      <c r="I379" s="136"/>
      <c r="J379" s="136">
        <f t="shared" ref="J379:J386" si="275">K379+L379</f>
        <v>0</v>
      </c>
      <c r="K379" s="136"/>
      <c r="L379" s="136"/>
      <c r="M379" s="292"/>
      <c r="N379" s="292"/>
      <c r="O379" s="292"/>
    </row>
    <row r="380" spans="1:15" ht="194.4" hidden="1" x14ac:dyDescent="0.55000000000000004">
      <c r="A380" s="139"/>
      <c r="B380" s="139"/>
      <c r="C380" s="137" t="s">
        <v>311</v>
      </c>
      <c r="D380" s="136">
        <f t="shared" si="273"/>
        <v>0</v>
      </c>
      <c r="E380" s="136"/>
      <c r="F380" s="136"/>
      <c r="G380" s="136">
        <f t="shared" si="274"/>
        <v>0</v>
      </c>
      <c r="H380" s="136"/>
      <c r="I380" s="136"/>
      <c r="J380" s="136">
        <f t="shared" si="275"/>
        <v>0</v>
      </c>
      <c r="K380" s="136"/>
      <c r="L380" s="136"/>
      <c r="M380" s="292"/>
      <c r="N380" s="292"/>
      <c r="O380" s="292"/>
    </row>
    <row r="381" spans="1:15" ht="226.8" hidden="1" x14ac:dyDescent="0.55000000000000004">
      <c r="A381" s="139"/>
      <c r="B381" s="139"/>
      <c r="C381" s="137" t="s">
        <v>312</v>
      </c>
      <c r="D381" s="136">
        <f t="shared" si="273"/>
        <v>0</v>
      </c>
      <c r="E381" s="136"/>
      <c r="F381" s="136"/>
      <c r="G381" s="136">
        <f t="shared" si="274"/>
        <v>0</v>
      </c>
      <c r="H381" s="136"/>
      <c r="I381" s="136"/>
      <c r="J381" s="136">
        <f t="shared" si="275"/>
        <v>0</v>
      </c>
      <c r="K381" s="136"/>
      <c r="L381" s="136"/>
      <c r="M381" s="292"/>
      <c r="N381" s="292"/>
      <c r="O381" s="292"/>
    </row>
    <row r="382" spans="1:15" ht="197.25" hidden="1" customHeight="1" x14ac:dyDescent="0.55000000000000004">
      <c r="A382" s="139"/>
      <c r="B382" s="139"/>
      <c r="C382" s="137" t="s">
        <v>313</v>
      </c>
      <c r="D382" s="136">
        <f t="shared" si="273"/>
        <v>0</v>
      </c>
      <c r="E382" s="136"/>
      <c r="F382" s="136"/>
      <c r="G382" s="136">
        <f t="shared" si="274"/>
        <v>0</v>
      </c>
      <c r="H382" s="136"/>
      <c r="I382" s="136"/>
      <c r="J382" s="136">
        <f t="shared" si="275"/>
        <v>0</v>
      </c>
      <c r="K382" s="136"/>
      <c r="L382" s="136"/>
      <c r="M382" s="292"/>
      <c r="N382" s="292"/>
      <c r="O382" s="292"/>
    </row>
    <row r="383" spans="1:15" ht="222.75" hidden="1" customHeight="1" x14ac:dyDescent="0.55000000000000004">
      <c r="A383" s="139"/>
      <c r="B383" s="139"/>
      <c r="C383" s="137" t="s">
        <v>314</v>
      </c>
      <c r="D383" s="136">
        <f t="shared" si="273"/>
        <v>0</v>
      </c>
      <c r="E383" s="136"/>
      <c r="F383" s="136"/>
      <c r="G383" s="136">
        <f t="shared" si="274"/>
        <v>0</v>
      </c>
      <c r="H383" s="136"/>
      <c r="I383" s="136"/>
      <c r="J383" s="136">
        <f t="shared" si="275"/>
        <v>0</v>
      </c>
      <c r="K383" s="136"/>
      <c r="L383" s="136"/>
      <c r="M383" s="292"/>
      <c r="N383" s="292"/>
      <c r="O383" s="292"/>
    </row>
    <row r="384" spans="1:15" ht="324" hidden="1" x14ac:dyDescent="0.55000000000000004">
      <c r="A384" s="139"/>
      <c r="B384" s="139"/>
      <c r="C384" s="135" t="s">
        <v>315</v>
      </c>
      <c r="D384" s="136">
        <f t="shared" si="273"/>
        <v>0</v>
      </c>
      <c r="E384" s="136"/>
      <c r="F384" s="136"/>
      <c r="G384" s="136">
        <f t="shared" si="274"/>
        <v>0</v>
      </c>
      <c r="H384" s="136"/>
      <c r="I384" s="136"/>
      <c r="J384" s="136">
        <f t="shared" si="275"/>
        <v>0</v>
      </c>
      <c r="K384" s="136"/>
      <c r="L384" s="136"/>
      <c r="M384" s="292"/>
      <c r="N384" s="292"/>
      <c r="O384" s="292"/>
    </row>
    <row r="385" spans="1:15" ht="32.4" hidden="1" x14ac:dyDescent="0.55000000000000004">
      <c r="A385" s="139"/>
      <c r="B385" s="139"/>
      <c r="C385" s="135" t="s">
        <v>316</v>
      </c>
      <c r="D385" s="136">
        <f t="shared" si="273"/>
        <v>0</v>
      </c>
      <c r="E385" s="136"/>
      <c r="F385" s="136"/>
      <c r="G385" s="136">
        <f t="shared" si="274"/>
        <v>0</v>
      </c>
      <c r="H385" s="136"/>
      <c r="I385" s="136"/>
      <c r="J385" s="136">
        <f t="shared" si="275"/>
        <v>0</v>
      </c>
      <c r="K385" s="136"/>
      <c r="L385" s="136"/>
      <c r="M385" s="292"/>
      <c r="N385" s="292"/>
      <c r="O385" s="292"/>
    </row>
    <row r="386" spans="1:15" ht="32.4" hidden="1" x14ac:dyDescent="0.55000000000000004">
      <c r="A386" s="140"/>
      <c r="B386" s="140"/>
      <c r="C386" s="135" t="s">
        <v>317</v>
      </c>
      <c r="D386" s="136">
        <f t="shared" si="273"/>
        <v>0</v>
      </c>
      <c r="E386" s="136"/>
      <c r="F386" s="136"/>
      <c r="G386" s="136">
        <f t="shared" si="274"/>
        <v>0</v>
      </c>
      <c r="H386" s="136"/>
      <c r="I386" s="136"/>
      <c r="J386" s="136">
        <f t="shared" si="275"/>
        <v>0</v>
      </c>
      <c r="K386" s="136"/>
      <c r="L386" s="136"/>
      <c r="M386" s="292"/>
      <c r="N386" s="292"/>
      <c r="O386" s="292"/>
    </row>
    <row r="387" spans="1:15" ht="66" customHeight="1" x14ac:dyDescent="0.25">
      <c r="A387" s="426" t="s">
        <v>75</v>
      </c>
      <c r="B387" s="426" t="s">
        <v>76</v>
      </c>
      <c r="C387" s="144" t="s">
        <v>318</v>
      </c>
      <c r="D387" s="145">
        <f t="shared" ref="D387:I387" si="276">D388+D398+D399</f>
        <v>15703.9</v>
      </c>
      <c r="E387" s="145">
        <f t="shared" si="276"/>
        <v>0</v>
      </c>
      <c r="F387" s="145">
        <f t="shared" si="276"/>
        <v>15703.9</v>
      </c>
      <c r="G387" s="146">
        <f t="shared" si="276"/>
        <v>15703.9</v>
      </c>
      <c r="H387" s="146">
        <f t="shared" si="276"/>
        <v>0</v>
      </c>
      <c r="I387" s="146">
        <f t="shared" si="276"/>
        <v>15703.9</v>
      </c>
      <c r="J387" s="146">
        <f t="shared" ref="J387:O387" si="277">J388+J398+J399</f>
        <v>15703.9</v>
      </c>
      <c r="K387" s="146">
        <f t="shared" si="277"/>
        <v>0</v>
      </c>
      <c r="L387" s="146">
        <f t="shared" si="277"/>
        <v>15703.9</v>
      </c>
      <c r="M387" s="146">
        <f t="shared" si="277"/>
        <v>15653.3</v>
      </c>
      <c r="N387" s="146">
        <f t="shared" si="277"/>
        <v>0</v>
      </c>
      <c r="O387" s="146">
        <f t="shared" si="277"/>
        <v>15653.3</v>
      </c>
    </row>
    <row r="388" spans="1:15" ht="97.2" x14ac:dyDescent="0.25">
      <c r="A388" s="427"/>
      <c r="B388" s="427"/>
      <c r="C388" s="147" t="s">
        <v>306</v>
      </c>
      <c r="D388" s="148">
        <f t="shared" ref="D388:I388" si="278">D390+D397</f>
        <v>15703.9</v>
      </c>
      <c r="E388" s="148">
        <f t="shared" si="278"/>
        <v>0</v>
      </c>
      <c r="F388" s="148">
        <f t="shared" si="278"/>
        <v>15703.9</v>
      </c>
      <c r="G388" s="149">
        <f t="shared" si="278"/>
        <v>15703.9</v>
      </c>
      <c r="H388" s="149">
        <f t="shared" si="278"/>
        <v>0</v>
      </c>
      <c r="I388" s="149">
        <f t="shared" si="278"/>
        <v>15703.9</v>
      </c>
      <c r="J388" s="149">
        <f t="shared" ref="J388:O388" si="279">J390+J397</f>
        <v>15703.9</v>
      </c>
      <c r="K388" s="149">
        <f t="shared" si="279"/>
        <v>0</v>
      </c>
      <c r="L388" s="149">
        <f t="shared" si="279"/>
        <v>15703.9</v>
      </c>
      <c r="M388" s="149">
        <f t="shared" si="279"/>
        <v>15653.3</v>
      </c>
      <c r="N388" s="149">
        <f t="shared" si="279"/>
        <v>0</v>
      </c>
      <c r="O388" s="149">
        <f t="shared" si="279"/>
        <v>15653.3</v>
      </c>
    </row>
    <row r="389" spans="1:15" ht="32.4" x14ac:dyDescent="0.25">
      <c r="A389" s="427"/>
      <c r="B389" s="427"/>
      <c r="C389" s="147" t="s">
        <v>307</v>
      </c>
      <c r="D389" s="148"/>
      <c r="E389" s="148"/>
      <c r="F389" s="148"/>
      <c r="G389" s="149"/>
      <c r="H389" s="149"/>
      <c r="I389" s="149"/>
      <c r="J389" s="149"/>
      <c r="K389" s="149"/>
      <c r="L389" s="149"/>
      <c r="M389" s="149"/>
      <c r="N389" s="149"/>
      <c r="O389" s="149"/>
    </row>
    <row r="390" spans="1:15" ht="231" customHeight="1" x14ac:dyDescent="0.25">
      <c r="A390" s="427"/>
      <c r="B390" s="427"/>
      <c r="C390" s="147" t="s">
        <v>308</v>
      </c>
      <c r="D390" s="148">
        <f t="shared" ref="D390:I390" si="280">D391+D392+D393+D394+D395+D396</f>
        <v>15703.9</v>
      </c>
      <c r="E390" s="148">
        <f t="shared" si="280"/>
        <v>0</v>
      </c>
      <c r="F390" s="148">
        <f t="shared" si="280"/>
        <v>15703.9</v>
      </c>
      <c r="G390" s="149">
        <f t="shared" si="280"/>
        <v>15703.9</v>
      </c>
      <c r="H390" s="149">
        <f t="shared" si="280"/>
        <v>0</v>
      </c>
      <c r="I390" s="149">
        <f t="shared" si="280"/>
        <v>15703.9</v>
      </c>
      <c r="J390" s="149">
        <f t="shared" ref="J390:O390" si="281">J391+J392+J393+J394+J395+J396</f>
        <v>15703.9</v>
      </c>
      <c r="K390" s="149">
        <f t="shared" si="281"/>
        <v>0</v>
      </c>
      <c r="L390" s="149">
        <f t="shared" si="281"/>
        <v>15703.9</v>
      </c>
      <c r="M390" s="149">
        <f t="shared" si="281"/>
        <v>15653.3</v>
      </c>
      <c r="N390" s="149">
        <f t="shared" si="281"/>
        <v>0</v>
      </c>
      <c r="O390" s="149">
        <f t="shared" si="281"/>
        <v>15653.3</v>
      </c>
    </row>
    <row r="391" spans="1:15" ht="194.4" x14ac:dyDescent="0.25">
      <c r="A391" s="427"/>
      <c r="B391" s="427"/>
      <c r="C391" s="150" t="s">
        <v>309</v>
      </c>
      <c r="D391" s="148">
        <f t="shared" ref="D391:I399" si="282">D404+D456</f>
        <v>15703.9</v>
      </c>
      <c r="E391" s="148">
        <f t="shared" si="282"/>
        <v>0</v>
      </c>
      <c r="F391" s="148">
        <f t="shared" si="282"/>
        <v>15703.9</v>
      </c>
      <c r="G391" s="149">
        <f t="shared" si="282"/>
        <v>15703.9</v>
      </c>
      <c r="H391" s="149">
        <f t="shared" si="282"/>
        <v>0</v>
      </c>
      <c r="I391" s="149">
        <f t="shared" si="282"/>
        <v>15703.9</v>
      </c>
      <c r="J391" s="149">
        <f t="shared" ref="J391:L399" si="283">J404+J456</f>
        <v>15703.9</v>
      </c>
      <c r="K391" s="149">
        <f t="shared" si="283"/>
        <v>0</v>
      </c>
      <c r="L391" s="149">
        <f t="shared" si="283"/>
        <v>15703.9</v>
      </c>
      <c r="M391" s="149">
        <f t="shared" ref="M391:O399" si="284">M404+M456</f>
        <v>15653.3</v>
      </c>
      <c r="N391" s="149">
        <f t="shared" si="284"/>
        <v>0</v>
      </c>
      <c r="O391" s="149">
        <f t="shared" si="284"/>
        <v>15653.3</v>
      </c>
    </row>
    <row r="392" spans="1:15" ht="226.8" x14ac:dyDescent="0.25">
      <c r="A392" s="428"/>
      <c r="B392" s="428"/>
      <c r="C392" s="150" t="s">
        <v>310</v>
      </c>
      <c r="D392" s="148">
        <f t="shared" si="282"/>
        <v>0</v>
      </c>
      <c r="E392" s="148">
        <f t="shared" si="282"/>
        <v>0</v>
      </c>
      <c r="F392" s="148">
        <f t="shared" si="282"/>
        <v>0</v>
      </c>
      <c r="G392" s="149">
        <f t="shared" si="282"/>
        <v>0</v>
      </c>
      <c r="H392" s="149">
        <f t="shared" si="282"/>
        <v>0</v>
      </c>
      <c r="I392" s="149">
        <f t="shared" si="282"/>
        <v>0</v>
      </c>
      <c r="J392" s="149">
        <f t="shared" si="283"/>
        <v>0</v>
      </c>
      <c r="K392" s="149">
        <f t="shared" si="283"/>
        <v>0</v>
      </c>
      <c r="L392" s="149">
        <f t="shared" si="283"/>
        <v>0</v>
      </c>
      <c r="M392" s="149">
        <f t="shared" si="284"/>
        <v>0</v>
      </c>
      <c r="N392" s="149">
        <f t="shared" si="284"/>
        <v>0</v>
      </c>
      <c r="O392" s="149">
        <f t="shared" si="284"/>
        <v>0</v>
      </c>
    </row>
    <row r="393" spans="1:15" ht="194.4" x14ac:dyDescent="0.25">
      <c r="A393" s="151"/>
      <c r="B393" s="151"/>
      <c r="C393" s="150" t="s">
        <v>311</v>
      </c>
      <c r="D393" s="148">
        <f t="shared" si="282"/>
        <v>0</v>
      </c>
      <c r="E393" s="148">
        <f t="shared" si="282"/>
        <v>0</v>
      </c>
      <c r="F393" s="148">
        <f t="shared" si="282"/>
        <v>0</v>
      </c>
      <c r="G393" s="149">
        <f t="shared" si="282"/>
        <v>0</v>
      </c>
      <c r="H393" s="149">
        <f t="shared" si="282"/>
        <v>0</v>
      </c>
      <c r="I393" s="149">
        <f t="shared" si="282"/>
        <v>0</v>
      </c>
      <c r="J393" s="149">
        <f t="shared" si="283"/>
        <v>0</v>
      </c>
      <c r="K393" s="149">
        <f t="shared" si="283"/>
        <v>0</v>
      </c>
      <c r="L393" s="149">
        <f t="shared" si="283"/>
        <v>0</v>
      </c>
      <c r="M393" s="149">
        <f t="shared" si="284"/>
        <v>0</v>
      </c>
      <c r="N393" s="149">
        <f t="shared" si="284"/>
        <v>0</v>
      </c>
      <c r="O393" s="149">
        <f t="shared" si="284"/>
        <v>0</v>
      </c>
    </row>
    <row r="394" spans="1:15" ht="226.8" x14ac:dyDescent="0.25">
      <c r="A394" s="152"/>
      <c r="B394" s="152"/>
      <c r="C394" s="150" t="s">
        <v>312</v>
      </c>
      <c r="D394" s="148">
        <f t="shared" si="282"/>
        <v>0</v>
      </c>
      <c r="E394" s="148">
        <f t="shared" si="282"/>
        <v>0</v>
      </c>
      <c r="F394" s="148">
        <f t="shared" si="282"/>
        <v>0</v>
      </c>
      <c r="G394" s="149">
        <f t="shared" si="282"/>
        <v>0</v>
      </c>
      <c r="H394" s="149">
        <f t="shared" si="282"/>
        <v>0</v>
      </c>
      <c r="I394" s="149">
        <f t="shared" si="282"/>
        <v>0</v>
      </c>
      <c r="J394" s="149">
        <f t="shared" si="283"/>
        <v>0</v>
      </c>
      <c r="K394" s="149">
        <f t="shared" si="283"/>
        <v>0</v>
      </c>
      <c r="L394" s="149">
        <f t="shared" si="283"/>
        <v>0</v>
      </c>
      <c r="M394" s="149">
        <f t="shared" si="284"/>
        <v>0</v>
      </c>
      <c r="N394" s="149">
        <f t="shared" si="284"/>
        <v>0</v>
      </c>
      <c r="O394" s="149">
        <f t="shared" si="284"/>
        <v>0</v>
      </c>
    </row>
    <row r="395" spans="1:15" ht="189.75" customHeight="1" x14ac:dyDescent="0.25">
      <c r="A395" s="152"/>
      <c r="B395" s="152"/>
      <c r="C395" s="150" t="s">
        <v>313</v>
      </c>
      <c r="D395" s="148">
        <f t="shared" si="282"/>
        <v>0</v>
      </c>
      <c r="E395" s="148">
        <f t="shared" si="282"/>
        <v>0</v>
      </c>
      <c r="F395" s="148">
        <f t="shared" si="282"/>
        <v>0</v>
      </c>
      <c r="G395" s="149">
        <f t="shared" si="282"/>
        <v>0</v>
      </c>
      <c r="H395" s="149">
        <f t="shared" si="282"/>
        <v>0</v>
      </c>
      <c r="I395" s="149">
        <f t="shared" si="282"/>
        <v>0</v>
      </c>
      <c r="J395" s="149">
        <f t="shared" si="283"/>
        <v>0</v>
      </c>
      <c r="K395" s="149">
        <f t="shared" si="283"/>
        <v>0</v>
      </c>
      <c r="L395" s="149">
        <f t="shared" si="283"/>
        <v>0</v>
      </c>
      <c r="M395" s="149">
        <f t="shared" si="284"/>
        <v>0</v>
      </c>
      <c r="N395" s="149">
        <f t="shared" si="284"/>
        <v>0</v>
      </c>
      <c r="O395" s="149">
        <f t="shared" si="284"/>
        <v>0</v>
      </c>
    </row>
    <row r="396" spans="1:15" ht="230.25" customHeight="1" x14ac:dyDescent="0.25">
      <c r="A396" s="152"/>
      <c r="B396" s="152"/>
      <c r="C396" s="150" t="s">
        <v>314</v>
      </c>
      <c r="D396" s="148">
        <f t="shared" si="282"/>
        <v>0</v>
      </c>
      <c r="E396" s="148">
        <f t="shared" si="282"/>
        <v>0</v>
      </c>
      <c r="F396" s="148">
        <f t="shared" si="282"/>
        <v>0</v>
      </c>
      <c r="G396" s="149">
        <f t="shared" si="282"/>
        <v>0</v>
      </c>
      <c r="H396" s="149">
        <f t="shared" si="282"/>
        <v>0</v>
      </c>
      <c r="I396" s="149">
        <f t="shared" si="282"/>
        <v>0</v>
      </c>
      <c r="J396" s="149">
        <f t="shared" si="283"/>
        <v>0</v>
      </c>
      <c r="K396" s="149">
        <f t="shared" si="283"/>
        <v>0</v>
      </c>
      <c r="L396" s="149">
        <f t="shared" si="283"/>
        <v>0</v>
      </c>
      <c r="M396" s="149">
        <f t="shared" si="284"/>
        <v>0</v>
      </c>
      <c r="N396" s="149">
        <f t="shared" si="284"/>
        <v>0</v>
      </c>
      <c r="O396" s="149">
        <f t="shared" si="284"/>
        <v>0</v>
      </c>
    </row>
    <row r="397" spans="1:15" ht="324" x14ac:dyDescent="0.25">
      <c r="A397" s="152"/>
      <c r="B397" s="152"/>
      <c r="C397" s="147" t="s">
        <v>315</v>
      </c>
      <c r="D397" s="148">
        <f t="shared" si="282"/>
        <v>0</v>
      </c>
      <c r="E397" s="148">
        <f t="shared" si="282"/>
        <v>0</v>
      </c>
      <c r="F397" s="148">
        <f t="shared" si="282"/>
        <v>0</v>
      </c>
      <c r="G397" s="149">
        <f t="shared" si="282"/>
        <v>0</v>
      </c>
      <c r="H397" s="149">
        <f t="shared" si="282"/>
        <v>0</v>
      </c>
      <c r="I397" s="149">
        <f t="shared" si="282"/>
        <v>0</v>
      </c>
      <c r="J397" s="149">
        <f t="shared" si="283"/>
        <v>0</v>
      </c>
      <c r="K397" s="149">
        <f t="shared" si="283"/>
        <v>0</v>
      </c>
      <c r="L397" s="149">
        <f t="shared" si="283"/>
        <v>0</v>
      </c>
      <c r="M397" s="149">
        <f t="shared" si="284"/>
        <v>0</v>
      </c>
      <c r="N397" s="149">
        <f t="shared" si="284"/>
        <v>0</v>
      </c>
      <c r="O397" s="149">
        <f t="shared" si="284"/>
        <v>0</v>
      </c>
    </row>
    <row r="398" spans="1:15" ht="32.4" x14ac:dyDescent="0.25">
      <c r="A398" s="152"/>
      <c r="B398" s="152"/>
      <c r="C398" s="147" t="s">
        <v>316</v>
      </c>
      <c r="D398" s="148">
        <f t="shared" si="282"/>
        <v>0</v>
      </c>
      <c r="E398" s="148">
        <f t="shared" si="282"/>
        <v>0</v>
      </c>
      <c r="F398" s="148">
        <f t="shared" si="282"/>
        <v>0</v>
      </c>
      <c r="G398" s="149">
        <f t="shared" si="282"/>
        <v>0</v>
      </c>
      <c r="H398" s="149">
        <f t="shared" si="282"/>
        <v>0</v>
      </c>
      <c r="I398" s="149">
        <f t="shared" si="282"/>
        <v>0</v>
      </c>
      <c r="J398" s="149">
        <f t="shared" si="283"/>
        <v>0</v>
      </c>
      <c r="K398" s="149">
        <f t="shared" si="283"/>
        <v>0</v>
      </c>
      <c r="L398" s="149">
        <f t="shared" si="283"/>
        <v>0</v>
      </c>
      <c r="M398" s="149">
        <f t="shared" si="284"/>
        <v>0</v>
      </c>
      <c r="N398" s="149">
        <f t="shared" si="284"/>
        <v>0</v>
      </c>
      <c r="O398" s="149">
        <f t="shared" si="284"/>
        <v>0</v>
      </c>
    </row>
    <row r="399" spans="1:15" ht="32.4" x14ac:dyDescent="0.25">
      <c r="A399" s="153"/>
      <c r="B399" s="153"/>
      <c r="C399" s="147" t="s">
        <v>317</v>
      </c>
      <c r="D399" s="148">
        <f t="shared" si="282"/>
        <v>0</v>
      </c>
      <c r="E399" s="148">
        <f t="shared" si="282"/>
        <v>0</v>
      </c>
      <c r="F399" s="148">
        <f t="shared" si="282"/>
        <v>0</v>
      </c>
      <c r="G399" s="149">
        <f t="shared" si="282"/>
        <v>0</v>
      </c>
      <c r="H399" s="149">
        <f t="shared" si="282"/>
        <v>0</v>
      </c>
      <c r="I399" s="149">
        <f t="shared" si="282"/>
        <v>0</v>
      </c>
      <c r="J399" s="149">
        <f t="shared" si="283"/>
        <v>0</v>
      </c>
      <c r="K399" s="149">
        <f t="shared" si="283"/>
        <v>0</v>
      </c>
      <c r="L399" s="149">
        <f t="shared" si="283"/>
        <v>0</v>
      </c>
      <c r="M399" s="149">
        <f t="shared" si="284"/>
        <v>0</v>
      </c>
      <c r="N399" s="149">
        <f t="shared" si="284"/>
        <v>0</v>
      </c>
      <c r="O399" s="149">
        <f t="shared" si="284"/>
        <v>0</v>
      </c>
    </row>
    <row r="400" spans="1:15" ht="66" customHeight="1" x14ac:dyDescent="0.25">
      <c r="A400" s="444" t="s">
        <v>236</v>
      </c>
      <c r="B400" s="444" t="s">
        <v>237</v>
      </c>
      <c r="C400" s="122" t="s">
        <v>318</v>
      </c>
      <c r="D400" s="123">
        <f t="shared" ref="D400:I400" si="285">D401+D411+D412</f>
        <v>15703.9</v>
      </c>
      <c r="E400" s="123">
        <f t="shared" si="285"/>
        <v>0</v>
      </c>
      <c r="F400" s="123">
        <f t="shared" si="285"/>
        <v>15703.9</v>
      </c>
      <c r="G400" s="124">
        <f t="shared" si="285"/>
        <v>15703.9</v>
      </c>
      <c r="H400" s="124">
        <f t="shared" si="285"/>
        <v>0</v>
      </c>
      <c r="I400" s="124">
        <f t="shared" si="285"/>
        <v>15703.9</v>
      </c>
      <c r="J400" s="124">
        <f t="shared" ref="J400:O400" si="286">J401+J411+J412</f>
        <v>15703.9</v>
      </c>
      <c r="K400" s="124">
        <f t="shared" si="286"/>
        <v>0</v>
      </c>
      <c r="L400" s="124">
        <f t="shared" si="286"/>
        <v>15703.9</v>
      </c>
      <c r="M400" s="124">
        <f t="shared" si="286"/>
        <v>15653.3</v>
      </c>
      <c r="N400" s="124">
        <f t="shared" si="286"/>
        <v>0</v>
      </c>
      <c r="O400" s="124">
        <f t="shared" si="286"/>
        <v>15653.3</v>
      </c>
    </row>
    <row r="401" spans="1:15" ht="97.2" x14ac:dyDescent="0.25">
      <c r="A401" s="445"/>
      <c r="B401" s="445"/>
      <c r="C401" s="125" t="s">
        <v>306</v>
      </c>
      <c r="D401" s="126">
        <f t="shared" ref="D401:I401" si="287">D403+D410</f>
        <v>15703.9</v>
      </c>
      <c r="E401" s="126">
        <f t="shared" si="287"/>
        <v>0</v>
      </c>
      <c r="F401" s="126">
        <f t="shared" si="287"/>
        <v>15703.9</v>
      </c>
      <c r="G401" s="127">
        <f t="shared" si="287"/>
        <v>15703.9</v>
      </c>
      <c r="H401" s="127">
        <f t="shared" si="287"/>
        <v>0</v>
      </c>
      <c r="I401" s="127">
        <f t="shared" si="287"/>
        <v>15703.9</v>
      </c>
      <c r="J401" s="127">
        <f t="shared" ref="J401:O401" si="288">J403+J410</f>
        <v>15703.9</v>
      </c>
      <c r="K401" s="127">
        <f t="shared" si="288"/>
        <v>0</v>
      </c>
      <c r="L401" s="127">
        <f t="shared" si="288"/>
        <v>15703.9</v>
      </c>
      <c r="M401" s="127">
        <f t="shared" si="288"/>
        <v>15653.3</v>
      </c>
      <c r="N401" s="127">
        <f t="shared" si="288"/>
        <v>0</v>
      </c>
      <c r="O401" s="127">
        <f t="shared" si="288"/>
        <v>15653.3</v>
      </c>
    </row>
    <row r="402" spans="1:15" ht="32.4" x14ac:dyDescent="0.25">
      <c r="A402" s="445"/>
      <c r="B402" s="445"/>
      <c r="C402" s="125" t="s">
        <v>307</v>
      </c>
      <c r="D402" s="126"/>
      <c r="E402" s="126"/>
      <c r="F402" s="126"/>
      <c r="G402" s="127"/>
      <c r="H402" s="127"/>
      <c r="I402" s="127"/>
      <c r="J402" s="127"/>
      <c r="K402" s="127"/>
      <c r="L402" s="127"/>
      <c r="M402" s="127"/>
      <c r="N402" s="127"/>
      <c r="O402" s="127"/>
    </row>
    <row r="403" spans="1:15" ht="225" customHeight="1" x14ac:dyDescent="0.25">
      <c r="A403" s="445"/>
      <c r="B403" s="445"/>
      <c r="C403" s="125" t="s">
        <v>308</v>
      </c>
      <c r="D403" s="126">
        <f t="shared" ref="D403:I403" si="289">D404+D405+D406+D407+D408+D409</f>
        <v>15703.9</v>
      </c>
      <c r="E403" s="126">
        <f t="shared" si="289"/>
        <v>0</v>
      </c>
      <c r="F403" s="126">
        <f t="shared" si="289"/>
        <v>15703.9</v>
      </c>
      <c r="G403" s="127">
        <f t="shared" si="289"/>
        <v>15703.9</v>
      </c>
      <c r="H403" s="127">
        <f t="shared" si="289"/>
        <v>0</v>
      </c>
      <c r="I403" s="127">
        <f t="shared" si="289"/>
        <v>15703.9</v>
      </c>
      <c r="J403" s="127">
        <f t="shared" ref="J403:O403" si="290">J404+J405+J406+J407+J408+J409</f>
        <v>15703.9</v>
      </c>
      <c r="K403" s="127">
        <f t="shared" si="290"/>
        <v>0</v>
      </c>
      <c r="L403" s="127">
        <f t="shared" si="290"/>
        <v>15703.9</v>
      </c>
      <c r="M403" s="127">
        <f t="shared" si="290"/>
        <v>15653.3</v>
      </c>
      <c r="N403" s="127">
        <f t="shared" si="290"/>
        <v>0</v>
      </c>
      <c r="O403" s="127">
        <f t="shared" si="290"/>
        <v>15653.3</v>
      </c>
    </row>
    <row r="404" spans="1:15" ht="194.4" x14ac:dyDescent="0.25">
      <c r="A404" s="446"/>
      <c r="B404" s="446"/>
      <c r="C404" s="128" t="s">
        <v>309</v>
      </c>
      <c r="D404" s="126">
        <f t="shared" ref="D404:I412" si="291">D417+D430+D443</f>
        <v>15703.9</v>
      </c>
      <c r="E404" s="126">
        <f t="shared" si="291"/>
        <v>0</v>
      </c>
      <c r="F404" s="126">
        <f t="shared" si="291"/>
        <v>15703.9</v>
      </c>
      <c r="G404" s="127">
        <f t="shared" si="291"/>
        <v>15703.9</v>
      </c>
      <c r="H404" s="127">
        <f t="shared" si="291"/>
        <v>0</v>
      </c>
      <c r="I404" s="127">
        <f t="shared" si="291"/>
        <v>15703.9</v>
      </c>
      <c r="J404" s="127">
        <f t="shared" ref="J404:L412" si="292">J417+J430+J443</f>
        <v>15703.9</v>
      </c>
      <c r="K404" s="127">
        <f t="shared" si="292"/>
        <v>0</v>
      </c>
      <c r="L404" s="127">
        <f t="shared" si="292"/>
        <v>15703.9</v>
      </c>
      <c r="M404" s="127">
        <f t="shared" ref="M404:O412" si="293">M417+M430+M443</f>
        <v>15653.3</v>
      </c>
      <c r="N404" s="127">
        <f t="shared" si="293"/>
        <v>0</v>
      </c>
      <c r="O404" s="127">
        <f t="shared" si="293"/>
        <v>15653.3</v>
      </c>
    </row>
    <row r="405" spans="1:15" ht="226.8" x14ac:dyDescent="0.25">
      <c r="A405" s="142"/>
      <c r="B405" s="142"/>
      <c r="C405" s="184" t="s">
        <v>310</v>
      </c>
      <c r="D405" s="185">
        <f t="shared" si="291"/>
        <v>0</v>
      </c>
      <c r="E405" s="185">
        <f t="shared" si="291"/>
        <v>0</v>
      </c>
      <c r="F405" s="185">
        <f t="shared" si="291"/>
        <v>0</v>
      </c>
      <c r="G405" s="186">
        <f t="shared" si="291"/>
        <v>0</v>
      </c>
      <c r="H405" s="186">
        <f t="shared" si="291"/>
        <v>0</v>
      </c>
      <c r="I405" s="186">
        <f t="shared" si="291"/>
        <v>0</v>
      </c>
      <c r="J405" s="186">
        <f t="shared" si="292"/>
        <v>0</v>
      </c>
      <c r="K405" s="186">
        <f t="shared" si="292"/>
        <v>0</v>
      </c>
      <c r="L405" s="186">
        <f t="shared" si="292"/>
        <v>0</v>
      </c>
      <c r="M405" s="186">
        <f t="shared" si="293"/>
        <v>0</v>
      </c>
      <c r="N405" s="186">
        <f t="shared" si="293"/>
        <v>0</v>
      </c>
      <c r="O405" s="186">
        <f t="shared" si="293"/>
        <v>0</v>
      </c>
    </row>
    <row r="406" spans="1:15" ht="194.4" x14ac:dyDescent="0.25">
      <c r="A406" s="142"/>
      <c r="B406" s="142"/>
      <c r="C406" s="128" t="s">
        <v>311</v>
      </c>
      <c r="D406" s="126">
        <f t="shared" si="291"/>
        <v>0</v>
      </c>
      <c r="E406" s="126">
        <f t="shared" si="291"/>
        <v>0</v>
      </c>
      <c r="F406" s="126">
        <f t="shared" si="291"/>
        <v>0</v>
      </c>
      <c r="G406" s="127">
        <f t="shared" si="291"/>
        <v>0</v>
      </c>
      <c r="H406" s="127">
        <f t="shared" si="291"/>
        <v>0</v>
      </c>
      <c r="I406" s="127">
        <f t="shared" si="291"/>
        <v>0</v>
      </c>
      <c r="J406" s="127">
        <f t="shared" si="292"/>
        <v>0</v>
      </c>
      <c r="K406" s="127">
        <f t="shared" si="292"/>
        <v>0</v>
      </c>
      <c r="L406" s="127">
        <f t="shared" si="292"/>
        <v>0</v>
      </c>
      <c r="M406" s="127">
        <f t="shared" si="293"/>
        <v>0</v>
      </c>
      <c r="N406" s="127">
        <f t="shared" si="293"/>
        <v>0</v>
      </c>
      <c r="O406" s="127">
        <f t="shared" si="293"/>
        <v>0</v>
      </c>
    </row>
    <row r="407" spans="1:15" ht="226.8" x14ac:dyDescent="0.25">
      <c r="A407" s="142"/>
      <c r="B407" s="142"/>
      <c r="C407" s="128" t="s">
        <v>312</v>
      </c>
      <c r="D407" s="126">
        <f t="shared" si="291"/>
        <v>0</v>
      </c>
      <c r="E407" s="126">
        <f t="shared" si="291"/>
        <v>0</v>
      </c>
      <c r="F407" s="126">
        <f t="shared" si="291"/>
        <v>0</v>
      </c>
      <c r="G407" s="127">
        <f t="shared" si="291"/>
        <v>0</v>
      </c>
      <c r="H407" s="127">
        <f t="shared" si="291"/>
        <v>0</v>
      </c>
      <c r="I407" s="127">
        <f t="shared" si="291"/>
        <v>0</v>
      </c>
      <c r="J407" s="127">
        <f t="shared" si="292"/>
        <v>0</v>
      </c>
      <c r="K407" s="127">
        <f t="shared" si="292"/>
        <v>0</v>
      </c>
      <c r="L407" s="127">
        <f t="shared" si="292"/>
        <v>0</v>
      </c>
      <c r="M407" s="127">
        <f t="shared" si="293"/>
        <v>0</v>
      </c>
      <c r="N407" s="127">
        <f t="shared" si="293"/>
        <v>0</v>
      </c>
      <c r="O407" s="127">
        <f t="shared" si="293"/>
        <v>0</v>
      </c>
    </row>
    <row r="408" spans="1:15" ht="192" customHeight="1" x14ac:dyDescent="0.25">
      <c r="A408" s="142"/>
      <c r="B408" s="142"/>
      <c r="C408" s="128" t="s">
        <v>313</v>
      </c>
      <c r="D408" s="126">
        <f t="shared" si="291"/>
        <v>0</v>
      </c>
      <c r="E408" s="126">
        <f t="shared" si="291"/>
        <v>0</v>
      </c>
      <c r="F408" s="126">
        <f t="shared" si="291"/>
        <v>0</v>
      </c>
      <c r="G408" s="127">
        <f t="shared" si="291"/>
        <v>0</v>
      </c>
      <c r="H408" s="127">
        <f t="shared" si="291"/>
        <v>0</v>
      </c>
      <c r="I408" s="127">
        <f t="shared" si="291"/>
        <v>0</v>
      </c>
      <c r="J408" s="127">
        <f t="shared" si="292"/>
        <v>0</v>
      </c>
      <c r="K408" s="127">
        <f t="shared" si="292"/>
        <v>0</v>
      </c>
      <c r="L408" s="127">
        <f t="shared" si="292"/>
        <v>0</v>
      </c>
      <c r="M408" s="127">
        <f t="shared" si="293"/>
        <v>0</v>
      </c>
      <c r="N408" s="127">
        <f t="shared" si="293"/>
        <v>0</v>
      </c>
      <c r="O408" s="127">
        <f t="shared" si="293"/>
        <v>0</v>
      </c>
    </row>
    <row r="409" spans="1:15" ht="231.75" customHeight="1" x14ac:dyDescent="0.25">
      <c r="A409" s="142"/>
      <c r="B409" s="142"/>
      <c r="C409" s="128" t="s">
        <v>314</v>
      </c>
      <c r="D409" s="126">
        <f t="shared" si="291"/>
        <v>0</v>
      </c>
      <c r="E409" s="126">
        <f t="shared" si="291"/>
        <v>0</v>
      </c>
      <c r="F409" s="126">
        <f t="shared" si="291"/>
        <v>0</v>
      </c>
      <c r="G409" s="127">
        <f t="shared" si="291"/>
        <v>0</v>
      </c>
      <c r="H409" s="127">
        <f t="shared" si="291"/>
        <v>0</v>
      </c>
      <c r="I409" s="127">
        <f t="shared" si="291"/>
        <v>0</v>
      </c>
      <c r="J409" s="127">
        <f t="shared" si="292"/>
        <v>0</v>
      </c>
      <c r="K409" s="127">
        <f t="shared" si="292"/>
        <v>0</v>
      </c>
      <c r="L409" s="127">
        <f t="shared" si="292"/>
        <v>0</v>
      </c>
      <c r="M409" s="127">
        <f t="shared" si="293"/>
        <v>0</v>
      </c>
      <c r="N409" s="127">
        <f t="shared" si="293"/>
        <v>0</v>
      </c>
      <c r="O409" s="127">
        <f t="shared" si="293"/>
        <v>0</v>
      </c>
    </row>
    <row r="410" spans="1:15" ht="324" x14ac:dyDescent="0.25">
      <c r="A410" s="142"/>
      <c r="B410" s="142"/>
      <c r="C410" s="125" t="s">
        <v>315</v>
      </c>
      <c r="D410" s="126">
        <f t="shared" si="291"/>
        <v>0</v>
      </c>
      <c r="E410" s="126">
        <f t="shared" si="291"/>
        <v>0</v>
      </c>
      <c r="F410" s="126">
        <f t="shared" si="291"/>
        <v>0</v>
      </c>
      <c r="G410" s="127">
        <f t="shared" si="291"/>
        <v>0</v>
      </c>
      <c r="H410" s="127">
        <f t="shared" si="291"/>
        <v>0</v>
      </c>
      <c r="I410" s="127">
        <f t="shared" si="291"/>
        <v>0</v>
      </c>
      <c r="J410" s="127">
        <f t="shared" si="292"/>
        <v>0</v>
      </c>
      <c r="K410" s="127">
        <f t="shared" si="292"/>
        <v>0</v>
      </c>
      <c r="L410" s="127">
        <f t="shared" si="292"/>
        <v>0</v>
      </c>
      <c r="M410" s="127">
        <f t="shared" si="293"/>
        <v>0</v>
      </c>
      <c r="N410" s="127">
        <f t="shared" si="293"/>
        <v>0</v>
      </c>
      <c r="O410" s="127">
        <f t="shared" si="293"/>
        <v>0</v>
      </c>
    </row>
    <row r="411" spans="1:15" ht="32.4" x14ac:dyDescent="0.25">
      <c r="A411" s="142"/>
      <c r="B411" s="142"/>
      <c r="C411" s="125" t="s">
        <v>316</v>
      </c>
      <c r="D411" s="126">
        <f t="shared" si="291"/>
        <v>0</v>
      </c>
      <c r="E411" s="126">
        <f t="shared" si="291"/>
        <v>0</v>
      </c>
      <c r="F411" s="126">
        <f t="shared" si="291"/>
        <v>0</v>
      </c>
      <c r="G411" s="127">
        <f t="shared" si="291"/>
        <v>0</v>
      </c>
      <c r="H411" s="127">
        <f t="shared" si="291"/>
        <v>0</v>
      </c>
      <c r="I411" s="127">
        <f t="shared" si="291"/>
        <v>0</v>
      </c>
      <c r="J411" s="127">
        <f t="shared" si="292"/>
        <v>0</v>
      </c>
      <c r="K411" s="127">
        <f t="shared" si="292"/>
        <v>0</v>
      </c>
      <c r="L411" s="127">
        <f t="shared" si="292"/>
        <v>0</v>
      </c>
      <c r="M411" s="127">
        <f t="shared" si="293"/>
        <v>0</v>
      </c>
      <c r="N411" s="127">
        <f t="shared" si="293"/>
        <v>0</v>
      </c>
      <c r="O411" s="127">
        <f t="shared" si="293"/>
        <v>0</v>
      </c>
    </row>
    <row r="412" spans="1:15" ht="32.4" x14ac:dyDescent="0.25">
      <c r="A412" s="143"/>
      <c r="B412" s="143"/>
      <c r="C412" s="125" t="s">
        <v>317</v>
      </c>
      <c r="D412" s="126">
        <f t="shared" si="291"/>
        <v>0</v>
      </c>
      <c r="E412" s="126">
        <f t="shared" si="291"/>
        <v>0</v>
      </c>
      <c r="F412" s="126">
        <f t="shared" si="291"/>
        <v>0</v>
      </c>
      <c r="G412" s="127">
        <f t="shared" si="291"/>
        <v>0</v>
      </c>
      <c r="H412" s="127">
        <f t="shared" si="291"/>
        <v>0</v>
      </c>
      <c r="I412" s="127">
        <f t="shared" si="291"/>
        <v>0</v>
      </c>
      <c r="J412" s="127">
        <f t="shared" si="292"/>
        <v>0</v>
      </c>
      <c r="K412" s="127">
        <f t="shared" si="292"/>
        <v>0</v>
      </c>
      <c r="L412" s="127">
        <f t="shared" si="292"/>
        <v>0</v>
      </c>
      <c r="M412" s="127">
        <f t="shared" si="293"/>
        <v>0</v>
      </c>
      <c r="N412" s="127">
        <f t="shared" si="293"/>
        <v>0</v>
      </c>
      <c r="O412" s="127">
        <f t="shared" si="293"/>
        <v>0</v>
      </c>
    </row>
    <row r="413" spans="1:15" ht="33" customHeight="1" x14ac:dyDescent="0.25">
      <c r="A413" s="382" t="s">
        <v>238</v>
      </c>
      <c r="B413" s="382" t="s">
        <v>239</v>
      </c>
      <c r="C413" s="135" t="s">
        <v>318</v>
      </c>
      <c r="D413" s="136">
        <f t="shared" ref="D413:I413" si="294">D414+D424+D425</f>
        <v>15703.9</v>
      </c>
      <c r="E413" s="136">
        <f t="shared" si="294"/>
        <v>0</v>
      </c>
      <c r="F413" s="136">
        <f t="shared" si="294"/>
        <v>15703.9</v>
      </c>
      <c r="G413" s="136">
        <f t="shared" si="294"/>
        <v>15703.9</v>
      </c>
      <c r="H413" s="136">
        <f t="shared" si="294"/>
        <v>0</v>
      </c>
      <c r="I413" s="136">
        <f t="shared" si="294"/>
        <v>15703.9</v>
      </c>
      <c r="J413" s="136">
        <f t="shared" ref="J413:O413" si="295">J414+J424+J425</f>
        <v>15703.9</v>
      </c>
      <c r="K413" s="136">
        <f t="shared" si="295"/>
        <v>0</v>
      </c>
      <c r="L413" s="136">
        <f t="shared" si="295"/>
        <v>15703.9</v>
      </c>
      <c r="M413" s="136">
        <f t="shared" si="295"/>
        <v>15653.3</v>
      </c>
      <c r="N413" s="136">
        <f t="shared" si="295"/>
        <v>0</v>
      </c>
      <c r="O413" s="136">
        <f t="shared" si="295"/>
        <v>15653.3</v>
      </c>
    </row>
    <row r="414" spans="1:15" ht="97.2" x14ac:dyDescent="0.25">
      <c r="A414" s="383"/>
      <c r="B414" s="383"/>
      <c r="C414" s="135" t="s">
        <v>306</v>
      </c>
      <c r="D414" s="136">
        <f t="shared" ref="D414:I414" si="296">D416+D423</f>
        <v>15703.9</v>
      </c>
      <c r="E414" s="136">
        <f t="shared" si="296"/>
        <v>0</v>
      </c>
      <c r="F414" s="136">
        <f t="shared" si="296"/>
        <v>15703.9</v>
      </c>
      <c r="G414" s="136">
        <f t="shared" si="296"/>
        <v>15703.9</v>
      </c>
      <c r="H414" s="136">
        <f t="shared" si="296"/>
        <v>0</v>
      </c>
      <c r="I414" s="136">
        <f t="shared" si="296"/>
        <v>15703.9</v>
      </c>
      <c r="J414" s="136">
        <f t="shared" ref="J414:O414" si="297">J416+J423</f>
        <v>15703.9</v>
      </c>
      <c r="K414" s="136">
        <f t="shared" si="297"/>
        <v>0</v>
      </c>
      <c r="L414" s="136">
        <f t="shared" si="297"/>
        <v>15703.9</v>
      </c>
      <c r="M414" s="136">
        <f t="shared" si="297"/>
        <v>15653.3</v>
      </c>
      <c r="N414" s="136">
        <f t="shared" si="297"/>
        <v>0</v>
      </c>
      <c r="O414" s="136">
        <f t="shared" si="297"/>
        <v>15653.3</v>
      </c>
    </row>
    <row r="415" spans="1:15" ht="32.4" x14ac:dyDescent="0.25">
      <c r="A415" s="383"/>
      <c r="B415" s="383"/>
      <c r="C415" s="135" t="s">
        <v>307</v>
      </c>
      <c r="D415" s="136"/>
      <c r="E415" s="136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</row>
    <row r="416" spans="1:15" ht="229.5" customHeight="1" x14ac:dyDescent="0.25">
      <c r="A416" s="384"/>
      <c r="B416" s="384"/>
      <c r="C416" s="135" t="s">
        <v>308</v>
      </c>
      <c r="D416" s="136">
        <f t="shared" ref="D416:I416" si="298">D417+D418+D419+D420+D421+D422</f>
        <v>15703.9</v>
      </c>
      <c r="E416" s="136">
        <f t="shared" si="298"/>
        <v>0</v>
      </c>
      <c r="F416" s="136">
        <f t="shared" si="298"/>
        <v>15703.9</v>
      </c>
      <c r="G416" s="136">
        <f t="shared" si="298"/>
        <v>15703.9</v>
      </c>
      <c r="H416" s="136">
        <f t="shared" si="298"/>
        <v>0</v>
      </c>
      <c r="I416" s="136">
        <f t="shared" si="298"/>
        <v>15703.9</v>
      </c>
      <c r="J416" s="136">
        <f t="shared" ref="J416:O416" si="299">J417+J418+J419+J420+J421+J422</f>
        <v>15703.9</v>
      </c>
      <c r="K416" s="136">
        <f t="shared" si="299"/>
        <v>0</v>
      </c>
      <c r="L416" s="136">
        <f t="shared" si="299"/>
        <v>15703.9</v>
      </c>
      <c r="M416" s="136">
        <f t="shared" si="299"/>
        <v>15653.3</v>
      </c>
      <c r="N416" s="136">
        <f t="shared" si="299"/>
        <v>0</v>
      </c>
      <c r="O416" s="136">
        <f t="shared" si="299"/>
        <v>15653.3</v>
      </c>
    </row>
    <row r="417" spans="1:15" ht="194.4" x14ac:dyDescent="0.25">
      <c r="A417" s="138"/>
      <c r="B417" s="138"/>
      <c r="C417" s="137" t="s">
        <v>309</v>
      </c>
      <c r="D417" s="157">
        <f>E417+F417</f>
        <v>15703.9</v>
      </c>
      <c r="E417" s="157">
        <v>0</v>
      </c>
      <c r="F417" s="157">
        <v>15703.9</v>
      </c>
      <c r="G417" s="157">
        <f>H417+I417</f>
        <v>15703.9</v>
      </c>
      <c r="H417" s="157">
        <v>0</v>
      </c>
      <c r="I417" s="157">
        <v>15703.9</v>
      </c>
      <c r="J417" s="157">
        <f>K417+L417</f>
        <v>15703.9</v>
      </c>
      <c r="K417" s="157">
        <v>0</v>
      </c>
      <c r="L417" s="157">
        <v>15703.9</v>
      </c>
      <c r="M417" s="157">
        <f>N417+O417</f>
        <v>15653.3</v>
      </c>
      <c r="N417" s="157">
        <v>0</v>
      </c>
      <c r="O417" s="157">
        <v>15653.3</v>
      </c>
    </row>
    <row r="418" spans="1:15" ht="226.8" x14ac:dyDescent="0.25">
      <c r="A418" s="139"/>
      <c r="B418" s="139"/>
      <c r="C418" s="154" t="s">
        <v>310</v>
      </c>
      <c r="D418" s="136">
        <f t="shared" ref="D418:D424" si="300">E418+F418</f>
        <v>0</v>
      </c>
      <c r="E418" s="136">
        <v>0</v>
      </c>
      <c r="F418" s="136">
        <v>0</v>
      </c>
      <c r="G418" s="136">
        <f t="shared" ref="G418:G425" si="301">H418+I418</f>
        <v>0</v>
      </c>
      <c r="H418" s="136">
        <v>0</v>
      </c>
      <c r="I418" s="136">
        <v>0</v>
      </c>
      <c r="J418" s="136">
        <f t="shared" ref="J418:J425" si="302">K418+L418</f>
        <v>0</v>
      </c>
      <c r="K418" s="136">
        <v>0</v>
      </c>
      <c r="L418" s="136">
        <v>0</v>
      </c>
      <c r="M418" s="136">
        <f t="shared" ref="M418:M425" si="303">N418+O418</f>
        <v>0</v>
      </c>
      <c r="N418" s="136">
        <v>0</v>
      </c>
      <c r="O418" s="136">
        <v>0</v>
      </c>
    </row>
    <row r="419" spans="1:15" ht="194.4" x14ac:dyDescent="0.25">
      <c r="A419" s="139"/>
      <c r="B419" s="139"/>
      <c r="C419" s="154" t="s">
        <v>311</v>
      </c>
      <c r="D419" s="136">
        <f t="shared" si="300"/>
        <v>0</v>
      </c>
      <c r="E419" s="136">
        <v>0</v>
      </c>
      <c r="F419" s="136">
        <v>0</v>
      </c>
      <c r="G419" s="136">
        <f t="shared" si="301"/>
        <v>0</v>
      </c>
      <c r="H419" s="136">
        <v>0</v>
      </c>
      <c r="I419" s="136">
        <v>0</v>
      </c>
      <c r="J419" s="136">
        <f t="shared" si="302"/>
        <v>0</v>
      </c>
      <c r="K419" s="136">
        <v>0</v>
      </c>
      <c r="L419" s="136">
        <v>0</v>
      </c>
      <c r="M419" s="136">
        <f t="shared" si="303"/>
        <v>0</v>
      </c>
      <c r="N419" s="136">
        <v>0</v>
      </c>
      <c r="O419" s="136">
        <v>0</v>
      </c>
    </row>
    <row r="420" spans="1:15" ht="226.8" x14ac:dyDescent="0.25">
      <c r="A420" s="139"/>
      <c r="B420" s="139"/>
      <c r="C420" s="154" t="s">
        <v>312</v>
      </c>
      <c r="D420" s="136">
        <f t="shared" si="300"/>
        <v>0</v>
      </c>
      <c r="E420" s="136">
        <v>0</v>
      </c>
      <c r="F420" s="136">
        <v>0</v>
      </c>
      <c r="G420" s="136">
        <f t="shared" si="301"/>
        <v>0</v>
      </c>
      <c r="H420" s="136">
        <v>0</v>
      </c>
      <c r="I420" s="136">
        <v>0</v>
      </c>
      <c r="J420" s="136">
        <f t="shared" si="302"/>
        <v>0</v>
      </c>
      <c r="K420" s="136">
        <v>0</v>
      </c>
      <c r="L420" s="136">
        <v>0</v>
      </c>
      <c r="M420" s="136">
        <f t="shared" si="303"/>
        <v>0</v>
      </c>
      <c r="N420" s="136">
        <v>0</v>
      </c>
      <c r="O420" s="136">
        <v>0</v>
      </c>
    </row>
    <row r="421" spans="1:15" ht="189.75" customHeight="1" x14ac:dyDescent="0.25">
      <c r="A421" s="139"/>
      <c r="B421" s="139"/>
      <c r="C421" s="154" t="s">
        <v>313</v>
      </c>
      <c r="D421" s="136">
        <f t="shared" si="300"/>
        <v>0</v>
      </c>
      <c r="E421" s="136">
        <v>0</v>
      </c>
      <c r="F421" s="136">
        <v>0</v>
      </c>
      <c r="G421" s="136">
        <f t="shared" si="301"/>
        <v>0</v>
      </c>
      <c r="H421" s="136">
        <v>0</v>
      </c>
      <c r="I421" s="136">
        <v>0</v>
      </c>
      <c r="J421" s="136">
        <f t="shared" si="302"/>
        <v>0</v>
      </c>
      <c r="K421" s="136">
        <v>0</v>
      </c>
      <c r="L421" s="136">
        <v>0</v>
      </c>
      <c r="M421" s="136">
        <f t="shared" si="303"/>
        <v>0</v>
      </c>
      <c r="N421" s="136">
        <v>0</v>
      </c>
      <c r="O421" s="136">
        <v>0</v>
      </c>
    </row>
    <row r="422" spans="1:15" ht="228" customHeight="1" x14ac:dyDescent="0.25">
      <c r="A422" s="139"/>
      <c r="B422" s="139"/>
      <c r="C422" s="154" t="s">
        <v>314</v>
      </c>
      <c r="D422" s="136">
        <f t="shared" si="300"/>
        <v>0</v>
      </c>
      <c r="E422" s="136">
        <v>0</v>
      </c>
      <c r="F422" s="136">
        <v>0</v>
      </c>
      <c r="G422" s="136">
        <f t="shared" si="301"/>
        <v>0</v>
      </c>
      <c r="H422" s="136">
        <v>0</v>
      </c>
      <c r="I422" s="136">
        <v>0</v>
      </c>
      <c r="J422" s="136">
        <f t="shared" si="302"/>
        <v>0</v>
      </c>
      <c r="K422" s="136">
        <v>0</v>
      </c>
      <c r="L422" s="136">
        <v>0</v>
      </c>
      <c r="M422" s="136">
        <f t="shared" si="303"/>
        <v>0</v>
      </c>
      <c r="N422" s="136">
        <v>0</v>
      </c>
      <c r="O422" s="136">
        <v>0</v>
      </c>
    </row>
    <row r="423" spans="1:15" ht="324" x14ac:dyDescent="0.25">
      <c r="A423" s="139"/>
      <c r="B423" s="139"/>
      <c r="C423" s="155" t="s">
        <v>315</v>
      </c>
      <c r="D423" s="136">
        <f t="shared" si="300"/>
        <v>0</v>
      </c>
      <c r="E423" s="136">
        <v>0</v>
      </c>
      <c r="F423" s="136">
        <v>0</v>
      </c>
      <c r="G423" s="136">
        <f t="shared" si="301"/>
        <v>0</v>
      </c>
      <c r="H423" s="136">
        <v>0</v>
      </c>
      <c r="I423" s="136">
        <v>0</v>
      </c>
      <c r="J423" s="136">
        <f t="shared" si="302"/>
        <v>0</v>
      </c>
      <c r="K423" s="136">
        <v>0</v>
      </c>
      <c r="L423" s="136">
        <v>0</v>
      </c>
      <c r="M423" s="136">
        <f t="shared" si="303"/>
        <v>0</v>
      </c>
      <c r="N423" s="136">
        <v>0</v>
      </c>
      <c r="O423" s="136">
        <v>0</v>
      </c>
    </row>
    <row r="424" spans="1:15" ht="32.4" x14ac:dyDescent="0.25">
      <c r="A424" s="139"/>
      <c r="B424" s="139"/>
      <c r="C424" s="155" t="s">
        <v>316</v>
      </c>
      <c r="D424" s="136">
        <f t="shared" si="300"/>
        <v>0</v>
      </c>
      <c r="E424" s="136">
        <v>0</v>
      </c>
      <c r="F424" s="136">
        <v>0</v>
      </c>
      <c r="G424" s="136">
        <f t="shared" si="301"/>
        <v>0</v>
      </c>
      <c r="H424" s="136">
        <v>0</v>
      </c>
      <c r="I424" s="136">
        <v>0</v>
      </c>
      <c r="J424" s="136">
        <f t="shared" si="302"/>
        <v>0</v>
      </c>
      <c r="K424" s="136">
        <v>0</v>
      </c>
      <c r="L424" s="136">
        <v>0</v>
      </c>
      <c r="M424" s="136">
        <f t="shared" si="303"/>
        <v>0</v>
      </c>
      <c r="N424" s="136">
        <v>0</v>
      </c>
      <c r="O424" s="136">
        <v>0</v>
      </c>
    </row>
    <row r="425" spans="1:15" ht="32.4" x14ac:dyDescent="0.25">
      <c r="A425" s="140"/>
      <c r="B425" s="140"/>
      <c r="C425" s="156" t="s">
        <v>317</v>
      </c>
      <c r="D425" s="157">
        <f>E425+F425</f>
        <v>0</v>
      </c>
      <c r="E425" s="157">
        <v>0</v>
      </c>
      <c r="F425" s="157">
        <v>0</v>
      </c>
      <c r="G425" s="157">
        <f t="shared" si="301"/>
        <v>0</v>
      </c>
      <c r="H425" s="157">
        <v>0</v>
      </c>
      <c r="I425" s="157">
        <v>0</v>
      </c>
      <c r="J425" s="157">
        <f t="shared" si="302"/>
        <v>0</v>
      </c>
      <c r="K425" s="157">
        <v>0</v>
      </c>
      <c r="L425" s="157">
        <v>0</v>
      </c>
      <c r="M425" s="157">
        <f t="shared" si="303"/>
        <v>0</v>
      </c>
      <c r="N425" s="157">
        <v>0</v>
      </c>
      <c r="O425" s="157">
        <v>0</v>
      </c>
    </row>
    <row r="426" spans="1:15" ht="43.5" hidden="1" customHeight="1" x14ac:dyDescent="0.55000000000000004">
      <c r="A426" s="382" t="s">
        <v>326</v>
      </c>
      <c r="B426" s="382" t="s">
        <v>327</v>
      </c>
      <c r="C426" s="135" t="s">
        <v>318</v>
      </c>
      <c r="D426" s="136">
        <f t="shared" ref="D426:I426" si="304">D427+D437+D438</f>
        <v>0</v>
      </c>
      <c r="E426" s="136">
        <f t="shared" si="304"/>
        <v>0</v>
      </c>
      <c r="F426" s="136">
        <f t="shared" si="304"/>
        <v>0</v>
      </c>
      <c r="G426" s="136">
        <f t="shared" si="304"/>
        <v>0</v>
      </c>
      <c r="H426" s="136">
        <f t="shared" si="304"/>
        <v>0</v>
      </c>
      <c r="I426" s="136">
        <f t="shared" si="304"/>
        <v>0</v>
      </c>
      <c r="J426" s="136">
        <f>J427+J437+J438</f>
        <v>0</v>
      </c>
      <c r="K426" s="136">
        <f>K427+K437+K438</f>
        <v>0</v>
      </c>
      <c r="L426" s="136">
        <f>L427+L437+L438</f>
        <v>0</v>
      </c>
      <c r="M426" s="292"/>
      <c r="N426" s="292"/>
      <c r="O426" s="292"/>
    </row>
    <row r="427" spans="1:15" ht="109.5" hidden="1" customHeight="1" x14ac:dyDescent="0.55000000000000004">
      <c r="A427" s="383"/>
      <c r="B427" s="383"/>
      <c r="C427" s="135" t="s">
        <v>306</v>
      </c>
      <c r="D427" s="136">
        <f t="shared" ref="D427:I427" si="305">D429+D436</f>
        <v>0</v>
      </c>
      <c r="E427" s="136">
        <f t="shared" si="305"/>
        <v>0</v>
      </c>
      <c r="F427" s="136">
        <f t="shared" si="305"/>
        <v>0</v>
      </c>
      <c r="G427" s="136">
        <f t="shared" si="305"/>
        <v>0</v>
      </c>
      <c r="H427" s="136">
        <f t="shared" si="305"/>
        <v>0</v>
      </c>
      <c r="I427" s="136">
        <f t="shared" si="305"/>
        <v>0</v>
      </c>
      <c r="J427" s="136">
        <f>J429+J436</f>
        <v>0</v>
      </c>
      <c r="K427" s="136">
        <f>K429+K436</f>
        <v>0</v>
      </c>
      <c r="L427" s="136">
        <f>L429+L436</f>
        <v>0</v>
      </c>
      <c r="M427" s="292"/>
      <c r="N427" s="292"/>
      <c r="O427" s="292"/>
    </row>
    <row r="428" spans="1:15" ht="45.75" hidden="1" customHeight="1" x14ac:dyDescent="0.55000000000000004">
      <c r="A428" s="384"/>
      <c r="B428" s="384"/>
      <c r="C428" s="135" t="s">
        <v>307</v>
      </c>
      <c r="D428" s="136"/>
      <c r="E428" s="136"/>
      <c r="F428" s="136"/>
      <c r="G428" s="136"/>
      <c r="H428" s="136"/>
      <c r="I428" s="136"/>
      <c r="J428" s="136"/>
      <c r="K428" s="136"/>
      <c r="L428" s="136"/>
      <c r="M428" s="292"/>
      <c r="N428" s="292"/>
      <c r="O428" s="292"/>
    </row>
    <row r="429" spans="1:15" ht="231" hidden="1" customHeight="1" x14ac:dyDescent="0.55000000000000004">
      <c r="A429" s="139"/>
      <c r="B429" s="139"/>
      <c r="C429" s="140" t="s">
        <v>308</v>
      </c>
      <c r="D429" s="157">
        <f t="shared" ref="D429:I429" si="306">D430+D431+D432+D433+D434+D435</f>
        <v>0</v>
      </c>
      <c r="E429" s="157">
        <f t="shared" si="306"/>
        <v>0</v>
      </c>
      <c r="F429" s="157">
        <f t="shared" si="306"/>
        <v>0</v>
      </c>
      <c r="G429" s="157">
        <f t="shared" si="306"/>
        <v>0</v>
      </c>
      <c r="H429" s="157">
        <f t="shared" si="306"/>
        <v>0</v>
      </c>
      <c r="I429" s="157">
        <f t="shared" si="306"/>
        <v>0</v>
      </c>
      <c r="J429" s="157">
        <f>J430+J431+J432+J433+J434+J435</f>
        <v>0</v>
      </c>
      <c r="K429" s="157">
        <f>K430+K431+K432+K433+K434+K435</f>
        <v>0</v>
      </c>
      <c r="L429" s="157">
        <f>L430+L431+L432+L433+L434+L435</f>
        <v>0</v>
      </c>
      <c r="M429" s="300"/>
      <c r="N429" s="300"/>
      <c r="O429" s="300"/>
    </row>
    <row r="430" spans="1:15" ht="194.4" hidden="1" x14ac:dyDescent="0.55000000000000004">
      <c r="A430" s="139"/>
      <c r="B430" s="139"/>
      <c r="C430" s="137" t="s">
        <v>309</v>
      </c>
      <c r="D430" s="136">
        <f>E430+F430</f>
        <v>0</v>
      </c>
      <c r="E430" s="136"/>
      <c r="F430" s="136"/>
      <c r="G430" s="136">
        <f>H430+I430</f>
        <v>0</v>
      </c>
      <c r="H430" s="136"/>
      <c r="I430" s="136"/>
      <c r="J430" s="136">
        <f>K430+L430</f>
        <v>0</v>
      </c>
      <c r="K430" s="136"/>
      <c r="L430" s="136"/>
      <c r="M430" s="292"/>
      <c r="N430" s="292"/>
      <c r="O430" s="292"/>
    </row>
    <row r="431" spans="1:15" ht="226.8" hidden="1" x14ac:dyDescent="0.55000000000000004">
      <c r="A431" s="139"/>
      <c r="B431" s="139"/>
      <c r="C431" s="137" t="s">
        <v>310</v>
      </c>
      <c r="D431" s="136">
        <f t="shared" ref="D431:D438" si="307">E431+F431</f>
        <v>0</v>
      </c>
      <c r="E431" s="136"/>
      <c r="F431" s="136"/>
      <c r="G431" s="136">
        <f>H431+I431</f>
        <v>0</v>
      </c>
      <c r="H431" s="136"/>
      <c r="I431" s="136"/>
      <c r="J431" s="136">
        <f>K431+L431</f>
        <v>0</v>
      </c>
      <c r="K431" s="136"/>
      <c r="L431" s="136"/>
      <c r="M431" s="292"/>
      <c r="N431" s="292"/>
      <c r="O431" s="292"/>
    </row>
    <row r="432" spans="1:15" ht="194.4" hidden="1" x14ac:dyDescent="0.55000000000000004">
      <c r="A432" s="139"/>
      <c r="B432" s="139"/>
      <c r="C432" s="137" t="s">
        <v>311</v>
      </c>
      <c r="D432" s="136">
        <f t="shared" si="307"/>
        <v>0</v>
      </c>
      <c r="E432" s="136"/>
      <c r="F432" s="136"/>
      <c r="G432" s="136">
        <f t="shared" ref="G432:G438" si="308">H432+I432</f>
        <v>0</v>
      </c>
      <c r="H432" s="136"/>
      <c r="I432" s="136"/>
      <c r="J432" s="136">
        <f t="shared" ref="J432:J438" si="309">K432+L432</f>
        <v>0</v>
      </c>
      <c r="K432" s="136"/>
      <c r="L432" s="136"/>
      <c r="M432" s="292"/>
      <c r="N432" s="292"/>
      <c r="O432" s="292"/>
    </row>
    <row r="433" spans="1:15" ht="226.8" hidden="1" x14ac:dyDescent="0.55000000000000004">
      <c r="A433" s="139"/>
      <c r="B433" s="139"/>
      <c r="C433" s="137" t="s">
        <v>312</v>
      </c>
      <c r="D433" s="136">
        <f t="shared" si="307"/>
        <v>0</v>
      </c>
      <c r="E433" s="136"/>
      <c r="F433" s="136"/>
      <c r="G433" s="136">
        <f t="shared" si="308"/>
        <v>0</v>
      </c>
      <c r="H433" s="136"/>
      <c r="I433" s="136"/>
      <c r="J433" s="136">
        <f t="shared" si="309"/>
        <v>0</v>
      </c>
      <c r="K433" s="136"/>
      <c r="L433" s="136"/>
      <c r="M433" s="292"/>
      <c r="N433" s="292"/>
      <c r="O433" s="292"/>
    </row>
    <row r="434" spans="1:15" ht="193.5" hidden="1" customHeight="1" x14ac:dyDescent="0.55000000000000004">
      <c r="A434" s="139"/>
      <c r="B434" s="139"/>
      <c r="C434" s="137" t="s">
        <v>313</v>
      </c>
      <c r="D434" s="136">
        <f t="shared" si="307"/>
        <v>0</v>
      </c>
      <c r="E434" s="136"/>
      <c r="F434" s="136"/>
      <c r="G434" s="136">
        <f t="shared" si="308"/>
        <v>0</v>
      </c>
      <c r="H434" s="136"/>
      <c r="I434" s="136"/>
      <c r="J434" s="136">
        <f t="shared" si="309"/>
        <v>0</v>
      </c>
      <c r="K434" s="136"/>
      <c r="L434" s="136"/>
      <c r="M434" s="292"/>
      <c r="N434" s="292"/>
      <c r="O434" s="292"/>
    </row>
    <row r="435" spans="1:15" ht="226.5" hidden="1" customHeight="1" x14ac:dyDescent="0.55000000000000004">
      <c r="A435" s="140"/>
      <c r="B435" s="140"/>
      <c r="C435" s="137" t="s">
        <v>314</v>
      </c>
      <c r="D435" s="136">
        <f t="shared" si="307"/>
        <v>0</v>
      </c>
      <c r="E435" s="136"/>
      <c r="F435" s="136"/>
      <c r="G435" s="136">
        <f t="shared" si="308"/>
        <v>0</v>
      </c>
      <c r="H435" s="136"/>
      <c r="I435" s="136"/>
      <c r="J435" s="136">
        <f t="shared" si="309"/>
        <v>0</v>
      </c>
      <c r="K435" s="136"/>
      <c r="L435" s="136"/>
      <c r="M435" s="292"/>
      <c r="N435" s="292"/>
      <c r="O435" s="292"/>
    </row>
    <row r="436" spans="1:15" ht="324" hidden="1" x14ac:dyDescent="0.55000000000000004">
      <c r="A436" s="138"/>
      <c r="B436" s="138"/>
      <c r="C436" s="140" t="s">
        <v>315</v>
      </c>
      <c r="D436" s="157">
        <f t="shared" si="307"/>
        <v>0</v>
      </c>
      <c r="E436" s="157"/>
      <c r="F436" s="157"/>
      <c r="G436" s="157">
        <f t="shared" si="308"/>
        <v>0</v>
      </c>
      <c r="H436" s="157"/>
      <c r="I436" s="157"/>
      <c r="J436" s="157">
        <f t="shared" si="309"/>
        <v>0</v>
      </c>
      <c r="K436" s="157"/>
      <c r="L436" s="157"/>
      <c r="M436" s="300"/>
      <c r="N436" s="300"/>
      <c r="O436" s="300"/>
    </row>
    <row r="437" spans="1:15" ht="32.4" hidden="1" x14ac:dyDescent="0.55000000000000004">
      <c r="A437" s="139"/>
      <c r="B437" s="139"/>
      <c r="C437" s="135" t="s">
        <v>316</v>
      </c>
      <c r="D437" s="136">
        <f t="shared" si="307"/>
        <v>0</v>
      </c>
      <c r="E437" s="136"/>
      <c r="F437" s="136"/>
      <c r="G437" s="136">
        <f t="shared" si="308"/>
        <v>0</v>
      </c>
      <c r="H437" s="136"/>
      <c r="I437" s="136"/>
      <c r="J437" s="136">
        <f t="shared" si="309"/>
        <v>0</v>
      </c>
      <c r="K437" s="136"/>
      <c r="L437" s="136"/>
      <c r="M437" s="292"/>
      <c r="N437" s="292"/>
      <c r="O437" s="292"/>
    </row>
    <row r="438" spans="1:15" ht="32.4" hidden="1" x14ac:dyDescent="0.55000000000000004">
      <c r="A438" s="140"/>
      <c r="B438" s="140"/>
      <c r="C438" s="135" t="s">
        <v>317</v>
      </c>
      <c r="D438" s="136">
        <f t="shared" si="307"/>
        <v>0</v>
      </c>
      <c r="E438" s="136"/>
      <c r="F438" s="136"/>
      <c r="G438" s="136">
        <f t="shared" si="308"/>
        <v>0</v>
      </c>
      <c r="H438" s="136"/>
      <c r="I438" s="136"/>
      <c r="J438" s="136">
        <f t="shared" si="309"/>
        <v>0</v>
      </c>
      <c r="K438" s="136"/>
      <c r="L438" s="136"/>
      <c r="M438" s="292"/>
      <c r="N438" s="292"/>
      <c r="O438" s="292"/>
    </row>
    <row r="439" spans="1:15" ht="33" hidden="1" customHeight="1" x14ac:dyDescent="0.55000000000000004">
      <c r="A439" s="382" t="s">
        <v>328</v>
      </c>
      <c r="B439" s="382" t="s">
        <v>329</v>
      </c>
      <c r="C439" s="135" t="s">
        <v>318</v>
      </c>
      <c r="D439" s="136">
        <f t="shared" ref="D439:I439" si="310">D440+D450+D451</f>
        <v>0</v>
      </c>
      <c r="E439" s="136">
        <f t="shared" si="310"/>
        <v>0</v>
      </c>
      <c r="F439" s="136">
        <f t="shared" si="310"/>
        <v>0</v>
      </c>
      <c r="G439" s="136">
        <f t="shared" si="310"/>
        <v>0</v>
      </c>
      <c r="H439" s="136">
        <f t="shared" si="310"/>
        <v>0</v>
      </c>
      <c r="I439" s="136">
        <f t="shared" si="310"/>
        <v>0</v>
      </c>
      <c r="J439" s="136">
        <f>J440+J450+J451</f>
        <v>0</v>
      </c>
      <c r="K439" s="136">
        <f>K440+K450+K451</f>
        <v>0</v>
      </c>
      <c r="L439" s="136">
        <f>L440+L450+L451</f>
        <v>0</v>
      </c>
      <c r="M439" s="292"/>
      <c r="N439" s="292"/>
      <c r="O439" s="292"/>
    </row>
    <row r="440" spans="1:15" ht="97.2" hidden="1" x14ac:dyDescent="0.55000000000000004">
      <c r="A440" s="383"/>
      <c r="B440" s="383"/>
      <c r="C440" s="135" t="s">
        <v>306</v>
      </c>
      <c r="D440" s="136">
        <f t="shared" ref="D440:I440" si="311">D442+D449</f>
        <v>0</v>
      </c>
      <c r="E440" s="136">
        <f t="shared" si="311"/>
        <v>0</v>
      </c>
      <c r="F440" s="136">
        <f t="shared" si="311"/>
        <v>0</v>
      </c>
      <c r="G440" s="136">
        <f t="shared" si="311"/>
        <v>0</v>
      </c>
      <c r="H440" s="136">
        <f t="shared" si="311"/>
        <v>0</v>
      </c>
      <c r="I440" s="136">
        <f t="shared" si="311"/>
        <v>0</v>
      </c>
      <c r="J440" s="136">
        <f>J442+J449</f>
        <v>0</v>
      </c>
      <c r="K440" s="136">
        <f>K442+K449</f>
        <v>0</v>
      </c>
      <c r="L440" s="136">
        <f>L442+L449</f>
        <v>0</v>
      </c>
      <c r="M440" s="292"/>
      <c r="N440" s="292"/>
      <c r="O440" s="292"/>
    </row>
    <row r="441" spans="1:15" ht="32.4" hidden="1" x14ac:dyDescent="0.55000000000000004">
      <c r="A441" s="383"/>
      <c r="B441" s="383"/>
      <c r="C441" s="135" t="s">
        <v>307</v>
      </c>
      <c r="D441" s="136"/>
      <c r="E441" s="136"/>
      <c r="F441" s="136"/>
      <c r="G441" s="136"/>
      <c r="H441" s="136"/>
      <c r="I441" s="136"/>
      <c r="J441" s="136"/>
      <c r="K441" s="136"/>
      <c r="L441" s="136"/>
      <c r="M441" s="292"/>
      <c r="N441" s="292"/>
      <c r="O441" s="292"/>
    </row>
    <row r="442" spans="1:15" ht="225" hidden="1" customHeight="1" x14ac:dyDescent="0.55000000000000004">
      <c r="A442" s="383"/>
      <c r="B442" s="383"/>
      <c r="C442" s="135" t="s">
        <v>308</v>
      </c>
      <c r="D442" s="136">
        <f t="shared" ref="D442:I442" si="312">D443+D444+D445+D446+D447+D448</f>
        <v>0</v>
      </c>
      <c r="E442" s="136">
        <f t="shared" si="312"/>
        <v>0</v>
      </c>
      <c r="F442" s="136">
        <f t="shared" si="312"/>
        <v>0</v>
      </c>
      <c r="G442" s="136">
        <f t="shared" si="312"/>
        <v>0</v>
      </c>
      <c r="H442" s="136">
        <f t="shared" si="312"/>
        <v>0</v>
      </c>
      <c r="I442" s="136">
        <f t="shared" si="312"/>
        <v>0</v>
      </c>
      <c r="J442" s="136">
        <f>J443+J444+J445+J446+J447+J448</f>
        <v>0</v>
      </c>
      <c r="K442" s="136">
        <f>K443+K444+K445+K446+K447+K448</f>
        <v>0</v>
      </c>
      <c r="L442" s="136">
        <f>L443+L444+L445+L446+L447+L448</f>
        <v>0</v>
      </c>
      <c r="M442" s="292"/>
      <c r="N442" s="292"/>
      <c r="O442" s="292"/>
    </row>
    <row r="443" spans="1:15" ht="194.4" hidden="1" x14ac:dyDescent="0.55000000000000004">
      <c r="A443" s="383"/>
      <c r="B443" s="383"/>
      <c r="C443" s="137" t="s">
        <v>309</v>
      </c>
      <c r="D443" s="136">
        <f>E443+F443</f>
        <v>0</v>
      </c>
      <c r="E443" s="136"/>
      <c r="F443" s="136"/>
      <c r="G443" s="136">
        <f>H443+I443</f>
        <v>0</v>
      </c>
      <c r="H443" s="136"/>
      <c r="I443" s="136"/>
      <c r="J443" s="136">
        <f t="shared" ref="J443:J451" si="313">K443+L443</f>
        <v>0</v>
      </c>
      <c r="K443" s="136"/>
      <c r="L443" s="136"/>
      <c r="M443" s="292"/>
      <c r="N443" s="292"/>
      <c r="O443" s="292"/>
    </row>
    <row r="444" spans="1:15" ht="226.8" hidden="1" x14ac:dyDescent="0.55000000000000004">
      <c r="A444" s="383"/>
      <c r="B444" s="383"/>
      <c r="C444" s="137" t="s">
        <v>310</v>
      </c>
      <c r="D444" s="136">
        <f t="shared" ref="D444:D451" si="314">E444+F444</f>
        <v>0</v>
      </c>
      <c r="E444" s="136"/>
      <c r="F444" s="136"/>
      <c r="G444" s="136">
        <f t="shared" ref="G444:G451" si="315">H444+I444</f>
        <v>0</v>
      </c>
      <c r="H444" s="136"/>
      <c r="I444" s="136"/>
      <c r="J444" s="136">
        <f t="shared" si="313"/>
        <v>0</v>
      </c>
      <c r="K444" s="136"/>
      <c r="L444" s="136"/>
      <c r="M444" s="292"/>
      <c r="N444" s="292"/>
      <c r="O444" s="292"/>
    </row>
    <row r="445" spans="1:15" ht="194.4" hidden="1" x14ac:dyDescent="0.55000000000000004">
      <c r="A445" s="383"/>
      <c r="B445" s="383"/>
      <c r="C445" s="137" t="s">
        <v>311</v>
      </c>
      <c r="D445" s="136">
        <f t="shared" si="314"/>
        <v>0</v>
      </c>
      <c r="E445" s="136"/>
      <c r="F445" s="136"/>
      <c r="G445" s="136">
        <f t="shared" si="315"/>
        <v>0</v>
      </c>
      <c r="H445" s="136"/>
      <c r="I445" s="136"/>
      <c r="J445" s="136">
        <f t="shared" si="313"/>
        <v>0</v>
      </c>
      <c r="K445" s="136"/>
      <c r="L445" s="136"/>
      <c r="M445" s="292"/>
      <c r="N445" s="292"/>
      <c r="O445" s="292"/>
    </row>
    <row r="446" spans="1:15" ht="226.8" hidden="1" x14ac:dyDescent="0.55000000000000004">
      <c r="A446" s="383"/>
      <c r="B446" s="383"/>
      <c r="C446" s="137" t="s">
        <v>312</v>
      </c>
      <c r="D446" s="136">
        <f t="shared" si="314"/>
        <v>0</v>
      </c>
      <c r="E446" s="136"/>
      <c r="F446" s="136"/>
      <c r="G446" s="136">
        <f t="shared" si="315"/>
        <v>0</v>
      </c>
      <c r="H446" s="136"/>
      <c r="I446" s="136"/>
      <c r="J446" s="136">
        <f t="shared" si="313"/>
        <v>0</v>
      </c>
      <c r="K446" s="136"/>
      <c r="L446" s="136"/>
      <c r="M446" s="292"/>
      <c r="N446" s="292"/>
      <c r="O446" s="292"/>
    </row>
    <row r="447" spans="1:15" ht="198.75" hidden="1" customHeight="1" x14ac:dyDescent="0.55000000000000004">
      <c r="A447" s="383"/>
      <c r="B447" s="383"/>
      <c r="C447" s="137" t="s">
        <v>313</v>
      </c>
      <c r="D447" s="136">
        <f t="shared" si="314"/>
        <v>0</v>
      </c>
      <c r="E447" s="136"/>
      <c r="F447" s="136"/>
      <c r="G447" s="136">
        <f t="shared" si="315"/>
        <v>0</v>
      </c>
      <c r="H447" s="136"/>
      <c r="I447" s="136"/>
      <c r="J447" s="136">
        <f t="shared" si="313"/>
        <v>0</v>
      </c>
      <c r="K447" s="136"/>
      <c r="L447" s="136"/>
      <c r="M447" s="292"/>
      <c r="N447" s="292"/>
      <c r="O447" s="292"/>
    </row>
    <row r="448" spans="1:15" ht="222.75" hidden="1" customHeight="1" x14ac:dyDescent="0.55000000000000004">
      <c r="A448" s="384"/>
      <c r="B448" s="384"/>
      <c r="C448" s="137" t="s">
        <v>314</v>
      </c>
      <c r="D448" s="136">
        <f t="shared" si="314"/>
        <v>0</v>
      </c>
      <c r="E448" s="136"/>
      <c r="F448" s="136"/>
      <c r="G448" s="136">
        <f>H448+I448</f>
        <v>0</v>
      </c>
      <c r="H448" s="136"/>
      <c r="I448" s="136"/>
      <c r="J448" s="136">
        <f t="shared" si="313"/>
        <v>0</v>
      </c>
      <c r="K448" s="136"/>
      <c r="L448" s="136"/>
      <c r="M448" s="292"/>
      <c r="N448" s="292"/>
      <c r="O448" s="292"/>
    </row>
    <row r="449" spans="1:15" ht="324" hidden="1" x14ac:dyDescent="0.55000000000000004">
      <c r="A449" s="138"/>
      <c r="B449" s="138"/>
      <c r="C449" s="140" t="s">
        <v>315</v>
      </c>
      <c r="D449" s="157">
        <f t="shared" si="314"/>
        <v>0</v>
      </c>
      <c r="E449" s="157"/>
      <c r="F449" s="157"/>
      <c r="G449" s="157">
        <f t="shared" si="315"/>
        <v>0</v>
      </c>
      <c r="H449" s="136"/>
      <c r="I449" s="136"/>
      <c r="J449" s="157">
        <f t="shared" si="313"/>
        <v>0</v>
      </c>
      <c r="K449" s="136"/>
      <c r="L449" s="136"/>
      <c r="M449" s="292"/>
      <c r="N449" s="292"/>
      <c r="O449" s="292"/>
    </row>
    <row r="450" spans="1:15" ht="32.4" hidden="1" x14ac:dyDescent="0.55000000000000004">
      <c r="A450" s="139"/>
      <c r="B450" s="139"/>
      <c r="C450" s="135" t="s">
        <v>316</v>
      </c>
      <c r="D450" s="136">
        <f t="shared" si="314"/>
        <v>0</v>
      </c>
      <c r="E450" s="136"/>
      <c r="F450" s="136"/>
      <c r="G450" s="136">
        <f t="shared" si="315"/>
        <v>0</v>
      </c>
      <c r="H450" s="136"/>
      <c r="I450" s="136"/>
      <c r="J450" s="136">
        <f t="shared" si="313"/>
        <v>0</v>
      </c>
      <c r="K450" s="136"/>
      <c r="L450" s="136"/>
      <c r="M450" s="292"/>
      <c r="N450" s="292"/>
      <c r="O450" s="292"/>
    </row>
    <row r="451" spans="1:15" ht="32.4" hidden="1" x14ac:dyDescent="0.55000000000000004">
      <c r="A451" s="140"/>
      <c r="B451" s="140"/>
      <c r="C451" s="135" t="s">
        <v>317</v>
      </c>
      <c r="D451" s="136">
        <f t="shared" si="314"/>
        <v>0</v>
      </c>
      <c r="E451" s="136"/>
      <c r="F451" s="136"/>
      <c r="G451" s="136">
        <f t="shared" si="315"/>
        <v>0</v>
      </c>
      <c r="H451" s="136"/>
      <c r="I451" s="136"/>
      <c r="J451" s="136">
        <f t="shared" si="313"/>
        <v>0</v>
      </c>
      <c r="K451" s="136"/>
      <c r="L451" s="136"/>
      <c r="M451" s="292"/>
      <c r="N451" s="292"/>
      <c r="O451" s="292"/>
    </row>
    <row r="452" spans="1:15" ht="31.8" hidden="1" x14ac:dyDescent="0.55000000000000004">
      <c r="A452" s="450" t="s">
        <v>251</v>
      </c>
      <c r="B452" s="450" t="s">
        <v>252</v>
      </c>
      <c r="C452" s="158" t="s">
        <v>318</v>
      </c>
      <c r="D452" s="159">
        <f t="shared" ref="D452:I452" si="316">D453+D463+D464</f>
        <v>0</v>
      </c>
      <c r="E452" s="159">
        <f t="shared" si="316"/>
        <v>0</v>
      </c>
      <c r="F452" s="159">
        <f t="shared" si="316"/>
        <v>0</v>
      </c>
      <c r="G452" s="160">
        <f t="shared" si="316"/>
        <v>0</v>
      </c>
      <c r="H452" s="160">
        <f t="shared" si="316"/>
        <v>0</v>
      </c>
      <c r="I452" s="160">
        <f t="shared" si="316"/>
        <v>0</v>
      </c>
      <c r="J452" s="160">
        <f>J453+J463+J464</f>
        <v>0</v>
      </c>
      <c r="K452" s="160">
        <f>K453+K463+K464</f>
        <v>0</v>
      </c>
      <c r="L452" s="160">
        <f>L453+L463+L464</f>
        <v>0</v>
      </c>
      <c r="M452" s="292"/>
      <c r="N452" s="292"/>
      <c r="O452" s="292"/>
    </row>
    <row r="453" spans="1:15" ht="97.2" hidden="1" x14ac:dyDescent="0.55000000000000004">
      <c r="A453" s="451"/>
      <c r="B453" s="451"/>
      <c r="C453" s="161" t="s">
        <v>306</v>
      </c>
      <c r="D453" s="162">
        <f t="shared" ref="D453:I453" si="317">D455+D462</f>
        <v>0</v>
      </c>
      <c r="E453" s="162">
        <f t="shared" si="317"/>
        <v>0</v>
      </c>
      <c r="F453" s="162">
        <f t="shared" si="317"/>
        <v>0</v>
      </c>
      <c r="G453" s="163">
        <f t="shared" si="317"/>
        <v>0</v>
      </c>
      <c r="H453" s="163">
        <f t="shared" si="317"/>
        <v>0</v>
      </c>
      <c r="I453" s="163">
        <f t="shared" si="317"/>
        <v>0</v>
      </c>
      <c r="J453" s="163">
        <f>J455+J462</f>
        <v>0</v>
      </c>
      <c r="K453" s="163">
        <f>K455+K462</f>
        <v>0</v>
      </c>
      <c r="L453" s="163">
        <f>L455+L462</f>
        <v>0</v>
      </c>
      <c r="M453" s="292"/>
      <c r="N453" s="292"/>
      <c r="O453" s="292"/>
    </row>
    <row r="454" spans="1:15" ht="32.4" hidden="1" x14ac:dyDescent="0.55000000000000004">
      <c r="A454" s="451"/>
      <c r="B454" s="451"/>
      <c r="C454" s="161" t="s">
        <v>307</v>
      </c>
      <c r="D454" s="162"/>
      <c r="E454" s="162"/>
      <c r="F454" s="162"/>
      <c r="G454" s="163"/>
      <c r="H454" s="163"/>
      <c r="I454" s="163"/>
      <c r="J454" s="163"/>
      <c r="K454" s="163"/>
      <c r="L454" s="163"/>
      <c r="M454" s="292"/>
      <c r="N454" s="292"/>
      <c r="O454" s="292"/>
    </row>
    <row r="455" spans="1:15" ht="226.8" hidden="1" x14ac:dyDescent="0.55000000000000004">
      <c r="A455" s="451"/>
      <c r="B455" s="451"/>
      <c r="C455" s="161" t="s">
        <v>308</v>
      </c>
      <c r="D455" s="162">
        <f t="shared" ref="D455:I455" si="318">D456+D457+D458+D459+D460+D461</f>
        <v>0</v>
      </c>
      <c r="E455" s="162">
        <f t="shared" si="318"/>
        <v>0</v>
      </c>
      <c r="F455" s="162">
        <f t="shared" si="318"/>
        <v>0</v>
      </c>
      <c r="G455" s="163">
        <f t="shared" si="318"/>
        <v>0</v>
      </c>
      <c r="H455" s="163">
        <f t="shared" si="318"/>
        <v>0</v>
      </c>
      <c r="I455" s="163">
        <f t="shared" si="318"/>
        <v>0</v>
      </c>
      <c r="J455" s="163">
        <f>J456+J457+J458+J459+J460+J461</f>
        <v>0</v>
      </c>
      <c r="K455" s="163">
        <f>K456+K457+K458+K459+K460+K461</f>
        <v>0</v>
      </c>
      <c r="L455" s="163">
        <f>L456+L457+L458+L459+L460+L461</f>
        <v>0</v>
      </c>
      <c r="M455" s="292"/>
      <c r="N455" s="292"/>
      <c r="O455" s="292"/>
    </row>
    <row r="456" spans="1:15" ht="194.4" hidden="1" x14ac:dyDescent="0.55000000000000004">
      <c r="A456" s="451"/>
      <c r="B456" s="451"/>
      <c r="C456" s="164" t="s">
        <v>309</v>
      </c>
      <c r="D456" s="165">
        <f>E456+F456</f>
        <v>0</v>
      </c>
      <c r="E456" s="165">
        <v>0</v>
      </c>
      <c r="F456" s="165">
        <v>0</v>
      </c>
      <c r="G456" s="166">
        <f>H456+I456</f>
        <v>0</v>
      </c>
      <c r="H456" s="166">
        <v>0</v>
      </c>
      <c r="I456" s="166">
        <v>0</v>
      </c>
      <c r="J456" s="166">
        <f>K456+L456</f>
        <v>0</v>
      </c>
      <c r="K456" s="166">
        <v>0</v>
      </c>
      <c r="L456" s="166">
        <v>0</v>
      </c>
      <c r="M456" s="292"/>
      <c r="N456" s="292"/>
      <c r="O456" s="292"/>
    </row>
    <row r="457" spans="1:15" ht="226.8" hidden="1" x14ac:dyDescent="0.55000000000000004">
      <c r="A457" s="167"/>
      <c r="B457" s="167"/>
      <c r="C457" s="168" t="s">
        <v>310</v>
      </c>
      <c r="D457" s="162">
        <f t="shared" ref="D457:D464" si="319">E457+F457</f>
        <v>0</v>
      </c>
      <c r="E457" s="162">
        <v>0</v>
      </c>
      <c r="F457" s="162">
        <v>0</v>
      </c>
      <c r="G457" s="163">
        <f t="shared" ref="G457:G464" si="320">H457+I457</f>
        <v>0</v>
      </c>
      <c r="H457" s="163">
        <v>0</v>
      </c>
      <c r="I457" s="163">
        <v>0</v>
      </c>
      <c r="J457" s="163">
        <f t="shared" ref="J457:J464" si="321">K457+L457</f>
        <v>0</v>
      </c>
      <c r="K457" s="163">
        <v>0</v>
      </c>
      <c r="L457" s="163">
        <v>0</v>
      </c>
      <c r="M457" s="292"/>
      <c r="N457" s="292"/>
      <c r="O457" s="292"/>
    </row>
    <row r="458" spans="1:15" ht="194.4" hidden="1" x14ac:dyDescent="0.55000000000000004">
      <c r="A458" s="169"/>
      <c r="B458" s="169"/>
      <c r="C458" s="168" t="s">
        <v>311</v>
      </c>
      <c r="D458" s="162">
        <f t="shared" si="319"/>
        <v>0</v>
      </c>
      <c r="E458" s="162">
        <v>0</v>
      </c>
      <c r="F458" s="162">
        <v>0</v>
      </c>
      <c r="G458" s="163">
        <f t="shared" si="320"/>
        <v>0</v>
      </c>
      <c r="H458" s="163">
        <v>0</v>
      </c>
      <c r="I458" s="163">
        <v>0</v>
      </c>
      <c r="J458" s="163">
        <f t="shared" si="321"/>
        <v>0</v>
      </c>
      <c r="K458" s="163">
        <v>0</v>
      </c>
      <c r="L458" s="163">
        <v>0</v>
      </c>
      <c r="M458" s="292"/>
      <c r="N458" s="292"/>
      <c r="O458" s="292"/>
    </row>
    <row r="459" spans="1:15" ht="226.8" hidden="1" x14ac:dyDescent="0.55000000000000004">
      <c r="A459" s="169"/>
      <c r="B459" s="169"/>
      <c r="C459" s="168" t="s">
        <v>312</v>
      </c>
      <c r="D459" s="162">
        <f t="shared" si="319"/>
        <v>0</v>
      </c>
      <c r="E459" s="162">
        <v>0</v>
      </c>
      <c r="F459" s="162">
        <v>0</v>
      </c>
      <c r="G459" s="163">
        <f t="shared" si="320"/>
        <v>0</v>
      </c>
      <c r="H459" s="163">
        <v>0</v>
      </c>
      <c r="I459" s="163">
        <v>0</v>
      </c>
      <c r="J459" s="163">
        <f t="shared" si="321"/>
        <v>0</v>
      </c>
      <c r="K459" s="163">
        <v>0</v>
      </c>
      <c r="L459" s="163">
        <v>0</v>
      </c>
      <c r="M459" s="292"/>
      <c r="N459" s="292"/>
      <c r="O459" s="292"/>
    </row>
    <row r="460" spans="1:15" ht="198.75" hidden="1" customHeight="1" x14ac:dyDescent="0.55000000000000004">
      <c r="A460" s="169"/>
      <c r="B460" s="169"/>
      <c r="C460" s="168" t="s">
        <v>313</v>
      </c>
      <c r="D460" s="162">
        <f t="shared" si="319"/>
        <v>0</v>
      </c>
      <c r="E460" s="162">
        <v>0</v>
      </c>
      <c r="F460" s="162">
        <v>0</v>
      </c>
      <c r="G460" s="163">
        <f t="shared" si="320"/>
        <v>0</v>
      </c>
      <c r="H460" s="163">
        <v>0</v>
      </c>
      <c r="I460" s="163">
        <v>0</v>
      </c>
      <c r="J460" s="163">
        <f t="shared" si="321"/>
        <v>0</v>
      </c>
      <c r="K460" s="163">
        <v>0</v>
      </c>
      <c r="L460" s="163">
        <v>0</v>
      </c>
      <c r="M460" s="292"/>
      <c r="N460" s="292"/>
      <c r="O460" s="292"/>
    </row>
    <row r="461" spans="1:15" ht="235.5" hidden="1" customHeight="1" x14ac:dyDescent="0.55000000000000004">
      <c r="A461" s="169"/>
      <c r="B461" s="169"/>
      <c r="C461" s="168" t="s">
        <v>314</v>
      </c>
      <c r="D461" s="162">
        <f t="shared" si="319"/>
        <v>0</v>
      </c>
      <c r="E461" s="162">
        <v>0</v>
      </c>
      <c r="F461" s="162">
        <v>0</v>
      </c>
      <c r="G461" s="163">
        <f t="shared" si="320"/>
        <v>0</v>
      </c>
      <c r="H461" s="163">
        <v>0</v>
      </c>
      <c r="I461" s="163">
        <v>0</v>
      </c>
      <c r="J461" s="163">
        <f t="shared" si="321"/>
        <v>0</v>
      </c>
      <c r="K461" s="163">
        <v>0</v>
      </c>
      <c r="L461" s="163">
        <v>0</v>
      </c>
      <c r="M461" s="292"/>
      <c r="N461" s="292"/>
      <c r="O461" s="292"/>
    </row>
    <row r="462" spans="1:15" ht="324" hidden="1" x14ac:dyDescent="0.55000000000000004">
      <c r="A462" s="169"/>
      <c r="B462" s="169"/>
      <c r="C462" s="161" t="s">
        <v>315</v>
      </c>
      <c r="D462" s="162">
        <f t="shared" si="319"/>
        <v>0</v>
      </c>
      <c r="E462" s="162">
        <v>0</v>
      </c>
      <c r="F462" s="162">
        <v>0</v>
      </c>
      <c r="G462" s="163">
        <f t="shared" si="320"/>
        <v>0</v>
      </c>
      <c r="H462" s="163">
        <v>0</v>
      </c>
      <c r="I462" s="163">
        <v>0</v>
      </c>
      <c r="J462" s="163">
        <f t="shared" si="321"/>
        <v>0</v>
      </c>
      <c r="K462" s="163">
        <v>0</v>
      </c>
      <c r="L462" s="163">
        <v>0</v>
      </c>
      <c r="M462" s="292"/>
      <c r="N462" s="292"/>
      <c r="O462" s="292"/>
    </row>
    <row r="463" spans="1:15" ht="32.4" hidden="1" x14ac:dyDescent="0.55000000000000004">
      <c r="A463" s="169"/>
      <c r="B463" s="169"/>
      <c r="C463" s="161" t="s">
        <v>316</v>
      </c>
      <c r="D463" s="162">
        <f t="shared" si="319"/>
        <v>0</v>
      </c>
      <c r="E463" s="162">
        <v>0</v>
      </c>
      <c r="F463" s="162">
        <v>0</v>
      </c>
      <c r="G463" s="163">
        <f t="shared" si="320"/>
        <v>0</v>
      </c>
      <c r="H463" s="163">
        <v>0</v>
      </c>
      <c r="I463" s="163">
        <v>0</v>
      </c>
      <c r="J463" s="163">
        <f t="shared" si="321"/>
        <v>0</v>
      </c>
      <c r="K463" s="163">
        <v>0</v>
      </c>
      <c r="L463" s="163">
        <v>0</v>
      </c>
      <c r="M463" s="292"/>
      <c r="N463" s="292"/>
      <c r="O463" s="292"/>
    </row>
    <row r="464" spans="1:15" ht="32.4" hidden="1" x14ac:dyDescent="0.55000000000000004">
      <c r="A464" s="170"/>
      <c r="B464" s="170"/>
      <c r="C464" s="161" t="s">
        <v>317</v>
      </c>
      <c r="D464" s="162">
        <f t="shared" si="319"/>
        <v>0</v>
      </c>
      <c r="E464" s="162">
        <v>0</v>
      </c>
      <c r="F464" s="162">
        <v>0</v>
      </c>
      <c r="G464" s="163">
        <f t="shared" si="320"/>
        <v>0</v>
      </c>
      <c r="H464" s="163">
        <v>0</v>
      </c>
      <c r="I464" s="163">
        <v>0</v>
      </c>
      <c r="J464" s="163">
        <f t="shared" si="321"/>
        <v>0</v>
      </c>
      <c r="K464" s="163">
        <v>0</v>
      </c>
      <c r="L464" s="163">
        <v>0</v>
      </c>
      <c r="M464" s="292"/>
      <c r="N464" s="292"/>
      <c r="O464" s="292"/>
    </row>
    <row r="465" spans="1:15" ht="66" customHeight="1" x14ac:dyDescent="0.25">
      <c r="A465" s="452" t="s">
        <v>80</v>
      </c>
      <c r="B465" s="452" t="s">
        <v>81</v>
      </c>
      <c r="C465" s="144" t="s">
        <v>318</v>
      </c>
      <c r="D465" s="145">
        <f t="shared" ref="D465:I465" si="322">D466+D476+D477</f>
        <v>4000</v>
      </c>
      <c r="E465" s="145">
        <f t="shared" si="322"/>
        <v>0</v>
      </c>
      <c r="F465" s="145">
        <f t="shared" si="322"/>
        <v>4000</v>
      </c>
      <c r="G465" s="146">
        <f t="shared" si="322"/>
        <v>4000</v>
      </c>
      <c r="H465" s="146">
        <f t="shared" si="322"/>
        <v>0</v>
      </c>
      <c r="I465" s="146">
        <f t="shared" si="322"/>
        <v>4000</v>
      </c>
      <c r="J465" s="146">
        <f t="shared" ref="J465:O465" si="323">J466+J476+J477</f>
        <v>4000</v>
      </c>
      <c r="K465" s="146">
        <f t="shared" si="323"/>
        <v>0</v>
      </c>
      <c r="L465" s="146">
        <f t="shared" si="323"/>
        <v>4000</v>
      </c>
      <c r="M465" s="146">
        <f t="shared" si="323"/>
        <v>3819.1</v>
      </c>
      <c r="N465" s="146">
        <f t="shared" si="323"/>
        <v>0</v>
      </c>
      <c r="O465" s="146">
        <f t="shared" si="323"/>
        <v>3819.1</v>
      </c>
    </row>
    <row r="466" spans="1:15" ht="97.2" x14ac:dyDescent="0.25">
      <c r="A466" s="453"/>
      <c r="B466" s="453"/>
      <c r="C466" s="147" t="s">
        <v>306</v>
      </c>
      <c r="D466" s="148">
        <f t="shared" ref="D466:I466" si="324">D468+D475</f>
        <v>0</v>
      </c>
      <c r="E466" s="148">
        <f t="shared" si="324"/>
        <v>0</v>
      </c>
      <c r="F466" s="148">
        <f t="shared" si="324"/>
        <v>0</v>
      </c>
      <c r="G466" s="149">
        <f t="shared" si="324"/>
        <v>0</v>
      </c>
      <c r="H466" s="149">
        <f t="shared" si="324"/>
        <v>0</v>
      </c>
      <c r="I466" s="149">
        <f t="shared" si="324"/>
        <v>0</v>
      </c>
      <c r="J466" s="149">
        <f t="shared" ref="J466:O466" si="325">J468+J475</f>
        <v>0</v>
      </c>
      <c r="K466" s="149">
        <f t="shared" si="325"/>
        <v>0</v>
      </c>
      <c r="L466" s="149">
        <f t="shared" si="325"/>
        <v>0</v>
      </c>
      <c r="M466" s="149">
        <f t="shared" si="325"/>
        <v>0</v>
      </c>
      <c r="N466" s="149">
        <f t="shared" si="325"/>
        <v>0</v>
      </c>
      <c r="O466" s="149">
        <f t="shared" si="325"/>
        <v>0</v>
      </c>
    </row>
    <row r="467" spans="1:15" ht="32.4" x14ac:dyDescent="0.25">
      <c r="A467" s="454"/>
      <c r="B467" s="454"/>
      <c r="C467" s="147" t="s">
        <v>307</v>
      </c>
      <c r="D467" s="148"/>
      <c r="E467" s="148"/>
      <c r="F467" s="148"/>
      <c r="G467" s="149"/>
      <c r="H467" s="149"/>
      <c r="I467" s="149"/>
      <c r="J467" s="149"/>
      <c r="K467" s="149"/>
      <c r="L467" s="149"/>
      <c r="M467" s="149"/>
      <c r="N467" s="149"/>
      <c r="O467" s="149"/>
    </row>
    <row r="468" spans="1:15" ht="229.5" customHeight="1" x14ac:dyDescent="0.25">
      <c r="A468" s="197"/>
      <c r="B468" s="197"/>
      <c r="C468" s="147" t="s">
        <v>308</v>
      </c>
      <c r="D468" s="148">
        <f t="shared" ref="D468:I468" si="326">D469+D470+D471+D472+D473+D474</f>
        <v>0</v>
      </c>
      <c r="E468" s="148">
        <f t="shared" si="326"/>
        <v>0</v>
      </c>
      <c r="F468" s="148">
        <f t="shared" si="326"/>
        <v>0</v>
      </c>
      <c r="G468" s="149">
        <f t="shared" si="326"/>
        <v>0</v>
      </c>
      <c r="H468" s="149">
        <f t="shared" si="326"/>
        <v>0</v>
      </c>
      <c r="I468" s="149">
        <f t="shared" si="326"/>
        <v>0</v>
      </c>
      <c r="J468" s="149">
        <f t="shared" ref="J468:O468" si="327">J469+J470+J471+J472+J473+J474</f>
        <v>0</v>
      </c>
      <c r="K468" s="149">
        <f t="shared" si="327"/>
        <v>0</v>
      </c>
      <c r="L468" s="149">
        <f t="shared" si="327"/>
        <v>0</v>
      </c>
      <c r="M468" s="149">
        <f t="shared" si="327"/>
        <v>0</v>
      </c>
      <c r="N468" s="149">
        <f t="shared" si="327"/>
        <v>0</v>
      </c>
      <c r="O468" s="149">
        <f t="shared" si="327"/>
        <v>0</v>
      </c>
    </row>
    <row r="469" spans="1:15" ht="194.4" x14ac:dyDescent="0.25">
      <c r="A469" s="197"/>
      <c r="B469" s="197"/>
      <c r="C469" s="150" t="s">
        <v>309</v>
      </c>
      <c r="D469" s="148">
        <f t="shared" ref="D469:I477" si="328">D482+D495+D508</f>
        <v>0</v>
      </c>
      <c r="E469" s="148">
        <f t="shared" si="328"/>
        <v>0</v>
      </c>
      <c r="F469" s="148">
        <f t="shared" si="328"/>
        <v>0</v>
      </c>
      <c r="G469" s="149">
        <f t="shared" si="328"/>
        <v>0</v>
      </c>
      <c r="H469" s="149">
        <f t="shared" si="328"/>
        <v>0</v>
      </c>
      <c r="I469" s="149">
        <f t="shared" si="328"/>
        <v>0</v>
      </c>
      <c r="J469" s="149">
        <f t="shared" ref="J469:L477" si="329">J482+J495+J508</f>
        <v>0</v>
      </c>
      <c r="K469" s="149">
        <f t="shared" si="329"/>
        <v>0</v>
      </c>
      <c r="L469" s="149">
        <f t="shared" si="329"/>
        <v>0</v>
      </c>
      <c r="M469" s="149">
        <f t="shared" ref="M469:O477" si="330">M482+M495+M508</f>
        <v>0</v>
      </c>
      <c r="N469" s="149">
        <f t="shared" si="330"/>
        <v>0</v>
      </c>
      <c r="O469" s="149">
        <f t="shared" si="330"/>
        <v>0</v>
      </c>
    </row>
    <row r="470" spans="1:15" ht="226.8" x14ac:dyDescent="0.25">
      <c r="A470" s="197"/>
      <c r="B470" s="197"/>
      <c r="C470" s="150" t="s">
        <v>310</v>
      </c>
      <c r="D470" s="148">
        <f t="shared" si="328"/>
        <v>0</v>
      </c>
      <c r="E470" s="148">
        <f t="shared" si="328"/>
        <v>0</v>
      </c>
      <c r="F470" s="148">
        <f t="shared" si="328"/>
        <v>0</v>
      </c>
      <c r="G470" s="149">
        <f t="shared" si="328"/>
        <v>0</v>
      </c>
      <c r="H470" s="149">
        <f t="shared" si="328"/>
        <v>0</v>
      </c>
      <c r="I470" s="149">
        <f t="shared" si="328"/>
        <v>0</v>
      </c>
      <c r="J470" s="149">
        <f t="shared" si="329"/>
        <v>0</v>
      </c>
      <c r="K470" s="149">
        <f t="shared" si="329"/>
        <v>0</v>
      </c>
      <c r="L470" s="149">
        <f t="shared" si="329"/>
        <v>0</v>
      </c>
      <c r="M470" s="149">
        <f t="shared" si="330"/>
        <v>0</v>
      </c>
      <c r="N470" s="149">
        <f t="shared" si="330"/>
        <v>0</v>
      </c>
      <c r="O470" s="149">
        <f t="shared" si="330"/>
        <v>0</v>
      </c>
    </row>
    <row r="471" spans="1:15" ht="194.4" x14ac:dyDescent="0.25">
      <c r="A471" s="197"/>
      <c r="B471" s="197"/>
      <c r="C471" s="150" t="s">
        <v>311</v>
      </c>
      <c r="D471" s="148">
        <f t="shared" si="328"/>
        <v>0</v>
      </c>
      <c r="E471" s="148">
        <f t="shared" si="328"/>
        <v>0</v>
      </c>
      <c r="F471" s="148">
        <f t="shared" si="328"/>
        <v>0</v>
      </c>
      <c r="G471" s="149">
        <f t="shared" si="328"/>
        <v>0</v>
      </c>
      <c r="H471" s="149">
        <f t="shared" si="328"/>
        <v>0</v>
      </c>
      <c r="I471" s="149">
        <f t="shared" si="328"/>
        <v>0</v>
      </c>
      <c r="J471" s="149">
        <f t="shared" si="329"/>
        <v>0</v>
      </c>
      <c r="K471" s="149">
        <f t="shared" si="329"/>
        <v>0</v>
      </c>
      <c r="L471" s="149">
        <f t="shared" si="329"/>
        <v>0</v>
      </c>
      <c r="M471" s="149">
        <f t="shared" si="330"/>
        <v>0</v>
      </c>
      <c r="N471" s="149">
        <f t="shared" si="330"/>
        <v>0</v>
      </c>
      <c r="O471" s="149">
        <f t="shared" si="330"/>
        <v>0</v>
      </c>
    </row>
    <row r="472" spans="1:15" ht="226.8" x14ac:dyDescent="0.25">
      <c r="A472" s="197"/>
      <c r="B472" s="197"/>
      <c r="C472" s="150" t="s">
        <v>312</v>
      </c>
      <c r="D472" s="148">
        <f t="shared" si="328"/>
        <v>0</v>
      </c>
      <c r="E472" s="148">
        <f t="shared" si="328"/>
        <v>0</v>
      </c>
      <c r="F472" s="148">
        <f t="shared" si="328"/>
        <v>0</v>
      </c>
      <c r="G472" s="149">
        <f t="shared" si="328"/>
        <v>0</v>
      </c>
      <c r="H472" s="149">
        <f t="shared" si="328"/>
        <v>0</v>
      </c>
      <c r="I472" s="149">
        <f t="shared" si="328"/>
        <v>0</v>
      </c>
      <c r="J472" s="149">
        <f t="shared" si="329"/>
        <v>0</v>
      </c>
      <c r="K472" s="149">
        <f t="shared" si="329"/>
        <v>0</v>
      </c>
      <c r="L472" s="149">
        <f t="shared" si="329"/>
        <v>0</v>
      </c>
      <c r="M472" s="149">
        <f t="shared" si="330"/>
        <v>0</v>
      </c>
      <c r="N472" s="149">
        <f t="shared" si="330"/>
        <v>0</v>
      </c>
      <c r="O472" s="149">
        <f t="shared" si="330"/>
        <v>0</v>
      </c>
    </row>
    <row r="473" spans="1:15" ht="198.75" customHeight="1" x14ac:dyDescent="0.25">
      <c r="A473" s="198"/>
      <c r="B473" s="198"/>
      <c r="C473" s="190" t="s">
        <v>313</v>
      </c>
      <c r="D473" s="191">
        <f t="shared" si="328"/>
        <v>0</v>
      </c>
      <c r="E473" s="191">
        <f t="shared" si="328"/>
        <v>0</v>
      </c>
      <c r="F473" s="191">
        <f t="shared" si="328"/>
        <v>0</v>
      </c>
      <c r="G473" s="192">
        <f t="shared" si="328"/>
        <v>0</v>
      </c>
      <c r="H473" s="192">
        <f t="shared" si="328"/>
        <v>0</v>
      </c>
      <c r="I473" s="192">
        <f t="shared" si="328"/>
        <v>0</v>
      </c>
      <c r="J473" s="192">
        <f t="shared" si="329"/>
        <v>0</v>
      </c>
      <c r="K473" s="192">
        <f t="shared" si="329"/>
        <v>0</v>
      </c>
      <c r="L473" s="192">
        <f t="shared" si="329"/>
        <v>0</v>
      </c>
      <c r="M473" s="192">
        <f t="shared" si="330"/>
        <v>0</v>
      </c>
      <c r="N473" s="192">
        <f t="shared" si="330"/>
        <v>0</v>
      </c>
      <c r="O473" s="192">
        <f t="shared" si="330"/>
        <v>0</v>
      </c>
    </row>
    <row r="474" spans="1:15" ht="221.25" customHeight="1" x14ac:dyDescent="0.25">
      <c r="A474" s="196"/>
      <c r="B474" s="196"/>
      <c r="C474" s="150" t="s">
        <v>314</v>
      </c>
      <c r="D474" s="148">
        <f t="shared" si="328"/>
        <v>0</v>
      </c>
      <c r="E474" s="148">
        <f t="shared" si="328"/>
        <v>0</v>
      </c>
      <c r="F474" s="148">
        <f t="shared" si="328"/>
        <v>0</v>
      </c>
      <c r="G474" s="149">
        <f t="shared" si="328"/>
        <v>0</v>
      </c>
      <c r="H474" s="149">
        <f t="shared" si="328"/>
        <v>0</v>
      </c>
      <c r="I474" s="149">
        <f t="shared" si="328"/>
        <v>0</v>
      </c>
      <c r="J474" s="149">
        <f t="shared" si="329"/>
        <v>0</v>
      </c>
      <c r="K474" s="149">
        <f t="shared" si="329"/>
        <v>0</v>
      </c>
      <c r="L474" s="149">
        <f t="shared" si="329"/>
        <v>0</v>
      </c>
      <c r="M474" s="149">
        <f t="shared" si="330"/>
        <v>0</v>
      </c>
      <c r="N474" s="149">
        <f t="shared" si="330"/>
        <v>0</v>
      </c>
      <c r="O474" s="149">
        <f t="shared" si="330"/>
        <v>0</v>
      </c>
    </row>
    <row r="475" spans="1:15" ht="324" x14ac:dyDescent="0.25">
      <c r="A475" s="197"/>
      <c r="B475" s="197"/>
      <c r="C475" s="147" t="s">
        <v>315</v>
      </c>
      <c r="D475" s="148">
        <f t="shared" si="328"/>
        <v>0</v>
      </c>
      <c r="E475" s="148">
        <f t="shared" si="328"/>
        <v>0</v>
      </c>
      <c r="F475" s="148">
        <f t="shared" si="328"/>
        <v>0</v>
      </c>
      <c r="G475" s="149">
        <f t="shared" si="328"/>
        <v>0</v>
      </c>
      <c r="H475" s="149">
        <f t="shared" si="328"/>
        <v>0</v>
      </c>
      <c r="I475" s="149">
        <f t="shared" si="328"/>
        <v>0</v>
      </c>
      <c r="J475" s="149">
        <f t="shared" si="329"/>
        <v>0</v>
      </c>
      <c r="K475" s="149">
        <f t="shared" si="329"/>
        <v>0</v>
      </c>
      <c r="L475" s="149">
        <f t="shared" si="329"/>
        <v>0</v>
      </c>
      <c r="M475" s="149">
        <f t="shared" si="330"/>
        <v>0</v>
      </c>
      <c r="N475" s="149">
        <f t="shared" si="330"/>
        <v>0</v>
      </c>
      <c r="O475" s="149">
        <f t="shared" si="330"/>
        <v>0</v>
      </c>
    </row>
    <row r="476" spans="1:15" ht="32.4" x14ac:dyDescent="0.25">
      <c r="A476" s="197"/>
      <c r="B476" s="197"/>
      <c r="C476" s="147" t="s">
        <v>316</v>
      </c>
      <c r="D476" s="148">
        <f t="shared" si="328"/>
        <v>0</v>
      </c>
      <c r="E476" s="148">
        <f t="shared" si="328"/>
        <v>0</v>
      </c>
      <c r="F476" s="148">
        <f t="shared" si="328"/>
        <v>0</v>
      </c>
      <c r="G476" s="149">
        <f t="shared" si="328"/>
        <v>0</v>
      </c>
      <c r="H476" s="149">
        <f t="shared" si="328"/>
        <v>0</v>
      </c>
      <c r="I476" s="149">
        <f t="shared" si="328"/>
        <v>0</v>
      </c>
      <c r="J476" s="149">
        <f t="shared" si="329"/>
        <v>0</v>
      </c>
      <c r="K476" s="149">
        <f t="shared" si="329"/>
        <v>0</v>
      </c>
      <c r="L476" s="149">
        <f t="shared" si="329"/>
        <v>0</v>
      </c>
      <c r="M476" s="149">
        <f t="shared" si="330"/>
        <v>0</v>
      </c>
      <c r="N476" s="149">
        <f t="shared" si="330"/>
        <v>0</v>
      </c>
      <c r="O476" s="149">
        <f t="shared" si="330"/>
        <v>0</v>
      </c>
    </row>
    <row r="477" spans="1:15" ht="32.4" x14ac:dyDescent="0.25">
      <c r="A477" s="198"/>
      <c r="B477" s="198"/>
      <c r="C477" s="147" t="s">
        <v>317</v>
      </c>
      <c r="D477" s="148">
        <f t="shared" si="328"/>
        <v>4000</v>
      </c>
      <c r="E477" s="148">
        <f t="shared" si="328"/>
        <v>0</v>
      </c>
      <c r="F477" s="148">
        <f t="shared" si="328"/>
        <v>4000</v>
      </c>
      <c r="G477" s="149">
        <f t="shared" si="328"/>
        <v>4000</v>
      </c>
      <c r="H477" s="149">
        <f t="shared" si="328"/>
        <v>0</v>
      </c>
      <c r="I477" s="149">
        <f t="shared" si="328"/>
        <v>4000</v>
      </c>
      <c r="J477" s="149">
        <f t="shared" si="329"/>
        <v>4000</v>
      </c>
      <c r="K477" s="149">
        <f t="shared" si="329"/>
        <v>0</v>
      </c>
      <c r="L477" s="149">
        <f t="shared" si="329"/>
        <v>4000</v>
      </c>
      <c r="M477" s="149">
        <f t="shared" si="330"/>
        <v>3819.1</v>
      </c>
      <c r="N477" s="149">
        <f t="shared" si="330"/>
        <v>0</v>
      </c>
      <c r="O477" s="149">
        <f t="shared" si="330"/>
        <v>3819.1</v>
      </c>
    </row>
    <row r="478" spans="1:15" ht="66" customHeight="1" x14ac:dyDescent="0.25">
      <c r="A478" s="435" t="s">
        <v>257</v>
      </c>
      <c r="B478" s="435" t="s">
        <v>258</v>
      </c>
      <c r="C478" s="122" t="s">
        <v>318</v>
      </c>
      <c r="D478" s="123">
        <f t="shared" ref="D478:I478" si="331">D479+D489+D490</f>
        <v>2000</v>
      </c>
      <c r="E478" s="123">
        <f t="shared" si="331"/>
        <v>0</v>
      </c>
      <c r="F478" s="123">
        <f t="shared" si="331"/>
        <v>2000</v>
      </c>
      <c r="G478" s="124">
        <f t="shared" si="331"/>
        <v>2000</v>
      </c>
      <c r="H478" s="124">
        <f t="shared" si="331"/>
        <v>0</v>
      </c>
      <c r="I478" s="124">
        <f t="shared" si="331"/>
        <v>2000</v>
      </c>
      <c r="J478" s="124">
        <f t="shared" ref="J478:O478" si="332">J479+J489+J490</f>
        <v>2000</v>
      </c>
      <c r="K478" s="124">
        <f t="shared" si="332"/>
        <v>0</v>
      </c>
      <c r="L478" s="124">
        <f t="shared" si="332"/>
        <v>2000</v>
      </c>
      <c r="M478" s="124">
        <f t="shared" si="332"/>
        <v>1981.1</v>
      </c>
      <c r="N478" s="124">
        <f t="shared" si="332"/>
        <v>0</v>
      </c>
      <c r="O478" s="124">
        <f t="shared" si="332"/>
        <v>1981.1</v>
      </c>
    </row>
    <row r="479" spans="1:15" ht="91.5" customHeight="1" x14ac:dyDescent="0.25">
      <c r="A479" s="436"/>
      <c r="B479" s="436"/>
      <c r="C479" s="125" t="s">
        <v>306</v>
      </c>
      <c r="D479" s="126">
        <f t="shared" ref="D479:I479" si="333">D481+D488</f>
        <v>0</v>
      </c>
      <c r="E479" s="126">
        <f t="shared" si="333"/>
        <v>0</v>
      </c>
      <c r="F479" s="126">
        <f t="shared" si="333"/>
        <v>0</v>
      </c>
      <c r="G479" s="127">
        <f t="shared" si="333"/>
        <v>0</v>
      </c>
      <c r="H479" s="127">
        <f t="shared" si="333"/>
        <v>0</v>
      </c>
      <c r="I479" s="127">
        <f t="shared" si="333"/>
        <v>0</v>
      </c>
      <c r="J479" s="127">
        <f t="shared" ref="J479:O479" si="334">J481+J488</f>
        <v>0</v>
      </c>
      <c r="K479" s="127">
        <f t="shared" si="334"/>
        <v>0</v>
      </c>
      <c r="L479" s="127">
        <f t="shared" si="334"/>
        <v>0</v>
      </c>
      <c r="M479" s="127">
        <f t="shared" si="334"/>
        <v>0</v>
      </c>
      <c r="N479" s="127">
        <f t="shared" si="334"/>
        <v>0</v>
      </c>
      <c r="O479" s="127">
        <f t="shared" si="334"/>
        <v>0</v>
      </c>
    </row>
    <row r="480" spans="1:15" ht="32.4" x14ac:dyDescent="0.25">
      <c r="A480" s="436"/>
      <c r="B480" s="436"/>
      <c r="C480" s="125" t="s">
        <v>307</v>
      </c>
      <c r="D480" s="126"/>
      <c r="E480" s="126"/>
      <c r="F480" s="126"/>
      <c r="G480" s="127"/>
      <c r="H480" s="127"/>
      <c r="I480" s="127"/>
      <c r="J480" s="127"/>
      <c r="K480" s="127"/>
      <c r="L480" s="127"/>
      <c r="M480" s="127"/>
      <c r="N480" s="127"/>
      <c r="O480" s="127"/>
    </row>
    <row r="481" spans="1:15" ht="223.5" customHeight="1" x14ac:dyDescent="0.25">
      <c r="A481" s="436"/>
      <c r="B481" s="436"/>
      <c r="C481" s="125" t="s">
        <v>308</v>
      </c>
      <c r="D481" s="126">
        <f t="shared" ref="D481:I481" si="335">D482+D483+D484+D485+D486+D487</f>
        <v>0</v>
      </c>
      <c r="E481" s="126">
        <f t="shared" si="335"/>
        <v>0</v>
      </c>
      <c r="F481" s="126">
        <f t="shared" si="335"/>
        <v>0</v>
      </c>
      <c r="G481" s="127">
        <f t="shared" si="335"/>
        <v>0</v>
      </c>
      <c r="H481" s="127">
        <f t="shared" si="335"/>
        <v>0</v>
      </c>
      <c r="I481" s="127">
        <f t="shared" si="335"/>
        <v>0</v>
      </c>
      <c r="J481" s="127">
        <f t="shared" ref="J481:O481" si="336">J482+J483+J484+J485+J486+J487</f>
        <v>0</v>
      </c>
      <c r="K481" s="127">
        <f t="shared" si="336"/>
        <v>0</v>
      </c>
      <c r="L481" s="127">
        <f t="shared" si="336"/>
        <v>0</v>
      </c>
      <c r="M481" s="127">
        <f t="shared" si="336"/>
        <v>0</v>
      </c>
      <c r="N481" s="127">
        <f t="shared" si="336"/>
        <v>0</v>
      </c>
      <c r="O481" s="127">
        <f t="shared" si="336"/>
        <v>0</v>
      </c>
    </row>
    <row r="482" spans="1:15" ht="190.5" customHeight="1" x14ac:dyDescent="0.25">
      <c r="A482" s="436"/>
      <c r="B482" s="436"/>
      <c r="C482" s="128" t="s">
        <v>309</v>
      </c>
      <c r="D482" s="126">
        <f>E482+F482</f>
        <v>0</v>
      </c>
      <c r="E482" s="126">
        <v>0</v>
      </c>
      <c r="F482" s="126">
        <v>0</v>
      </c>
      <c r="G482" s="127">
        <f>H482+I482</f>
        <v>0</v>
      </c>
      <c r="H482" s="127">
        <v>0</v>
      </c>
      <c r="I482" s="127">
        <v>0</v>
      </c>
      <c r="J482" s="127">
        <f>K482+L482</f>
        <v>0</v>
      </c>
      <c r="K482" s="127">
        <v>0</v>
      </c>
      <c r="L482" s="127">
        <v>0</v>
      </c>
      <c r="M482" s="127">
        <f>N482+O482</f>
        <v>0</v>
      </c>
      <c r="N482" s="127">
        <v>0</v>
      </c>
      <c r="O482" s="127">
        <v>0</v>
      </c>
    </row>
    <row r="483" spans="1:15" ht="222" customHeight="1" x14ac:dyDescent="0.25">
      <c r="A483" s="436"/>
      <c r="B483" s="436"/>
      <c r="C483" s="128" t="s">
        <v>310</v>
      </c>
      <c r="D483" s="126">
        <f t="shared" ref="D483:D490" si="337">E483+F483</f>
        <v>0</v>
      </c>
      <c r="E483" s="126">
        <v>0</v>
      </c>
      <c r="F483" s="126">
        <v>0</v>
      </c>
      <c r="G483" s="127">
        <f t="shared" ref="G483:G490" si="338">H483+I483</f>
        <v>0</v>
      </c>
      <c r="H483" s="127">
        <v>0</v>
      </c>
      <c r="I483" s="127">
        <v>0</v>
      </c>
      <c r="J483" s="127">
        <f t="shared" ref="J483:J490" si="339">K483+L483</f>
        <v>0</v>
      </c>
      <c r="K483" s="127">
        <v>0</v>
      </c>
      <c r="L483" s="127">
        <v>0</v>
      </c>
      <c r="M483" s="127">
        <f t="shared" ref="M483:M490" si="340">N483+O483</f>
        <v>0</v>
      </c>
      <c r="N483" s="127">
        <v>0</v>
      </c>
      <c r="O483" s="127">
        <v>0</v>
      </c>
    </row>
    <row r="484" spans="1:15" ht="189" customHeight="1" x14ac:dyDescent="0.25">
      <c r="A484" s="436"/>
      <c r="B484" s="436"/>
      <c r="C484" s="128" t="s">
        <v>311</v>
      </c>
      <c r="D484" s="126">
        <f t="shared" si="337"/>
        <v>0</v>
      </c>
      <c r="E484" s="126">
        <v>0</v>
      </c>
      <c r="F484" s="126">
        <v>0</v>
      </c>
      <c r="G484" s="127">
        <f t="shared" si="338"/>
        <v>0</v>
      </c>
      <c r="H484" s="127">
        <v>0</v>
      </c>
      <c r="I484" s="127">
        <v>0</v>
      </c>
      <c r="J484" s="127">
        <f t="shared" si="339"/>
        <v>0</v>
      </c>
      <c r="K484" s="127">
        <v>0</v>
      </c>
      <c r="L484" s="127">
        <v>0</v>
      </c>
      <c r="M484" s="127">
        <f t="shared" si="340"/>
        <v>0</v>
      </c>
      <c r="N484" s="127">
        <v>0</v>
      </c>
      <c r="O484" s="127">
        <v>0</v>
      </c>
    </row>
    <row r="485" spans="1:15" ht="223.5" customHeight="1" x14ac:dyDescent="0.25">
      <c r="A485" s="436"/>
      <c r="B485" s="436"/>
      <c r="C485" s="184" t="s">
        <v>312</v>
      </c>
      <c r="D485" s="185">
        <f t="shared" si="337"/>
        <v>0</v>
      </c>
      <c r="E485" s="185">
        <v>0</v>
      </c>
      <c r="F485" s="185">
        <v>0</v>
      </c>
      <c r="G485" s="186">
        <f t="shared" si="338"/>
        <v>0</v>
      </c>
      <c r="H485" s="186">
        <v>0</v>
      </c>
      <c r="I485" s="186">
        <v>0</v>
      </c>
      <c r="J485" s="186">
        <f t="shared" si="339"/>
        <v>0</v>
      </c>
      <c r="K485" s="186">
        <v>0</v>
      </c>
      <c r="L485" s="186">
        <v>0</v>
      </c>
      <c r="M485" s="186">
        <f t="shared" si="340"/>
        <v>0</v>
      </c>
      <c r="N485" s="186">
        <v>0</v>
      </c>
      <c r="O485" s="186">
        <v>0</v>
      </c>
    </row>
    <row r="486" spans="1:15" ht="189.75" customHeight="1" x14ac:dyDescent="0.25">
      <c r="A486" s="436"/>
      <c r="B486" s="436"/>
      <c r="C486" s="184" t="s">
        <v>313</v>
      </c>
      <c r="D486" s="185">
        <f t="shared" si="337"/>
        <v>0</v>
      </c>
      <c r="E486" s="185">
        <v>0</v>
      </c>
      <c r="F486" s="185">
        <v>0</v>
      </c>
      <c r="G486" s="186">
        <f t="shared" si="338"/>
        <v>0</v>
      </c>
      <c r="H486" s="186">
        <v>0</v>
      </c>
      <c r="I486" s="186">
        <v>0</v>
      </c>
      <c r="J486" s="186">
        <f t="shared" si="339"/>
        <v>0</v>
      </c>
      <c r="K486" s="186">
        <v>0</v>
      </c>
      <c r="L486" s="186">
        <v>0</v>
      </c>
      <c r="M486" s="186">
        <f t="shared" si="340"/>
        <v>0</v>
      </c>
      <c r="N486" s="186">
        <v>0</v>
      </c>
      <c r="O486" s="186">
        <v>0</v>
      </c>
    </row>
    <row r="487" spans="1:15" ht="223.5" customHeight="1" x14ac:dyDescent="0.25">
      <c r="A487" s="436"/>
      <c r="B487" s="436"/>
      <c r="C487" s="128" t="s">
        <v>314</v>
      </c>
      <c r="D487" s="126">
        <f t="shared" si="337"/>
        <v>0</v>
      </c>
      <c r="E487" s="126">
        <v>0</v>
      </c>
      <c r="F487" s="126">
        <v>0</v>
      </c>
      <c r="G487" s="127">
        <f t="shared" si="338"/>
        <v>0</v>
      </c>
      <c r="H487" s="127">
        <v>0</v>
      </c>
      <c r="I487" s="127">
        <v>0</v>
      </c>
      <c r="J487" s="127">
        <f t="shared" si="339"/>
        <v>0</v>
      </c>
      <c r="K487" s="127">
        <v>0</v>
      </c>
      <c r="L487" s="127">
        <v>0</v>
      </c>
      <c r="M487" s="127">
        <f t="shared" si="340"/>
        <v>0</v>
      </c>
      <c r="N487" s="127">
        <v>0</v>
      </c>
      <c r="O487" s="127">
        <v>0</v>
      </c>
    </row>
    <row r="488" spans="1:15" ht="317.25" customHeight="1" x14ac:dyDescent="0.25">
      <c r="A488" s="436"/>
      <c r="B488" s="436"/>
      <c r="C488" s="125" t="s">
        <v>315</v>
      </c>
      <c r="D488" s="126">
        <f t="shared" si="337"/>
        <v>0</v>
      </c>
      <c r="E488" s="126">
        <v>0</v>
      </c>
      <c r="F488" s="126">
        <v>0</v>
      </c>
      <c r="G488" s="127">
        <f t="shared" si="338"/>
        <v>0</v>
      </c>
      <c r="H488" s="127">
        <v>0</v>
      </c>
      <c r="I488" s="127">
        <v>0</v>
      </c>
      <c r="J488" s="127">
        <f t="shared" si="339"/>
        <v>0</v>
      </c>
      <c r="K488" s="127">
        <v>0</v>
      </c>
      <c r="L488" s="127">
        <v>0</v>
      </c>
      <c r="M488" s="127">
        <f t="shared" si="340"/>
        <v>0</v>
      </c>
      <c r="N488" s="127">
        <v>0</v>
      </c>
      <c r="O488" s="127">
        <v>0</v>
      </c>
    </row>
    <row r="489" spans="1:15" ht="32.4" x14ac:dyDescent="0.25">
      <c r="A489" s="436"/>
      <c r="B489" s="436"/>
      <c r="C489" s="125" t="s">
        <v>316</v>
      </c>
      <c r="D489" s="126">
        <f t="shared" si="337"/>
        <v>0</v>
      </c>
      <c r="E489" s="126">
        <v>0</v>
      </c>
      <c r="F489" s="126">
        <v>0</v>
      </c>
      <c r="G489" s="127">
        <f t="shared" si="338"/>
        <v>0</v>
      </c>
      <c r="H489" s="127">
        <v>0</v>
      </c>
      <c r="I489" s="127">
        <v>0</v>
      </c>
      <c r="J489" s="127">
        <f t="shared" si="339"/>
        <v>0</v>
      </c>
      <c r="K489" s="127">
        <v>0</v>
      </c>
      <c r="L489" s="127">
        <v>0</v>
      </c>
      <c r="M489" s="127">
        <f t="shared" si="340"/>
        <v>0</v>
      </c>
      <c r="N489" s="127">
        <v>0</v>
      </c>
      <c r="O489" s="127">
        <v>0</v>
      </c>
    </row>
    <row r="490" spans="1:15" ht="32.4" x14ac:dyDescent="0.25">
      <c r="A490" s="437"/>
      <c r="B490" s="437"/>
      <c r="C490" s="125" t="s">
        <v>317</v>
      </c>
      <c r="D490" s="126">
        <f t="shared" si="337"/>
        <v>2000</v>
      </c>
      <c r="E490" s="126">
        <v>0</v>
      </c>
      <c r="F490" s="126">
        <v>2000</v>
      </c>
      <c r="G490" s="127">
        <f t="shared" si="338"/>
        <v>2000</v>
      </c>
      <c r="H490" s="127">
        <v>0</v>
      </c>
      <c r="I490" s="127">
        <v>2000</v>
      </c>
      <c r="J490" s="127">
        <f t="shared" si="339"/>
        <v>2000</v>
      </c>
      <c r="K490" s="127">
        <v>0</v>
      </c>
      <c r="L490" s="127">
        <v>2000</v>
      </c>
      <c r="M490" s="127">
        <f t="shared" si="340"/>
        <v>1981.1</v>
      </c>
      <c r="N490" s="127">
        <v>0</v>
      </c>
      <c r="O490" s="307">
        <v>1981.1</v>
      </c>
    </row>
    <row r="491" spans="1:15" ht="57" customHeight="1" x14ac:dyDescent="0.25">
      <c r="A491" s="435" t="s">
        <v>259</v>
      </c>
      <c r="B491" s="435" t="s">
        <v>260</v>
      </c>
      <c r="C491" s="122" t="s">
        <v>318</v>
      </c>
      <c r="D491" s="123">
        <f t="shared" ref="D491:I491" si="341">D492+D502+D503</f>
        <v>0</v>
      </c>
      <c r="E491" s="123">
        <f t="shared" si="341"/>
        <v>0</v>
      </c>
      <c r="F491" s="123">
        <f t="shared" si="341"/>
        <v>0</v>
      </c>
      <c r="G491" s="124">
        <f t="shared" si="341"/>
        <v>0</v>
      </c>
      <c r="H491" s="124">
        <f t="shared" si="341"/>
        <v>0</v>
      </c>
      <c r="I491" s="124">
        <f t="shared" si="341"/>
        <v>0</v>
      </c>
      <c r="J491" s="124">
        <f t="shared" ref="J491:O491" si="342">J492+J502+J503</f>
        <v>0</v>
      </c>
      <c r="K491" s="124">
        <f t="shared" si="342"/>
        <v>0</v>
      </c>
      <c r="L491" s="124">
        <f t="shared" si="342"/>
        <v>0</v>
      </c>
      <c r="M491" s="124">
        <f t="shared" si="342"/>
        <v>0</v>
      </c>
      <c r="N491" s="124">
        <f t="shared" si="342"/>
        <v>0</v>
      </c>
      <c r="O491" s="124">
        <f t="shared" si="342"/>
        <v>0</v>
      </c>
    </row>
    <row r="492" spans="1:15" ht="93.75" customHeight="1" x14ac:dyDescent="0.25">
      <c r="A492" s="436"/>
      <c r="B492" s="436"/>
      <c r="C492" s="125" t="s">
        <v>306</v>
      </c>
      <c r="D492" s="126">
        <f t="shared" ref="D492:I492" si="343">D494+D501</f>
        <v>0</v>
      </c>
      <c r="E492" s="126">
        <f t="shared" si="343"/>
        <v>0</v>
      </c>
      <c r="F492" s="126">
        <f t="shared" si="343"/>
        <v>0</v>
      </c>
      <c r="G492" s="127">
        <f t="shared" si="343"/>
        <v>0</v>
      </c>
      <c r="H492" s="127">
        <f t="shared" si="343"/>
        <v>0</v>
      </c>
      <c r="I492" s="127">
        <f t="shared" si="343"/>
        <v>0</v>
      </c>
      <c r="J492" s="127">
        <f t="shared" ref="J492:O492" si="344">J494+J501</f>
        <v>0</v>
      </c>
      <c r="K492" s="127">
        <f t="shared" si="344"/>
        <v>0</v>
      </c>
      <c r="L492" s="127">
        <f t="shared" si="344"/>
        <v>0</v>
      </c>
      <c r="M492" s="127">
        <f t="shared" si="344"/>
        <v>0</v>
      </c>
      <c r="N492" s="127">
        <f t="shared" si="344"/>
        <v>0</v>
      </c>
      <c r="O492" s="127">
        <f t="shared" si="344"/>
        <v>0</v>
      </c>
    </row>
    <row r="493" spans="1:15" ht="32.4" x14ac:dyDescent="0.25">
      <c r="A493" s="436"/>
      <c r="B493" s="436"/>
      <c r="C493" s="125" t="s">
        <v>307</v>
      </c>
      <c r="D493" s="126"/>
      <c r="E493" s="126"/>
      <c r="F493" s="126"/>
      <c r="G493" s="127"/>
      <c r="H493" s="127"/>
      <c r="I493" s="127"/>
      <c r="J493" s="127"/>
      <c r="K493" s="127"/>
      <c r="L493" s="127"/>
      <c r="M493" s="127"/>
      <c r="N493" s="127"/>
      <c r="O493" s="127"/>
    </row>
    <row r="494" spans="1:15" ht="225" customHeight="1" x14ac:dyDescent="0.25">
      <c r="A494" s="436"/>
      <c r="B494" s="436"/>
      <c r="C494" s="125" t="s">
        <v>308</v>
      </c>
      <c r="D494" s="126">
        <f t="shared" ref="D494:I494" si="345">D495+D496+D497+D498+D499+D500</f>
        <v>0</v>
      </c>
      <c r="E494" s="126">
        <f t="shared" si="345"/>
        <v>0</v>
      </c>
      <c r="F494" s="126">
        <f t="shared" si="345"/>
        <v>0</v>
      </c>
      <c r="G494" s="127">
        <f t="shared" si="345"/>
        <v>0</v>
      </c>
      <c r="H494" s="127">
        <f t="shared" si="345"/>
        <v>0</v>
      </c>
      <c r="I494" s="127">
        <f t="shared" si="345"/>
        <v>0</v>
      </c>
      <c r="J494" s="127">
        <f t="shared" ref="J494:O494" si="346">J495+J496+J497+J498+J499+J500</f>
        <v>0</v>
      </c>
      <c r="K494" s="127">
        <f t="shared" si="346"/>
        <v>0</v>
      </c>
      <c r="L494" s="127">
        <f t="shared" si="346"/>
        <v>0</v>
      </c>
      <c r="M494" s="127">
        <f t="shared" si="346"/>
        <v>0</v>
      </c>
      <c r="N494" s="127">
        <f t="shared" si="346"/>
        <v>0</v>
      </c>
      <c r="O494" s="127">
        <f t="shared" si="346"/>
        <v>0</v>
      </c>
    </row>
    <row r="495" spans="1:15" ht="187.5" customHeight="1" x14ac:dyDescent="0.25">
      <c r="A495" s="436"/>
      <c r="B495" s="436"/>
      <c r="C495" s="128" t="s">
        <v>309</v>
      </c>
      <c r="D495" s="126">
        <f>E495+F495</f>
        <v>0</v>
      </c>
      <c r="E495" s="126">
        <v>0</v>
      </c>
      <c r="F495" s="126">
        <v>0</v>
      </c>
      <c r="G495" s="127">
        <f>H495+I495</f>
        <v>0</v>
      </c>
      <c r="H495" s="127">
        <v>0</v>
      </c>
      <c r="I495" s="127">
        <v>0</v>
      </c>
      <c r="J495" s="127">
        <f>K495+L495</f>
        <v>0</v>
      </c>
      <c r="K495" s="127">
        <v>0</v>
      </c>
      <c r="L495" s="127">
        <v>0</v>
      </c>
      <c r="M495" s="127">
        <f>N495+O495</f>
        <v>0</v>
      </c>
      <c r="N495" s="127">
        <v>0</v>
      </c>
      <c r="O495" s="127">
        <v>0</v>
      </c>
    </row>
    <row r="496" spans="1:15" ht="220.5" customHeight="1" x14ac:dyDescent="0.25">
      <c r="A496" s="436"/>
      <c r="B496" s="436"/>
      <c r="C496" s="128" t="s">
        <v>310</v>
      </c>
      <c r="D496" s="126">
        <f t="shared" ref="D496:D503" si="347">E496+F496</f>
        <v>0</v>
      </c>
      <c r="E496" s="126">
        <v>0</v>
      </c>
      <c r="F496" s="126">
        <v>0</v>
      </c>
      <c r="G496" s="127">
        <f t="shared" ref="G496:G503" si="348">H496+I496</f>
        <v>0</v>
      </c>
      <c r="H496" s="127">
        <v>0</v>
      </c>
      <c r="I496" s="127">
        <v>0</v>
      </c>
      <c r="J496" s="127">
        <f t="shared" ref="J496:J503" si="349">K496+L496</f>
        <v>0</v>
      </c>
      <c r="K496" s="127">
        <v>0</v>
      </c>
      <c r="L496" s="127">
        <v>0</v>
      </c>
      <c r="M496" s="127">
        <f t="shared" ref="M496:M503" si="350">N496+O496</f>
        <v>0</v>
      </c>
      <c r="N496" s="127">
        <v>0</v>
      </c>
      <c r="O496" s="127">
        <v>0</v>
      </c>
    </row>
    <row r="497" spans="1:15" ht="194.4" x14ac:dyDescent="0.25">
      <c r="A497" s="436"/>
      <c r="B497" s="436"/>
      <c r="C497" s="184" t="s">
        <v>311</v>
      </c>
      <c r="D497" s="185">
        <f t="shared" si="347"/>
        <v>0</v>
      </c>
      <c r="E497" s="185">
        <v>0</v>
      </c>
      <c r="F497" s="185">
        <v>0</v>
      </c>
      <c r="G497" s="186">
        <f t="shared" si="348"/>
        <v>0</v>
      </c>
      <c r="H497" s="186">
        <v>0</v>
      </c>
      <c r="I497" s="186">
        <v>0</v>
      </c>
      <c r="J497" s="186">
        <f t="shared" si="349"/>
        <v>0</v>
      </c>
      <c r="K497" s="186">
        <v>0</v>
      </c>
      <c r="L497" s="186">
        <v>0</v>
      </c>
      <c r="M497" s="186">
        <f t="shared" si="350"/>
        <v>0</v>
      </c>
      <c r="N497" s="186">
        <v>0</v>
      </c>
      <c r="O497" s="186">
        <v>0</v>
      </c>
    </row>
    <row r="498" spans="1:15" ht="222" customHeight="1" x14ac:dyDescent="0.25">
      <c r="A498" s="436"/>
      <c r="B498" s="436"/>
      <c r="C498" s="128" t="s">
        <v>312</v>
      </c>
      <c r="D498" s="126">
        <f t="shared" si="347"/>
        <v>0</v>
      </c>
      <c r="E498" s="126">
        <v>0</v>
      </c>
      <c r="F498" s="126">
        <v>0</v>
      </c>
      <c r="G498" s="127">
        <f t="shared" si="348"/>
        <v>0</v>
      </c>
      <c r="H498" s="127">
        <v>0</v>
      </c>
      <c r="I498" s="127">
        <v>0</v>
      </c>
      <c r="J498" s="127">
        <f t="shared" si="349"/>
        <v>0</v>
      </c>
      <c r="K498" s="127">
        <v>0</v>
      </c>
      <c r="L498" s="127">
        <v>0</v>
      </c>
      <c r="M498" s="127">
        <f t="shared" si="350"/>
        <v>0</v>
      </c>
      <c r="N498" s="127">
        <v>0</v>
      </c>
      <c r="O498" s="127">
        <v>0</v>
      </c>
    </row>
    <row r="499" spans="1:15" ht="193.5" customHeight="1" x14ac:dyDescent="0.25">
      <c r="A499" s="436"/>
      <c r="B499" s="436"/>
      <c r="C499" s="128" t="s">
        <v>313</v>
      </c>
      <c r="D499" s="126">
        <f t="shared" si="347"/>
        <v>0</v>
      </c>
      <c r="E499" s="126">
        <v>0</v>
      </c>
      <c r="F499" s="126">
        <v>0</v>
      </c>
      <c r="G499" s="127">
        <f t="shared" si="348"/>
        <v>0</v>
      </c>
      <c r="H499" s="127">
        <v>0</v>
      </c>
      <c r="I499" s="127">
        <v>0</v>
      </c>
      <c r="J499" s="127">
        <f t="shared" si="349"/>
        <v>0</v>
      </c>
      <c r="K499" s="127">
        <v>0</v>
      </c>
      <c r="L499" s="127">
        <v>0</v>
      </c>
      <c r="M499" s="127">
        <f t="shared" si="350"/>
        <v>0</v>
      </c>
      <c r="N499" s="127">
        <v>0</v>
      </c>
      <c r="O499" s="127">
        <v>0</v>
      </c>
    </row>
    <row r="500" spans="1:15" ht="222.75" customHeight="1" x14ac:dyDescent="0.25">
      <c r="A500" s="436"/>
      <c r="B500" s="436"/>
      <c r="C500" s="128" t="s">
        <v>314</v>
      </c>
      <c r="D500" s="126">
        <f t="shared" si="347"/>
        <v>0</v>
      </c>
      <c r="E500" s="126">
        <v>0</v>
      </c>
      <c r="F500" s="126">
        <v>0</v>
      </c>
      <c r="G500" s="127">
        <f t="shared" si="348"/>
        <v>0</v>
      </c>
      <c r="H500" s="127">
        <v>0</v>
      </c>
      <c r="I500" s="127">
        <v>0</v>
      </c>
      <c r="J500" s="127">
        <f t="shared" si="349"/>
        <v>0</v>
      </c>
      <c r="K500" s="127">
        <v>0</v>
      </c>
      <c r="L500" s="127">
        <v>0</v>
      </c>
      <c r="M500" s="127">
        <f t="shared" si="350"/>
        <v>0</v>
      </c>
      <c r="N500" s="127">
        <v>0</v>
      </c>
      <c r="O500" s="127">
        <v>0</v>
      </c>
    </row>
    <row r="501" spans="1:15" ht="324" x14ac:dyDescent="0.25">
      <c r="A501" s="436"/>
      <c r="B501" s="436"/>
      <c r="C501" s="125" t="s">
        <v>315</v>
      </c>
      <c r="D501" s="126">
        <f t="shared" si="347"/>
        <v>0</v>
      </c>
      <c r="E501" s="126">
        <v>0</v>
      </c>
      <c r="F501" s="126">
        <v>0</v>
      </c>
      <c r="G501" s="127">
        <f t="shared" si="348"/>
        <v>0</v>
      </c>
      <c r="H501" s="127">
        <v>0</v>
      </c>
      <c r="I501" s="127">
        <v>0</v>
      </c>
      <c r="J501" s="127">
        <f t="shared" si="349"/>
        <v>0</v>
      </c>
      <c r="K501" s="127">
        <v>0</v>
      </c>
      <c r="L501" s="127">
        <v>0</v>
      </c>
      <c r="M501" s="127">
        <f t="shared" si="350"/>
        <v>0</v>
      </c>
      <c r="N501" s="127">
        <v>0</v>
      </c>
      <c r="O501" s="127">
        <v>0</v>
      </c>
    </row>
    <row r="502" spans="1:15" ht="32.4" x14ac:dyDescent="0.25">
      <c r="A502" s="436"/>
      <c r="B502" s="436"/>
      <c r="C502" s="125" t="s">
        <v>316</v>
      </c>
      <c r="D502" s="126">
        <f t="shared" si="347"/>
        <v>0</v>
      </c>
      <c r="E502" s="126">
        <v>0</v>
      </c>
      <c r="F502" s="126">
        <v>0</v>
      </c>
      <c r="G502" s="127">
        <f t="shared" si="348"/>
        <v>0</v>
      </c>
      <c r="H502" s="127">
        <v>0</v>
      </c>
      <c r="I502" s="127">
        <v>0</v>
      </c>
      <c r="J502" s="127">
        <f t="shared" si="349"/>
        <v>0</v>
      </c>
      <c r="K502" s="127">
        <v>0</v>
      </c>
      <c r="L502" s="127">
        <v>0</v>
      </c>
      <c r="M502" s="127">
        <f t="shared" si="350"/>
        <v>0</v>
      </c>
      <c r="N502" s="127">
        <v>0</v>
      </c>
      <c r="O502" s="127">
        <v>0</v>
      </c>
    </row>
    <row r="503" spans="1:15" ht="32.4" x14ac:dyDescent="0.25">
      <c r="A503" s="437"/>
      <c r="B503" s="437"/>
      <c r="C503" s="125" t="s">
        <v>317</v>
      </c>
      <c r="D503" s="126">
        <f t="shared" si="347"/>
        <v>0</v>
      </c>
      <c r="E503" s="126">
        <v>0</v>
      </c>
      <c r="F503" s="126">
        <v>0</v>
      </c>
      <c r="G503" s="127">
        <f t="shared" si="348"/>
        <v>0</v>
      </c>
      <c r="H503" s="127">
        <v>0</v>
      </c>
      <c r="I503" s="127">
        <v>0</v>
      </c>
      <c r="J503" s="127">
        <f t="shared" si="349"/>
        <v>0</v>
      </c>
      <c r="K503" s="127">
        <v>0</v>
      </c>
      <c r="L503" s="127">
        <v>0</v>
      </c>
      <c r="M503" s="127">
        <f t="shared" si="350"/>
        <v>0</v>
      </c>
      <c r="N503" s="127">
        <v>0</v>
      </c>
      <c r="O503" s="127">
        <v>0</v>
      </c>
    </row>
    <row r="504" spans="1:15" ht="58.5" customHeight="1" x14ac:dyDescent="0.25">
      <c r="A504" s="435" t="s">
        <v>262</v>
      </c>
      <c r="B504" s="435" t="s">
        <v>263</v>
      </c>
      <c r="C504" s="122" t="s">
        <v>318</v>
      </c>
      <c r="D504" s="123">
        <f t="shared" ref="D504:I504" si="351">D505+D515+D516</f>
        <v>2000</v>
      </c>
      <c r="E504" s="123">
        <f t="shared" si="351"/>
        <v>0</v>
      </c>
      <c r="F504" s="123">
        <f t="shared" si="351"/>
        <v>2000</v>
      </c>
      <c r="G504" s="124">
        <f t="shared" si="351"/>
        <v>2000</v>
      </c>
      <c r="H504" s="124">
        <f t="shared" si="351"/>
        <v>0</v>
      </c>
      <c r="I504" s="124">
        <f t="shared" si="351"/>
        <v>2000</v>
      </c>
      <c r="J504" s="124">
        <f t="shared" ref="J504:O504" si="352">J505+J515+J516</f>
        <v>2000</v>
      </c>
      <c r="K504" s="124">
        <f t="shared" si="352"/>
        <v>0</v>
      </c>
      <c r="L504" s="124">
        <f t="shared" si="352"/>
        <v>2000</v>
      </c>
      <c r="M504" s="124">
        <f t="shared" si="352"/>
        <v>1838</v>
      </c>
      <c r="N504" s="124">
        <f t="shared" si="352"/>
        <v>0</v>
      </c>
      <c r="O504" s="124">
        <f t="shared" si="352"/>
        <v>1838</v>
      </c>
    </row>
    <row r="505" spans="1:15" ht="95.25" customHeight="1" x14ac:dyDescent="0.25">
      <c r="A505" s="436"/>
      <c r="B505" s="436"/>
      <c r="C505" s="125" t="s">
        <v>306</v>
      </c>
      <c r="D505" s="126">
        <f t="shared" ref="D505:I505" si="353">D507+D514</f>
        <v>0</v>
      </c>
      <c r="E505" s="126">
        <f t="shared" si="353"/>
        <v>0</v>
      </c>
      <c r="F505" s="126">
        <f t="shared" si="353"/>
        <v>0</v>
      </c>
      <c r="G505" s="127">
        <f t="shared" si="353"/>
        <v>0</v>
      </c>
      <c r="H505" s="127">
        <f t="shared" si="353"/>
        <v>0</v>
      </c>
      <c r="I505" s="127">
        <f t="shared" si="353"/>
        <v>0</v>
      </c>
      <c r="J505" s="127">
        <f t="shared" ref="J505:O505" si="354">J507+J514</f>
        <v>0</v>
      </c>
      <c r="K505" s="127">
        <f t="shared" si="354"/>
        <v>0</v>
      </c>
      <c r="L505" s="127">
        <f t="shared" si="354"/>
        <v>0</v>
      </c>
      <c r="M505" s="127">
        <f t="shared" si="354"/>
        <v>0</v>
      </c>
      <c r="N505" s="127">
        <f t="shared" si="354"/>
        <v>0</v>
      </c>
      <c r="O505" s="127">
        <f t="shared" si="354"/>
        <v>0</v>
      </c>
    </row>
    <row r="506" spans="1:15" ht="32.4" x14ac:dyDescent="0.25">
      <c r="A506" s="436"/>
      <c r="B506" s="436"/>
      <c r="C506" s="125" t="s">
        <v>307</v>
      </c>
      <c r="D506" s="126"/>
      <c r="E506" s="126"/>
      <c r="F506" s="126"/>
      <c r="G506" s="127"/>
      <c r="H506" s="127"/>
      <c r="I506" s="127"/>
      <c r="J506" s="127"/>
      <c r="K506" s="127"/>
      <c r="L506" s="127"/>
      <c r="M506" s="127"/>
      <c r="N506" s="127"/>
      <c r="O506" s="127"/>
    </row>
    <row r="507" spans="1:15" ht="219.75" customHeight="1" x14ac:dyDescent="0.25">
      <c r="A507" s="436"/>
      <c r="B507" s="436"/>
      <c r="C507" s="125" t="s">
        <v>308</v>
      </c>
      <c r="D507" s="126">
        <f t="shared" ref="D507:I507" si="355">D508+D509+D510+D511+D512+D513</f>
        <v>0</v>
      </c>
      <c r="E507" s="126">
        <f t="shared" si="355"/>
        <v>0</v>
      </c>
      <c r="F507" s="126">
        <f t="shared" si="355"/>
        <v>0</v>
      </c>
      <c r="G507" s="127">
        <f t="shared" si="355"/>
        <v>0</v>
      </c>
      <c r="H507" s="127">
        <f t="shared" si="355"/>
        <v>0</v>
      </c>
      <c r="I507" s="127">
        <f t="shared" si="355"/>
        <v>0</v>
      </c>
      <c r="J507" s="127">
        <f t="shared" ref="J507:O507" si="356">J508+J509+J510+J511+J512+J513</f>
        <v>0</v>
      </c>
      <c r="K507" s="127">
        <f t="shared" si="356"/>
        <v>0</v>
      </c>
      <c r="L507" s="127">
        <f t="shared" si="356"/>
        <v>0</v>
      </c>
      <c r="M507" s="127">
        <f t="shared" si="356"/>
        <v>0</v>
      </c>
      <c r="N507" s="127">
        <f t="shared" si="356"/>
        <v>0</v>
      </c>
      <c r="O507" s="127">
        <f t="shared" si="356"/>
        <v>0</v>
      </c>
    </row>
    <row r="508" spans="1:15" ht="194.4" x14ac:dyDescent="0.25">
      <c r="A508" s="436"/>
      <c r="B508" s="436"/>
      <c r="C508" s="128" t="s">
        <v>309</v>
      </c>
      <c r="D508" s="126">
        <f>E508+F508</f>
        <v>0</v>
      </c>
      <c r="E508" s="126">
        <v>0</v>
      </c>
      <c r="F508" s="126">
        <v>0</v>
      </c>
      <c r="G508" s="127">
        <f>H508+I508</f>
        <v>0</v>
      </c>
      <c r="H508" s="127">
        <v>0</v>
      </c>
      <c r="I508" s="127">
        <v>0</v>
      </c>
      <c r="J508" s="127">
        <f t="shared" ref="J508:J516" si="357">K508+L508</f>
        <v>0</v>
      </c>
      <c r="K508" s="127">
        <v>0</v>
      </c>
      <c r="L508" s="127">
        <v>0</v>
      </c>
      <c r="M508" s="127">
        <f t="shared" ref="M508:M516" si="358">N508+O508</f>
        <v>0</v>
      </c>
      <c r="N508" s="127">
        <v>0</v>
      </c>
      <c r="O508" s="127">
        <v>0</v>
      </c>
    </row>
    <row r="509" spans="1:15" ht="223.5" customHeight="1" x14ac:dyDescent="0.25">
      <c r="A509" s="436"/>
      <c r="B509" s="436"/>
      <c r="C509" s="184" t="s">
        <v>310</v>
      </c>
      <c r="D509" s="185">
        <f>E509+F509</f>
        <v>0</v>
      </c>
      <c r="E509" s="185">
        <v>0</v>
      </c>
      <c r="F509" s="185">
        <v>0</v>
      </c>
      <c r="G509" s="186">
        <f t="shared" ref="G509:G516" si="359">H509+I509</f>
        <v>0</v>
      </c>
      <c r="H509" s="186">
        <v>0</v>
      </c>
      <c r="I509" s="186">
        <v>0</v>
      </c>
      <c r="J509" s="186">
        <f t="shared" si="357"/>
        <v>0</v>
      </c>
      <c r="K509" s="186">
        <v>0</v>
      </c>
      <c r="L509" s="186">
        <v>0</v>
      </c>
      <c r="M509" s="186">
        <f t="shared" si="358"/>
        <v>0</v>
      </c>
      <c r="N509" s="186">
        <v>0</v>
      </c>
      <c r="O509" s="186">
        <v>0</v>
      </c>
    </row>
    <row r="510" spans="1:15" ht="194.4" x14ac:dyDescent="0.25">
      <c r="A510" s="436"/>
      <c r="B510" s="436"/>
      <c r="C510" s="128" t="s">
        <v>311</v>
      </c>
      <c r="D510" s="126">
        <f t="shared" ref="D510:D516" si="360">E510+F510</f>
        <v>0</v>
      </c>
      <c r="E510" s="126">
        <v>0</v>
      </c>
      <c r="F510" s="126">
        <v>0</v>
      </c>
      <c r="G510" s="127">
        <f t="shared" si="359"/>
        <v>0</v>
      </c>
      <c r="H510" s="127">
        <v>0</v>
      </c>
      <c r="I510" s="127">
        <v>0</v>
      </c>
      <c r="J510" s="127">
        <f t="shared" si="357"/>
        <v>0</v>
      </c>
      <c r="K510" s="127">
        <v>0</v>
      </c>
      <c r="L510" s="127">
        <v>0</v>
      </c>
      <c r="M510" s="127">
        <f t="shared" si="358"/>
        <v>0</v>
      </c>
      <c r="N510" s="127">
        <v>0</v>
      </c>
      <c r="O510" s="127">
        <v>0</v>
      </c>
    </row>
    <row r="511" spans="1:15" ht="222" customHeight="1" x14ac:dyDescent="0.25">
      <c r="A511" s="436"/>
      <c r="B511" s="436"/>
      <c r="C511" s="128" t="s">
        <v>312</v>
      </c>
      <c r="D511" s="126">
        <f t="shared" si="360"/>
        <v>0</v>
      </c>
      <c r="E511" s="126">
        <v>0</v>
      </c>
      <c r="F511" s="126">
        <v>0</v>
      </c>
      <c r="G511" s="127">
        <f t="shared" si="359"/>
        <v>0</v>
      </c>
      <c r="H511" s="127">
        <v>0</v>
      </c>
      <c r="I511" s="127">
        <v>0</v>
      </c>
      <c r="J511" s="127">
        <f t="shared" si="357"/>
        <v>0</v>
      </c>
      <c r="K511" s="127">
        <v>0</v>
      </c>
      <c r="L511" s="127">
        <v>0</v>
      </c>
      <c r="M511" s="127">
        <f t="shared" si="358"/>
        <v>0</v>
      </c>
      <c r="N511" s="127">
        <v>0</v>
      </c>
      <c r="O511" s="127">
        <v>0</v>
      </c>
    </row>
    <row r="512" spans="1:15" ht="193.5" customHeight="1" x14ac:dyDescent="0.25">
      <c r="A512" s="436"/>
      <c r="B512" s="436"/>
      <c r="C512" s="128" t="s">
        <v>313</v>
      </c>
      <c r="D512" s="126">
        <f t="shared" si="360"/>
        <v>0</v>
      </c>
      <c r="E512" s="126">
        <v>0</v>
      </c>
      <c r="F512" s="126">
        <v>0</v>
      </c>
      <c r="G512" s="127">
        <f>H512+I512</f>
        <v>0</v>
      </c>
      <c r="H512" s="127">
        <v>0</v>
      </c>
      <c r="I512" s="127">
        <v>0</v>
      </c>
      <c r="J512" s="127">
        <f t="shared" si="357"/>
        <v>0</v>
      </c>
      <c r="K512" s="127">
        <v>0</v>
      </c>
      <c r="L512" s="127">
        <v>0</v>
      </c>
      <c r="M512" s="127">
        <f t="shared" si="358"/>
        <v>0</v>
      </c>
      <c r="N512" s="127">
        <v>0</v>
      </c>
      <c r="O512" s="127">
        <v>0</v>
      </c>
    </row>
    <row r="513" spans="1:15" ht="222.75" customHeight="1" x14ac:dyDescent="0.25">
      <c r="A513" s="436"/>
      <c r="B513" s="436"/>
      <c r="C513" s="128" t="s">
        <v>314</v>
      </c>
      <c r="D513" s="126">
        <f t="shared" si="360"/>
        <v>0</v>
      </c>
      <c r="E513" s="126">
        <v>0</v>
      </c>
      <c r="F513" s="126">
        <v>0</v>
      </c>
      <c r="G513" s="127">
        <f t="shared" si="359"/>
        <v>0</v>
      </c>
      <c r="H513" s="127">
        <v>0</v>
      </c>
      <c r="I513" s="127">
        <v>0</v>
      </c>
      <c r="J513" s="127">
        <f t="shared" si="357"/>
        <v>0</v>
      </c>
      <c r="K513" s="127">
        <v>0</v>
      </c>
      <c r="L513" s="127">
        <v>0</v>
      </c>
      <c r="M513" s="127">
        <f t="shared" si="358"/>
        <v>0</v>
      </c>
      <c r="N513" s="127">
        <v>0</v>
      </c>
      <c r="O513" s="127">
        <v>0</v>
      </c>
    </row>
    <row r="514" spans="1:15" ht="324" x14ac:dyDescent="0.25">
      <c r="A514" s="436"/>
      <c r="B514" s="436"/>
      <c r="C514" s="125" t="s">
        <v>315</v>
      </c>
      <c r="D514" s="126">
        <f t="shared" si="360"/>
        <v>0</v>
      </c>
      <c r="E514" s="126">
        <v>0</v>
      </c>
      <c r="F514" s="126">
        <v>0</v>
      </c>
      <c r="G514" s="127">
        <f t="shared" si="359"/>
        <v>0</v>
      </c>
      <c r="H514" s="127">
        <v>0</v>
      </c>
      <c r="I514" s="127">
        <v>0</v>
      </c>
      <c r="J514" s="127">
        <f t="shared" si="357"/>
        <v>0</v>
      </c>
      <c r="K514" s="127">
        <v>0</v>
      </c>
      <c r="L514" s="127">
        <v>0</v>
      </c>
      <c r="M514" s="127">
        <f t="shared" si="358"/>
        <v>0</v>
      </c>
      <c r="N514" s="127">
        <v>0</v>
      </c>
      <c r="O514" s="127">
        <v>0</v>
      </c>
    </row>
    <row r="515" spans="1:15" ht="32.4" x14ac:dyDescent="0.25">
      <c r="A515" s="436"/>
      <c r="B515" s="436"/>
      <c r="C515" s="125" t="s">
        <v>316</v>
      </c>
      <c r="D515" s="126">
        <f t="shared" si="360"/>
        <v>0</v>
      </c>
      <c r="E515" s="126">
        <v>0</v>
      </c>
      <c r="F515" s="126">
        <v>0</v>
      </c>
      <c r="G515" s="127">
        <f t="shared" si="359"/>
        <v>0</v>
      </c>
      <c r="H515" s="127">
        <v>0</v>
      </c>
      <c r="I515" s="127">
        <v>0</v>
      </c>
      <c r="J515" s="127">
        <f t="shared" si="357"/>
        <v>0</v>
      </c>
      <c r="K515" s="127">
        <v>0</v>
      </c>
      <c r="L515" s="127">
        <v>0</v>
      </c>
      <c r="M515" s="127">
        <f t="shared" si="358"/>
        <v>0</v>
      </c>
      <c r="N515" s="127">
        <v>0</v>
      </c>
      <c r="O515" s="127">
        <v>0</v>
      </c>
    </row>
    <row r="516" spans="1:15" ht="32.4" x14ac:dyDescent="0.25">
      <c r="A516" s="437"/>
      <c r="B516" s="437"/>
      <c r="C516" s="125" t="s">
        <v>317</v>
      </c>
      <c r="D516" s="126">
        <f t="shared" si="360"/>
        <v>2000</v>
      </c>
      <c r="E516" s="126">
        <v>0</v>
      </c>
      <c r="F516" s="126">
        <v>2000</v>
      </c>
      <c r="G516" s="127">
        <f t="shared" si="359"/>
        <v>2000</v>
      </c>
      <c r="H516" s="127">
        <v>0</v>
      </c>
      <c r="I516" s="127">
        <v>2000</v>
      </c>
      <c r="J516" s="127">
        <f t="shared" si="357"/>
        <v>2000</v>
      </c>
      <c r="K516" s="127">
        <v>0</v>
      </c>
      <c r="L516" s="127">
        <v>2000</v>
      </c>
      <c r="M516" s="127">
        <f t="shared" si="358"/>
        <v>1838</v>
      </c>
      <c r="N516" s="127">
        <v>0</v>
      </c>
      <c r="O516" s="307">
        <v>1838</v>
      </c>
    </row>
    <row r="517" spans="1:15" ht="60.75" customHeight="1" x14ac:dyDescent="0.25">
      <c r="A517" s="452" t="s">
        <v>264</v>
      </c>
      <c r="B517" s="452" t="s">
        <v>265</v>
      </c>
      <c r="C517" s="144" t="s">
        <v>318</v>
      </c>
      <c r="D517" s="145">
        <f t="shared" ref="D517:I517" si="361">D518+D528+D529</f>
        <v>3690.5</v>
      </c>
      <c r="E517" s="145">
        <f t="shared" si="361"/>
        <v>2583.5</v>
      </c>
      <c r="F517" s="145">
        <f t="shared" si="361"/>
        <v>1107</v>
      </c>
      <c r="G517" s="146">
        <f t="shared" si="361"/>
        <v>3690.5</v>
      </c>
      <c r="H517" s="146">
        <f t="shared" si="361"/>
        <v>2583.5</v>
      </c>
      <c r="I517" s="146">
        <f t="shared" si="361"/>
        <v>1107</v>
      </c>
      <c r="J517" s="146">
        <f t="shared" ref="J517:O517" si="362">J518+J528+J529</f>
        <v>3690.5</v>
      </c>
      <c r="K517" s="146">
        <f t="shared" si="362"/>
        <v>2583.5</v>
      </c>
      <c r="L517" s="146">
        <f t="shared" si="362"/>
        <v>1107</v>
      </c>
      <c r="M517" s="146">
        <f t="shared" si="362"/>
        <v>3516.5</v>
      </c>
      <c r="N517" s="146">
        <f t="shared" si="362"/>
        <v>2429.9</v>
      </c>
      <c r="O517" s="146">
        <f t="shared" si="362"/>
        <v>1086.5999999999999</v>
      </c>
    </row>
    <row r="518" spans="1:15" ht="91.5" customHeight="1" x14ac:dyDescent="0.25">
      <c r="A518" s="453"/>
      <c r="B518" s="453"/>
      <c r="C518" s="147" t="s">
        <v>306</v>
      </c>
      <c r="D518" s="148">
        <f t="shared" ref="D518:I518" si="363">D520+D527</f>
        <v>0</v>
      </c>
      <c r="E518" s="148">
        <f t="shared" si="363"/>
        <v>0</v>
      </c>
      <c r="F518" s="148">
        <f t="shared" si="363"/>
        <v>0</v>
      </c>
      <c r="G518" s="149">
        <f t="shared" si="363"/>
        <v>0</v>
      </c>
      <c r="H518" s="149">
        <f t="shared" si="363"/>
        <v>0</v>
      </c>
      <c r="I518" s="149">
        <f t="shared" si="363"/>
        <v>0</v>
      </c>
      <c r="J518" s="149">
        <f t="shared" ref="J518:O518" si="364">J520+J527</f>
        <v>0</v>
      </c>
      <c r="K518" s="149">
        <f t="shared" si="364"/>
        <v>0</v>
      </c>
      <c r="L518" s="149">
        <f t="shared" si="364"/>
        <v>0</v>
      </c>
      <c r="M518" s="149">
        <f t="shared" si="364"/>
        <v>0</v>
      </c>
      <c r="N518" s="149">
        <f t="shared" si="364"/>
        <v>0</v>
      </c>
      <c r="O518" s="149">
        <f t="shared" si="364"/>
        <v>0</v>
      </c>
    </row>
    <row r="519" spans="1:15" ht="32.4" x14ac:dyDescent="0.25">
      <c r="A519" s="453"/>
      <c r="B519" s="453"/>
      <c r="C519" s="147" t="s">
        <v>307</v>
      </c>
      <c r="D519" s="148"/>
      <c r="E519" s="148"/>
      <c r="F519" s="148"/>
      <c r="G519" s="149"/>
      <c r="H519" s="149"/>
      <c r="I519" s="149"/>
      <c r="J519" s="149"/>
      <c r="K519" s="149"/>
      <c r="L519" s="149"/>
      <c r="M519" s="149"/>
      <c r="N519" s="149"/>
      <c r="O519" s="149"/>
    </row>
    <row r="520" spans="1:15" ht="220.5" customHeight="1" x14ac:dyDescent="0.25">
      <c r="A520" s="453"/>
      <c r="B520" s="453"/>
      <c r="C520" s="147" t="s">
        <v>308</v>
      </c>
      <c r="D520" s="148">
        <f t="shared" ref="D520:I520" si="365">D521+D522+D523+D524+D525+D526</f>
        <v>0</v>
      </c>
      <c r="E520" s="148">
        <f t="shared" si="365"/>
        <v>0</v>
      </c>
      <c r="F520" s="148">
        <f t="shared" si="365"/>
        <v>0</v>
      </c>
      <c r="G520" s="149">
        <f t="shared" si="365"/>
        <v>0</v>
      </c>
      <c r="H520" s="149">
        <f t="shared" si="365"/>
        <v>0</v>
      </c>
      <c r="I520" s="149">
        <f t="shared" si="365"/>
        <v>0</v>
      </c>
      <c r="J520" s="149">
        <f t="shared" ref="J520:O520" si="366">J521+J522+J523+J524+J525+J526</f>
        <v>0</v>
      </c>
      <c r="K520" s="149">
        <f t="shared" si="366"/>
        <v>0</v>
      </c>
      <c r="L520" s="149">
        <f t="shared" si="366"/>
        <v>0</v>
      </c>
      <c r="M520" s="149">
        <f t="shared" si="366"/>
        <v>0</v>
      </c>
      <c r="N520" s="149">
        <f t="shared" si="366"/>
        <v>0</v>
      </c>
      <c r="O520" s="149">
        <f t="shared" si="366"/>
        <v>0</v>
      </c>
    </row>
    <row r="521" spans="1:15" ht="187.5" customHeight="1" x14ac:dyDescent="0.25">
      <c r="A521" s="453"/>
      <c r="B521" s="453"/>
      <c r="C521" s="150" t="s">
        <v>309</v>
      </c>
      <c r="D521" s="148">
        <f t="shared" ref="D521:I529" si="367">D534+D612</f>
        <v>0</v>
      </c>
      <c r="E521" s="148">
        <f t="shared" si="367"/>
        <v>0</v>
      </c>
      <c r="F521" s="148">
        <f t="shared" si="367"/>
        <v>0</v>
      </c>
      <c r="G521" s="149">
        <f t="shared" si="367"/>
        <v>0</v>
      </c>
      <c r="H521" s="149">
        <f t="shared" si="367"/>
        <v>0</v>
      </c>
      <c r="I521" s="149">
        <f t="shared" si="367"/>
        <v>0</v>
      </c>
      <c r="J521" s="149">
        <f t="shared" ref="J521:L529" si="368">J534+J612</f>
        <v>0</v>
      </c>
      <c r="K521" s="149">
        <f t="shared" si="368"/>
        <v>0</v>
      </c>
      <c r="L521" s="149">
        <f t="shared" si="368"/>
        <v>0</v>
      </c>
      <c r="M521" s="149">
        <f t="shared" ref="M521:O529" si="369">M534+M612</f>
        <v>0</v>
      </c>
      <c r="N521" s="149">
        <f t="shared" si="369"/>
        <v>0</v>
      </c>
      <c r="O521" s="149">
        <f t="shared" si="369"/>
        <v>0</v>
      </c>
    </row>
    <row r="522" spans="1:15" ht="223.5" customHeight="1" x14ac:dyDescent="0.25">
      <c r="A522" s="453"/>
      <c r="B522" s="453"/>
      <c r="C522" s="190" t="s">
        <v>310</v>
      </c>
      <c r="D522" s="148">
        <f t="shared" si="367"/>
        <v>0</v>
      </c>
      <c r="E522" s="148">
        <f t="shared" si="367"/>
        <v>0</v>
      </c>
      <c r="F522" s="148">
        <f t="shared" si="367"/>
        <v>0</v>
      </c>
      <c r="G522" s="149">
        <f t="shared" si="367"/>
        <v>0</v>
      </c>
      <c r="H522" s="149">
        <f t="shared" si="367"/>
        <v>0</v>
      </c>
      <c r="I522" s="149">
        <f t="shared" si="367"/>
        <v>0</v>
      </c>
      <c r="J522" s="149">
        <f t="shared" si="368"/>
        <v>0</v>
      </c>
      <c r="K522" s="149">
        <f t="shared" si="368"/>
        <v>0</v>
      </c>
      <c r="L522" s="149">
        <f t="shared" si="368"/>
        <v>0</v>
      </c>
      <c r="M522" s="149">
        <f t="shared" si="369"/>
        <v>0</v>
      </c>
      <c r="N522" s="149">
        <f t="shared" si="369"/>
        <v>0</v>
      </c>
      <c r="O522" s="149">
        <f t="shared" si="369"/>
        <v>0</v>
      </c>
    </row>
    <row r="523" spans="1:15" ht="189" customHeight="1" x14ac:dyDescent="0.25">
      <c r="A523" s="453"/>
      <c r="B523" s="453"/>
      <c r="C523" s="150" t="s">
        <v>311</v>
      </c>
      <c r="D523" s="148">
        <f t="shared" si="367"/>
        <v>0</v>
      </c>
      <c r="E523" s="148">
        <f t="shared" si="367"/>
        <v>0</v>
      </c>
      <c r="F523" s="148">
        <f t="shared" si="367"/>
        <v>0</v>
      </c>
      <c r="G523" s="149">
        <f t="shared" si="367"/>
        <v>0</v>
      </c>
      <c r="H523" s="149">
        <f t="shared" si="367"/>
        <v>0</v>
      </c>
      <c r="I523" s="149">
        <f t="shared" si="367"/>
        <v>0</v>
      </c>
      <c r="J523" s="149">
        <f t="shared" si="368"/>
        <v>0</v>
      </c>
      <c r="K523" s="149">
        <f t="shared" si="368"/>
        <v>0</v>
      </c>
      <c r="L523" s="149">
        <f t="shared" si="368"/>
        <v>0</v>
      </c>
      <c r="M523" s="149">
        <f t="shared" si="369"/>
        <v>0</v>
      </c>
      <c r="N523" s="149">
        <f t="shared" si="369"/>
        <v>0</v>
      </c>
      <c r="O523" s="149">
        <f t="shared" si="369"/>
        <v>0</v>
      </c>
    </row>
    <row r="524" spans="1:15" ht="216.75" customHeight="1" x14ac:dyDescent="0.25">
      <c r="A524" s="453"/>
      <c r="B524" s="453"/>
      <c r="C524" s="150" t="s">
        <v>312</v>
      </c>
      <c r="D524" s="148">
        <f t="shared" si="367"/>
        <v>0</v>
      </c>
      <c r="E524" s="148">
        <f t="shared" si="367"/>
        <v>0</v>
      </c>
      <c r="F524" s="148">
        <f t="shared" si="367"/>
        <v>0</v>
      </c>
      <c r="G524" s="149">
        <f t="shared" si="367"/>
        <v>0</v>
      </c>
      <c r="H524" s="149">
        <f t="shared" si="367"/>
        <v>0</v>
      </c>
      <c r="I524" s="149">
        <f t="shared" si="367"/>
        <v>0</v>
      </c>
      <c r="J524" s="149">
        <f t="shared" si="368"/>
        <v>0</v>
      </c>
      <c r="K524" s="149">
        <f t="shared" si="368"/>
        <v>0</v>
      </c>
      <c r="L524" s="149">
        <f t="shared" si="368"/>
        <v>0</v>
      </c>
      <c r="M524" s="149">
        <f t="shared" si="369"/>
        <v>0</v>
      </c>
      <c r="N524" s="149">
        <f t="shared" si="369"/>
        <v>0</v>
      </c>
      <c r="O524" s="149">
        <f t="shared" si="369"/>
        <v>0</v>
      </c>
    </row>
    <row r="525" spans="1:15" ht="190.5" customHeight="1" x14ac:dyDescent="0.25">
      <c r="A525" s="453"/>
      <c r="B525" s="453"/>
      <c r="C525" s="150" t="s">
        <v>313</v>
      </c>
      <c r="D525" s="148">
        <f t="shared" si="367"/>
        <v>0</v>
      </c>
      <c r="E525" s="148">
        <f t="shared" si="367"/>
        <v>0</v>
      </c>
      <c r="F525" s="148">
        <f t="shared" si="367"/>
        <v>0</v>
      </c>
      <c r="G525" s="149">
        <f t="shared" si="367"/>
        <v>0</v>
      </c>
      <c r="H525" s="149">
        <f t="shared" si="367"/>
        <v>0</v>
      </c>
      <c r="I525" s="149">
        <f t="shared" si="367"/>
        <v>0</v>
      </c>
      <c r="J525" s="149">
        <f t="shared" si="368"/>
        <v>0</v>
      </c>
      <c r="K525" s="149">
        <f t="shared" si="368"/>
        <v>0</v>
      </c>
      <c r="L525" s="149">
        <f t="shared" si="368"/>
        <v>0</v>
      </c>
      <c r="M525" s="149">
        <f t="shared" si="369"/>
        <v>0</v>
      </c>
      <c r="N525" s="149">
        <f t="shared" si="369"/>
        <v>0</v>
      </c>
      <c r="O525" s="149">
        <f t="shared" si="369"/>
        <v>0</v>
      </c>
    </row>
    <row r="526" spans="1:15" ht="219" customHeight="1" x14ac:dyDescent="0.25">
      <c r="A526" s="453"/>
      <c r="B526" s="453"/>
      <c r="C526" s="150" t="s">
        <v>314</v>
      </c>
      <c r="D526" s="148">
        <f t="shared" si="367"/>
        <v>0</v>
      </c>
      <c r="E526" s="148">
        <f t="shared" si="367"/>
        <v>0</v>
      </c>
      <c r="F526" s="148">
        <f t="shared" si="367"/>
        <v>0</v>
      </c>
      <c r="G526" s="149">
        <f t="shared" si="367"/>
        <v>0</v>
      </c>
      <c r="H526" s="149">
        <f t="shared" si="367"/>
        <v>0</v>
      </c>
      <c r="I526" s="149">
        <f t="shared" si="367"/>
        <v>0</v>
      </c>
      <c r="J526" s="149">
        <f t="shared" si="368"/>
        <v>0</v>
      </c>
      <c r="K526" s="149">
        <f t="shared" si="368"/>
        <v>0</v>
      </c>
      <c r="L526" s="149">
        <f t="shared" si="368"/>
        <v>0</v>
      </c>
      <c r="M526" s="149">
        <f t="shared" si="369"/>
        <v>0</v>
      </c>
      <c r="N526" s="149">
        <f t="shared" si="369"/>
        <v>0</v>
      </c>
      <c r="O526" s="149">
        <f t="shared" si="369"/>
        <v>0</v>
      </c>
    </row>
    <row r="527" spans="1:15" ht="315.75" customHeight="1" x14ac:dyDescent="0.25">
      <c r="A527" s="453"/>
      <c r="B527" s="453"/>
      <c r="C527" s="147" t="s">
        <v>315</v>
      </c>
      <c r="D527" s="148">
        <f t="shared" si="367"/>
        <v>0</v>
      </c>
      <c r="E527" s="148">
        <f t="shared" si="367"/>
        <v>0</v>
      </c>
      <c r="F527" s="148">
        <f t="shared" si="367"/>
        <v>0</v>
      </c>
      <c r="G527" s="149">
        <f t="shared" si="367"/>
        <v>0</v>
      </c>
      <c r="H527" s="149">
        <f t="shared" si="367"/>
        <v>0</v>
      </c>
      <c r="I527" s="149">
        <f t="shared" si="367"/>
        <v>0</v>
      </c>
      <c r="J527" s="149">
        <f t="shared" si="368"/>
        <v>0</v>
      </c>
      <c r="K527" s="149">
        <f t="shared" si="368"/>
        <v>0</v>
      </c>
      <c r="L527" s="149">
        <f t="shared" si="368"/>
        <v>0</v>
      </c>
      <c r="M527" s="149">
        <f t="shared" si="369"/>
        <v>0</v>
      </c>
      <c r="N527" s="149">
        <f t="shared" si="369"/>
        <v>0</v>
      </c>
      <c r="O527" s="149">
        <f t="shared" si="369"/>
        <v>0</v>
      </c>
    </row>
    <row r="528" spans="1:15" ht="32.4" x14ac:dyDescent="0.25">
      <c r="A528" s="453"/>
      <c r="B528" s="453"/>
      <c r="C528" s="147" t="s">
        <v>316</v>
      </c>
      <c r="D528" s="148">
        <f t="shared" si="367"/>
        <v>0</v>
      </c>
      <c r="E528" s="148">
        <f t="shared" si="367"/>
        <v>0</v>
      </c>
      <c r="F528" s="148">
        <f t="shared" si="367"/>
        <v>0</v>
      </c>
      <c r="G528" s="149">
        <f t="shared" si="367"/>
        <v>0</v>
      </c>
      <c r="H528" s="149">
        <f t="shared" si="367"/>
        <v>0</v>
      </c>
      <c r="I528" s="149">
        <f t="shared" si="367"/>
        <v>0</v>
      </c>
      <c r="J528" s="149">
        <f t="shared" si="368"/>
        <v>0</v>
      </c>
      <c r="K528" s="149">
        <f t="shared" si="368"/>
        <v>0</v>
      </c>
      <c r="L528" s="149">
        <f t="shared" si="368"/>
        <v>0</v>
      </c>
      <c r="M528" s="149">
        <f t="shared" si="369"/>
        <v>0</v>
      </c>
      <c r="N528" s="149">
        <f t="shared" si="369"/>
        <v>0</v>
      </c>
      <c r="O528" s="149">
        <f t="shared" si="369"/>
        <v>0</v>
      </c>
    </row>
    <row r="529" spans="1:15" ht="32.4" x14ac:dyDescent="0.25">
      <c r="A529" s="454"/>
      <c r="B529" s="454"/>
      <c r="C529" s="147" t="s">
        <v>317</v>
      </c>
      <c r="D529" s="148">
        <f t="shared" si="367"/>
        <v>3690.5</v>
      </c>
      <c r="E529" s="148">
        <f t="shared" si="367"/>
        <v>2583.5</v>
      </c>
      <c r="F529" s="148">
        <f t="shared" si="367"/>
        <v>1107</v>
      </c>
      <c r="G529" s="149">
        <f t="shared" si="367"/>
        <v>3690.5</v>
      </c>
      <c r="H529" s="149">
        <f t="shared" si="367"/>
        <v>2583.5</v>
      </c>
      <c r="I529" s="149">
        <f t="shared" si="367"/>
        <v>1107</v>
      </c>
      <c r="J529" s="149">
        <f t="shared" si="368"/>
        <v>3690.5</v>
      </c>
      <c r="K529" s="149">
        <f t="shared" si="368"/>
        <v>2583.5</v>
      </c>
      <c r="L529" s="149">
        <f t="shared" si="368"/>
        <v>1107</v>
      </c>
      <c r="M529" s="149">
        <f t="shared" si="369"/>
        <v>3516.5</v>
      </c>
      <c r="N529" s="149">
        <f t="shared" si="369"/>
        <v>2429.9</v>
      </c>
      <c r="O529" s="149">
        <f t="shared" si="369"/>
        <v>1086.5999999999999</v>
      </c>
    </row>
    <row r="530" spans="1:15" ht="60.75" customHeight="1" x14ac:dyDescent="0.25">
      <c r="A530" s="435" t="s">
        <v>272</v>
      </c>
      <c r="B530" s="435" t="s">
        <v>97</v>
      </c>
      <c r="C530" s="122" t="s">
        <v>318</v>
      </c>
      <c r="D530" s="123">
        <f t="shared" ref="D530:I530" si="370">D531+D541+D542</f>
        <v>400</v>
      </c>
      <c r="E530" s="123">
        <f t="shared" si="370"/>
        <v>400</v>
      </c>
      <c r="F530" s="123">
        <f t="shared" si="370"/>
        <v>0</v>
      </c>
      <c r="G530" s="124">
        <f t="shared" si="370"/>
        <v>400</v>
      </c>
      <c r="H530" s="124">
        <f t="shared" si="370"/>
        <v>400</v>
      </c>
      <c r="I530" s="124">
        <f t="shared" si="370"/>
        <v>0</v>
      </c>
      <c r="J530" s="124">
        <f t="shared" ref="J530:O530" si="371">J531+J541+J542</f>
        <v>400</v>
      </c>
      <c r="K530" s="124">
        <f t="shared" si="371"/>
        <v>400</v>
      </c>
      <c r="L530" s="124">
        <f t="shared" si="371"/>
        <v>0</v>
      </c>
      <c r="M530" s="124">
        <f t="shared" si="371"/>
        <v>300</v>
      </c>
      <c r="N530" s="124">
        <f t="shared" si="371"/>
        <v>300</v>
      </c>
      <c r="O530" s="124">
        <f t="shared" si="371"/>
        <v>0</v>
      </c>
    </row>
    <row r="531" spans="1:15" ht="96.75" customHeight="1" x14ac:dyDescent="0.25">
      <c r="A531" s="436"/>
      <c r="B531" s="436"/>
      <c r="C531" s="125" t="s">
        <v>306</v>
      </c>
      <c r="D531" s="126">
        <f t="shared" ref="D531:I531" si="372">D533+D540</f>
        <v>0</v>
      </c>
      <c r="E531" s="126">
        <f t="shared" si="372"/>
        <v>0</v>
      </c>
      <c r="F531" s="126">
        <f t="shared" si="372"/>
        <v>0</v>
      </c>
      <c r="G531" s="127">
        <f t="shared" si="372"/>
        <v>0</v>
      </c>
      <c r="H531" s="127">
        <f t="shared" si="372"/>
        <v>0</v>
      </c>
      <c r="I531" s="127">
        <f t="shared" si="372"/>
        <v>0</v>
      </c>
      <c r="J531" s="127">
        <f t="shared" ref="J531:O531" si="373">J533+J540</f>
        <v>0</v>
      </c>
      <c r="K531" s="127">
        <f t="shared" si="373"/>
        <v>0</v>
      </c>
      <c r="L531" s="127">
        <f t="shared" si="373"/>
        <v>0</v>
      </c>
      <c r="M531" s="127">
        <f t="shared" si="373"/>
        <v>0</v>
      </c>
      <c r="N531" s="127">
        <f t="shared" si="373"/>
        <v>0</v>
      </c>
      <c r="O531" s="127">
        <f t="shared" si="373"/>
        <v>0</v>
      </c>
    </row>
    <row r="532" spans="1:15" ht="32.4" x14ac:dyDescent="0.25">
      <c r="A532" s="436"/>
      <c r="B532" s="436"/>
      <c r="C532" s="125" t="s">
        <v>307</v>
      </c>
      <c r="D532" s="126"/>
      <c r="E532" s="126"/>
      <c r="F532" s="126"/>
      <c r="G532" s="127"/>
      <c r="H532" s="127"/>
      <c r="I532" s="127"/>
      <c r="J532" s="127"/>
      <c r="K532" s="127"/>
      <c r="L532" s="127"/>
      <c r="M532" s="127"/>
      <c r="N532" s="127"/>
      <c r="O532" s="127"/>
    </row>
    <row r="533" spans="1:15" ht="223.5" customHeight="1" x14ac:dyDescent="0.25">
      <c r="A533" s="436"/>
      <c r="B533" s="436"/>
      <c r="C533" s="125" t="s">
        <v>308</v>
      </c>
      <c r="D533" s="126">
        <f t="shared" ref="D533:I533" si="374">D534+D535+D536+D537+D538+D539</f>
        <v>0</v>
      </c>
      <c r="E533" s="126">
        <f t="shared" si="374"/>
        <v>0</v>
      </c>
      <c r="F533" s="126">
        <f t="shared" si="374"/>
        <v>0</v>
      </c>
      <c r="G533" s="127">
        <f t="shared" si="374"/>
        <v>0</v>
      </c>
      <c r="H533" s="127">
        <f t="shared" si="374"/>
        <v>0</v>
      </c>
      <c r="I533" s="127">
        <f t="shared" si="374"/>
        <v>0</v>
      </c>
      <c r="J533" s="127">
        <f t="shared" ref="J533:O533" si="375">J534+J535+J536+J537+J538+J539</f>
        <v>0</v>
      </c>
      <c r="K533" s="127">
        <f t="shared" si="375"/>
        <v>0</v>
      </c>
      <c r="L533" s="127">
        <f t="shared" si="375"/>
        <v>0</v>
      </c>
      <c r="M533" s="127">
        <f t="shared" si="375"/>
        <v>0</v>
      </c>
      <c r="N533" s="127">
        <f t="shared" si="375"/>
        <v>0</v>
      </c>
      <c r="O533" s="127">
        <f t="shared" si="375"/>
        <v>0</v>
      </c>
    </row>
    <row r="534" spans="1:15" ht="189" customHeight="1" x14ac:dyDescent="0.25">
      <c r="A534" s="436"/>
      <c r="B534" s="436"/>
      <c r="C534" s="184" t="s">
        <v>309</v>
      </c>
      <c r="D534" s="185">
        <f t="shared" ref="D534:I542" si="376">D547+D560+D573+D586+D599</f>
        <v>0</v>
      </c>
      <c r="E534" s="185">
        <f t="shared" si="376"/>
        <v>0</v>
      </c>
      <c r="F534" s="185">
        <f t="shared" si="376"/>
        <v>0</v>
      </c>
      <c r="G534" s="186">
        <f t="shared" si="376"/>
        <v>0</v>
      </c>
      <c r="H534" s="186">
        <f t="shared" si="376"/>
        <v>0</v>
      </c>
      <c r="I534" s="186">
        <f t="shared" si="376"/>
        <v>0</v>
      </c>
      <c r="J534" s="186">
        <f t="shared" ref="J534:L542" si="377">J547+J560+J573+J586+J599</f>
        <v>0</v>
      </c>
      <c r="K534" s="186">
        <f t="shared" si="377"/>
        <v>0</v>
      </c>
      <c r="L534" s="186">
        <f t="shared" si="377"/>
        <v>0</v>
      </c>
      <c r="M534" s="186">
        <f t="shared" ref="M534:O542" si="378">M547+M560+M573+M586+M599</f>
        <v>0</v>
      </c>
      <c r="N534" s="186">
        <f t="shared" si="378"/>
        <v>0</v>
      </c>
      <c r="O534" s="186">
        <f t="shared" si="378"/>
        <v>0</v>
      </c>
    </row>
    <row r="535" spans="1:15" ht="226.8" x14ac:dyDescent="0.25">
      <c r="A535" s="436"/>
      <c r="B535" s="436"/>
      <c r="C535" s="128" t="s">
        <v>310</v>
      </c>
      <c r="D535" s="126">
        <f t="shared" si="376"/>
        <v>0</v>
      </c>
      <c r="E535" s="126">
        <f t="shared" si="376"/>
        <v>0</v>
      </c>
      <c r="F535" s="126">
        <f t="shared" si="376"/>
        <v>0</v>
      </c>
      <c r="G535" s="127">
        <f t="shared" si="376"/>
        <v>0</v>
      </c>
      <c r="H535" s="127">
        <f t="shared" si="376"/>
        <v>0</v>
      </c>
      <c r="I535" s="127">
        <f t="shared" si="376"/>
        <v>0</v>
      </c>
      <c r="J535" s="127">
        <f t="shared" si="377"/>
        <v>0</v>
      </c>
      <c r="K535" s="127">
        <f t="shared" si="377"/>
        <v>0</v>
      </c>
      <c r="L535" s="127">
        <f t="shared" si="377"/>
        <v>0</v>
      </c>
      <c r="M535" s="127">
        <f t="shared" si="378"/>
        <v>0</v>
      </c>
      <c r="N535" s="127">
        <f t="shared" si="378"/>
        <v>0</v>
      </c>
      <c r="O535" s="127">
        <f t="shared" si="378"/>
        <v>0</v>
      </c>
    </row>
    <row r="536" spans="1:15" ht="194.4" x14ac:dyDescent="0.25">
      <c r="A536" s="436"/>
      <c r="B536" s="436"/>
      <c r="C536" s="128" t="s">
        <v>311</v>
      </c>
      <c r="D536" s="126">
        <f t="shared" si="376"/>
        <v>0</v>
      </c>
      <c r="E536" s="126">
        <f t="shared" si="376"/>
        <v>0</v>
      </c>
      <c r="F536" s="126">
        <f t="shared" si="376"/>
        <v>0</v>
      </c>
      <c r="G536" s="127">
        <f t="shared" si="376"/>
        <v>0</v>
      </c>
      <c r="H536" s="127">
        <f t="shared" si="376"/>
        <v>0</v>
      </c>
      <c r="I536" s="127">
        <f t="shared" si="376"/>
        <v>0</v>
      </c>
      <c r="J536" s="127">
        <f t="shared" si="377"/>
        <v>0</v>
      </c>
      <c r="K536" s="127">
        <f t="shared" si="377"/>
        <v>0</v>
      </c>
      <c r="L536" s="127">
        <f t="shared" si="377"/>
        <v>0</v>
      </c>
      <c r="M536" s="127">
        <f t="shared" si="378"/>
        <v>0</v>
      </c>
      <c r="N536" s="127">
        <f t="shared" si="378"/>
        <v>0</v>
      </c>
      <c r="O536" s="127">
        <f t="shared" si="378"/>
        <v>0</v>
      </c>
    </row>
    <row r="537" spans="1:15" ht="223.5" customHeight="1" x14ac:dyDescent="0.25">
      <c r="A537" s="436"/>
      <c r="B537" s="436"/>
      <c r="C537" s="128" t="s">
        <v>312</v>
      </c>
      <c r="D537" s="126">
        <f t="shared" si="376"/>
        <v>0</v>
      </c>
      <c r="E537" s="126">
        <f t="shared" si="376"/>
        <v>0</v>
      </c>
      <c r="F537" s="126">
        <f t="shared" si="376"/>
        <v>0</v>
      </c>
      <c r="G537" s="127">
        <f t="shared" si="376"/>
        <v>0</v>
      </c>
      <c r="H537" s="127">
        <f t="shared" si="376"/>
        <v>0</v>
      </c>
      <c r="I537" s="127">
        <f t="shared" si="376"/>
        <v>0</v>
      </c>
      <c r="J537" s="127">
        <f t="shared" si="377"/>
        <v>0</v>
      </c>
      <c r="K537" s="127">
        <f t="shared" si="377"/>
        <v>0</v>
      </c>
      <c r="L537" s="127">
        <f t="shared" si="377"/>
        <v>0</v>
      </c>
      <c r="M537" s="127">
        <f t="shared" si="378"/>
        <v>0</v>
      </c>
      <c r="N537" s="127">
        <f t="shared" si="378"/>
        <v>0</v>
      </c>
      <c r="O537" s="127">
        <f t="shared" si="378"/>
        <v>0</v>
      </c>
    </row>
    <row r="538" spans="1:15" ht="191.25" customHeight="1" x14ac:dyDescent="0.25">
      <c r="A538" s="436"/>
      <c r="B538" s="436"/>
      <c r="C538" s="128" t="s">
        <v>313</v>
      </c>
      <c r="D538" s="126">
        <f t="shared" si="376"/>
        <v>0</v>
      </c>
      <c r="E538" s="126">
        <f t="shared" si="376"/>
        <v>0</v>
      </c>
      <c r="F538" s="126">
        <f t="shared" si="376"/>
        <v>0</v>
      </c>
      <c r="G538" s="127">
        <f t="shared" si="376"/>
        <v>0</v>
      </c>
      <c r="H538" s="127">
        <f t="shared" si="376"/>
        <v>0</v>
      </c>
      <c r="I538" s="127">
        <f t="shared" si="376"/>
        <v>0</v>
      </c>
      <c r="J538" s="127">
        <f t="shared" si="377"/>
        <v>0</v>
      </c>
      <c r="K538" s="127">
        <f t="shared" si="377"/>
        <v>0</v>
      </c>
      <c r="L538" s="127">
        <f t="shared" si="377"/>
        <v>0</v>
      </c>
      <c r="M538" s="127">
        <f t="shared" si="378"/>
        <v>0</v>
      </c>
      <c r="N538" s="127">
        <f t="shared" si="378"/>
        <v>0</v>
      </c>
      <c r="O538" s="127">
        <f t="shared" si="378"/>
        <v>0</v>
      </c>
    </row>
    <row r="539" spans="1:15" ht="225" customHeight="1" x14ac:dyDescent="0.25">
      <c r="A539" s="436"/>
      <c r="B539" s="436"/>
      <c r="C539" s="128" t="s">
        <v>314</v>
      </c>
      <c r="D539" s="126">
        <f t="shared" si="376"/>
        <v>0</v>
      </c>
      <c r="E539" s="126">
        <f t="shared" si="376"/>
        <v>0</v>
      </c>
      <c r="F539" s="126">
        <f t="shared" si="376"/>
        <v>0</v>
      </c>
      <c r="G539" s="127">
        <f t="shared" si="376"/>
        <v>0</v>
      </c>
      <c r="H539" s="127">
        <f t="shared" si="376"/>
        <v>0</v>
      </c>
      <c r="I539" s="127">
        <f t="shared" si="376"/>
        <v>0</v>
      </c>
      <c r="J539" s="127">
        <f t="shared" si="377"/>
        <v>0</v>
      </c>
      <c r="K539" s="127">
        <f t="shared" si="377"/>
        <v>0</v>
      </c>
      <c r="L539" s="127">
        <f t="shared" si="377"/>
        <v>0</v>
      </c>
      <c r="M539" s="127">
        <f t="shared" si="378"/>
        <v>0</v>
      </c>
      <c r="N539" s="127">
        <f t="shared" si="378"/>
        <v>0</v>
      </c>
      <c r="O539" s="127">
        <f t="shared" si="378"/>
        <v>0</v>
      </c>
    </row>
    <row r="540" spans="1:15" ht="318.75" customHeight="1" x14ac:dyDescent="0.25">
      <c r="A540" s="436"/>
      <c r="B540" s="436"/>
      <c r="C540" s="125" t="s">
        <v>315</v>
      </c>
      <c r="D540" s="126">
        <f t="shared" si="376"/>
        <v>0</v>
      </c>
      <c r="E540" s="126">
        <f t="shared" si="376"/>
        <v>0</v>
      </c>
      <c r="F540" s="126">
        <f t="shared" si="376"/>
        <v>0</v>
      </c>
      <c r="G540" s="127">
        <f t="shared" si="376"/>
        <v>0</v>
      </c>
      <c r="H540" s="127">
        <f t="shared" si="376"/>
        <v>0</v>
      </c>
      <c r="I540" s="127">
        <f t="shared" si="376"/>
        <v>0</v>
      </c>
      <c r="J540" s="127">
        <f t="shared" si="377"/>
        <v>0</v>
      </c>
      <c r="K540" s="127">
        <f t="shared" si="377"/>
        <v>0</v>
      </c>
      <c r="L540" s="127">
        <f t="shared" si="377"/>
        <v>0</v>
      </c>
      <c r="M540" s="127">
        <f t="shared" si="378"/>
        <v>0</v>
      </c>
      <c r="N540" s="127">
        <f t="shared" si="378"/>
        <v>0</v>
      </c>
      <c r="O540" s="127">
        <f t="shared" si="378"/>
        <v>0</v>
      </c>
    </row>
    <row r="541" spans="1:15" ht="32.4" x14ac:dyDescent="0.25">
      <c r="A541" s="436"/>
      <c r="B541" s="436"/>
      <c r="C541" s="125" t="s">
        <v>316</v>
      </c>
      <c r="D541" s="126">
        <f t="shared" si="376"/>
        <v>0</v>
      </c>
      <c r="E541" s="126">
        <f t="shared" si="376"/>
        <v>0</v>
      </c>
      <c r="F541" s="126">
        <f t="shared" si="376"/>
        <v>0</v>
      </c>
      <c r="G541" s="127">
        <f t="shared" si="376"/>
        <v>0</v>
      </c>
      <c r="H541" s="127">
        <f t="shared" si="376"/>
        <v>0</v>
      </c>
      <c r="I541" s="127">
        <f t="shared" si="376"/>
        <v>0</v>
      </c>
      <c r="J541" s="127">
        <f t="shared" si="377"/>
        <v>0</v>
      </c>
      <c r="K541" s="127">
        <f t="shared" si="377"/>
        <v>0</v>
      </c>
      <c r="L541" s="127">
        <f t="shared" si="377"/>
        <v>0</v>
      </c>
      <c r="M541" s="127">
        <f t="shared" si="378"/>
        <v>0</v>
      </c>
      <c r="N541" s="127">
        <f t="shared" si="378"/>
        <v>0</v>
      </c>
      <c r="O541" s="127">
        <f t="shared" si="378"/>
        <v>0</v>
      </c>
    </row>
    <row r="542" spans="1:15" ht="32.4" x14ac:dyDescent="0.25">
      <c r="A542" s="437"/>
      <c r="B542" s="437"/>
      <c r="C542" s="125" t="s">
        <v>317</v>
      </c>
      <c r="D542" s="126">
        <f t="shared" si="376"/>
        <v>400</v>
      </c>
      <c r="E542" s="126">
        <f t="shared" si="376"/>
        <v>400</v>
      </c>
      <c r="F542" s="126">
        <f t="shared" si="376"/>
        <v>0</v>
      </c>
      <c r="G542" s="127">
        <f t="shared" si="376"/>
        <v>400</v>
      </c>
      <c r="H542" s="127">
        <f t="shared" si="376"/>
        <v>400</v>
      </c>
      <c r="I542" s="127">
        <f t="shared" si="376"/>
        <v>0</v>
      </c>
      <c r="J542" s="127">
        <f t="shared" si="377"/>
        <v>400</v>
      </c>
      <c r="K542" s="127">
        <f t="shared" si="377"/>
        <v>400</v>
      </c>
      <c r="L542" s="127">
        <f t="shared" si="377"/>
        <v>0</v>
      </c>
      <c r="M542" s="127">
        <f t="shared" si="378"/>
        <v>300</v>
      </c>
      <c r="N542" s="127">
        <f t="shared" si="378"/>
        <v>300</v>
      </c>
      <c r="O542" s="127">
        <f t="shared" si="378"/>
        <v>0</v>
      </c>
    </row>
    <row r="543" spans="1:15" ht="44.25" customHeight="1" x14ac:dyDescent="0.25">
      <c r="A543" s="447" t="s">
        <v>330</v>
      </c>
      <c r="B543" s="447" t="s">
        <v>331</v>
      </c>
      <c r="C543" s="135" t="s">
        <v>318</v>
      </c>
      <c r="D543" s="136">
        <f t="shared" ref="D543:I543" si="379">D544+D554+D555</f>
        <v>0</v>
      </c>
      <c r="E543" s="136">
        <f t="shared" si="379"/>
        <v>0</v>
      </c>
      <c r="F543" s="136">
        <f t="shared" si="379"/>
        <v>0</v>
      </c>
      <c r="G543" s="136">
        <f t="shared" si="379"/>
        <v>0</v>
      </c>
      <c r="H543" s="136">
        <f t="shared" si="379"/>
        <v>0</v>
      </c>
      <c r="I543" s="136">
        <f t="shared" si="379"/>
        <v>0</v>
      </c>
      <c r="J543" s="136">
        <f t="shared" ref="J543:O543" si="380">J544+J554+J555</f>
        <v>0</v>
      </c>
      <c r="K543" s="136">
        <f t="shared" si="380"/>
        <v>0</v>
      </c>
      <c r="L543" s="136">
        <f t="shared" si="380"/>
        <v>0</v>
      </c>
      <c r="M543" s="136">
        <f t="shared" si="380"/>
        <v>0</v>
      </c>
      <c r="N543" s="136">
        <f t="shared" si="380"/>
        <v>0</v>
      </c>
      <c r="O543" s="136">
        <f t="shared" si="380"/>
        <v>0</v>
      </c>
    </row>
    <row r="544" spans="1:15" ht="97.2" x14ac:dyDescent="0.25">
      <c r="A544" s="448"/>
      <c r="B544" s="448"/>
      <c r="C544" s="135" t="s">
        <v>306</v>
      </c>
      <c r="D544" s="136">
        <f t="shared" ref="D544:I544" si="381">D546+D553</f>
        <v>0</v>
      </c>
      <c r="E544" s="136">
        <f t="shared" si="381"/>
        <v>0</v>
      </c>
      <c r="F544" s="136">
        <f t="shared" si="381"/>
        <v>0</v>
      </c>
      <c r="G544" s="136">
        <f t="shared" si="381"/>
        <v>0</v>
      </c>
      <c r="H544" s="136">
        <f t="shared" si="381"/>
        <v>0</v>
      </c>
      <c r="I544" s="136">
        <f t="shared" si="381"/>
        <v>0</v>
      </c>
      <c r="J544" s="136">
        <f t="shared" ref="J544:O544" si="382">J546+J553</f>
        <v>0</v>
      </c>
      <c r="K544" s="136">
        <f t="shared" si="382"/>
        <v>0</v>
      </c>
      <c r="L544" s="136">
        <f t="shared" si="382"/>
        <v>0</v>
      </c>
      <c r="M544" s="136">
        <f t="shared" si="382"/>
        <v>0</v>
      </c>
      <c r="N544" s="136">
        <f t="shared" si="382"/>
        <v>0</v>
      </c>
      <c r="O544" s="136">
        <f t="shared" si="382"/>
        <v>0</v>
      </c>
    </row>
    <row r="545" spans="1:15" ht="32.4" x14ac:dyDescent="0.25">
      <c r="A545" s="448"/>
      <c r="B545" s="448"/>
      <c r="C545" s="135" t="s">
        <v>307</v>
      </c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</row>
    <row r="546" spans="1:15" ht="232.5" customHeight="1" x14ac:dyDescent="0.25">
      <c r="A546" s="448"/>
      <c r="B546" s="448"/>
      <c r="C546" s="135" t="s">
        <v>308</v>
      </c>
      <c r="D546" s="136">
        <f t="shared" ref="D546:I546" si="383">D547+D548+D549+D550+D551+D552</f>
        <v>0</v>
      </c>
      <c r="E546" s="136">
        <f t="shared" si="383"/>
        <v>0</v>
      </c>
      <c r="F546" s="136">
        <f t="shared" si="383"/>
        <v>0</v>
      </c>
      <c r="G546" s="136">
        <f t="shared" si="383"/>
        <v>0</v>
      </c>
      <c r="H546" s="136">
        <f t="shared" si="383"/>
        <v>0</v>
      </c>
      <c r="I546" s="136">
        <f t="shared" si="383"/>
        <v>0</v>
      </c>
      <c r="J546" s="136">
        <f t="shared" ref="J546:O546" si="384">J547+J548+J549+J550+J551+J552</f>
        <v>0</v>
      </c>
      <c r="K546" s="136">
        <f t="shared" si="384"/>
        <v>0</v>
      </c>
      <c r="L546" s="136">
        <f t="shared" si="384"/>
        <v>0</v>
      </c>
      <c r="M546" s="136">
        <f t="shared" si="384"/>
        <v>0</v>
      </c>
      <c r="N546" s="136">
        <f t="shared" si="384"/>
        <v>0</v>
      </c>
      <c r="O546" s="136">
        <f t="shared" si="384"/>
        <v>0</v>
      </c>
    </row>
    <row r="547" spans="1:15" ht="194.4" x14ac:dyDescent="0.25">
      <c r="A547" s="448"/>
      <c r="B547" s="448"/>
      <c r="C547" s="137" t="s">
        <v>309</v>
      </c>
      <c r="D547" s="136">
        <f>E547+F547</f>
        <v>0</v>
      </c>
      <c r="E547" s="136">
        <v>0</v>
      </c>
      <c r="F547" s="136">
        <v>0</v>
      </c>
      <c r="G547" s="136">
        <f>H547+I547</f>
        <v>0</v>
      </c>
      <c r="H547" s="136">
        <v>0</v>
      </c>
      <c r="I547" s="136">
        <v>0</v>
      </c>
      <c r="J547" s="136">
        <f>K547+L547</f>
        <v>0</v>
      </c>
      <c r="K547" s="136">
        <v>0</v>
      </c>
      <c r="L547" s="136">
        <v>0</v>
      </c>
      <c r="M547" s="136">
        <f>N547+O547</f>
        <v>0</v>
      </c>
      <c r="N547" s="136">
        <v>0</v>
      </c>
      <c r="O547" s="136">
        <v>0</v>
      </c>
    </row>
    <row r="548" spans="1:15" ht="225.75" customHeight="1" x14ac:dyDescent="0.25">
      <c r="A548" s="448"/>
      <c r="B548" s="448"/>
      <c r="C548" s="137" t="s">
        <v>310</v>
      </c>
      <c r="D548" s="136">
        <f t="shared" ref="D548:D555" si="385">E548+F548</f>
        <v>0</v>
      </c>
      <c r="E548" s="136">
        <v>0</v>
      </c>
      <c r="F548" s="136">
        <v>0</v>
      </c>
      <c r="G548" s="136">
        <f>H548+I548</f>
        <v>0</v>
      </c>
      <c r="H548" s="136">
        <v>0</v>
      </c>
      <c r="I548" s="136">
        <v>0</v>
      </c>
      <c r="J548" s="136">
        <f>K548+L548</f>
        <v>0</v>
      </c>
      <c r="K548" s="136">
        <v>0</v>
      </c>
      <c r="L548" s="136">
        <v>0</v>
      </c>
      <c r="M548" s="136">
        <f>N548+O548</f>
        <v>0</v>
      </c>
      <c r="N548" s="136">
        <v>0</v>
      </c>
      <c r="O548" s="136">
        <v>0</v>
      </c>
    </row>
    <row r="549" spans="1:15" ht="189" customHeight="1" x14ac:dyDescent="0.25">
      <c r="A549" s="448"/>
      <c r="B549" s="448"/>
      <c r="C549" s="137" t="s">
        <v>311</v>
      </c>
      <c r="D549" s="136">
        <f t="shared" si="385"/>
        <v>0</v>
      </c>
      <c r="E549" s="136">
        <v>0</v>
      </c>
      <c r="F549" s="136">
        <v>0</v>
      </c>
      <c r="G549" s="136">
        <f t="shared" ref="G549:G555" si="386">H549+I549</f>
        <v>0</v>
      </c>
      <c r="H549" s="136">
        <v>0</v>
      </c>
      <c r="I549" s="136">
        <v>0</v>
      </c>
      <c r="J549" s="136">
        <f t="shared" ref="J549:J555" si="387">K549+L549</f>
        <v>0</v>
      </c>
      <c r="K549" s="136">
        <v>0</v>
      </c>
      <c r="L549" s="136">
        <v>0</v>
      </c>
      <c r="M549" s="136">
        <f t="shared" ref="M549:M555" si="388">N549+O549</f>
        <v>0</v>
      </c>
      <c r="N549" s="136">
        <v>0</v>
      </c>
      <c r="O549" s="136">
        <v>0</v>
      </c>
    </row>
    <row r="550" spans="1:15" ht="225.75" customHeight="1" x14ac:dyDescent="0.25">
      <c r="A550" s="448"/>
      <c r="B550" s="448"/>
      <c r="C550" s="137" t="s">
        <v>312</v>
      </c>
      <c r="D550" s="136">
        <f t="shared" si="385"/>
        <v>0</v>
      </c>
      <c r="E550" s="136">
        <v>0</v>
      </c>
      <c r="F550" s="136">
        <v>0</v>
      </c>
      <c r="G550" s="136">
        <f t="shared" si="386"/>
        <v>0</v>
      </c>
      <c r="H550" s="136">
        <v>0</v>
      </c>
      <c r="I550" s="136">
        <v>0</v>
      </c>
      <c r="J550" s="136">
        <f t="shared" si="387"/>
        <v>0</v>
      </c>
      <c r="K550" s="136">
        <v>0</v>
      </c>
      <c r="L550" s="136">
        <v>0</v>
      </c>
      <c r="M550" s="136">
        <f t="shared" si="388"/>
        <v>0</v>
      </c>
      <c r="N550" s="136">
        <v>0</v>
      </c>
      <c r="O550" s="136">
        <v>0</v>
      </c>
    </row>
    <row r="551" spans="1:15" ht="186.75" customHeight="1" x14ac:dyDescent="0.25">
      <c r="A551" s="448"/>
      <c r="B551" s="448"/>
      <c r="C551" s="137" t="s">
        <v>313</v>
      </c>
      <c r="D551" s="136">
        <f t="shared" si="385"/>
        <v>0</v>
      </c>
      <c r="E551" s="136">
        <v>0</v>
      </c>
      <c r="F551" s="136">
        <v>0</v>
      </c>
      <c r="G551" s="136">
        <f t="shared" si="386"/>
        <v>0</v>
      </c>
      <c r="H551" s="136">
        <v>0</v>
      </c>
      <c r="I551" s="136">
        <v>0</v>
      </c>
      <c r="J551" s="136">
        <f t="shared" si="387"/>
        <v>0</v>
      </c>
      <c r="K551" s="136">
        <v>0</v>
      </c>
      <c r="L551" s="136">
        <v>0</v>
      </c>
      <c r="M551" s="136">
        <f t="shared" si="388"/>
        <v>0</v>
      </c>
      <c r="N551" s="136">
        <v>0</v>
      </c>
      <c r="O551" s="136">
        <v>0</v>
      </c>
    </row>
    <row r="552" spans="1:15" ht="224.25" customHeight="1" x14ac:dyDescent="0.25">
      <c r="A552" s="448"/>
      <c r="B552" s="448"/>
      <c r="C552" s="137" t="s">
        <v>314</v>
      </c>
      <c r="D552" s="136">
        <f t="shared" si="385"/>
        <v>0</v>
      </c>
      <c r="E552" s="136">
        <v>0</v>
      </c>
      <c r="F552" s="136">
        <v>0</v>
      </c>
      <c r="G552" s="136">
        <f t="shared" si="386"/>
        <v>0</v>
      </c>
      <c r="H552" s="136">
        <v>0</v>
      </c>
      <c r="I552" s="136">
        <v>0</v>
      </c>
      <c r="J552" s="136">
        <f t="shared" si="387"/>
        <v>0</v>
      </c>
      <c r="K552" s="136">
        <v>0</v>
      </c>
      <c r="L552" s="136">
        <v>0</v>
      </c>
      <c r="M552" s="136">
        <f t="shared" si="388"/>
        <v>0</v>
      </c>
      <c r="N552" s="136">
        <v>0</v>
      </c>
      <c r="O552" s="136">
        <v>0</v>
      </c>
    </row>
    <row r="553" spans="1:15" ht="319.5" customHeight="1" x14ac:dyDescent="0.25">
      <c r="A553" s="448"/>
      <c r="B553" s="448"/>
      <c r="C553" s="140" t="s">
        <v>315</v>
      </c>
      <c r="D553" s="157">
        <f t="shared" si="385"/>
        <v>0</v>
      </c>
      <c r="E553" s="157">
        <v>0</v>
      </c>
      <c r="F553" s="157">
        <v>0</v>
      </c>
      <c r="G553" s="157">
        <f t="shared" si="386"/>
        <v>0</v>
      </c>
      <c r="H553" s="157">
        <v>0</v>
      </c>
      <c r="I553" s="157">
        <v>0</v>
      </c>
      <c r="J553" s="157">
        <f t="shared" si="387"/>
        <v>0</v>
      </c>
      <c r="K553" s="157">
        <v>0</v>
      </c>
      <c r="L553" s="157">
        <v>0</v>
      </c>
      <c r="M553" s="157">
        <f t="shared" si="388"/>
        <v>0</v>
      </c>
      <c r="N553" s="157">
        <v>0</v>
      </c>
      <c r="O553" s="157">
        <v>0</v>
      </c>
    </row>
    <row r="554" spans="1:15" ht="32.4" x14ac:dyDescent="0.25">
      <c r="A554" s="448"/>
      <c r="B554" s="448"/>
      <c r="C554" s="135" t="s">
        <v>316</v>
      </c>
      <c r="D554" s="136">
        <f t="shared" si="385"/>
        <v>0</v>
      </c>
      <c r="E554" s="136">
        <v>0</v>
      </c>
      <c r="F554" s="136">
        <v>0</v>
      </c>
      <c r="G554" s="136">
        <f t="shared" si="386"/>
        <v>0</v>
      </c>
      <c r="H554" s="136">
        <v>0</v>
      </c>
      <c r="I554" s="136">
        <v>0</v>
      </c>
      <c r="J554" s="136">
        <f t="shared" si="387"/>
        <v>0</v>
      </c>
      <c r="K554" s="136">
        <v>0</v>
      </c>
      <c r="L554" s="136">
        <v>0</v>
      </c>
      <c r="M554" s="136">
        <f t="shared" si="388"/>
        <v>0</v>
      </c>
      <c r="N554" s="136">
        <v>0</v>
      </c>
      <c r="O554" s="136">
        <v>0</v>
      </c>
    </row>
    <row r="555" spans="1:15" ht="32.4" x14ac:dyDescent="0.25">
      <c r="A555" s="449"/>
      <c r="B555" s="449"/>
      <c r="C555" s="135" t="s">
        <v>317</v>
      </c>
      <c r="D555" s="136">
        <f t="shared" si="385"/>
        <v>0</v>
      </c>
      <c r="E555" s="136">
        <v>0</v>
      </c>
      <c r="F555" s="136">
        <v>0</v>
      </c>
      <c r="G555" s="136">
        <f t="shared" si="386"/>
        <v>0</v>
      </c>
      <c r="H555" s="136">
        <v>0</v>
      </c>
      <c r="I555" s="136">
        <v>0</v>
      </c>
      <c r="J555" s="136">
        <f t="shared" si="387"/>
        <v>0</v>
      </c>
      <c r="K555" s="136">
        <v>0</v>
      </c>
      <c r="L555" s="136">
        <v>0</v>
      </c>
      <c r="M555" s="136">
        <f t="shared" si="388"/>
        <v>0</v>
      </c>
      <c r="N555" s="136">
        <v>0</v>
      </c>
      <c r="O555" s="136">
        <v>0</v>
      </c>
    </row>
    <row r="556" spans="1:15" ht="37.5" customHeight="1" x14ac:dyDescent="0.25">
      <c r="A556" s="447" t="s">
        <v>276</v>
      </c>
      <c r="B556" s="447" t="s">
        <v>277</v>
      </c>
      <c r="C556" s="135" t="s">
        <v>318</v>
      </c>
      <c r="D556" s="136">
        <f t="shared" ref="D556:I556" si="389">D557+D567+D568</f>
        <v>300</v>
      </c>
      <c r="E556" s="136">
        <f t="shared" si="389"/>
        <v>300</v>
      </c>
      <c r="F556" s="136">
        <f t="shared" si="389"/>
        <v>0</v>
      </c>
      <c r="G556" s="136">
        <f t="shared" si="389"/>
        <v>300</v>
      </c>
      <c r="H556" s="136">
        <f t="shared" si="389"/>
        <v>300</v>
      </c>
      <c r="I556" s="136">
        <f t="shared" si="389"/>
        <v>0</v>
      </c>
      <c r="J556" s="136">
        <f t="shared" ref="J556:O556" si="390">J557+J567+J568</f>
        <v>300</v>
      </c>
      <c r="K556" s="136">
        <f t="shared" si="390"/>
        <v>300</v>
      </c>
      <c r="L556" s="136">
        <f t="shared" si="390"/>
        <v>0</v>
      </c>
      <c r="M556" s="136">
        <f t="shared" si="390"/>
        <v>300</v>
      </c>
      <c r="N556" s="136">
        <f t="shared" si="390"/>
        <v>300</v>
      </c>
      <c r="O556" s="136">
        <f t="shared" si="390"/>
        <v>0</v>
      </c>
    </row>
    <row r="557" spans="1:15" ht="97.2" x14ac:dyDescent="0.25">
      <c r="A557" s="448"/>
      <c r="B557" s="448"/>
      <c r="C557" s="135" t="s">
        <v>306</v>
      </c>
      <c r="D557" s="136">
        <f t="shared" ref="D557:I557" si="391">D559+D566</f>
        <v>0</v>
      </c>
      <c r="E557" s="136">
        <f t="shared" si="391"/>
        <v>0</v>
      </c>
      <c r="F557" s="136">
        <f t="shared" si="391"/>
        <v>0</v>
      </c>
      <c r="G557" s="136">
        <f t="shared" si="391"/>
        <v>0</v>
      </c>
      <c r="H557" s="136">
        <f t="shared" si="391"/>
        <v>0</v>
      </c>
      <c r="I557" s="136">
        <f t="shared" si="391"/>
        <v>0</v>
      </c>
      <c r="J557" s="136">
        <f t="shared" ref="J557:O557" si="392">J559+J566</f>
        <v>0</v>
      </c>
      <c r="K557" s="136">
        <f t="shared" si="392"/>
        <v>0</v>
      </c>
      <c r="L557" s="136">
        <f t="shared" si="392"/>
        <v>0</v>
      </c>
      <c r="M557" s="136">
        <f t="shared" si="392"/>
        <v>0</v>
      </c>
      <c r="N557" s="136">
        <f t="shared" si="392"/>
        <v>0</v>
      </c>
      <c r="O557" s="136">
        <f t="shared" si="392"/>
        <v>0</v>
      </c>
    </row>
    <row r="558" spans="1:15" ht="32.4" x14ac:dyDescent="0.25">
      <c r="A558" s="448"/>
      <c r="B558" s="448"/>
      <c r="C558" s="135" t="s">
        <v>307</v>
      </c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</row>
    <row r="559" spans="1:15" ht="225.75" customHeight="1" x14ac:dyDescent="0.25">
      <c r="A559" s="448"/>
      <c r="B559" s="448"/>
      <c r="C559" s="135" t="s">
        <v>308</v>
      </c>
      <c r="D559" s="136">
        <f t="shared" ref="D559:I559" si="393">D560+D561+D562+D563+D564+D565</f>
        <v>0</v>
      </c>
      <c r="E559" s="136">
        <f t="shared" si="393"/>
        <v>0</v>
      </c>
      <c r="F559" s="136">
        <f t="shared" si="393"/>
        <v>0</v>
      </c>
      <c r="G559" s="136">
        <f t="shared" si="393"/>
        <v>0</v>
      </c>
      <c r="H559" s="136">
        <f t="shared" si="393"/>
        <v>0</v>
      </c>
      <c r="I559" s="136">
        <f t="shared" si="393"/>
        <v>0</v>
      </c>
      <c r="J559" s="136">
        <f t="shared" ref="J559:O559" si="394">J560+J561+J562+J563+J564+J565</f>
        <v>0</v>
      </c>
      <c r="K559" s="136">
        <f t="shared" si="394"/>
        <v>0</v>
      </c>
      <c r="L559" s="136">
        <f t="shared" si="394"/>
        <v>0</v>
      </c>
      <c r="M559" s="136">
        <f t="shared" si="394"/>
        <v>0</v>
      </c>
      <c r="N559" s="136">
        <f t="shared" si="394"/>
        <v>0</v>
      </c>
      <c r="O559" s="136">
        <f t="shared" si="394"/>
        <v>0</v>
      </c>
    </row>
    <row r="560" spans="1:15" ht="194.4" x14ac:dyDescent="0.25">
      <c r="A560" s="448"/>
      <c r="B560" s="448"/>
      <c r="C560" s="137" t="s">
        <v>309</v>
      </c>
      <c r="D560" s="136">
        <f>E560+F560</f>
        <v>0</v>
      </c>
      <c r="E560" s="136">
        <v>0</v>
      </c>
      <c r="F560" s="136">
        <v>0</v>
      </c>
      <c r="G560" s="136">
        <f>H560+I560</f>
        <v>0</v>
      </c>
      <c r="H560" s="136">
        <v>0</v>
      </c>
      <c r="I560" s="136">
        <v>0</v>
      </c>
      <c r="J560" s="136">
        <f>K560+L560</f>
        <v>0</v>
      </c>
      <c r="K560" s="136">
        <v>0</v>
      </c>
      <c r="L560" s="136">
        <v>0</v>
      </c>
      <c r="M560" s="136">
        <f>N560+O560</f>
        <v>0</v>
      </c>
      <c r="N560" s="136">
        <v>0</v>
      </c>
      <c r="O560" s="136">
        <v>0</v>
      </c>
    </row>
    <row r="561" spans="1:15" ht="226.8" x14ac:dyDescent="0.25">
      <c r="A561" s="448"/>
      <c r="B561" s="448"/>
      <c r="C561" s="137" t="s">
        <v>310</v>
      </c>
      <c r="D561" s="136">
        <f t="shared" ref="D561:D568" si="395">E561+F561</f>
        <v>0</v>
      </c>
      <c r="E561" s="136">
        <v>0</v>
      </c>
      <c r="F561" s="136">
        <v>0</v>
      </c>
      <c r="G561" s="136">
        <f t="shared" ref="G561:G568" si="396">H561+I561</f>
        <v>0</v>
      </c>
      <c r="H561" s="136">
        <v>0</v>
      </c>
      <c r="I561" s="136">
        <v>0</v>
      </c>
      <c r="J561" s="136">
        <f t="shared" ref="J561:J568" si="397">K561+L561</f>
        <v>0</v>
      </c>
      <c r="K561" s="136">
        <v>0</v>
      </c>
      <c r="L561" s="136">
        <v>0</v>
      </c>
      <c r="M561" s="136">
        <f t="shared" ref="M561:M568" si="398">N561+O561</f>
        <v>0</v>
      </c>
      <c r="N561" s="136">
        <v>0</v>
      </c>
      <c r="O561" s="136">
        <v>0</v>
      </c>
    </row>
    <row r="562" spans="1:15" ht="194.4" x14ac:dyDescent="0.25">
      <c r="A562" s="448"/>
      <c r="B562" s="448"/>
      <c r="C562" s="137" t="s">
        <v>311</v>
      </c>
      <c r="D562" s="136">
        <f t="shared" si="395"/>
        <v>0</v>
      </c>
      <c r="E562" s="136">
        <v>0</v>
      </c>
      <c r="F562" s="136">
        <v>0</v>
      </c>
      <c r="G562" s="136">
        <f t="shared" si="396"/>
        <v>0</v>
      </c>
      <c r="H562" s="136">
        <v>0</v>
      </c>
      <c r="I562" s="136">
        <v>0</v>
      </c>
      <c r="J562" s="136">
        <f t="shared" si="397"/>
        <v>0</v>
      </c>
      <c r="K562" s="136">
        <v>0</v>
      </c>
      <c r="L562" s="136">
        <v>0</v>
      </c>
      <c r="M562" s="136">
        <f t="shared" si="398"/>
        <v>0</v>
      </c>
      <c r="N562" s="136">
        <v>0</v>
      </c>
      <c r="O562" s="136">
        <v>0</v>
      </c>
    </row>
    <row r="563" spans="1:15" ht="223.5" customHeight="1" x14ac:dyDescent="0.25">
      <c r="A563" s="448"/>
      <c r="B563" s="448"/>
      <c r="C563" s="137" t="s">
        <v>312</v>
      </c>
      <c r="D563" s="136">
        <f t="shared" si="395"/>
        <v>0</v>
      </c>
      <c r="E563" s="136">
        <v>0</v>
      </c>
      <c r="F563" s="136">
        <v>0</v>
      </c>
      <c r="G563" s="136">
        <f t="shared" si="396"/>
        <v>0</v>
      </c>
      <c r="H563" s="136">
        <v>0</v>
      </c>
      <c r="I563" s="136">
        <v>0</v>
      </c>
      <c r="J563" s="136">
        <f t="shared" si="397"/>
        <v>0</v>
      </c>
      <c r="K563" s="136">
        <v>0</v>
      </c>
      <c r="L563" s="136">
        <v>0</v>
      </c>
      <c r="M563" s="136">
        <f t="shared" si="398"/>
        <v>0</v>
      </c>
      <c r="N563" s="136">
        <v>0</v>
      </c>
      <c r="O563" s="136">
        <v>0</v>
      </c>
    </row>
    <row r="564" spans="1:15" ht="189.75" customHeight="1" x14ac:dyDescent="0.25">
      <c r="A564" s="448"/>
      <c r="B564" s="448"/>
      <c r="C564" s="137" t="s">
        <v>313</v>
      </c>
      <c r="D564" s="136">
        <f t="shared" si="395"/>
        <v>0</v>
      </c>
      <c r="E564" s="136">
        <v>0</v>
      </c>
      <c r="F564" s="136">
        <v>0</v>
      </c>
      <c r="G564" s="136">
        <f t="shared" si="396"/>
        <v>0</v>
      </c>
      <c r="H564" s="136">
        <v>0</v>
      </c>
      <c r="I564" s="136">
        <v>0</v>
      </c>
      <c r="J564" s="136">
        <f t="shared" si="397"/>
        <v>0</v>
      </c>
      <c r="K564" s="136">
        <v>0</v>
      </c>
      <c r="L564" s="136">
        <v>0</v>
      </c>
      <c r="M564" s="136">
        <f t="shared" si="398"/>
        <v>0</v>
      </c>
      <c r="N564" s="136">
        <v>0</v>
      </c>
      <c r="O564" s="136">
        <v>0</v>
      </c>
    </row>
    <row r="565" spans="1:15" ht="228" customHeight="1" x14ac:dyDescent="0.25">
      <c r="A565" s="448"/>
      <c r="B565" s="448"/>
      <c r="C565" s="189" t="s">
        <v>314</v>
      </c>
      <c r="D565" s="157">
        <f t="shared" si="395"/>
        <v>0</v>
      </c>
      <c r="E565" s="157">
        <v>0</v>
      </c>
      <c r="F565" s="157">
        <v>0</v>
      </c>
      <c r="G565" s="157">
        <f t="shared" si="396"/>
        <v>0</v>
      </c>
      <c r="H565" s="157">
        <v>0</v>
      </c>
      <c r="I565" s="157">
        <v>0</v>
      </c>
      <c r="J565" s="157">
        <f t="shared" si="397"/>
        <v>0</v>
      </c>
      <c r="K565" s="157">
        <v>0</v>
      </c>
      <c r="L565" s="157">
        <v>0</v>
      </c>
      <c r="M565" s="157">
        <f t="shared" si="398"/>
        <v>0</v>
      </c>
      <c r="N565" s="157">
        <v>0</v>
      </c>
      <c r="O565" s="157">
        <v>0</v>
      </c>
    </row>
    <row r="566" spans="1:15" ht="324" x14ac:dyDescent="0.25">
      <c r="A566" s="448"/>
      <c r="B566" s="448"/>
      <c r="C566" s="135" t="s">
        <v>315</v>
      </c>
      <c r="D566" s="136">
        <f t="shared" si="395"/>
        <v>0</v>
      </c>
      <c r="E566" s="136">
        <v>0</v>
      </c>
      <c r="F566" s="136">
        <v>0</v>
      </c>
      <c r="G566" s="136">
        <f t="shared" si="396"/>
        <v>0</v>
      </c>
      <c r="H566" s="136">
        <v>0</v>
      </c>
      <c r="I566" s="136">
        <v>0</v>
      </c>
      <c r="J566" s="136">
        <f t="shared" si="397"/>
        <v>0</v>
      </c>
      <c r="K566" s="136">
        <v>0</v>
      </c>
      <c r="L566" s="136">
        <v>0</v>
      </c>
      <c r="M566" s="136">
        <f t="shared" si="398"/>
        <v>0</v>
      </c>
      <c r="N566" s="136">
        <v>0</v>
      </c>
      <c r="O566" s="136">
        <v>0</v>
      </c>
    </row>
    <row r="567" spans="1:15" ht="32.4" x14ac:dyDescent="0.25">
      <c r="A567" s="448"/>
      <c r="B567" s="448"/>
      <c r="C567" s="135" t="s">
        <v>316</v>
      </c>
      <c r="D567" s="136">
        <f t="shared" si="395"/>
        <v>0</v>
      </c>
      <c r="E567" s="136">
        <v>0</v>
      </c>
      <c r="F567" s="136">
        <v>0</v>
      </c>
      <c r="G567" s="136">
        <f t="shared" si="396"/>
        <v>0</v>
      </c>
      <c r="H567" s="136">
        <v>0</v>
      </c>
      <c r="I567" s="136">
        <v>0</v>
      </c>
      <c r="J567" s="136">
        <f t="shared" si="397"/>
        <v>0</v>
      </c>
      <c r="K567" s="136">
        <v>0</v>
      </c>
      <c r="L567" s="136">
        <v>0</v>
      </c>
      <c r="M567" s="136">
        <f t="shared" si="398"/>
        <v>0</v>
      </c>
      <c r="N567" s="136">
        <v>0</v>
      </c>
      <c r="O567" s="136">
        <v>0</v>
      </c>
    </row>
    <row r="568" spans="1:15" ht="32.4" x14ac:dyDescent="0.25">
      <c r="A568" s="449"/>
      <c r="B568" s="449"/>
      <c r="C568" s="135" t="s">
        <v>317</v>
      </c>
      <c r="D568" s="136">
        <f t="shared" si="395"/>
        <v>300</v>
      </c>
      <c r="E568" s="136">
        <v>300</v>
      </c>
      <c r="F568" s="136">
        <v>0</v>
      </c>
      <c r="G568" s="136">
        <f t="shared" si="396"/>
        <v>300</v>
      </c>
      <c r="H568" s="136">
        <v>300</v>
      </c>
      <c r="I568" s="136">
        <v>0</v>
      </c>
      <c r="J568" s="136">
        <f t="shared" si="397"/>
        <v>300</v>
      </c>
      <c r="K568" s="136">
        <v>300</v>
      </c>
      <c r="L568" s="136">
        <v>0</v>
      </c>
      <c r="M568" s="136">
        <f t="shared" si="398"/>
        <v>300</v>
      </c>
      <c r="N568" s="299">
        <v>300</v>
      </c>
      <c r="O568" s="299">
        <v>0</v>
      </c>
    </row>
    <row r="569" spans="1:15" ht="33" hidden="1" customHeight="1" x14ac:dyDescent="0.55000000000000004">
      <c r="A569" s="382" t="s">
        <v>278</v>
      </c>
      <c r="B569" s="382" t="s">
        <v>279</v>
      </c>
      <c r="C569" s="135" t="s">
        <v>318</v>
      </c>
      <c r="D569" s="136">
        <f t="shared" ref="D569:I569" si="399">D570+D580+D581</f>
        <v>0</v>
      </c>
      <c r="E569" s="136">
        <f t="shared" si="399"/>
        <v>0</v>
      </c>
      <c r="F569" s="136">
        <f t="shared" si="399"/>
        <v>0</v>
      </c>
      <c r="G569" s="136">
        <f t="shared" si="399"/>
        <v>0</v>
      </c>
      <c r="H569" s="136">
        <f t="shared" si="399"/>
        <v>0</v>
      </c>
      <c r="I569" s="136">
        <f t="shared" si="399"/>
        <v>0</v>
      </c>
      <c r="J569" s="136">
        <f>J570+J580+J581</f>
        <v>0</v>
      </c>
      <c r="K569" s="136">
        <f>K570+K580+K581</f>
        <v>0</v>
      </c>
      <c r="L569" s="136">
        <f>L570+L580+L581</f>
        <v>0</v>
      </c>
      <c r="M569" s="292"/>
      <c r="N569" s="292"/>
      <c r="O569" s="292"/>
    </row>
    <row r="570" spans="1:15" ht="97.2" hidden="1" x14ac:dyDescent="0.55000000000000004">
      <c r="A570" s="383"/>
      <c r="B570" s="383"/>
      <c r="C570" s="135" t="s">
        <v>306</v>
      </c>
      <c r="D570" s="136">
        <f t="shared" ref="D570:I570" si="400">D572+D579</f>
        <v>0</v>
      </c>
      <c r="E570" s="136">
        <f t="shared" si="400"/>
        <v>0</v>
      </c>
      <c r="F570" s="136">
        <f t="shared" si="400"/>
        <v>0</v>
      </c>
      <c r="G570" s="136">
        <f t="shared" si="400"/>
        <v>0</v>
      </c>
      <c r="H570" s="136">
        <f t="shared" si="400"/>
        <v>0</v>
      </c>
      <c r="I570" s="136">
        <f t="shared" si="400"/>
        <v>0</v>
      </c>
      <c r="J570" s="136">
        <f>J572+J579</f>
        <v>0</v>
      </c>
      <c r="K570" s="136">
        <f>K572+K579</f>
        <v>0</v>
      </c>
      <c r="L570" s="136">
        <f>L572+L579</f>
        <v>0</v>
      </c>
      <c r="M570" s="292"/>
      <c r="N570" s="292"/>
      <c r="O570" s="292"/>
    </row>
    <row r="571" spans="1:15" ht="32.4" hidden="1" x14ac:dyDescent="0.55000000000000004">
      <c r="A571" s="383"/>
      <c r="B571" s="383"/>
      <c r="C571" s="135" t="s">
        <v>307</v>
      </c>
      <c r="D571" s="136"/>
      <c r="E571" s="136"/>
      <c r="F571" s="136"/>
      <c r="G571" s="136"/>
      <c r="H571" s="136"/>
      <c r="I571" s="136"/>
      <c r="J571" s="136"/>
      <c r="K571" s="136"/>
      <c r="L571" s="136"/>
      <c r="M571" s="292"/>
      <c r="N571" s="292"/>
      <c r="O571" s="292"/>
    </row>
    <row r="572" spans="1:15" ht="234.75" hidden="1" customHeight="1" x14ac:dyDescent="0.55000000000000004">
      <c r="A572" s="383"/>
      <c r="B572" s="383"/>
      <c r="C572" s="135" t="s">
        <v>308</v>
      </c>
      <c r="D572" s="136">
        <f t="shared" ref="D572:I572" si="401">D573+D574+D575+D576+D577+D578</f>
        <v>0</v>
      </c>
      <c r="E572" s="136">
        <f t="shared" si="401"/>
        <v>0</v>
      </c>
      <c r="F572" s="136">
        <f t="shared" si="401"/>
        <v>0</v>
      </c>
      <c r="G572" s="136">
        <f t="shared" si="401"/>
        <v>0</v>
      </c>
      <c r="H572" s="136">
        <f t="shared" si="401"/>
        <v>0</v>
      </c>
      <c r="I572" s="136">
        <f t="shared" si="401"/>
        <v>0</v>
      </c>
      <c r="J572" s="136">
        <f>J573+J574+J575+J576+J577+J578</f>
        <v>0</v>
      </c>
      <c r="K572" s="136">
        <f>K573+K574+K575+K576+K577+K578</f>
        <v>0</v>
      </c>
      <c r="L572" s="136">
        <f>L573+L574+L575+L576+L577+L578</f>
        <v>0</v>
      </c>
      <c r="M572" s="292"/>
      <c r="N572" s="292"/>
      <c r="O572" s="292"/>
    </row>
    <row r="573" spans="1:15" ht="194.4" hidden="1" x14ac:dyDescent="0.55000000000000004">
      <c r="A573" s="383"/>
      <c r="B573" s="383"/>
      <c r="C573" s="137" t="s">
        <v>309</v>
      </c>
      <c r="D573" s="136">
        <f>E573+F573</f>
        <v>0</v>
      </c>
      <c r="E573" s="136"/>
      <c r="F573" s="136"/>
      <c r="G573" s="136">
        <f>H573+I573</f>
        <v>0</v>
      </c>
      <c r="H573" s="136"/>
      <c r="I573" s="136"/>
      <c r="J573" s="136">
        <f t="shared" ref="J573:J581" si="402">K573+L573</f>
        <v>0</v>
      </c>
      <c r="K573" s="136"/>
      <c r="L573" s="136"/>
      <c r="M573" s="292"/>
      <c r="N573" s="292"/>
      <c r="O573" s="292"/>
    </row>
    <row r="574" spans="1:15" ht="226.8" hidden="1" x14ac:dyDescent="0.55000000000000004">
      <c r="A574" s="383"/>
      <c r="B574" s="383"/>
      <c r="C574" s="137" t="s">
        <v>310</v>
      </c>
      <c r="D574" s="136">
        <f t="shared" ref="D574:D581" si="403">E574+F574</f>
        <v>0</v>
      </c>
      <c r="E574" s="136"/>
      <c r="F574" s="136"/>
      <c r="G574" s="136">
        <f t="shared" ref="G574:G581" si="404">H574+I574</f>
        <v>0</v>
      </c>
      <c r="H574" s="136"/>
      <c r="I574" s="136"/>
      <c r="J574" s="136">
        <f t="shared" si="402"/>
        <v>0</v>
      </c>
      <c r="K574" s="136"/>
      <c r="L574" s="136"/>
      <c r="M574" s="292"/>
      <c r="N574" s="292"/>
      <c r="O574" s="292"/>
    </row>
    <row r="575" spans="1:15" ht="194.4" hidden="1" x14ac:dyDescent="0.55000000000000004">
      <c r="A575" s="383"/>
      <c r="B575" s="383"/>
      <c r="C575" s="137" t="s">
        <v>311</v>
      </c>
      <c r="D575" s="136">
        <f t="shared" si="403"/>
        <v>0</v>
      </c>
      <c r="E575" s="136"/>
      <c r="F575" s="136"/>
      <c r="G575" s="136">
        <f t="shared" si="404"/>
        <v>0</v>
      </c>
      <c r="H575" s="136"/>
      <c r="I575" s="136"/>
      <c r="J575" s="136">
        <f t="shared" si="402"/>
        <v>0</v>
      </c>
      <c r="K575" s="136"/>
      <c r="L575" s="136"/>
      <c r="M575" s="292"/>
      <c r="N575" s="292"/>
      <c r="O575" s="292"/>
    </row>
    <row r="576" spans="1:15" ht="226.8" hidden="1" x14ac:dyDescent="0.55000000000000004">
      <c r="A576" s="383"/>
      <c r="B576" s="383"/>
      <c r="C576" s="137" t="s">
        <v>312</v>
      </c>
      <c r="D576" s="136">
        <f t="shared" si="403"/>
        <v>0</v>
      </c>
      <c r="E576" s="136"/>
      <c r="F576" s="136"/>
      <c r="G576" s="136">
        <f t="shared" si="404"/>
        <v>0</v>
      </c>
      <c r="H576" s="136"/>
      <c r="I576" s="136"/>
      <c r="J576" s="136">
        <f t="shared" si="402"/>
        <v>0</v>
      </c>
      <c r="K576" s="136"/>
      <c r="L576" s="136"/>
      <c r="M576" s="292"/>
      <c r="N576" s="292"/>
      <c r="O576" s="292"/>
    </row>
    <row r="577" spans="1:15" ht="204" hidden="1" customHeight="1" x14ac:dyDescent="0.55000000000000004">
      <c r="A577" s="384"/>
      <c r="B577" s="384"/>
      <c r="C577" s="189" t="s">
        <v>313</v>
      </c>
      <c r="D577" s="157">
        <f t="shared" si="403"/>
        <v>0</v>
      </c>
      <c r="E577" s="157"/>
      <c r="F577" s="157"/>
      <c r="G577" s="157">
        <f t="shared" si="404"/>
        <v>0</v>
      </c>
      <c r="H577" s="157"/>
      <c r="I577" s="157"/>
      <c r="J577" s="157">
        <f t="shared" si="402"/>
        <v>0</v>
      </c>
      <c r="K577" s="157"/>
      <c r="L577" s="157"/>
      <c r="M577" s="300"/>
      <c r="N577" s="300"/>
      <c r="O577" s="300"/>
    </row>
    <row r="578" spans="1:15" ht="226.5" hidden="1" customHeight="1" x14ac:dyDescent="0.55000000000000004">
      <c r="A578" s="138"/>
      <c r="B578" s="138"/>
      <c r="C578" s="189" t="s">
        <v>314</v>
      </c>
      <c r="D578" s="157">
        <f t="shared" si="403"/>
        <v>0</v>
      </c>
      <c r="E578" s="157"/>
      <c r="F578" s="157"/>
      <c r="G578" s="157">
        <f t="shared" si="404"/>
        <v>0</v>
      </c>
      <c r="H578" s="157"/>
      <c r="I578" s="157"/>
      <c r="J578" s="157">
        <f t="shared" si="402"/>
        <v>0</v>
      </c>
      <c r="K578" s="157"/>
      <c r="L578" s="157"/>
      <c r="M578" s="292"/>
      <c r="N578" s="292"/>
      <c r="O578" s="292"/>
    </row>
    <row r="579" spans="1:15" ht="324" hidden="1" x14ac:dyDescent="0.55000000000000004">
      <c r="A579" s="139"/>
      <c r="B579" s="139"/>
      <c r="C579" s="135" t="s">
        <v>315</v>
      </c>
      <c r="D579" s="136">
        <f>E579+F579</f>
        <v>0</v>
      </c>
      <c r="E579" s="136"/>
      <c r="F579" s="136"/>
      <c r="G579" s="136">
        <f>H579+I579</f>
        <v>0</v>
      </c>
      <c r="H579" s="136"/>
      <c r="I579" s="136"/>
      <c r="J579" s="136">
        <f t="shared" si="402"/>
        <v>0</v>
      </c>
      <c r="K579" s="136"/>
      <c r="L579" s="136"/>
      <c r="M579" s="292"/>
      <c r="N579" s="292"/>
      <c r="O579" s="292"/>
    </row>
    <row r="580" spans="1:15" ht="32.4" hidden="1" x14ac:dyDescent="0.55000000000000004">
      <c r="A580" s="139"/>
      <c r="B580" s="139"/>
      <c r="C580" s="135" t="s">
        <v>316</v>
      </c>
      <c r="D580" s="136">
        <f t="shared" si="403"/>
        <v>0</v>
      </c>
      <c r="E580" s="136"/>
      <c r="F580" s="136"/>
      <c r="G580" s="136">
        <f t="shared" si="404"/>
        <v>0</v>
      </c>
      <c r="H580" s="136"/>
      <c r="I580" s="136"/>
      <c r="J580" s="136">
        <f t="shared" si="402"/>
        <v>0</v>
      </c>
      <c r="K580" s="136"/>
      <c r="L580" s="136"/>
      <c r="M580" s="292"/>
      <c r="N580" s="292"/>
      <c r="O580" s="292"/>
    </row>
    <row r="581" spans="1:15" ht="32.4" hidden="1" x14ac:dyDescent="0.55000000000000004">
      <c r="A581" s="140"/>
      <c r="B581" s="140"/>
      <c r="C581" s="135" t="s">
        <v>317</v>
      </c>
      <c r="D581" s="136">
        <f t="shared" si="403"/>
        <v>0</v>
      </c>
      <c r="E581" s="136"/>
      <c r="F581" s="136"/>
      <c r="G581" s="136">
        <f t="shared" si="404"/>
        <v>0</v>
      </c>
      <c r="H581" s="136"/>
      <c r="I581" s="136"/>
      <c r="J581" s="136">
        <f t="shared" si="402"/>
        <v>0</v>
      </c>
      <c r="K581" s="136"/>
      <c r="L581" s="136"/>
      <c r="M581" s="292"/>
      <c r="N581" s="292"/>
      <c r="O581" s="292"/>
    </row>
    <row r="582" spans="1:15" ht="44.25" hidden="1" customHeight="1" x14ac:dyDescent="0.55000000000000004">
      <c r="A582" s="382" t="s">
        <v>280</v>
      </c>
      <c r="B582" s="382" t="s">
        <v>281</v>
      </c>
      <c r="C582" s="135" t="s">
        <v>318</v>
      </c>
      <c r="D582" s="136">
        <f t="shared" ref="D582:I582" si="405">D583+D593+D594</f>
        <v>0</v>
      </c>
      <c r="E582" s="136">
        <f t="shared" si="405"/>
        <v>0</v>
      </c>
      <c r="F582" s="136">
        <f t="shared" si="405"/>
        <v>0</v>
      </c>
      <c r="G582" s="136">
        <f t="shared" si="405"/>
        <v>0</v>
      </c>
      <c r="H582" s="136">
        <f t="shared" si="405"/>
        <v>0</v>
      </c>
      <c r="I582" s="136">
        <f t="shared" si="405"/>
        <v>0</v>
      </c>
      <c r="J582" s="136">
        <f>J583+J593+J594</f>
        <v>0</v>
      </c>
      <c r="K582" s="136">
        <f>K583+K593+K594</f>
        <v>0</v>
      </c>
      <c r="L582" s="136">
        <f>L583+L593+L594</f>
        <v>0</v>
      </c>
      <c r="M582" s="292"/>
      <c r="N582" s="292"/>
      <c r="O582" s="292"/>
    </row>
    <row r="583" spans="1:15" ht="97.2" hidden="1" x14ac:dyDescent="0.55000000000000004">
      <c r="A583" s="383"/>
      <c r="B583" s="383"/>
      <c r="C583" s="135" t="s">
        <v>306</v>
      </c>
      <c r="D583" s="136">
        <f t="shared" ref="D583:I583" si="406">D585+D592</f>
        <v>0</v>
      </c>
      <c r="E583" s="136">
        <f t="shared" si="406"/>
        <v>0</v>
      </c>
      <c r="F583" s="136">
        <f t="shared" si="406"/>
        <v>0</v>
      </c>
      <c r="G583" s="136">
        <f t="shared" si="406"/>
        <v>0</v>
      </c>
      <c r="H583" s="136">
        <f t="shared" si="406"/>
        <v>0</v>
      </c>
      <c r="I583" s="136">
        <f t="shared" si="406"/>
        <v>0</v>
      </c>
      <c r="J583" s="136">
        <f>J585+J592</f>
        <v>0</v>
      </c>
      <c r="K583" s="136">
        <f>K585+K592</f>
        <v>0</v>
      </c>
      <c r="L583" s="136">
        <f>L585+L592</f>
        <v>0</v>
      </c>
      <c r="M583" s="292"/>
      <c r="N583" s="292"/>
      <c r="O583" s="292"/>
    </row>
    <row r="584" spans="1:15" ht="32.4" hidden="1" x14ac:dyDescent="0.55000000000000004">
      <c r="A584" s="383"/>
      <c r="B584" s="383"/>
      <c r="C584" s="135" t="s">
        <v>307</v>
      </c>
      <c r="D584" s="136"/>
      <c r="E584" s="136"/>
      <c r="F584" s="136"/>
      <c r="G584" s="136"/>
      <c r="H584" s="136"/>
      <c r="I584" s="136"/>
      <c r="J584" s="136"/>
      <c r="K584" s="136"/>
      <c r="L584" s="136"/>
      <c r="M584" s="292"/>
      <c r="N584" s="292"/>
      <c r="O584" s="292"/>
    </row>
    <row r="585" spans="1:15" ht="233.25" hidden="1" customHeight="1" x14ac:dyDescent="0.55000000000000004">
      <c r="A585" s="383"/>
      <c r="B585" s="383"/>
      <c r="C585" s="135" t="s">
        <v>308</v>
      </c>
      <c r="D585" s="136">
        <f t="shared" ref="D585:I585" si="407">D586+D587+D588+D589+D590+D591</f>
        <v>0</v>
      </c>
      <c r="E585" s="136">
        <f t="shared" si="407"/>
        <v>0</v>
      </c>
      <c r="F585" s="136">
        <f t="shared" si="407"/>
        <v>0</v>
      </c>
      <c r="G585" s="136">
        <f t="shared" si="407"/>
        <v>0</v>
      </c>
      <c r="H585" s="136">
        <f t="shared" si="407"/>
        <v>0</v>
      </c>
      <c r="I585" s="136">
        <f t="shared" si="407"/>
        <v>0</v>
      </c>
      <c r="J585" s="136">
        <f>J586+J587+J588+J589+J590+J591</f>
        <v>0</v>
      </c>
      <c r="K585" s="136">
        <f>K586+K587+K588+K589+K590+K591</f>
        <v>0</v>
      </c>
      <c r="L585" s="136">
        <f>L586+L587+L588+L589+L590+L591</f>
        <v>0</v>
      </c>
      <c r="M585" s="292"/>
      <c r="N585" s="292"/>
      <c r="O585" s="292"/>
    </row>
    <row r="586" spans="1:15" ht="194.4" hidden="1" x14ac:dyDescent="0.55000000000000004">
      <c r="A586" s="383"/>
      <c r="B586" s="383"/>
      <c r="C586" s="137" t="s">
        <v>309</v>
      </c>
      <c r="D586" s="136">
        <f>E586+F586</f>
        <v>0</v>
      </c>
      <c r="E586" s="136"/>
      <c r="F586" s="136"/>
      <c r="G586" s="136">
        <f>H586+I586</f>
        <v>0</v>
      </c>
      <c r="H586" s="136"/>
      <c r="I586" s="136"/>
      <c r="J586" s="136">
        <f>K586+L586</f>
        <v>0</v>
      </c>
      <c r="K586" s="136"/>
      <c r="L586" s="136"/>
      <c r="M586" s="292"/>
      <c r="N586" s="292"/>
      <c r="O586" s="292"/>
    </row>
    <row r="587" spans="1:15" ht="226.8" hidden="1" x14ac:dyDescent="0.55000000000000004">
      <c r="A587" s="383"/>
      <c r="B587" s="383"/>
      <c r="C587" s="137" t="s">
        <v>310</v>
      </c>
      <c r="D587" s="136">
        <f t="shared" ref="D587:D594" si="408">E587+F587</f>
        <v>0</v>
      </c>
      <c r="E587" s="136"/>
      <c r="F587" s="136"/>
      <c r="G587" s="136">
        <f t="shared" ref="G587:G594" si="409">H587+I587</f>
        <v>0</v>
      </c>
      <c r="H587" s="136"/>
      <c r="I587" s="136"/>
      <c r="J587" s="136">
        <f t="shared" ref="J587:J592" si="410">K587+L587</f>
        <v>0</v>
      </c>
      <c r="K587" s="136"/>
      <c r="L587" s="136"/>
      <c r="M587" s="292"/>
      <c r="N587" s="292"/>
      <c r="O587" s="292"/>
    </row>
    <row r="588" spans="1:15" ht="194.4" hidden="1" x14ac:dyDescent="0.55000000000000004">
      <c r="A588" s="383"/>
      <c r="B588" s="383"/>
      <c r="C588" s="137" t="s">
        <v>311</v>
      </c>
      <c r="D588" s="136">
        <f t="shared" si="408"/>
        <v>0</v>
      </c>
      <c r="E588" s="136"/>
      <c r="F588" s="136"/>
      <c r="G588" s="136">
        <f t="shared" si="409"/>
        <v>0</v>
      </c>
      <c r="H588" s="136"/>
      <c r="I588" s="136"/>
      <c r="J588" s="136">
        <f t="shared" si="410"/>
        <v>0</v>
      </c>
      <c r="K588" s="136"/>
      <c r="L588" s="136"/>
      <c r="M588" s="292"/>
      <c r="N588" s="292"/>
      <c r="O588" s="292"/>
    </row>
    <row r="589" spans="1:15" ht="226.8" hidden="1" x14ac:dyDescent="0.55000000000000004">
      <c r="A589" s="384"/>
      <c r="B589" s="384"/>
      <c r="C589" s="189" t="s">
        <v>312</v>
      </c>
      <c r="D589" s="157">
        <f t="shared" si="408"/>
        <v>0</v>
      </c>
      <c r="E589" s="157"/>
      <c r="F589" s="157"/>
      <c r="G589" s="157">
        <f t="shared" si="409"/>
        <v>0</v>
      </c>
      <c r="H589" s="157"/>
      <c r="I589" s="157"/>
      <c r="J589" s="157">
        <f t="shared" si="410"/>
        <v>0</v>
      </c>
      <c r="K589" s="157"/>
      <c r="L589" s="157"/>
      <c r="M589" s="300"/>
      <c r="N589" s="300"/>
      <c r="O589" s="300"/>
    </row>
    <row r="590" spans="1:15" ht="192" hidden="1" customHeight="1" x14ac:dyDescent="0.55000000000000004">
      <c r="A590" s="138"/>
      <c r="B590" s="138"/>
      <c r="C590" s="137" t="s">
        <v>313</v>
      </c>
      <c r="D590" s="136">
        <f t="shared" si="408"/>
        <v>0</v>
      </c>
      <c r="E590" s="136"/>
      <c r="F590" s="136"/>
      <c r="G590" s="136">
        <f t="shared" si="409"/>
        <v>0</v>
      </c>
      <c r="H590" s="136"/>
      <c r="I590" s="136"/>
      <c r="J590" s="136">
        <f t="shared" si="410"/>
        <v>0</v>
      </c>
      <c r="K590" s="136"/>
      <c r="L590" s="136"/>
      <c r="M590" s="292"/>
      <c r="N590" s="292"/>
      <c r="O590" s="292"/>
    </row>
    <row r="591" spans="1:15" ht="221.25" hidden="1" customHeight="1" x14ac:dyDescent="0.55000000000000004">
      <c r="A591" s="139"/>
      <c r="B591" s="139"/>
      <c r="C591" s="137" t="s">
        <v>314</v>
      </c>
      <c r="D591" s="136">
        <f t="shared" si="408"/>
        <v>0</v>
      </c>
      <c r="E591" s="136"/>
      <c r="F591" s="136"/>
      <c r="G591" s="136">
        <f t="shared" si="409"/>
        <v>0</v>
      </c>
      <c r="H591" s="136"/>
      <c r="I591" s="136"/>
      <c r="J591" s="136">
        <f t="shared" si="410"/>
        <v>0</v>
      </c>
      <c r="K591" s="136"/>
      <c r="L591" s="136"/>
      <c r="M591" s="292"/>
      <c r="N591" s="292"/>
      <c r="O591" s="292"/>
    </row>
    <row r="592" spans="1:15" ht="324" hidden="1" x14ac:dyDescent="0.55000000000000004">
      <c r="A592" s="139"/>
      <c r="B592" s="139"/>
      <c r="C592" s="135" t="s">
        <v>315</v>
      </c>
      <c r="D592" s="136">
        <f t="shared" si="408"/>
        <v>0</v>
      </c>
      <c r="E592" s="136"/>
      <c r="F592" s="136"/>
      <c r="G592" s="136">
        <f t="shared" si="409"/>
        <v>0</v>
      </c>
      <c r="H592" s="136"/>
      <c r="I592" s="136"/>
      <c r="J592" s="136">
        <f t="shared" si="410"/>
        <v>0</v>
      </c>
      <c r="K592" s="136"/>
      <c r="L592" s="136"/>
      <c r="M592" s="292"/>
      <c r="N592" s="292"/>
      <c r="O592" s="292"/>
    </row>
    <row r="593" spans="1:15" ht="32.4" hidden="1" x14ac:dyDescent="0.55000000000000004">
      <c r="A593" s="139"/>
      <c r="B593" s="139"/>
      <c r="C593" s="135" t="s">
        <v>316</v>
      </c>
      <c r="D593" s="136">
        <f t="shared" si="408"/>
        <v>0</v>
      </c>
      <c r="E593" s="136"/>
      <c r="F593" s="136"/>
      <c r="G593" s="136">
        <f>H593+I593</f>
        <v>0</v>
      </c>
      <c r="H593" s="136"/>
      <c r="I593" s="136"/>
      <c r="J593" s="136">
        <f>K593+L593</f>
        <v>0</v>
      </c>
      <c r="K593" s="136"/>
      <c r="L593" s="136"/>
      <c r="M593" s="292"/>
      <c r="N593" s="292"/>
      <c r="O593" s="292"/>
    </row>
    <row r="594" spans="1:15" ht="32.4" hidden="1" x14ac:dyDescent="0.55000000000000004">
      <c r="A594" s="140"/>
      <c r="B594" s="140"/>
      <c r="C594" s="135" t="s">
        <v>317</v>
      </c>
      <c r="D594" s="136">
        <f t="shared" si="408"/>
        <v>0</v>
      </c>
      <c r="E594" s="136"/>
      <c r="F594" s="136"/>
      <c r="G594" s="136">
        <f t="shared" si="409"/>
        <v>0</v>
      </c>
      <c r="H594" s="136"/>
      <c r="I594" s="136"/>
      <c r="J594" s="136">
        <f>K594+L594</f>
        <v>0</v>
      </c>
      <c r="K594" s="136"/>
      <c r="L594" s="136"/>
      <c r="M594" s="292"/>
      <c r="N594" s="292"/>
      <c r="O594" s="292"/>
    </row>
    <row r="595" spans="1:15" ht="33" customHeight="1" x14ac:dyDescent="0.25">
      <c r="A595" s="447" t="s">
        <v>282</v>
      </c>
      <c r="B595" s="447" t="s">
        <v>283</v>
      </c>
      <c r="C595" s="135" t="s">
        <v>318</v>
      </c>
      <c r="D595" s="136">
        <f t="shared" ref="D595:I595" si="411">D596+D606+D607</f>
        <v>100</v>
      </c>
      <c r="E595" s="136">
        <f t="shared" si="411"/>
        <v>100</v>
      </c>
      <c r="F595" s="136">
        <f t="shared" si="411"/>
        <v>0</v>
      </c>
      <c r="G595" s="136">
        <f t="shared" si="411"/>
        <v>100</v>
      </c>
      <c r="H595" s="136">
        <f t="shared" si="411"/>
        <v>100</v>
      </c>
      <c r="I595" s="136">
        <f t="shared" si="411"/>
        <v>0</v>
      </c>
      <c r="J595" s="136">
        <f t="shared" ref="J595:O595" si="412">J596+J606+J607</f>
        <v>100</v>
      </c>
      <c r="K595" s="136">
        <f t="shared" si="412"/>
        <v>100</v>
      </c>
      <c r="L595" s="136">
        <f t="shared" si="412"/>
        <v>0</v>
      </c>
      <c r="M595" s="136">
        <f t="shared" si="412"/>
        <v>0</v>
      </c>
      <c r="N595" s="136">
        <f t="shared" si="412"/>
        <v>0</v>
      </c>
      <c r="O595" s="136">
        <f t="shared" si="412"/>
        <v>0</v>
      </c>
    </row>
    <row r="596" spans="1:15" ht="97.2" x14ac:dyDescent="0.25">
      <c r="A596" s="448"/>
      <c r="B596" s="448"/>
      <c r="C596" s="135" t="s">
        <v>306</v>
      </c>
      <c r="D596" s="136">
        <f t="shared" ref="D596:I596" si="413">D598+D605</f>
        <v>0</v>
      </c>
      <c r="E596" s="136">
        <f t="shared" si="413"/>
        <v>0</v>
      </c>
      <c r="F596" s="136">
        <f t="shared" si="413"/>
        <v>0</v>
      </c>
      <c r="G596" s="136">
        <f t="shared" si="413"/>
        <v>0</v>
      </c>
      <c r="H596" s="136">
        <f t="shared" si="413"/>
        <v>0</v>
      </c>
      <c r="I596" s="136">
        <f t="shared" si="413"/>
        <v>0</v>
      </c>
      <c r="J596" s="136">
        <f t="shared" ref="J596:O596" si="414">J598+J605</f>
        <v>0</v>
      </c>
      <c r="K596" s="136">
        <f t="shared" si="414"/>
        <v>0</v>
      </c>
      <c r="L596" s="136">
        <f t="shared" si="414"/>
        <v>0</v>
      </c>
      <c r="M596" s="136">
        <f t="shared" si="414"/>
        <v>0</v>
      </c>
      <c r="N596" s="136">
        <f t="shared" si="414"/>
        <v>0</v>
      </c>
      <c r="O596" s="136">
        <f t="shared" si="414"/>
        <v>0</v>
      </c>
    </row>
    <row r="597" spans="1:15" ht="32.4" x14ac:dyDescent="0.25">
      <c r="A597" s="448"/>
      <c r="B597" s="448"/>
      <c r="C597" s="135" t="s">
        <v>307</v>
      </c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</row>
    <row r="598" spans="1:15" ht="228" customHeight="1" x14ac:dyDescent="0.25">
      <c r="A598" s="448"/>
      <c r="B598" s="448"/>
      <c r="C598" s="135" t="s">
        <v>308</v>
      </c>
      <c r="D598" s="136">
        <f t="shared" ref="D598:I598" si="415">D599+D600+D601+D602+D603+D604</f>
        <v>0</v>
      </c>
      <c r="E598" s="136">
        <f t="shared" si="415"/>
        <v>0</v>
      </c>
      <c r="F598" s="136">
        <f t="shared" si="415"/>
        <v>0</v>
      </c>
      <c r="G598" s="136">
        <f t="shared" si="415"/>
        <v>0</v>
      </c>
      <c r="H598" s="136">
        <f t="shared" si="415"/>
        <v>0</v>
      </c>
      <c r="I598" s="136">
        <f t="shared" si="415"/>
        <v>0</v>
      </c>
      <c r="J598" s="136">
        <f t="shared" ref="J598:O598" si="416">J599+J600+J601+J602+J603+J604</f>
        <v>0</v>
      </c>
      <c r="K598" s="136">
        <f t="shared" si="416"/>
        <v>0</v>
      </c>
      <c r="L598" s="136">
        <f t="shared" si="416"/>
        <v>0</v>
      </c>
      <c r="M598" s="136">
        <f t="shared" si="416"/>
        <v>0</v>
      </c>
      <c r="N598" s="136">
        <f t="shared" si="416"/>
        <v>0</v>
      </c>
      <c r="O598" s="136">
        <f t="shared" si="416"/>
        <v>0</v>
      </c>
    </row>
    <row r="599" spans="1:15" ht="194.4" x14ac:dyDescent="0.25">
      <c r="A599" s="448"/>
      <c r="B599" s="448"/>
      <c r="C599" s="137" t="s">
        <v>309</v>
      </c>
      <c r="D599" s="136">
        <f>E599+F599</f>
        <v>0</v>
      </c>
      <c r="E599" s="136">
        <v>0</v>
      </c>
      <c r="F599" s="136">
        <v>0</v>
      </c>
      <c r="G599" s="136">
        <f>H599+I599</f>
        <v>0</v>
      </c>
      <c r="H599" s="136">
        <v>0</v>
      </c>
      <c r="I599" s="136">
        <v>0</v>
      </c>
      <c r="J599" s="136">
        <f t="shared" ref="J599:J607" si="417">K599+L599</f>
        <v>0</v>
      </c>
      <c r="K599" s="136">
        <v>0</v>
      </c>
      <c r="L599" s="136">
        <v>0</v>
      </c>
      <c r="M599" s="136">
        <f t="shared" ref="M599:M607" si="418">N599+O599</f>
        <v>0</v>
      </c>
      <c r="N599" s="136">
        <v>0</v>
      </c>
      <c r="O599" s="136">
        <v>0</v>
      </c>
    </row>
    <row r="600" spans="1:15" ht="226.8" x14ac:dyDescent="0.25">
      <c r="A600" s="448"/>
      <c r="B600" s="448"/>
      <c r="C600" s="137" t="s">
        <v>310</v>
      </c>
      <c r="D600" s="136">
        <f t="shared" ref="D600:D607" si="419">E600+F600</f>
        <v>0</v>
      </c>
      <c r="E600" s="136">
        <v>0</v>
      </c>
      <c r="F600" s="136">
        <v>0</v>
      </c>
      <c r="G600" s="136">
        <f t="shared" ref="G600:G607" si="420">H600+I600</f>
        <v>0</v>
      </c>
      <c r="H600" s="136">
        <v>0</v>
      </c>
      <c r="I600" s="136">
        <v>0</v>
      </c>
      <c r="J600" s="136">
        <f t="shared" si="417"/>
        <v>0</v>
      </c>
      <c r="K600" s="136">
        <v>0</v>
      </c>
      <c r="L600" s="136">
        <v>0</v>
      </c>
      <c r="M600" s="136">
        <f t="shared" si="418"/>
        <v>0</v>
      </c>
      <c r="N600" s="136">
        <v>0</v>
      </c>
      <c r="O600" s="136">
        <v>0</v>
      </c>
    </row>
    <row r="601" spans="1:15" ht="190.5" customHeight="1" x14ac:dyDescent="0.25">
      <c r="A601" s="448"/>
      <c r="B601" s="448"/>
      <c r="C601" s="189" t="s">
        <v>311</v>
      </c>
      <c r="D601" s="157">
        <f t="shared" si="419"/>
        <v>0</v>
      </c>
      <c r="E601" s="157">
        <v>0</v>
      </c>
      <c r="F601" s="157">
        <v>0</v>
      </c>
      <c r="G601" s="157">
        <f t="shared" si="420"/>
        <v>0</v>
      </c>
      <c r="H601" s="157">
        <v>0</v>
      </c>
      <c r="I601" s="157">
        <v>0</v>
      </c>
      <c r="J601" s="157">
        <f t="shared" si="417"/>
        <v>0</v>
      </c>
      <c r="K601" s="157">
        <v>0</v>
      </c>
      <c r="L601" s="157">
        <v>0</v>
      </c>
      <c r="M601" s="157">
        <f t="shared" si="418"/>
        <v>0</v>
      </c>
      <c r="N601" s="157">
        <v>0</v>
      </c>
      <c r="O601" s="157">
        <v>0</v>
      </c>
    </row>
    <row r="602" spans="1:15" ht="225.75" customHeight="1" x14ac:dyDescent="0.25">
      <c r="A602" s="448"/>
      <c r="B602" s="448"/>
      <c r="C602" s="189" t="s">
        <v>312</v>
      </c>
      <c r="D602" s="136">
        <f t="shared" si="419"/>
        <v>0</v>
      </c>
      <c r="E602" s="136">
        <v>0</v>
      </c>
      <c r="F602" s="136">
        <v>0</v>
      </c>
      <c r="G602" s="136">
        <f t="shared" si="420"/>
        <v>0</v>
      </c>
      <c r="H602" s="136">
        <v>0</v>
      </c>
      <c r="I602" s="136">
        <v>0</v>
      </c>
      <c r="J602" s="136">
        <f t="shared" si="417"/>
        <v>0</v>
      </c>
      <c r="K602" s="136">
        <v>0</v>
      </c>
      <c r="L602" s="136">
        <v>0</v>
      </c>
      <c r="M602" s="136">
        <f t="shared" si="418"/>
        <v>0</v>
      </c>
      <c r="N602" s="136">
        <v>0</v>
      </c>
      <c r="O602" s="136">
        <v>0</v>
      </c>
    </row>
    <row r="603" spans="1:15" ht="192" customHeight="1" x14ac:dyDescent="0.25">
      <c r="A603" s="448"/>
      <c r="B603" s="448"/>
      <c r="C603" s="137" t="s">
        <v>313</v>
      </c>
      <c r="D603" s="136">
        <f t="shared" si="419"/>
        <v>0</v>
      </c>
      <c r="E603" s="136">
        <v>0</v>
      </c>
      <c r="F603" s="136">
        <v>0</v>
      </c>
      <c r="G603" s="136">
        <f t="shared" si="420"/>
        <v>0</v>
      </c>
      <c r="H603" s="136">
        <v>0</v>
      </c>
      <c r="I603" s="136">
        <v>0</v>
      </c>
      <c r="J603" s="136">
        <f t="shared" si="417"/>
        <v>0</v>
      </c>
      <c r="K603" s="136">
        <v>0</v>
      </c>
      <c r="L603" s="136">
        <v>0</v>
      </c>
      <c r="M603" s="136">
        <f t="shared" si="418"/>
        <v>0</v>
      </c>
      <c r="N603" s="136">
        <v>0</v>
      </c>
      <c r="O603" s="136">
        <v>0</v>
      </c>
    </row>
    <row r="604" spans="1:15" ht="226.5" customHeight="1" x14ac:dyDescent="0.25">
      <c r="A604" s="448"/>
      <c r="B604" s="448"/>
      <c r="C604" s="137" t="s">
        <v>314</v>
      </c>
      <c r="D604" s="136">
        <f t="shared" si="419"/>
        <v>0</v>
      </c>
      <c r="E604" s="136">
        <v>0</v>
      </c>
      <c r="F604" s="136">
        <v>0</v>
      </c>
      <c r="G604" s="136">
        <f t="shared" si="420"/>
        <v>0</v>
      </c>
      <c r="H604" s="136">
        <v>0</v>
      </c>
      <c r="I604" s="136">
        <v>0</v>
      </c>
      <c r="J604" s="136">
        <f t="shared" si="417"/>
        <v>0</v>
      </c>
      <c r="K604" s="136">
        <v>0</v>
      </c>
      <c r="L604" s="136">
        <v>0</v>
      </c>
      <c r="M604" s="136">
        <f t="shared" si="418"/>
        <v>0</v>
      </c>
      <c r="N604" s="136">
        <v>0</v>
      </c>
      <c r="O604" s="136">
        <v>0</v>
      </c>
    </row>
    <row r="605" spans="1:15" ht="321" customHeight="1" x14ac:dyDescent="0.25">
      <c r="A605" s="448"/>
      <c r="B605" s="448"/>
      <c r="C605" s="135" t="s">
        <v>315</v>
      </c>
      <c r="D605" s="136">
        <f t="shared" si="419"/>
        <v>0</v>
      </c>
      <c r="E605" s="136">
        <v>0</v>
      </c>
      <c r="F605" s="136">
        <v>0</v>
      </c>
      <c r="G605" s="136">
        <f>H605+I605</f>
        <v>0</v>
      </c>
      <c r="H605" s="136">
        <v>0</v>
      </c>
      <c r="I605" s="136">
        <v>0</v>
      </c>
      <c r="J605" s="136">
        <f t="shared" si="417"/>
        <v>0</v>
      </c>
      <c r="K605" s="136">
        <v>0</v>
      </c>
      <c r="L605" s="136">
        <v>0</v>
      </c>
      <c r="M605" s="136">
        <f t="shared" si="418"/>
        <v>0</v>
      </c>
      <c r="N605" s="136">
        <v>0</v>
      </c>
      <c r="O605" s="136">
        <v>0</v>
      </c>
    </row>
    <row r="606" spans="1:15" ht="32.4" x14ac:dyDescent="0.25">
      <c r="A606" s="448"/>
      <c r="B606" s="448"/>
      <c r="C606" s="135" t="s">
        <v>316</v>
      </c>
      <c r="D606" s="136">
        <f t="shared" si="419"/>
        <v>0</v>
      </c>
      <c r="E606" s="136">
        <v>0</v>
      </c>
      <c r="F606" s="136">
        <v>0</v>
      </c>
      <c r="G606" s="136">
        <f t="shared" si="420"/>
        <v>0</v>
      </c>
      <c r="H606" s="136">
        <v>0</v>
      </c>
      <c r="I606" s="136">
        <v>0</v>
      </c>
      <c r="J606" s="136">
        <f t="shared" si="417"/>
        <v>0</v>
      </c>
      <c r="K606" s="136">
        <v>0</v>
      </c>
      <c r="L606" s="136">
        <v>0</v>
      </c>
      <c r="M606" s="136">
        <f t="shared" si="418"/>
        <v>0</v>
      </c>
      <c r="N606" s="136">
        <v>0</v>
      </c>
      <c r="O606" s="136">
        <v>0</v>
      </c>
    </row>
    <row r="607" spans="1:15" ht="32.4" x14ac:dyDescent="0.25">
      <c r="A607" s="449"/>
      <c r="B607" s="449"/>
      <c r="C607" s="135" t="s">
        <v>317</v>
      </c>
      <c r="D607" s="136">
        <f t="shared" si="419"/>
        <v>100</v>
      </c>
      <c r="E607" s="136">
        <v>100</v>
      </c>
      <c r="F607" s="136">
        <v>0</v>
      </c>
      <c r="G607" s="136">
        <f t="shared" si="420"/>
        <v>100</v>
      </c>
      <c r="H607" s="136">
        <v>100</v>
      </c>
      <c r="I607" s="136">
        <v>0</v>
      </c>
      <c r="J607" s="136">
        <f t="shared" si="417"/>
        <v>100</v>
      </c>
      <c r="K607" s="136">
        <v>100</v>
      </c>
      <c r="L607" s="136">
        <v>0</v>
      </c>
      <c r="M607" s="136">
        <f t="shared" si="418"/>
        <v>0</v>
      </c>
      <c r="N607" s="136">
        <v>0</v>
      </c>
      <c r="O607" s="136">
        <v>0</v>
      </c>
    </row>
    <row r="608" spans="1:15" ht="66" customHeight="1" x14ac:dyDescent="0.25">
      <c r="A608" s="444" t="s">
        <v>290</v>
      </c>
      <c r="B608" s="444" t="s">
        <v>291</v>
      </c>
      <c r="C608" s="171" t="s">
        <v>318</v>
      </c>
      <c r="D608" s="123">
        <f t="shared" ref="D608:I608" si="421">D609+D619+D620</f>
        <v>3290.5</v>
      </c>
      <c r="E608" s="123">
        <f t="shared" si="421"/>
        <v>2183.5</v>
      </c>
      <c r="F608" s="123">
        <f t="shared" si="421"/>
        <v>1107</v>
      </c>
      <c r="G608" s="124">
        <f t="shared" si="421"/>
        <v>3290.5</v>
      </c>
      <c r="H608" s="124">
        <f t="shared" si="421"/>
        <v>2183.5</v>
      </c>
      <c r="I608" s="124">
        <f t="shared" si="421"/>
        <v>1107</v>
      </c>
      <c r="J608" s="124">
        <f t="shared" ref="J608:O608" si="422">J609+J619+J620</f>
        <v>3290.5</v>
      </c>
      <c r="K608" s="124">
        <f t="shared" si="422"/>
        <v>2183.5</v>
      </c>
      <c r="L608" s="124">
        <f t="shared" si="422"/>
        <v>1107</v>
      </c>
      <c r="M608" s="124">
        <f t="shared" si="422"/>
        <v>3216.5</v>
      </c>
      <c r="N608" s="124">
        <f t="shared" si="422"/>
        <v>2129.9</v>
      </c>
      <c r="O608" s="124">
        <f t="shared" si="422"/>
        <v>1086.5999999999999</v>
      </c>
    </row>
    <row r="609" spans="1:15" ht="97.2" x14ac:dyDescent="0.25">
      <c r="A609" s="445"/>
      <c r="B609" s="445"/>
      <c r="C609" s="172" t="s">
        <v>306</v>
      </c>
      <c r="D609" s="126">
        <f t="shared" ref="D609:I609" si="423">D611+D618</f>
        <v>0</v>
      </c>
      <c r="E609" s="126">
        <f t="shared" si="423"/>
        <v>0</v>
      </c>
      <c r="F609" s="126">
        <f t="shared" si="423"/>
        <v>0</v>
      </c>
      <c r="G609" s="127">
        <f t="shared" si="423"/>
        <v>0</v>
      </c>
      <c r="H609" s="127">
        <f t="shared" si="423"/>
        <v>0</v>
      </c>
      <c r="I609" s="127">
        <f t="shared" si="423"/>
        <v>0</v>
      </c>
      <c r="J609" s="127">
        <f t="shared" ref="J609:O609" si="424">J611+J618</f>
        <v>0</v>
      </c>
      <c r="K609" s="127">
        <f t="shared" si="424"/>
        <v>0</v>
      </c>
      <c r="L609" s="127">
        <f t="shared" si="424"/>
        <v>0</v>
      </c>
      <c r="M609" s="127">
        <f t="shared" si="424"/>
        <v>0</v>
      </c>
      <c r="N609" s="127">
        <f t="shared" si="424"/>
        <v>0</v>
      </c>
      <c r="O609" s="127">
        <f t="shared" si="424"/>
        <v>0</v>
      </c>
    </row>
    <row r="610" spans="1:15" ht="32.4" x14ac:dyDescent="0.25">
      <c r="A610" s="445"/>
      <c r="B610" s="445"/>
      <c r="C610" s="172" t="s">
        <v>307</v>
      </c>
      <c r="D610" s="126"/>
      <c r="E610" s="126"/>
      <c r="F610" s="126"/>
      <c r="G610" s="127"/>
      <c r="H610" s="127"/>
      <c r="I610" s="127"/>
      <c r="J610" s="127"/>
      <c r="K610" s="127"/>
      <c r="L610" s="127"/>
      <c r="M610" s="127"/>
      <c r="N610" s="127"/>
      <c r="O610" s="127"/>
    </row>
    <row r="611" spans="1:15" ht="222" customHeight="1" x14ac:dyDescent="0.25">
      <c r="A611" s="445"/>
      <c r="B611" s="445"/>
      <c r="C611" s="172" t="s">
        <v>308</v>
      </c>
      <c r="D611" s="126">
        <f t="shared" ref="D611:I611" si="425">D612+D613+D614+D615+D616+D617</f>
        <v>0</v>
      </c>
      <c r="E611" s="126">
        <f t="shared" si="425"/>
        <v>0</v>
      </c>
      <c r="F611" s="126">
        <f t="shared" si="425"/>
        <v>0</v>
      </c>
      <c r="G611" s="127">
        <f t="shared" si="425"/>
        <v>0</v>
      </c>
      <c r="H611" s="127">
        <f t="shared" si="425"/>
        <v>0</v>
      </c>
      <c r="I611" s="127">
        <f t="shared" si="425"/>
        <v>0</v>
      </c>
      <c r="J611" s="127">
        <f t="shared" ref="J611:O611" si="426">J612+J613+J614+J615+J616+J617</f>
        <v>0</v>
      </c>
      <c r="K611" s="127">
        <f t="shared" si="426"/>
        <v>0</v>
      </c>
      <c r="L611" s="127">
        <f t="shared" si="426"/>
        <v>0</v>
      </c>
      <c r="M611" s="127">
        <f t="shared" si="426"/>
        <v>0</v>
      </c>
      <c r="N611" s="127">
        <f t="shared" si="426"/>
        <v>0</v>
      </c>
      <c r="O611" s="127">
        <f t="shared" si="426"/>
        <v>0</v>
      </c>
    </row>
    <row r="612" spans="1:15" ht="187.5" customHeight="1" x14ac:dyDescent="0.25">
      <c r="A612" s="445"/>
      <c r="B612" s="445"/>
      <c r="C612" s="173" t="s">
        <v>309</v>
      </c>
      <c r="D612" s="126">
        <f t="shared" ref="D612:I620" si="427">D625+D638+D651+D664+D677</f>
        <v>0</v>
      </c>
      <c r="E612" s="126">
        <f t="shared" si="427"/>
        <v>0</v>
      </c>
      <c r="F612" s="126">
        <f t="shared" si="427"/>
        <v>0</v>
      </c>
      <c r="G612" s="127">
        <f t="shared" si="427"/>
        <v>0</v>
      </c>
      <c r="H612" s="127">
        <f t="shared" si="427"/>
        <v>0</v>
      </c>
      <c r="I612" s="127">
        <f t="shared" si="427"/>
        <v>0</v>
      </c>
      <c r="J612" s="127">
        <f t="shared" ref="J612:L620" si="428">J625+J638+J651+J664+J677</f>
        <v>0</v>
      </c>
      <c r="K612" s="127">
        <f t="shared" si="428"/>
        <v>0</v>
      </c>
      <c r="L612" s="127">
        <f t="shared" si="428"/>
        <v>0</v>
      </c>
      <c r="M612" s="127">
        <f t="shared" ref="M612:O620" si="429">M625+M638+M651+M664+M677</f>
        <v>0</v>
      </c>
      <c r="N612" s="127">
        <f t="shared" si="429"/>
        <v>0</v>
      </c>
      <c r="O612" s="127">
        <f t="shared" si="429"/>
        <v>0</v>
      </c>
    </row>
    <row r="613" spans="1:15" ht="220.5" customHeight="1" x14ac:dyDescent="0.25">
      <c r="A613" s="445"/>
      <c r="B613" s="445"/>
      <c r="C613" s="128" t="s">
        <v>310</v>
      </c>
      <c r="D613" s="126">
        <f t="shared" si="427"/>
        <v>0</v>
      </c>
      <c r="E613" s="126">
        <f t="shared" si="427"/>
        <v>0</v>
      </c>
      <c r="F613" s="126">
        <f t="shared" si="427"/>
        <v>0</v>
      </c>
      <c r="G613" s="127">
        <f t="shared" si="427"/>
        <v>0</v>
      </c>
      <c r="H613" s="127">
        <f t="shared" si="427"/>
        <v>0</v>
      </c>
      <c r="I613" s="127">
        <f t="shared" si="427"/>
        <v>0</v>
      </c>
      <c r="J613" s="127">
        <f t="shared" si="428"/>
        <v>0</v>
      </c>
      <c r="K613" s="127">
        <f t="shared" si="428"/>
        <v>0</v>
      </c>
      <c r="L613" s="127">
        <f t="shared" si="428"/>
        <v>0</v>
      </c>
      <c r="M613" s="127">
        <f t="shared" si="429"/>
        <v>0</v>
      </c>
      <c r="N613" s="127">
        <f t="shared" si="429"/>
        <v>0</v>
      </c>
      <c r="O613" s="127">
        <f t="shared" si="429"/>
        <v>0</v>
      </c>
    </row>
    <row r="614" spans="1:15" ht="190.5" customHeight="1" x14ac:dyDescent="0.25">
      <c r="A614" s="445"/>
      <c r="B614" s="445"/>
      <c r="C614" s="128" t="s">
        <v>311</v>
      </c>
      <c r="D614" s="126">
        <f t="shared" si="427"/>
        <v>0</v>
      </c>
      <c r="E614" s="126">
        <f t="shared" si="427"/>
        <v>0</v>
      </c>
      <c r="F614" s="126">
        <f t="shared" si="427"/>
        <v>0</v>
      </c>
      <c r="G614" s="127">
        <f t="shared" si="427"/>
        <v>0</v>
      </c>
      <c r="H614" s="127">
        <f t="shared" si="427"/>
        <v>0</v>
      </c>
      <c r="I614" s="127">
        <f t="shared" si="427"/>
        <v>0</v>
      </c>
      <c r="J614" s="127">
        <f t="shared" si="428"/>
        <v>0</v>
      </c>
      <c r="K614" s="127">
        <f t="shared" si="428"/>
        <v>0</v>
      </c>
      <c r="L614" s="127">
        <f t="shared" si="428"/>
        <v>0</v>
      </c>
      <c r="M614" s="127">
        <f t="shared" si="429"/>
        <v>0</v>
      </c>
      <c r="N614" s="127">
        <f t="shared" si="429"/>
        <v>0</v>
      </c>
      <c r="O614" s="127">
        <f t="shared" si="429"/>
        <v>0</v>
      </c>
    </row>
    <row r="615" spans="1:15" ht="223.5" customHeight="1" x14ac:dyDescent="0.25">
      <c r="A615" s="445"/>
      <c r="B615" s="445"/>
      <c r="C615" s="128" t="s">
        <v>312</v>
      </c>
      <c r="D615" s="126">
        <f t="shared" si="427"/>
        <v>0</v>
      </c>
      <c r="E615" s="126">
        <f t="shared" si="427"/>
        <v>0</v>
      </c>
      <c r="F615" s="126">
        <f t="shared" si="427"/>
        <v>0</v>
      </c>
      <c r="G615" s="127">
        <f t="shared" si="427"/>
        <v>0</v>
      </c>
      <c r="H615" s="127">
        <f t="shared" si="427"/>
        <v>0</v>
      </c>
      <c r="I615" s="127">
        <f t="shared" si="427"/>
        <v>0</v>
      </c>
      <c r="J615" s="127">
        <f t="shared" si="428"/>
        <v>0</v>
      </c>
      <c r="K615" s="127">
        <f t="shared" si="428"/>
        <v>0</v>
      </c>
      <c r="L615" s="127">
        <f t="shared" si="428"/>
        <v>0</v>
      </c>
      <c r="M615" s="127">
        <f t="shared" si="429"/>
        <v>0</v>
      </c>
      <c r="N615" s="127">
        <f t="shared" si="429"/>
        <v>0</v>
      </c>
      <c r="O615" s="127">
        <f t="shared" si="429"/>
        <v>0</v>
      </c>
    </row>
    <row r="616" spans="1:15" ht="191.25" customHeight="1" x14ac:dyDescent="0.25">
      <c r="A616" s="445"/>
      <c r="B616" s="445"/>
      <c r="C616" s="128" t="s">
        <v>313</v>
      </c>
      <c r="D616" s="126">
        <f t="shared" si="427"/>
        <v>0</v>
      </c>
      <c r="E616" s="126">
        <f t="shared" si="427"/>
        <v>0</v>
      </c>
      <c r="F616" s="126">
        <f t="shared" si="427"/>
        <v>0</v>
      </c>
      <c r="G616" s="127">
        <f t="shared" si="427"/>
        <v>0</v>
      </c>
      <c r="H616" s="127">
        <f t="shared" si="427"/>
        <v>0</v>
      </c>
      <c r="I616" s="127">
        <f t="shared" si="427"/>
        <v>0</v>
      </c>
      <c r="J616" s="127">
        <f t="shared" si="428"/>
        <v>0</v>
      </c>
      <c r="K616" s="127">
        <f t="shared" si="428"/>
        <v>0</v>
      </c>
      <c r="L616" s="127">
        <f t="shared" si="428"/>
        <v>0</v>
      </c>
      <c r="M616" s="127">
        <f t="shared" si="429"/>
        <v>0</v>
      </c>
      <c r="N616" s="127">
        <f t="shared" si="429"/>
        <v>0</v>
      </c>
      <c r="O616" s="127">
        <f t="shared" si="429"/>
        <v>0</v>
      </c>
    </row>
    <row r="617" spans="1:15" ht="222.75" customHeight="1" x14ac:dyDescent="0.25">
      <c r="A617" s="445"/>
      <c r="B617" s="445"/>
      <c r="C617" s="128" t="s">
        <v>314</v>
      </c>
      <c r="D617" s="126">
        <f t="shared" si="427"/>
        <v>0</v>
      </c>
      <c r="E617" s="126">
        <f t="shared" si="427"/>
        <v>0</v>
      </c>
      <c r="F617" s="126">
        <f t="shared" si="427"/>
        <v>0</v>
      </c>
      <c r="G617" s="127">
        <f t="shared" si="427"/>
        <v>0</v>
      </c>
      <c r="H617" s="127">
        <f t="shared" si="427"/>
        <v>0</v>
      </c>
      <c r="I617" s="127">
        <f t="shared" si="427"/>
        <v>0</v>
      </c>
      <c r="J617" s="127">
        <f t="shared" si="428"/>
        <v>0</v>
      </c>
      <c r="K617" s="127">
        <f t="shared" si="428"/>
        <v>0</v>
      </c>
      <c r="L617" s="127">
        <f t="shared" si="428"/>
        <v>0</v>
      </c>
      <c r="M617" s="127">
        <f t="shared" si="429"/>
        <v>0</v>
      </c>
      <c r="N617" s="127">
        <f t="shared" si="429"/>
        <v>0</v>
      </c>
      <c r="O617" s="127">
        <f t="shared" si="429"/>
        <v>0</v>
      </c>
    </row>
    <row r="618" spans="1:15" ht="324" x14ac:dyDescent="0.25">
      <c r="A618" s="445"/>
      <c r="B618" s="445"/>
      <c r="C618" s="125" t="s">
        <v>315</v>
      </c>
      <c r="D618" s="126">
        <f t="shared" si="427"/>
        <v>0</v>
      </c>
      <c r="E618" s="126">
        <f t="shared" si="427"/>
        <v>0</v>
      </c>
      <c r="F618" s="126">
        <f t="shared" si="427"/>
        <v>0</v>
      </c>
      <c r="G618" s="127">
        <f t="shared" si="427"/>
        <v>0</v>
      </c>
      <c r="H618" s="127">
        <f t="shared" si="427"/>
        <v>0</v>
      </c>
      <c r="I618" s="127">
        <f t="shared" si="427"/>
        <v>0</v>
      </c>
      <c r="J618" s="127">
        <f t="shared" si="428"/>
        <v>0</v>
      </c>
      <c r="K618" s="127">
        <f t="shared" si="428"/>
        <v>0</v>
      </c>
      <c r="L618" s="127">
        <f t="shared" si="428"/>
        <v>0</v>
      </c>
      <c r="M618" s="127">
        <f t="shared" si="429"/>
        <v>0</v>
      </c>
      <c r="N618" s="127">
        <f t="shared" si="429"/>
        <v>0</v>
      </c>
      <c r="O618" s="127">
        <f t="shared" si="429"/>
        <v>0</v>
      </c>
    </row>
    <row r="619" spans="1:15" ht="32.4" x14ac:dyDescent="0.25">
      <c r="A619" s="445"/>
      <c r="B619" s="445"/>
      <c r="C619" s="125" t="s">
        <v>316</v>
      </c>
      <c r="D619" s="126">
        <f t="shared" si="427"/>
        <v>0</v>
      </c>
      <c r="E619" s="126">
        <f t="shared" si="427"/>
        <v>0</v>
      </c>
      <c r="F619" s="126">
        <f t="shared" si="427"/>
        <v>0</v>
      </c>
      <c r="G619" s="127">
        <f t="shared" si="427"/>
        <v>0</v>
      </c>
      <c r="H619" s="127">
        <f t="shared" si="427"/>
        <v>0</v>
      </c>
      <c r="I619" s="127">
        <f t="shared" si="427"/>
        <v>0</v>
      </c>
      <c r="J619" s="127">
        <f t="shared" si="428"/>
        <v>0</v>
      </c>
      <c r="K619" s="127">
        <f t="shared" si="428"/>
        <v>0</v>
      </c>
      <c r="L619" s="127">
        <f t="shared" si="428"/>
        <v>0</v>
      </c>
      <c r="M619" s="127">
        <f t="shared" si="429"/>
        <v>0</v>
      </c>
      <c r="N619" s="127">
        <f t="shared" si="429"/>
        <v>0</v>
      </c>
      <c r="O619" s="127">
        <f t="shared" si="429"/>
        <v>0</v>
      </c>
    </row>
    <row r="620" spans="1:15" ht="32.4" x14ac:dyDescent="0.25">
      <c r="A620" s="446"/>
      <c r="B620" s="446"/>
      <c r="C620" s="125" t="s">
        <v>317</v>
      </c>
      <c r="D620" s="126">
        <f t="shared" si="427"/>
        <v>3290.5</v>
      </c>
      <c r="E620" s="126">
        <f t="shared" si="427"/>
        <v>2183.5</v>
      </c>
      <c r="F620" s="126">
        <f t="shared" si="427"/>
        <v>1107</v>
      </c>
      <c r="G620" s="127">
        <f t="shared" si="427"/>
        <v>3290.5</v>
      </c>
      <c r="H620" s="127">
        <f t="shared" si="427"/>
        <v>2183.5</v>
      </c>
      <c r="I620" s="127">
        <f t="shared" si="427"/>
        <v>1107</v>
      </c>
      <c r="J620" s="127">
        <f t="shared" si="428"/>
        <v>3290.5</v>
      </c>
      <c r="K620" s="127">
        <f t="shared" si="428"/>
        <v>2183.5</v>
      </c>
      <c r="L620" s="127">
        <f t="shared" si="428"/>
        <v>1107</v>
      </c>
      <c r="M620" s="127">
        <f t="shared" si="429"/>
        <v>3216.5</v>
      </c>
      <c r="N620" s="127">
        <f t="shared" si="429"/>
        <v>2129.9</v>
      </c>
      <c r="O620" s="127">
        <f t="shared" si="429"/>
        <v>1086.5999999999999</v>
      </c>
    </row>
    <row r="621" spans="1:15" ht="33" customHeight="1" x14ac:dyDescent="0.25">
      <c r="A621" s="447" t="s">
        <v>332</v>
      </c>
      <c r="B621" s="447" t="s">
        <v>333</v>
      </c>
      <c r="C621" s="135" t="s">
        <v>318</v>
      </c>
      <c r="D621" s="136">
        <f t="shared" ref="D621:I621" si="430">D622+D632+D633</f>
        <v>1500</v>
      </c>
      <c r="E621" s="136">
        <f t="shared" si="430"/>
        <v>1300</v>
      </c>
      <c r="F621" s="136">
        <f t="shared" si="430"/>
        <v>200</v>
      </c>
      <c r="G621" s="136">
        <f t="shared" si="430"/>
        <v>1500</v>
      </c>
      <c r="H621" s="136">
        <f t="shared" si="430"/>
        <v>1300</v>
      </c>
      <c r="I621" s="136">
        <f t="shared" si="430"/>
        <v>200</v>
      </c>
      <c r="J621" s="136">
        <f t="shared" ref="J621:O621" si="431">J622+J632+J633</f>
        <v>1500</v>
      </c>
      <c r="K621" s="136">
        <f t="shared" si="431"/>
        <v>1300</v>
      </c>
      <c r="L621" s="136">
        <f t="shared" si="431"/>
        <v>200</v>
      </c>
      <c r="M621" s="136">
        <f t="shared" si="431"/>
        <v>1500</v>
      </c>
      <c r="N621" s="136">
        <f t="shared" si="431"/>
        <v>1300</v>
      </c>
      <c r="O621" s="136">
        <f t="shared" si="431"/>
        <v>200</v>
      </c>
    </row>
    <row r="622" spans="1:15" ht="91.5" customHeight="1" x14ac:dyDescent="0.25">
      <c r="A622" s="448"/>
      <c r="B622" s="448"/>
      <c r="C622" s="135" t="s">
        <v>306</v>
      </c>
      <c r="D622" s="136">
        <f t="shared" ref="D622:I622" si="432">D624+D631</f>
        <v>0</v>
      </c>
      <c r="E622" s="136">
        <f t="shared" si="432"/>
        <v>0</v>
      </c>
      <c r="F622" s="136">
        <f t="shared" si="432"/>
        <v>0</v>
      </c>
      <c r="G622" s="136">
        <f t="shared" si="432"/>
        <v>0</v>
      </c>
      <c r="H622" s="136">
        <f t="shared" si="432"/>
        <v>0</v>
      </c>
      <c r="I622" s="136">
        <f t="shared" si="432"/>
        <v>0</v>
      </c>
      <c r="J622" s="136">
        <f t="shared" ref="J622:O622" si="433">J624+J631</f>
        <v>0</v>
      </c>
      <c r="K622" s="136">
        <f t="shared" si="433"/>
        <v>0</v>
      </c>
      <c r="L622" s="136">
        <f t="shared" si="433"/>
        <v>0</v>
      </c>
      <c r="M622" s="136">
        <f t="shared" si="433"/>
        <v>0</v>
      </c>
      <c r="N622" s="136">
        <f t="shared" si="433"/>
        <v>0</v>
      </c>
      <c r="O622" s="136">
        <f t="shared" si="433"/>
        <v>0</v>
      </c>
    </row>
    <row r="623" spans="1:15" ht="32.4" x14ac:dyDescent="0.25">
      <c r="A623" s="448"/>
      <c r="B623" s="448"/>
      <c r="C623" s="135" t="s">
        <v>307</v>
      </c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</row>
    <row r="624" spans="1:15" ht="224.25" customHeight="1" x14ac:dyDescent="0.25">
      <c r="A624" s="448"/>
      <c r="B624" s="448"/>
      <c r="C624" s="135" t="s">
        <v>308</v>
      </c>
      <c r="D624" s="136">
        <f t="shared" ref="D624:I624" si="434">D625+D626+D627+D628+D629+D630</f>
        <v>0</v>
      </c>
      <c r="E624" s="136">
        <f t="shared" si="434"/>
        <v>0</v>
      </c>
      <c r="F624" s="136">
        <f t="shared" si="434"/>
        <v>0</v>
      </c>
      <c r="G624" s="136">
        <f t="shared" si="434"/>
        <v>0</v>
      </c>
      <c r="H624" s="136">
        <f t="shared" si="434"/>
        <v>0</v>
      </c>
      <c r="I624" s="136">
        <f t="shared" si="434"/>
        <v>0</v>
      </c>
      <c r="J624" s="136">
        <f t="shared" ref="J624:O624" si="435">J625+J626+J627+J628+J629+J630</f>
        <v>0</v>
      </c>
      <c r="K624" s="136">
        <f t="shared" si="435"/>
        <v>0</v>
      </c>
      <c r="L624" s="136">
        <f t="shared" si="435"/>
        <v>0</v>
      </c>
      <c r="M624" s="136">
        <f t="shared" si="435"/>
        <v>0</v>
      </c>
      <c r="N624" s="136">
        <f t="shared" si="435"/>
        <v>0</v>
      </c>
      <c r="O624" s="136">
        <f t="shared" si="435"/>
        <v>0</v>
      </c>
    </row>
    <row r="625" spans="1:15" ht="190.5" customHeight="1" x14ac:dyDescent="0.25">
      <c r="A625" s="448"/>
      <c r="B625" s="448"/>
      <c r="C625" s="137" t="s">
        <v>309</v>
      </c>
      <c r="D625" s="136">
        <f>E625+F625</f>
        <v>0</v>
      </c>
      <c r="E625" s="136">
        <v>0</v>
      </c>
      <c r="F625" s="136">
        <v>0</v>
      </c>
      <c r="G625" s="136">
        <f>H625+I625</f>
        <v>0</v>
      </c>
      <c r="H625" s="136">
        <v>0</v>
      </c>
      <c r="I625" s="136">
        <v>0</v>
      </c>
      <c r="J625" s="136">
        <f>K625+L625</f>
        <v>0</v>
      </c>
      <c r="K625" s="136">
        <v>0</v>
      </c>
      <c r="L625" s="136">
        <v>0</v>
      </c>
      <c r="M625" s="136">
        <f>N625+O625</f>
        <v>0</v>
      </c>
      <c r="N625" s="136">
        <v>0</v>
      </c>
      <c r="O625" s="136">
        <v>0</v>
      </c>
    </row>
    <row r="626" spans="1:15" ht="222" customHeight="1" x14ac:dyDescent="0.25">
      <c r="A626" s="448"/>
      <c r="B626" s="448"/>
      <c r="C626" s="137" t="s">
        <v>310</v>
      </c>
      <c r="D626" s="136">
        <f t="shared" ref="D626:D633" si="436">E626+F626</f>
        <v>0</v>
      </c>
      <c r="E626" s="136">
        <v>0</v>
      </c>
      <c r="F626" s="136">
        <v>0</v>
      </c>
      <c r="G626" s="136">
        <f t="shared" ref="G626:G633" si="437">H626+I626</f>
        <v>0</v>
      </c>
      <c r="H626" s="136">
        <v>0</v>
      </c>
      <c r="I626" s="136">
        <v>0</v>
      </c>
      <c r="J626" s="136">
        <f t="shared" ref="J626:J633" si="438">K626+L626</f>
        <v>0</v>
      </c>
      <c r="K626" s="136">
        <v>0</v>
      </c>
      <c r="L626" s="136">
        <v>0</v>
      </c>
      <c r="M626" s="136">
        <f t="shared" ref="M626:M633" si="439">N626+O626</f>
        <v>0</v>
      </c>
      <c r="N626" s="136">
        <v>0</v>
      </c>
      <c r="O626" s="136">
        <v>0</v>
      </c>
    </row>
    <row r="627" spans="1:15" ht="194.4" x14ac:dyDescent="0.25">
      <c r="A627" s="448"/>
      <c r="B627" s="448"/>
      <c r="C627" s="137" t="s">
        <v>311</v>
      </c>
      <c r="D627" s="136">
        <f t="shared" si="436"/>
        <v>0</v>
      </c>
      <c r="E627" s="136">
        <v>0</v>
      </c>
      <c r="F627" s="136">
        <v>0</v>
      </c>
      <c r="G627" s="136">
        <f t="shared" si="437"/>
        <v>0</v>
      </c>
      <c r="H627" s="136">
        <v>0</v>
      </c>
      <c r="I627" s="136">
        <v>0</v>
      </c>
      <c r="J627" s="136">
        <f t="shared" si="438"/>
        <v>0</v>
      </c>
      <c r="K627" s="136">
        <v>0</v>
      </c>
      <c r="L627" s="136">
        <v>0</v>
      </c>
      <c r="M627" s="136">
        <f t="shared" si="439"/>
        <v>0</v>
      </c>
      <c r="N627" s="136">
        <v>0</v>
      </c>
      <c r="O627" s="136">
        <v>0</v>
      </c>
    </row>
    <row r="628" spans="1:15" ht="226.8" x14ac:dyDescent="0.25">
      <c r="A628" s="448"/>
      <c r="B628" s="448"/>
      <c r="C628" s="137" t="s">
        <v>312</v>
      </c>
      <c r="D628" s="136">
        <f t="shared" si="436"/>
        <v>0</v>
      </c>
      <c r="E628" s="136">
        <v>0</v>
      </c>
      <c r="F628" s="136">
        <v>0</v>
      </c>
      <c r="G628" s="136">
        <f t="shared" si="437"/>
        <v>0</v>
      </c>
      <c r="H628" s="136">
        <v>0</v>
      </c>
      <c r="I628" s="136">
        <v>0</v>
      </c>
      <c r="J628" s="136">
        <f t="shared" si="438"/>
        <v>0</v>
      </c>
      <c r="K628" s="136">
        <v>0</v>
      </c>
      <c r="L628" s="136">
        <v>0</v>
      </c>
      <c r="M628" s="136">
        <f t="shared" si="439"/>
        <v>0</v>
      </c>
      <c r="N628" s="136">
        <v>0</v>
      </c>
      <c r="O628" s="136">
        <v>0</v>
      </c>
    </row>
    <row r="629" spans="1:15" ht="197.25" customHeight="1" x14ac:dyDescent="0.25">
      <c r="A629" s="448"/>
      <c r="B629" s="448"/>
      <c r="C629" s="137" t="s">
        <v>313</v>
      </c>
      <c r="D629" s="136">
        <f t="shared" si="436"/>
        <v>0</v>
      </c>
      <c r="E629" s="136">
        <v>0</v>
      </c>
      <c r="F629" s="136">
        <v>0</v>
      </c>
      <c r="G629" s="136">
        <f t="shared" si="437"/>
        <v>0</v>
      </c>
      <c r="H629" s="136">
        <v>0</v>
      </c>
      <c r="I629" s="136">
        <v>0</v>
      </c>
      <c r="J629" s="136">
        <f t="shared" si="438"/>
        <v>0</v>
      </c>
      <c r="K629" s="136">
        <v>0</v>
      </c>
      <c r="L629" s="136">
        <v>0</v>
      </c>
      <c r="M629" s="136">
        <f t="shared" si="439"/>
        <v>0</v>
      </c>
      <c r="N629" s="136">
        <v>0</v>
      </c>
      <c r="O629" s="136">
        <v>0</v>
      </c>
    </row>
    <row r="630" spans="1:15" ht="228" customHeight="1" x14ac:dyDescent="0.25">
      <c r="A630" s="448"/>
      <c r="B630" s="448"/>
      <c r="C630" s="137" t="s">
        <v>314</v>
      </c>
      <c r="D630" s="136">
        <f t="shared" si="436"/>
        <v>0</v>
      </c>
      <c r="E630" s="136">
        <v>0</v>
      </c>
      <c r="F630" s="136">
        <v>0</v>
      </c>
      <c r="G630" s="136">
        <f t="shared" si="437"/>
        <v>0</v>
      </c>
      <c r="H630" s="136">
        <v>0</v>
      </c>
      <c r="I630" s="136">
        <v>0</v>
      </c>
      <c r="J630" s="136">
        <f t="shared" si="438"/>
        <v>0</v>
      </c>
      <c r="K630" s="136">
        <v>0</v>
      </c>
      <c r="L630" s="136">
        <v>0</v>
      </c>
      <c r="M630" s="136">
        <f t="shared" si="439"/>
        <v>0</v>
      </c>
      <c r="N630" s="136">
        <v>0</v>
      </c>
      <c r="O630" s="136">
        <v>0</v>
      </c>
    </row>
    <row r="631" spans="1:15" ht="324" x14ac:dyDescent="0.25">
      <c r="A631" s="448"/>
      <c r="B631" s="448"/>
      <c r="C631" s="135" t="s">
        <v>315</v>
      </c>
      <c r="D631" s="136">
        <f t="shared" si="436"/>
        <v>0</v>
      </c>
      <c r="E631" s="136">
        <v>0</v>
      </c>
      <c r="F631" s="136">
        <v>0</v>
      </c>
      <c r="G631" s="136">
        <f t="shared" si="437"/>
        <v>0</v>
      </c>
      <c r="H631" s="136">
        <v>0</v>
      </c>
      <c r="I631" s="136">
        <v>0</v>
      </c>
      <c r="J631" s="136">
        <f t="shared" si="438"/>
        <v>0</v>
      </c>
      <c r="K631" s="136">
        <v>0</v>
      </c>
      <c r="L631" s="136">
        <v>0</v>
      </c>
      <c r="M631" s="136">
        <f t="shared" si="439"/>
        <v>0</v>
      </c>
      <c r="N631" s="136">
        <v>0</v>
      </c>
      <c r="O631" s="136">
        <v>0</v>
      </c>
    </row>
    <row r="632" spans="1:15" ht="32.4" x14ac:dyDescent="0.25">
      <c r="A632" s="448"/>
      <c r="B632" s="448"/>
      <c r="C632" s="135" t="s">
        <v>316</v>
      </c>
      <c r="D632" s="136">
        <f t="shared" si="436"/>
        <v>0</v>
      </c>
      <c r="E632" s="136">
        <v>0</v>
      </c>
      <c r="F632" s="136">
        <v>0</v>
      </c>
      <c r="G632" s="136">
        <f t="shared" si="437"/>
        <v>0</v>
      </c>
      <c r="H632" s="136">
        <v>0</v>
      </c>
      <c r="I632" s="136">
        <v>0</v>
      </c>
      <c r="J632" s="136">
        <f t="shared" si="438"/>
        <v>0</v>
      </c>
      <c r="K632" s="136">
        <v>0</v>
      </c>
      <c r="L632" s="136">
        <v>0</v>
      </c>
      <c r="M632" s="136">
        <f t="shared" si="439"/>
        <v>0</v>
      </c>
      <c r="N632" s="136">
        <v>0</v>
      </c>
      <c r="O632" s="136">
        <v>0</v>
      </c>
    </row>
    <row r="633" spans="1:15" ht="32.4" x14ac:dyDescent="0.25">
      <c r="A633" s="449"/>
      <c r="B633" s="449"/>
      <c r="C633" s="135" t="s">
        <v>317</v>
      </c>
      <c r="D633" s="136">
        <f t="shared" si="436"/>
        <v>1500</v>
      </c>
      <c r="E633" s="136">
        <v>1300</v>
      </c>
      <c r="F633" s="136">
        <v>200</v>
      </c>
      <c r="G633" s="136">
        <f t="shared" si="437"/>
        <v>1500</v>
      </c>
      <c r="H633" s="136">
        <v>1300</v>
      </c>
      <c r="I633" s="136">
        <v>200</v>
      </c>
      <c r="J633" s="136">
        <f t="shared" si="438"/>
        <v>1500</v>
      </c>
      <c r="K633" s="136">
        <v>1300</v>
      </c>
      <c r="L633" s="136">
        <v>200</v>
      </c>
      <c r="M633" s="136">
        <f t="shared" si="439"/>
        <v>1500</v>
      </c>
      <c r="N633" s="136">
        <v>1300</v>
      </c>
      <c r="O633" s="136">
        <v>200</v>
      </c>
    </row>
    <row r="634" spans="1:15" ht="46.5" hidden="1" customHeight="1" x14ac:dyDescent="0.55000000000000004">
      <c r="A634" s="382" t="s">
        <v>334</v>
      </c>
      <c r="B634" s="382" t="s">
        <v>335</v>
      </c>
      <c r="C634" s="135" t="s">
        <v>318</v>
      </c>
      <c r="D634" s="136">
        <f t="shared" ref="D634:I634" si="440">D635+D645+D646</f>
        <v>0</v>
      </c>
      <c r="E634" s="136">
        <f t="shared" si="440"/>
        <v>0</v>
      </c>
      <c r="F634" s="136">
        <f t="shared" si="440"/>
        <v>0</v>
      </c>
      <c r="G634" s="136">
        <f t="shared" si="440"/>
        <v>0</v>
      </c>
      <c r="H634" s="136">
        <f t="shared" si="440"/>
        <v>0</v>
      </c>
      <c r="I634" s="136">
        <f t="shared" si="440"/>
        <v>0</v>
      </c>
      <c r="J634" s="136">
        <f>J635+J645+J646</f>
        <v>0</v>
      </c>
      <c r="K634" s="136">
        <f>K635+K645+K646</f>
        <v>0</v>
      </c>
      <c r="L634" s="136">
        <f>L635+L645+L646</f>
        <v>0</v>
      </c>
      <c r="M634" s="292"/>
      <c r="N634" s="292"/>
      <c r="O634" s="292"/>
    </row>
    <row r="635" spans="1:15" ht="97.2" hidden="1" x14ac:dyDescent="0.55000000000000004">
      <c r="A635" s="383"/>
      <c r="B635" s="383"/>
      <c r="C635" s="135" t="s">
        <v>306</v>
      </c>
      <c r="D635" s="136">
        <f t="shared" ref="D635:I635" si="441">D637+D644</f>
        <v>0</v>
      </c>
      <c r="E635" s="136">
        <f t="shared" si="441"/>
        <v>0</v>
      </c>
      <c r="F635" s="136">
        <f t="shared" si="441"/>
        <v>0</v>
      </c>
      <c r="G635" s="136">
        <f t="shared" si="441"/>
        <v>0</v>
      </c>
      <c r="H635" s="136">
        <f t="shared" si="441"/>
        <v>0</v>
      </c>
      <c r="I635" s="136">
        <f t="shared" si="441"/>
        <v>0</v>
      </c>
      <c r="J635" s="136">
        <f>J637+J644</f>
        <v>0</v>
      </c>
      <c r="K635" s="136">
        <f>K637+K644</f>
        <v>0</v>
      </c>
      <c r="L635" s="136">
        <f>L637+L644</f>
        <v>0</v>
      </c>
      <c r="M635" s="292"/>
      <c r="N635" s="292"/>
      <c r="O635" s="292"/>
    </row>
    <row r="636" spans="1:15" ht="32.4" hidden="1" x14ac:dyDescent="0.55000000000000004">
      <c r="A636" s="383"/>
      <c r="B636" s="383"/>
      <c r="C636" s="135" t="s">
        <v>307</v>
      </c>
      <c r="D636" s="136"/>
      <c r="E636" s="136"/>
      <c r="F636" s="136"/>
      <c r="G636" s="136"/>
      <c r="H636" s="136"/>
      <c r="I636" s="136"/>
      <c r="J636" s="136"/>
      <c r="K636" s="136"/>
      <c r="L636" s="136"/>
      <c r="M636" s="292"/>
      <c r="N636" s="292"/>
      <c r="O636" s="292"/>
    </row>
    <row r="637" spans="1:15" ht="245.25" hidden="1" customHeight="1" x14ac:dyDescent="0.55000000000000004">
      <c r="A637" s="384"/>
      <c r="B637" s="384"/>
      <c r="C637" s="135" t="s">
        <v>308</v>
      </c>
      <c r="D637" s="136">
        <f t="shared" ref="D637:I637" si="442">D638+D639+D640+D641+D642+D643</f>
        <v>0</v>
      </c>
      <c r="E637" s="136">
        <f t="shared" si="442"/>
        <v>0</v>
      </c>
      <c r="F637" s="136">
        <f t="shared" si="442"/>
        <v>0</v>
      </c>
      <c r="G637" s="136">
        <f t="shared" si="442"/>
        <v>0</v>
      </c>
      <c r="H637" s="136">
        <f t="shared" si="442"/>
        <v>0</v>
      </c>
      <c r="I637" s="136">
        <f t="shared" si="442"/>
        <v>0</v>
      </c>
      <c r="J637" s="136">
        <f>J638+J639+J640+J641+J642+J643</f>
        <v>0</v>
      </c>
      <c r="K637" s="136">
        <f>K638+K639+K640+K641+K642+K643</f>
        <v>0</v>
      </c>
      <c r="L637" s="136">
        <f>L638+L639+L640+L641+L642+L643</f>
        <v>0</v>
      </c>
      <c r="M637" s="292"/>
      <c r="N637" s="292"/>
      <c r="O637" s="292"/>
    </row>
    <row r="638" spans="1:15" ht="194.4" hidden="1" x14ac:dyDescent="0.55000000000000004">
      <c r="A638" s="139"/>
      <c r="B638" s="139"/>
      <c r="C638" s="137" t="s">
        <v>309</v>
      </c>
      <c r="D638" s="136">
        <f>E638+F638</f>
        <v>0</v>
      </c>
      <c r="E638" s="136"/>
      <c r="F638" s="136"/>
      <c r="G638" s="136">
        <f>H638+I638</f>
        <v>0</v>
      </c>
      <c r="H638" s="136"/>
      <c r="I638" s="136"/>
      <c r="J638" s="136">
        <f>K638+L638</f>
        <v>0</v>
      </c>
      <c r="K638" s="136"/>
      <c r="L638" s="136"/>
      <c r="M638" s="292"/>
      <c r="N638" s="292"/>
      <c r="O638" s="292"/>
    </row>
    <row r="639" spans="1:15" ht="226.8" hidden="1" x14ac:dyDescent="0.55000000000000004">
      <c r="A639" s="139"/>
      <c r="B639" s="139"/>
      <c r="C639" s="137" t="s">
        <v>310</v>
      </c>
      <c r="D639" s="136">
        <f t="shared" ref="D639:D646" si="443">E639+F639</f>
        <v>0</v>
      </c>
      <c r="E639" s="136"/>
      <c r="F639" s="136"/>
      <c r="G639" s="136">
        <f t="shared" ref="G639:G646" si="444">H639+I639</f>
        <v>0</v>
      </c>
      <c r="H639" s="136"/>
      <c r="I639" s="136"/>
      <c r="J639" s="136">
        <f t="shared" ref="J639:J646" si="445">K639+L639</f>
        <v>0</v>
      </c>
      <c r="K639" s="136"/>
      <c r="L639" s="136"/>
      <c r="M639" s="292"/>
      <c r="N639" s="292"/>
      <c r="O639" s="292"/>
    </row>
    <row r="640" spans="1:15" ht="194.4" hidden="1" x14ac:dyDescent="0.55000000000000004">
      <c r="A640" s="139"/>
      <c r="B640" s="139"/>
      <c r="C640" s="137" t="s">
        <v>311</v>
      </c>
      <c r="D640" s="136">
        <f t="shared" si="443"/>
        <v>0</v>
      </c>
      <c r="E640" s="136"/>
      <c r="F640" s="136"/>
      <c r="G640" s="136">
        <f t="shared" si="444"/>
        <v>0</v>
      </c>
      <c r="H640" s="136"/>
      <c r="I640" s="136"/>
      <c r="J640" s="136">
        <f t="shared" si="445"/>
        <v>0</v>
      </c>
      <c r="K640" s="136"/>
      <c r="L640" s="136"/>
      <c r="M640" s="292"/>
      <c r="N640" s="292"/>
      <c r="O640" s="292"/>
    </row>
    <row r="641" spans="1:15" ht="226.8" hidden="1" x14ac:dyDescent="0.55000000000000004">
      <c r="A641" s="139"/>
      <c r="B641" s="139"/>
      <c r="C641" s="137" t="s">
        <v>312</v>
      </c>
      <c r="D641" s="136">
        <f t="shared" si="443"/>
        <v>0</v>
      </c>
      <c r="E641" s="136"/>
      <c r="F641" s="136"/>
      <c r="G641" s="136">
        <f t="shared" si="444"/>
        <v>0</v>
      </c>
      <c r="H641" s="136"/>
      <c r="I641" s="136"/>
      <c r="J641" s="136">
        <f t="shared" si="445"/>
        <v>0</v>
      </c>
      <c r="K641" s="136"/>
      <c r="L641" s="136"/>
      <c r="M641" s="292"/>
      <c r="N641" s="292"/>
      <c r="O641" s="292"/>
    </row>
    <row r="642" spans="1:15" ht="195" hidden="1" customHeight="1" x14ac:dyDescent="0.55000000000000004">
      <c r="A642" s="139"/>
      <c r="B642" s="139"/>
      <c r="C642" s="137" t="s">
        <v>313</v>
      </c>
      <c r="D642" s="136">
        <f t="shared" si="443"/>
        <v>0</v>
      </c>
      <c r="E642" s="136"/>
      <c r="F642" s="136"/>
      <c r="G642" s="136">
        <f t="shared" si="444"/>
        <v>0</v>
      </c>
      <c r="H642" s="136"/>
      <c r="I642" s="136"/>
      <c r="J642" s="136">
        <f t="shared" si="445"/>
        <v>0</v>
      </c>
      <c r="K642" s="136"/>
      <c r="L642" s="136"/>
      <c r="M642" s="292"/>
      <c r="N642" s="292"/>
      <c r="O642" s="292"/>
    </row>
    <row r="643" spans="1:15" ht="230.25" hidden="1" customHeight="1" x14ac:dyDescent="0.55000000000000004">
      <c r="A643" s="139"/>
      <c r="B643" s="139"/>
      <c r="C643" s="137" t="s">
        <v>314</v>
      </c>
      <c r="D643" s="136">
        <f t="shared" si="443"/>
        <v>0</v>
      </c>
      <c r="E643" s="136"/>
      <c r="F643" s="136"/>
      <c r="G643" s="136">
        <f t="shared" si="444"/>
        <v>0</v>
      </c>
      <c r="H643" s="136"/>
      <c r="I643" s="136"/>
      <c r="J643" s="136">
        <f t="shared" si="445"/>
        <v>0</v>
      </c>
      <c r="K643" s="136"/>
      <c r="L643" s="136"/>
      <c r="M643" s="292"/>
      <c r="N643" s="292"/>
      <c r="O643" s="292"/>
    </row>
    <row r="644" spans="1:15" ht="324" hidden="1" x14ac:dyDescent="0.55000000000000004">
      <c r="A644" s="139"/>
      <c r="B644" s="139"/>
      <c r="C644" s="135" t="s">
        <v>315</v>
      </c>
      <c r="D644" s="136">
        <f t="shared" si="443"/>
        <v>0</v>
      </c>
      <c r="E644" s="136"/>
      <c r="F644" s="136"/>
      <c r="G644" s="136">
        <f t="shared" si="444"/>
        <v>0</v>
      </c>
      <c r="H644" s="136"/>
      <c r="I644" s="136"/>
      <c r="J644" s="136">
        <f t="shared" si="445"/>
        <v>0</v>
      </c>
      <c r="K644" s="136"/>
      <c r="L644" s="136"/>
      <c r="M644" s="292"/>
      <c r="N644" s="292"/>
      <c r="O644" s="292"/>
    </row>
    <row r="645" spans="1:15" ht="32.4" hidden="1" x14ac:dyDescent="0.55000000000000004">
      <c r="A645" s="139"/>
      <c r="B645" s="139"/>
      <c r="C645" s="135" t="s">
        <v>316</v>
      </c>
      <c r="D645" s="136">
        <f t="shared" si="443"/>
        <v>0</v>
      </c>
      <c r="E645" s="136"/>
      <c r="F645" s="136"/>
      <c r="G645" s="136">
        <f t="shared" si="444"/>
        <v>0</v>
      </c>
      <c r="H645" s="136"/>
      <c r="I645" s="136"/>
      <c r="J645" s="136">
        <f t="shared" si="445"/>
        <v>0</v>
      </c>
      <c r="K645" s="136"/>
      <c r="L645" s="136"/>
      <c r="M645" s="292"/>
      <c r="N645" s="292"/>
      <c r="O645" s="292"/>
    </row>
    <row r="646" spans="1:15" ht="32.4" hidden="1" x14ac:dyDescent="0.55000000000000004">
      <c r="A646" s="140"/>
      <c r="B646" s="140"/>
      <c r="C646" s="135" t="s">
        <v>317</v>
      </c>
      <c r="D646" s="136">
        <f t="shared" si="443"/>
        <v>0</v>
      </c>
      <c r="E646" s="136"/>
      <c r="F646" s="136"/>
      <c r="G646" s="136">
        <f t="shared" si="444"/>
        <v>0</v>
      </c>
      <c r="H646" s="136"/>
      <c r="I646" s="136"/>
      <c r="J646" s="136">
        <f t="shared" si="445"/>
        <v>0</v>
      </c>
      <c r="K646" s="136"/>
      <c r="L646" s="136"/>
      <c r="M646" s="292"/>
      <c r="N646" s="292"/>
      <c r="O646" s="292"/>
    </row>
    <row r="647" spans="1:15" ht="33" customHeight="1" x14ac:dyDescent="0.25">
      <c r="A647" s="447" t="s">
        <v>295</v>
      </c>
      <c r="B647" s="447" t="s">
        <v>296</v>
      </c>
      <c r="C647" s="135" t="s">
        <v>318</v>
      </c>
      <c r="D647" s="136">
        <f t="shared" ref="D647:I647" si="446">D648+D658+D659</f>
        <v>250</v>
      </c>
      <c r="E647" s="136">
        <f t="shared" si="446"/>
        <v>0</v>
      </c>
      <c r="F647" s="136">
        <f t="shared" si="446"/>
        <v>250</v>
      </c>
      <c r="G647" s="136">
        <f t="shared" si="446"/>
        <v>250</v>
      </c>
      <c r="H647" s="136">
        <f t="shared" si="446"/>
        <v>0</v>
      </c>
      <c r="I647" s="136">
        <f t="shared" si="446"/>
        <v>250</v>
      </c>
      <c r="J647" s="136">
        <f t="shared" ref="J647:O647" si="447">J648+J658+J659</f>
        <v>250</v>
      </c>
      <c r="K647" s="136">
        <f t="shared" si="447"/>
        <v>0</v>
      </c>
      <c r="L647" s="136">
        <f t="shared" si="447"/>
        <v>250</v>
      </c>
      <c r="M647" s="136">
        <f t="shared" si="447"/>
        <v>248.6</v>
      </c>
      <c r="N647" s="136">
        <f t="shared" si="447"/>
        <v>0</v>
      </c>
      <c r="O647" s="136">
        <f t="shared" si="447"/>
        <v>248.6</v>
      </c>
    </row>
    <row r="648" spans="1:15" ht="97.2" x14ac:dyDescent="0.25">
      <c r="A648" s="448"/>
      <c r="B648" s="448"/>
      <c r="C648" s="135" t="s">
        <v>306</v>
      </c>
      <c r="D648" s="136">
        <f t="shared" ref="D648:I648" si="448">D650+D657</f>
        <v>0</v>
      </c>
      <c r="E648" s="136">
        <f t="shared" si="448"/>
        <v>0</v>
      </c>
      <c r="F648" s="136">
        <f t="shared" si="448"/>
        <v>0</v>
      </c>
      <c r="G648" s="136">
        <f t="shared" si="448"/>
        <v>0</v>
      </c>
      <c r="H648" s="136">
        <f t="shared" si="448"/>
        <v>0</v>
      </c>
      <c r="I648" s="136">
        <f t="shared" si="448"/>
        <v>0</v>
      </c>
      <c r="J648" s="136">
        <f t="shared" ref="J648:O648" si="449">J650+J657</f>
        <v>0</v>
      </c>
      <c r="K648" s="136">
        <f t="shared" si="449"/>
        <v>0</v>
      </c>
      <c r="L648" s="136">
        <f t="shared" si="449"/>
        <v>0</v>
      </c>
      <c r="M648" s="136">
        <f t="shared" si="449"/>
        <v>0</v>
      </c>
      <c r="N648" s="136">
        <f t="shared" si="449"/>
        <v>0</v>
      </c>
      <c r="O648" s="136">
        <f t="shared" si="449"/>
        <v>0</v>
      </c>
    </row>
    <row r="649" spans="1:15" ht="35.25" customHeight="1" x14ac:dyDescent="0.25">
      <c r="A649" s="448"/>
      <c r="B649" s="448"/>
      <c r="C649" s="135" t="s">
        <v>307</v>
      </c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</row>
    <row r="650" spans="1:15" ht="225.75" customHeight="1" x14ac:dyDescent="0.25">
      <c r="A650" s="448"/>
      <c r="B650" s="448"/>
      <c r="C650" s="140" t="s">
        <v>308</v>
      </c>
      <c r="D650" s="157">
        <f t="shared" ref="D650:I650" si="450">D651+D652+D653+D654+D655+D656</f>
        <v>0</v>
      </c>
      <c r="E650" s="157">
        <f t="shared" si="450"/>
        <v>0</v>
      </c>
      <c r="F650" s="157">
        <f t="shared" si="450"/>
        <v>0</v>
      </c>
      <c r="G650" s="157">
        <f t="shared" si="450"/>
        <v>0</v>
      </c>
      <c r="H650" s="157">
        <f t="shared" si="450"/>
        <v>0</v>
      </c>
      <c r="I650" s="157">
        <f t="shared" si="450"/>
        <v>0</v>
      </c>
      <c r="J650" s="157">
        <f t="shared" ref="J650:O650" si="451">J651+J652+J653+J654+J655+J656</f>
        <v>0</v>
      </c>
      <c r="K650" s="157">
        <f t="shared" si="451"/>
        <v>0</v>
      </c>
      <c r="L650" s="157">
        <f t="shared" si="451"/>
        <v>0</v>
      </c>
      <c r="M650" s="157">
        <f t="shared" si="451"/>
        <v>0</v>
      </c>
      <c r="N650" s="157">
        <f t="shared" si="451"/>
        <v>0</v>
      </c>
      <c r="O650" s="157">
        <f t="shared" si="451"/>
        <v>0</v>
      </c>
    </row>
    <row r="651" spans="1:15" ht="194.4" x14ac:dyDescent="0.25">
      <c r="A651" s="448"/>
      <c r="B651" s="448"/>
      <c r="C651" s="137" t="s">
        <v>309</v>
      </c>
      <c r="D651" s="136">
        <f>E651+F651</f>
        <v>0</v>
      </c>
      <c r="E651" s="136">
        <v>0</v>
      </c>
      <c r="F651" s="136">
        <v>0</v>
      </c>
      <c r="G651" s="136">
        <f>H651+I651</f>
        <v>0</v>
      </c>
      <c r="H651" s="136">
        <v>0</v>
      </c>
      <c r="I651" s="136">
        <v>0</v>
      </c>
      <c r="J651" s="136">
        <f>K651+L651</f>
        <v>0</v>
      </c>
      <c r="K651" s="136">
        <v>0</v>
      </c>
      <c r="L651" s="136">
        <v>0</v>
      </c>
      <c r="M651" s="136">
        <f>N651+O651</f>
        <v>0</v>
      </c>
      <c r="N651" s="136">
        <v>0</v>
      </c>
      <c r="O651" s="136">
        <v>0</v>
      </c>
    </row>
    <row r="652" spans="1:15" ht="226.8" x14ac:dyDescent="0.25">
      <c r="A652" s="448"/>
      <c r="B652" s="448"/>
      <c r="C652" s="137" t="s">
        <v>310</v>
      </c>
      <c r="D652" s="136">
        <f t="shared" ref="D652:D659" si="452">E652+F652</f>
        <v>0</v>
      </c>
      <c r="E652" s="136">
        <v>0</v>
      </c>
      <c r="F652" s="136">
        <v>0</v>
      </c>
      <c r="G652" s="136">
        <f t="shared" ref="G652:G659" si="453">H652+I652</f>
        <v>0</v>
      </c>
      <c r="H652" s="136">
        <v>0</v>
      </c>
      <c r="I652" s="136">
        <v>0</v>
      </c>
      <c r="J652" s="136">
        <f t="shared" ref="J652:J659" si="454">K652+L652</f>
        <v>0</v>
      </c>
      <c r="K652" s="136">
        <v>0</v>
      </c>
      <c r="L652" s="136">
        <v>0</v>
      </c>
      <c r="M652" s="136">
        <f t="shared" ref="M652:M659" si="455">N652+O652</f>
        <v>0</v>
      </c>
      <c r="N652" s="136">
        <v>0</v>
      </c>
      <c r="O652" s="136">
        <v>0</v>
      </c>
    </row>
    <row r="653" spans="1:15" ht="194.4" x14ac:dyDescent="0.25">
      <c r="A653" s="448"/>
      <c r="B653" s="448"/>
      <c r="C653" s="137" t="s">
        <v>311</v>
      </c>
      <c r="D653" s="136">
        <f t="shared" si="452"/>
        <v>0</v>
      </c>
      <c r="E653" s="136">
        <v>0</v>
      </c>
      <c r="F653" s="136">
        <v>0</v>
      </c>
      <c r="G653" s="136">
        <f t="shared" si="453"/>
        <v>0</v>
      </c>
      <c r="H653" s="136">
        <v>0</v>
      </c>
      <c r="I653" s="136">
        <v>0</v>
      </c>
      <c r="J653" s="136">
        <f t="shared" si="454"/>
        <v>0</v>
      </c>
      <c r="K653" s="136">
        <v>0</v>
      </c>
      <c r="L653" s="136">
        <v>0</v>
      </c>
      <c r="M653" s="136">
        <f t="shared" si="455"/>
        <v>0</v>
      </c>
      <c r="N653" s="136">
        <v>0</v>
      </c>
      <c r="O653" s="136">
        <v>0</v>
      </c>
    </row>
    <row r="654" spans="1:15" ht="226.8" x14ac:dyDescent="0.25">
      <c r="A654" s="448"/>
      <c r="B654" s="448"/>
      <c r="C654" s="137" t="s">
        <v>312</v>
      </c>
      <c r="D654" s="136">
        <f t="shared" si="452"/>
        <v>0</v>
      </c>
      <c r="E654" s="136">
        <v>0</v>
      </c>
      <c r="F654" s="136">
        <v>0</v>
      </c>
      <c r="G654" s="136">
        <f t="shared" si="453"/>
        <v>0</v>
      </c>
      <c r="H654" s="136">
        <v>0</v>
      </c>
      <c r="I654" s="136">
        <v>0</v>
      </c>
      <c r="J654" s="136">
        <f t="shared" si="454"/>
        <v>0</v>
      </c>
      <c r="K654" s="136">
        <v>0</v>
      </c>
      <c r="L654" s="136">
        <v>0</v>
      </c>
      <c r="M654" s="136">
        <f t="shared" si="455"/>
        <v>0</v>
      </c>
      <c r="N654" s="136">
        <v>0</v>
      </c>
      <c r="O654" s="136">
        <v>0</v>
      </c>
    </row>
    <row r="655" spans="1:15" ht="195" customHeight="1" x14ac:dyDescent="0.25">
      <c r="A655" s="448"/>
      <c r="B655" s="448"/>
      <c r="C655" s="137" t="s">
        <v>313</v>
      </c>
      <c r="D655" s="136">
        <f t="shared" si="452"/>
        <v>0</v>
      </c>
      <c r="E655" s="136">
        <v>0</v>
      </c>
      <c r="F655" s="136">
        <v>0</v>
      </c>
      <c r="G655" s="136">
        <f t="shared" si="453"/>
        <v>0</v>
      </c>
      <c r="H655" s="136">
        <v>0</v>
      </c>
      <c r="I655" s="136">
        <v>0</v>
      </c>
      <c r="J655" s="136">
        <f t="shared" si="454"/>
        <v>0</v>
      </c>
      <c r="K655" s="136">
        <v>0</v>
      </c>
      <c r="L655" s="136">
        <v>0</v>
      </c>
      <c r="M655" s="136">
        <f t="shared" si="455"/>
        <v>0</v>
      </c>
      <c r="N655" s="136">
        <v>0</v>
      </c>
      <c r="O655" s="136">
        <v>0</v>
      </c>
    </row>
    <row r="656" spans="1:15" ht="228" customHeight="1" x14ac:dyDescent="0.25">
      <c r="A656" s="448"/>
      <c r="B656" s="448"/>
      <c r="C656" s="137" t="s">
        <v>314</v>
      </c>
      <c r="D656" s="136">
        <f t="shared" si="452"/>
        <v>0</v>
      </c>
      <c r="E656" s="136">
        <v>0</v>
      </c>
      <c r="F656" s="136">
        <v>0</v>
      </c>
      <c r="G656" s="136">
        <f t="shared" si="453"/>
        <v>0</v>
      </c>
      <c r="H656" s="136">
        <v>0</v>
      </c>
      <c r="I656" s="136">
        <v>0</v>
      </c>
      <c r="J656" s="136">
        <f t="shared" si="454"/>
        <v>0</v>
      </c>
      <c r="K656" s="136">
        <v>0</v>
      </c>
      <c r="L656" s="136">
        <v>0</v>
      </c>
      <c r="M656" s="136">
        <f t="shared" si="455"/>
        <v>0</v>
      </c>
      <c r="N656" s="136">
        <v>0</v>
      </c>
      <c r="O656" s="136">
        <v>0</v>
      </c>
    </row>
    <row r="657" spans="1:15" ht="317.25" customHeight="1" x14ac:dyDescent="0.25">
      <c r="A657" s="448"/>
      <c r="B657" s="448"/>
      <c r="C657" s="135" t="s">
        <v>315</v>
      </c>
      <c r="D657" s="136">
        <f t="shared" si="452"/>
        <v>0</v>
      </c>
      <c r="E657" s="136">
        <v>0</v>
      </c>
      <c r="F657" s="136">
        <v>0</v>
      </c>
      <c r="G657" s="136">
        <f t="shared" si="453"/>
        <v>0</v>
      </c>
      <c r="H657" s="136">
        <v>0</v>
      </c>
      <c r="I657" s="136">
        <v>0</v>
      </c>
      <c r="J657" s="136">
        <f t="shared" si="454"/>
        <v>0</v>
      </c>
      <c r="K657" s="136">
        <v>0</v>
      </c>
      <c r="L657" s="136">
        <v>0</v>
      </c>
      <c r="M657" s="136">
        <f t="shared" si="455"/>
        <v>0</v>
      </c>
      <c r="N657" s="136">
        <v>0</v>
      </c>
      <c r="O657" s="136">
        <v>0</v>
      </c>
    </row>
    <row r="658" spans="1:15" ht="32.4" x14ac:dyDescent="0.25">
      <c r="A658" s="448"/>
      <c r="B658" s="448"/>
      <c r="C658" s="135" t="s">
        <v>316</v>
      </c>
      <c r="D658" s="136">
        <f t="shared" si="452"/>
        <v>0</v>
      </c>
      <c r="E658" s="136">
        <v>0</v>
      </c>
      <c r="F658" s="136">
        <v>0</v>
      </c>
      <c r="G658" s="136">
        <f t="shared" si="453"/>
        <v>0</v>
      </c>
      <c r="H658" s="136">
        <v>0</v>
      </c>
      <c r="I658" s="136">
        <v>0</v>
      </c>
      <c r="J658" s="136">
        <f t="shared" si="454"/>
        <v>0</v>
      </c>
      <c r="K658" s="136">
        <v>0</v>
      </c>
      <c r="L658" s="136">
        <v>0</v>
      </c>
      <c r="M658" s="136">
        <f t="shared" si="455"/>
        <v>0</v>
      </c>
      <c r="N658" s="136">
        <v>0</v>
      </c>
      <c r="O658" s="136">
        <v>0</v>
      </c>
    </row>
    <row r="659" spans="1:15" ht="32.4" x14ac:dyDescent="0.25">
      <c r="A659" s="449"/>
      <c r="B659" s="449"/>
      <c r="C659" s="135" t="s">
        <v>317</v>
      </c>
      <c r="D659" s="136">
        <f t="shared" si="452"/>
        <v>250</v>
      </c>
      <c r="E659" s="136">
        <v>0</v>
      </c>
      <c r="F659" s="136">
        <v>250</v>
      </c>
      <c r="G659" s="136">
        <f t="shared" si="453"/>
        <v>250</v>
      </c>
      <c r="H659" s="136">
        <v>0</v>
      </c>
      <c r="I659" s="136">
        <v>250</v>
      </c>
      <c r="J659" s="136">
        <f t="shared" si="454"/>
        <v>250</v>
      </c>
      <c r="K659" s="136">
        <v>0</v>
      </c>
      <c r="L659" s="136">
        <v>250</v>
      </c>
      <c r="M659" s="136">
        <f t="shared" si="455"/>
        <v>248.6</v>
      </c>
      <c r="N659" s="136">
        <v>0</v>
      </c>
      <c r="O659" s="136">
        <v>248.6</v>
      </c>
    </row>
    <row r="660" spans="1:15" ht="41.25" hidden="1" customHeight="1" x14ac:dyDescent="0.55000000000000004">
      <c r="A660" s="382" t="s">
        <v>336</v>
      </c>
      <c r="B660" s="382" t="s">
        <v>337</v>
      </c>
      <c r="C660" s="135" t="s">
        <v>318</v>
      </c>
      <c r="D660" s="136">
        <f t="shared" ref="D660:I660" si="456">D661+D671+D672</f>
        <v>0</v>
      </c>
      <c r="E660" s="136">
        <f t="shared" si="456"/>
        <v>0</v>
      </c>
      <c r="F660" s="136">
        <f t="shared" si="456"/>
        <v>0</v>
      </c>
      <c r="G660" s="136">
        <f t="shared" si="456"/>
        <v>0</v>
      </c>
      <c r="H660" s="136">
        <f t="shared" si="456"/>
        <v>0</v>
      </c>
      <c r="I660" s="136">
        <f t="shared" si="456"/>
        <v>0</v>
      </c>
      <c r="J660" s="136">
        <f>J661+J671+J672</f>
        <v>0</v>
      </c>
      <c r="K660" s="136">
        <f>K661+K671+K672</f>
        <v>0</v>
      </c>
      <c r="L660" s="136">
        <f>L661+L671+L672</f>
        <v>0</v>
      </c>
      <c r="M660" s="292"/>
      <c r="N660" s="292"/>
      <c r="O660" s="292"/>
    </row>
    <row r="661" spans="1:15" ht="97.2" hidden="1" x14ac:dyDescent="0.55000000000000004">
      <c r="A661" s="383"/>
      <c r="B661" s="383"/>
      <c r="C661" s="135" t="s">
        <v>306</v>
      </c>
      <c r="D661" s="136">
        <f t="shared" ref="D661:I661" si="457">D663+D670</f>
        <v>0</v>
      </c>
      <c r="E661" s="136">
        <f t="shared" si="457"/>
        <v>0</v>
      </c>
      <c r="F661" s="136">
        <f t="shared" si="457"/>
        <v>0</v>
      </c>
      <c r="G661" s="136">
        <f t="shared" si="457"/>
        <v>0</v>
      </c>
      <c r="H661" s="136">
        <f t="shared" si="457"/>
        <v>0</v>
      </c>
      <c r="I661" s="136">
        <f t="shared" si="457"/>
        <v>0</v>
      </c>
      <c r="J661" s="136">
        <f>J663+J670</f>
        <v>0</v>
      </c>
      <c r="K661" s="136">
        <f>K663+K670</f>
        <v>0</v>
      </c>
      <c r="L661" s="136">
        <f>L663+L670</f>
        <v>0</v>
      </c>
      <c r="M661" s="292"/>
      <c r="N661" s="292"/>
      <c r="O661" s="292"/>
    </row>
    <row r="662" spans="1:15" ht="32.4" hidden="1" x14ac:dyDescent="0.55000000000000004">
      <c r="A662" s="383"/>
      <c r="B662" s="383"/>
      <c r="C662" s="135" t="s">
        <v>307</v>
      </c>
      <c r="D662" s="136"/>
      <c r="E662" s="136"/>
      <c r="F662" s="136"/>
      <c r="G662" s="136"/>
      <c r="H662" s="136"/>
      <c r="I662" s="136"/>
      <c r="J662" s="136"/>
      <c r="K662" s="136"/>
      <c r="L662" s="136"/>
      <c r="M662" s="292"/>
      <c r="N662" s="292"/>
      <c r="O662" s="292"/>
    </row>
    <row r="663" spans="1:15" ht="231" hidden="1" customHeight="1" x14ac:dyDescent="0.55000000000000004">
      <c r="A663" s="383"/>
      <c r="B663" s="383"/>
      <c r="C663" s="135" t="s">
        <v>308</v>
      </c>
      <c r="D663" s="136">
        <f t="shared" ref="D663:I663" si="458">D664+D665+D666+D667+D668+D669</f>
        <v>0</v>
      </c>
      <c r="E663" s="136">
        <f t="shared" si="458"/>
        <v>0</v>
      </c>
      <c r="F663" s="136">
        <f t="shared" si="458"/>
        <v>0</v>
      </c>
      <c r="G663" s="136">
        <f t="shared" si="458"/>
        <v>0</v>
      </c>
      <c r="H663" s="136">
        <f t="shared" si="458"/>
        <v>0</v>
      </c>
      <c r="I663" s="136">
        <f t="shared" si="458"/>
        <v>0</v>
      </c>
      <c r="J663" s="136">
        <f>J664+J665+J666+J667+J668+J669</f>
        <v>0</v>
      </c>
      <c r="K663" s="136">
        <f>K664+K665+K666+K667+K668+K669</f>
        <v>0</v>
      </c>
      <c r="L663" s="136">
        <f>L664+L665+L666+L667+L668+L669</f>
        <v>0</v>
      </c>
      <c r="M663" s="292"/>
      <c r="N663" s="292"/>
      <c r="O663" s="292"/>
    </row>
    <row r="664" spans="1:15" ht="194.4" hidden="1" x14ac:dyDescent="0.55000000000000004">
      <c r="A664" s="383"/>
      <c r="B664" s="383"/>
      <c r="C664" s="137" t="s">
        <v>309</v>
      </c>
      <c r="D664" s="136">
        <f>E664+F664</f>
        <v>0</v>
      </c>
      <c r="E664" s="136"/>
      <c r="F664" s="136"/>
      <c r="G664" s="136">
        <f>H664+I664</f>
        <v>0</v>
      </c>
      <c r="H664" s="136"/>
      <c r="I664" s="136"/>
      <c r="J664" s="136">
        <f>K664+L664</f>
        <v>0</v>
      </c>
      <c r="K664" s="136"/>
      <c r="L664" s="136"/>
      <c r="M664" s="292"/>
      <c r="N664" s="292"/>
      <c r="O664" s="292"/>
    </row>
    <row r="665" spans="1:15" ht="226.8" hidden="1" x14ac:dyDescent="0.55000000000000004">
      <c r="A665" s="383"/>
      <c r="B665" s="383"/>
      <c r="C665" s="137" t="s">
        <v>310</v>
      </c>
      <c r="D665" s="136">
        <f t="shared" ref="D665:D672" si="459">E665+F665</f>
        <v>0</v>
      </c>
      <c r="E665" s="136"/>
      <c r="F665" s="136"/>
      <c r="G665" s="136">
        <f t="shared" ref="G665:G672" si="460">H665+I665</f>
        <v>0</v>
      </c>
      <c r="H665" s="136"/>
      <c r="I665" s="136"/>
      <c r="J665" s="136">
        <f t="shared" ref="J665:J672" si="461">K665+L665</f>
        <v>0</v>
      </c>
      <c r="K665" s="136"/>
      <c r="L665" s="136"/>
      <c r="M665" s="292"/>
      <c r="N665" s="292"/>
      <c r="O665" s="292"/>
    </row>
    <row r="666" spans="1:15" ht="194.4" hidden="1" x14ac:dyDescent="0.55000000000000004">
      <c r="A666" s="383"/>
      <c r="B666" s="383"/>
      <c r="C666" s="137" t="s">
        <v>311</v>
      </c>
      <c r="D666" s="136">
        <f t="shared" si="459"/>
        <v>0</v>
      </c>
      <c r="E666" s="136"/>
      <c r="F666" s="136"/>
      <c r="G666" s="136">
        <f t="shared" si="460"/>
        <v>0</v>
      </c>
      <c r="H666" s="136"/>
      <c r="I666" s="136"/>
      <c r="J666" s="136">
        <f t="shared" si="461"/>
        <v>0</v>
      </c>
      <c r="K666" s="136"/>
      <c r="L666" s="136"/>
      <c r="M666" s="292"/>
      <c r="N666" s="292"/>
      <c r="O666" s="292"/>
    </row>
    <row r="667" spans="1:15" ht="226.8" hidden="1" x14ac:dyDescent="0.55000000000000004">
      <c r="A667" s="383"/>
      <c r="B667" s="383"/>
      <c r="C667" s="137" t="s">
        <v>312</v>
      </c>
      <c r="D667" s="136">
        <f t="shared" si="459"/>
        <v>0</v>
      </c>
      <c r="E667" s="136"/>
      <c r="F667" s="136"/>
      <c r="G667" s="136">
        <f t="shared" si="460"/>
        <v>0</v>
      </c>
      <c r="H667" s="136"/>
      <c r="I667" s="136"/>
      <c r="J667" s="136">
        <f t="shared" si="461"/>
        <v>0</v>
      </c>
      <c r="K667" s="136"/>
      <c r="L667" s="136"/>
      <c r="M667" s="292"/>
      <c r="N667" s="292"/>
      <c r="O667" s="292"/>
    </row>
    <row r="668" spans="1:15" ht="195" hidden="1" customHeight="1" x14ac:dyDescent="0.55000000000000004">
      <c r="A668" s="383"/>
      <c r="B668" s="383"/>
      <c r="C668" s="137" t="s">
        <v>313</v>
      </c>
      <c r="D668" s="136">
        <f t="shared" si="459"/>
        <v>0</v>
      </c>
      <c r="E668" s="136"/>
      <c r="F668" s="136"/>
      <c r="G668" s="136">
        <f t="shared" si="460"/>
        <v>0</v>
      </c>
      <c r="H668" s="136"/>
      <c r="I668" s="136"/>
      <c r="J668" s="136">
        <f t="shared" si="461"/>
        <v>0</v>
      </c>
      <c r="K668" s="136"/>
      <c r="L668" s="136"/>
      <c r="M668" s="292"/>
      <c r="N668" s="292"/>
      <c r="O668" s="292"/>
    </row>
    <row r="669" spans="1:15" ht="225" hidden="1" customHeight="1" x14ac:dyDescent="0.55000000000000004">
      <c r="A669" s="384"/>
      <c r="B669" s="384"/>
      <c r="C669" s="137" t="s">
        <v>314</v>
      </c>
      <c r="D669" s="136">
        <f t="shared" si="459"/>
        <v>0</v>
      </c>
      <c r="E669" s="136"/>
      <c r="F669" s="136"/>
      <c r="G669" s="136">
        <f t="shared" si="460"/>
        <v>0</v>
      </c>
      <c r="H669" s="136"/>
      <c r="I669" s="136"/>
      <c r="J669" s="136">
        <f t="shared" si="461"/>
        <v>0</v>
      </c>
      <c r="K669" s="136"/>
      <c r="L669" s="136"/>
      <c r="M669" s="292"/>
      <c r="N669" s="292"/>
      <c r="O669" s="292"/>
    </row>
    <row r="670" spans="1:15" ht="324" hidden="1" x14ac:dyDescent="0.55000000000000004">
      <c r="A670" s="138"/>
      <c r="B670" s="138"/>
      <c r="C670" s="135" t="s">
        <v>315</v>
      </c>
      <c r="D670" s="136">
        <f t="shared" si="459"/>
        <v>0</v>
      </c>
      <c r="E670" s="136"/>
      <c r="F670" s="136"/>
      <c r="G670" s="136">
        <f t="shared" si="460"/>
        <v>0</v>
      </c>
      <c r="H670" s="136"/>
      <c r="I670" s="136"/>
      <c r="J670" s="136">
        <f t="shared" si="461"/>
        <v>0</v>
      </c>
      <c r="K670" s="136"/>
      <c r="L670" s="136"/>
      <c r="M670" s="292"/>
      <c r="N670" s="292"/>
      <c r="O670" s="292"/>
    </row>
    <row r="671" spans="1:15" ht="32.4" hidden="1" x14ac:dyDescent="0.55000000000000004">
      <c r="A671" s="139"/>
      <c r="B671" s="139"/>
      <c r="C671" s="135" t="s">
        <v>316</v>
      </c>
      <c r="D671" s="136">
        <f t="shared" si="459"/>
        <v>0</v>
      </c>
      <c r="E671" s="136"/>
      <c r="F671" s="136"/>
      <c r="G671" s="136">
        <f t="shared" si="460"/>
        <v>0</v>
      </c>
      <c r="H671" s="136"/>
      <c r="I671" s="136"/>
      <c r="J671" s="136">
        <f t="shared" si="461"/>
        <v>0</v>
      </c>
      <c r="K671" s="136"/>
      <c r="L671" s="136"/>
      <c r="M671" s="292"/>
      <c r="N671" s="292"/>
      <c r="O671" s="292"/>
    </row>
    <row r="672" spans="1:15" ht="32.4" hidden="1" x14ac:dyDescent="0.55000000000000004">
      <c r="A672" s="140"/>
      <c r="B672" s="140"/>
      <c r="C672" s="135" t="s">
        <v>317</v>
      </c>
      <c r="D672" s="136">
        <f t="shared" si="459"/>
        <v>0</v>
      </c>
      <c r="E672" s="136"/>
      <c r="F672" s="136"/>
      <c r="G672" s="136">
        <f t="shared" si="460"/>
        <v>0</v>
      </c>
      <c r="H672" s="136"/>
      <c r="I672" s="136"/>
      <c r="J672" s="136">
        <f t="shared" si="461"/>
        <v>0</v>
      </c>
      <c r="K672" s="136"/>
      <c r="L672" s="136"/>
      <c r="M672" s="292"/>
      <c r="N672" s="292"/>
      <c r="O672" s="292"/>
    </row>
    <row r="673" spans="1:15" ht="44.25" customHeight="1" x14ac:dyDescent="0.25">
      <c r="A673" s="447" t="s">
        <v>297</v>
      </c>
      <c r="B673" s="447" t="s">
        <v>298</v>
      </c>
      <c r="C673" s="135" t="s">
        <v>318</v>
      </c>
      <c r="D673" s="136">
        <f t="shared" ref="D673:I673" si="462">D674+D684+D685</f>
        <v>1540.5</v>
      </c>
      <c r="E673" s="136">
        <f t="shared" si="462"/>
        <v>883.5</v>
      </c>
      <c r="F673" s="136">
        <f t="shared" si="462"/>
        <v>657</v>
      </c>
      <c r="G673" s="136">
        <f t="shared" si="462"/>
        <v>1540.5</v>
      </c>
      <c r="H673" s="136">
        <f t="shared" si="462"/>
        <v>883.5</v>
      </c>
      <c r="I673" s="136">
        <f t="shared" si="462"/>
        <v>657</v>
      </c>
      <c r="J673" s="136">
        <f t="shared" ref="J673:O673" si="463">J674+J684+J685</f>
        <v>1540.5</v>
      </c>
      <c r="K673" s="136">
        <f t="shared" si="463"/>
        <v>883.5</v>
      </c>
      <c r="L673" s="136">
        <f t="shared" si="463"/>
        <v>657</v>
      </c>
      <c r="M673" s="136">
        <f t="shared" si="463"/>
        <v>1467.9</v>
      </c>
      <c r="N673" s="136">
        <f t="shared" si="463"/>
        <v>829.9</v>
      </c>
      <c r="O673" s="136">
        <f t="shared" si="463"/>
        <v>638</v>
      </c>
    </row>
    <row r="674" spans="1:15" ht="97.2" x14ac:dyDescent="0.25">
      <c r="A674" s="448"/>
      <c r="B674" s="448"/>
      <c r="C674" s="135" t="s">
        <v>306</v>
      </c>
      <c r="D674" s="136">
        <f t="shared" ref="D674:I674" si="464">D676+D683</f>
        <v>0</v>
      </c>
      <c r="E674" s="136">
        <f t="shared" si="464"/>
        <v>0</v>
      </c>
      <c r="F674" s="136">
        <f t="shared" si="464"/>
        <v>0</v>
      </c>
      <c r="G674" s="136">
        <f t="shared" si="464"/>
        <v>0</v>
      </c>
      <c r="H674" s="136">
        <f t="shared" si="464"/>
        <v>0</v>
      </c>
      <c r="I674" s="136">
        <f t="shared" si="464"/>
        <v>0</v>
      </c>
      <c r="J674" s="136">
        <f t="shared" ref="J674:O674" si="465">J676+J683</f>
        <v>0</v>
      </c>
      <c r="K674" s="136">
        <f t="shared" si="465"/>
        <v>0</v>
      </c>
      <c r="L674" s="136">
        <f t="shared" si="465"/>
        <v>0</v>
      </c>
      <c r="M674" s="136">
        <f t="shared" si="465"/>
        <v>0</v>
      </c>
      <c r="N674" s="136">
        <f t="shared" si="465"/>
        <v>0</v>
      </c>
      <c r="O674" s="136">
        <f t="shared" si="465"/>
        <v>0</v>
      </c>
    </row>
    <row r="675" spans="1:15" ht="32.4" x14ac:dyDescent="0.25">
      <c r="A675" s="448"/>
      <c r="B675" s="448"/>
      <c r="C675" s="135" t="s">
        <v>307</v>
      </c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</row>
    <row r="676" spans="1:15" ht="225.75" customHeight="1" x14ac:dyDescent="0.25">
      <c r="A676" s="448"/>
      <c r="B676" s="448"/>
      <c r="C676" s="135" t="s">
        <v>308</v>
      </c>
      <c r="D676" s="136">
        <f t="shared" ref="D676:I676" si="466">D677+D678+D679+D680+D681+D682</f>
        <v>0</v>
      </c>
      <c r="E676" s="136">
        <f t="shared" si="466"/>
        <v>0</v>
      </c>
      <c r="F676" s="136">
        <f t="shared" si="466"/>
        <v>0</v>
      </c>
      <c r="G676" s="136">
        <f t="shared" si="466"/>
        <v>0</v>
      </c>
      <c r="H676" s="136">
        <f t="shared" si="466"/>
        <v>0</v>
      </c>
      <c r="I676" s="136">
        <f t="shared" si="466"/>
        <v>0</v>
      </c>
      <c r="J676" s="136">
        <f t="shared" ref="J676:O676" si="467">J677+J678+J679+J680+J681+J682</f>
        <v>0</v>
      </c>
      <c r="K676" s="136">
        <f t="shared" si="467"/>
        <v>0</v>
      </c>
      <c r="L676" s="136">
        <f t="shared" si="467"/>
        <v>0</v>
      </c>
      <c r="M676" s="136">
        <f t="shared" si="467"/>
        <v>0</v>
      </c>
      <c r="N676" s="136">
        <f t="shared" si="467"/>
        <v>0</v>
      </c>
      <c r="O676" s="136">
        <f t="shared" si="467"/>
        <v>0</v>
      </c>
    </row>
    <row r="677" spans="1:15" ht="194.4" x14ac:dyDescent="0.25">
      <c r="A677" s="448"/>
      <c r="B677" s="448"/>
      <c r="C677" s="137" t="s">
        <v>309</v>
      </c>
      <c r="D677" s="136">
        <f>E677+F677</f>
        <v>0</v>
      </c>
      <c r="E677" s="136">
        <v>0</v>
      </c>
      <c r="F677" s="136">
        <v>0</v>
      </c>
      <c r="G677" s="136">
        <f>H677+I677</f>
        <v>0</v>
      </c>
      <c r="H677" s="136">
        <v>0</v>
      </c>
      <c r="I677" s="136">
        <v>0</v>
      </c>
      <c r="J677" s="136">
        <f>K677+L677</f>
        <v>0</v>
      </c>
      <c r="K677" s="136">
        <v>0</v>
      </c>
      <c r="L677" s="136">
        <v>0</v>
      </c>
      <c r="M677" s="136">
        <f>N677+O677</f>
        <v>0</v>
      </c>
      <c r="N677" s="136">
        <v>0</v>
      </c>
      <c r="O677" s="136">
        <v>0</v>
      </c>
    </row>
    <row r="678" spans="1:15" ht="223.5" customHeight="1" x14ac:dyDescent="0.25">
      <c r="A678" s="448"/>
      <c r="B678" s="448"/>
      <c r="C678" s="137" t="s">
        <v>310</v>
      </c>
      <c r="D678" s="136">
        <f t="shared" ref="D678:D685" si="468">E678+F678</f>
        <v>0</v>
      </c>
      <c r="E678" s="136">
        <v>0</v>
      </c>
      <c r="F678" s="136">
        <v>0</v>
      </c>
      <c r="G678" s="136">
        <f t="shared" ref="G678:G685" si="469">H678+I678</f>
        <v>0</v>
      </c>
      <c r="H678" s="136">
        <v>0</v>
      </c>
      <c r="I678" s="136">
        <v>0</v>
      </c>
      <c r="J678" s="136">
        <f>K678+L678</f>
        <v>0</v>
      </c>
      <c r="K678" s="136">
        <v>0</v>
      </c>
      <c r="L678" s="136">
        <v>0</v>
      </c>
      <c r="M678" s="136">
        <f>N678+O678</f>
        <v>0</v>
      </c>
      <c r="N678" s="136">
        <v>0</v>
      </c>
      <c r="O678" s="136">
        <v>0</v>
      </c>
    </row>
    <row r="679" spans="1:15" ht="194.4" x14ac:dyDescent="0.25">
      <c r="A679" s="448"/>
      <c r="B679" s="448"/>
      <c r="C679" s="137" t="s">
        <v>311</v>
      </c>
      <c r="D679" s="136">
        <f t="shared" si="468"/>
        <v>0</v>
      </c>
      <c r="E679" s="136">
        <v>0</v>
      </c>
      <c r="F679" s="136">
        <v>0</v>
      </c>
      <c r="G679" s="136">
        <f>H679+I679</f>
        <v>0</v>
      </c>
      <c r="H679" s="136">
        <v>0</v>
      </c>
      <c r="I679" s="136">
        <v>0</v>
      </c>
      <c r="J679" s="136">
        <f>K679+L679</f>
        <v>0</v>
      </c>
      <c r="K679" s="136">
        <v>0</v>
      </c>
      <c r="L679" s="136">
        <v>0</v>
      </c>
      <c r="M679" s="136">
        <f>N679+O679</f>
        <v>0</v>
      </c>
      <c r="N679" s="136">
        <v>0</v>
      </c>
      <c r="O679" s="136">
        <v>0</v>
      </c>
    </row>
    <row r="680" spans="1:15" ht="226.8" x14ac:dyDescent="0.25">
      <c r="A680" s="448"/>
      <c r="B680" s="448"/>
      <c r="C680" s="137" t="s">
        <v>312</v>
      </c>
      <c r="D680" s="136">
        <f t="shared" si="468"/>
        <v>0</v>
      </c>
      <c r="E680" s="136">
        <v>0</v>
      </c>
      <c r="F680" s="136">
        <v>0</v>
      </c>
      <c r="G680" s="136">
        <f t="shared" si="469"/>
        <v>0</v>
      </c>
      <c r="H680" s="136">
        <v>0</v>
      </c>
      <c r="I680" s="136">
        <v>0</v>
      </c>
      <c r="J680" s="136">
        <f t="shared" ref="J680:J685" si="470">K680+L680</f>
        <v>0</v>
      </c>
      <c r="K680" s="136">
        <v>0</v>
      </c>
      <c r="L680" s="136">
        <v>0</v>
      </c>
      <c r="M680" s="136">
        <f t="shared" ref="M680:M685" si="471">N680+O680</f>
        <v>0</v>
      </c>
      <c r="N680" s="136">
        <v>0</v>
      </c>
      <c r="O680" s="136">
        <v>0</v>
      </c>
    </row>
    <row r="681" spans="1:15" ht="192" customHeight="1" x14ac:dyDescent="0.25">
      <c r="A681" s="448"/>
      <c r="B681" s="448"/>
      <c r="C681" s="137" t="s">
        <v>313</v>
      </c>
      <c r="D681" s="136">
        <f t="shared" si="468"/>
        <v>0</v>
      </c>
      <c r="E681" s="136">
        <v>0</v>
      </c>
      <c r="F681" s="136">
        <v>0</v>
      </c>
      <c r="G681" s="136">
        <f t="shared" si="469"/>
        <v>0</v>
      </c>
      <c r="H681" s="136">
        <v>0</v>
      </c>
      <c r="I681" s="136">
        <v>0</v>
      </c>
      <c r="J681" s="136">
        <f t="shared" si="470"/>
        <v>0</v>
      </c>
      <c r="K681" s="136">
        <v>0</v>
      </c>
      <c r="L681" s="136">
        <v>0</v>
      </c>
      <c r="M681" s="136">
        <f t="shared" si="471"/>
        <v>0</v>
      </c>
      <c r="N681" s="136">
        <v>0</v>
      </c>
      <c r="O681" s="136">
        <v>0</v>
      </c>
    </row>
    <row r="682" spans="1:15" ht="219.75" customHeight="1" x14ac:dyDescent="0.25">
      <c r="A682" s="448"/>
      <c r="B682" s="448"/>
      <c r="C682" s="137" t="s">
        <v>314</v>
      </c>
      <c r="D682" s="136">
        <f t="shared" si="468"/>
        <v>0</v>
      </c>
      <c r="E682" s="136">
        <v>0</v>
      </c>
      <c r="F682" s="136">
        <v>0</v>
      </c>
      <c r="G682" s="136">
        <f t="shared" si="469"/>
        <v>0</v>
      </c>
      <c r="H682" s="136">
        <v>0</v>
      </c>
      <c r="I682" s="136">
        <v>0</v>
      </c>
      <c r="J682" s="136">
        <f t="shared" si="470"/>
        <v>0</v>
      </c>
      <c r="K682" s="136">
        <v>0</v>
      </c>
      <c r="L682" s="136">
        <v>0</v>
      </c>
      <c r="M682" s="136">
        <f t="shared" si="471"/>
        <v>0</v>
      </c>
      <c r="N682" s="136">
        <v>0</v>
      </c>
      <c r="O682" s="136">
        <v>0</v>
      </c>
    </row>
    <row r="683" spans="1:15" ht="315.75" customHeight="1" x14ac:dyDescent="0.25">
      <c r="A683" s="448"/>
      <c r="B683" s="448"/>
      <c r="C683" s="135" t="s">
        <v>315</v>
      </c>
      <c r="D683" s="136">
        <f t="shared" si="468"/>
        <v>0</v>
      </c>
      <c r="E683" s="136">
        <v>0</v>
      </c>
      <c r="F683" s="136">
        <v>0</v>
      </c>
      <c r="G683" s="136">
        <f t="shared" si="469"/>
        <v>0</v>
      </c>
      <c r="H683" s="136">
        <v>0</v>
      </c>
      <c r="I683" s="136">
        <v>0</v>
      </c>
      <c r="J683" s="136">
        <f t="shared" si="470"/>
        <v>0</v>
      </c>
      <c r="K683" s="136">
        <v>0</v>
      </c>
      <c r="L683" s="136">
        <v>0</v>
      </c>
      <c r="M683" s="136">
        <f t="shared" si="471"/>
        <v>0</v>
      </c>
      <c r="N683" s="136">
        <v>0</v>
      </c>
      <c r="O683" s="136">
        <v>0</v>
      </c>
    </row>
    <row r="684" spans="1:15" ht="32.4" x14ac:dyDescent="0.25">
      <c r="A684" s="448"/>
      <c r="B684" s="448"/>
      <c r="C684" s="135" t="s">
        <v>316</v>
      </c>
      <c r="D684" s="136">
        <f t="shared" si="468"/>
        <v>0</v>
      </c>
      <c r="E684" s="136">
        <v>0</v>
      </c>
      <c r="F684" s="136">
        <v>0</v>
      </c>
      <c r="G684" s="136">
        <f t="shared" si="469"/>
        <v>0</v>
      </c>
      <c r="H684" s="136">
        <v>0</v>
      </c>
      <c r="I684" s="136">
        <v>0</v>
      </c>
      <c r="J684" s="136">
        <f t="shared" si="470"/>
        <v>0</v>
      </c>
      <c r="K684" s="136">
        <v>0</v>
      </c>
      <c r="L684" s="136">
        <v>0</v>
      </c>
      <c r="M684" s="136">
        <f t="shared" si="471"/>
        <v>0</v>
      </c>
      <c r="N684" s="136">
        <v>0</v>
      </c>
      <c r="O684" s="136">
        <v>0</v>
      </c>
    </row>
    <row r="685" spans="1:15" ht="32.4" x14ac:dyDescent="0.25">
      <c r="A685" s="449"/>
      <c r="B685" s="449"/>
      <c r="C685" s="135" t="s">
        <v>317</v>
      </c>
      <c r="D685" s="136">
        <f t="shared" si="468"/>
        <v>1540.5</v>
      </c>
      <c r="E685" s="136">
        <v>883.5</v>
      </c>
      <c r="F685" s="136">
        <v>657</v>
      </c>
      <c r="G685" s="136">
        <f t="shared" si="469"/>
        <v>1540.5</v>
      </c>
      <c r="H685" s="136">
        <v>883.5</v>
      </c>
      <c r="I685" s="136">
        <v>657</v>
      </c>
      <c r="J685" s="136">
        <f t="shared" si="470"/>
        <v>1540.5</v>
      </c>
      <c r="K685" s="136">
        <v>883.5</v>
      </c>
      <c r="L685" s="136">
        <v>657</v>
      </c>
      <c r="M685" s="299">
        <f t="shared" si="471"/>
        <v>1467.9</v>
      </c>
      <c r="N685" s="299">
        <v>829.9</v>
      </c>
      <c r="O685" s="299">
        <v>638</v>
      </c>
    </row>
    <row r="686" spans="1:15" ht="32.4" x14ac:dyDescent="0.55000000000000004">
      <c r="A686" s="174"/>
      <c r="B686" s="174"/>
      <c r="C686" s="174"/>
      <c r="D686" s="174"/>
      <c r="E686" s="174"/>
      <c r="F686" s="174"/>
      <c r="G686" s="174"/>
      <c r="H686" s="174"/>
      <c r="I686" s="174"/>
    </row>
    <row r="687" spans="1:15" ht="32.4" x14ac:dyDescent="0.55000000000000004">
      <c r="A687" s="174"/>
      <c r="B687" s="174"/>
      <c r="C687" s="174"/>
      <c r="D687" s="174"/>
      <c r="E687" s="174"/>
      <c r="F687" s="174"/>
      <c r="G687" s="174"/>
      <c r="H687" s="174"/>
      <c r="I687" s="174"/>
    </row>
    <row r="688" spans="1:15" ht="32.4" x14ac:dyDescent="0.55000000000000004">
      <c r="A688" s="174"/>
      <c r="B688" s="174"/>
      <c r="C688" s="174"/>
      <c r="D688" s="174"/>
      <c r="E688" s="174"/>
      <c r="F688" s="174"/>
      <c r="G688" s="174"/>
      <c r="H688" s="174"/>
      <c r="I688" s="174"/>
    </row>
    <row r="689" spans="1:9" ht="32.4" x14ac:dyDescent="0.55000000000000004">
      <c r="A689" s="174"/>
      <c r="B689" s="174"/>
      <c r="C689" s="174"/>
      <c r="D689" s="174"/>
      <c r="E689" s="174"/>
      <c r="F689" s="174"/>
      <c r="G689" s="174"/>
      <c r="H689" s="174"/>
      <c r="I689" s="174"/>
    </row>
    <row r="690" spans="1:9" ht="32.4" x14ac:dyDescent="0.55000000000000004">
      <c r="A690" s="174"/>
      <c r="B690" s="174"/>
      <c r="C690" s="174"/>
      <c r="D690" s="174"/>
      <c r="E690" s="174"/>
      <c r="F690" s="174"/>
      <c r="G690" s="174"/>
      <c r="H690" s="174"/>
      <c r="I690" s="174"/>
    </row>
    <row r="691" spans="1:9" ht="32.4" x14ac:dyDescent="0.55000000000000004">
      <c r="A691" s="174"/>
      <c r="B691" s="174"/>
      <c r="C691" s="174"/>
      <c r="D691" s="174"/>
      <c r="E691" s="174"/>
      <c r="F691" s="174"/>
      <c r="G691" s="174"/>
      <c r="H691" s="174"/>
      <c r="I691" s="174"/>
    </row>
    <row r="692" spans="1:9" ht="32.4" x14ac:dyDescent="0.55000000000000004">
      <c r="A692" s="174"/>
      <c r="B692" s="174"/>
      <c r="C692" s="174"/>
      <c r="D692" s="174"/>
      <c r="E692" s="174"/>
      <c r="F692" s="174"/>
      <c r="G692" s="174"/>
      <c r="H692" s="174"/>
      <c r="I692" s="174"/>
    </row>
    <row r="693" spans="1:9" ht="32.4" x14ac:dyDescent="0.55000000000000004">
      <c r="A693" s="174"/>
      <c r="B693" s="174"/>
      <c r="C693" s="174"/>
      <c r="D693" s="174"/>
      <c r="E693" s="174"/>
      <c r="F693" s="174"/>
      <c r="G693" s="174"/>
      <c r="H693" s="174"/>
      <c r="I693" s="174"/>
    </row>
    <row r="694" spans="1:9" ht="32.4" x14ac:dyDescent="0.55000000000000004">
      <c r="A694" s="174"/>
      <c r="B694" s="174"/>
      <c r="C694" s="174"/>
      <c r="D694" s="174"/>
      <c r="E694" s="174"/>
      <c r="F694" s="174"/>
      <c r="G694" s="174"/>
      <c r="H694" s="174"/>
      <c r="I694" s="174"/>
    </row>
    <row r="695" spans="1:9" ht="32.4" x14ac:dyDescent="0.55000000000000004">
      <c r="A695" s="174"/>
      <c r="B695" s="174"/>
      <c r="C695" s="174"/>
      <c r="D695" s="174"/>
      <c r="E695" s="174"/>
      <c r="F695" s="174"/>
      <c r="G695" s="174"/>
      <c r="H695" s="174"/>
      <c r="I695" s="174"/>
    </row>
    <row r="696" spans="1:9" ht="32.4" x14ac:dyDescent="0.55000000000000004">
      <c r="A696" s="174"/>
      <c r="B696" s="174"/>
      <c r="C696" s="174"/>
      <c r="D696" s="174"/>
      <c r="E696" s="174"/>
      <c r="F696" s="174"/>
      <c r="G696" s="174"/>
      <c r="H696" s="174"/>
      <c r="I696" s="174"/>
    </row>
    <row r="697" spans="1:9" ht="32.4" x14ac:dyDescent="0.55000000000000004">
      <c r="A697" s="174"/>
      <c r="B697" s="174"/>
      <c r="C697" s="174"/>
      <c r="D697" s="174"/>
      <c r="E697" s="174"/>
      <c r="F697" s="174"/>
      <c r="G697" s="174"/>
      <c r="H697" s="174"/>
      <c r="I697" s="174"/>
    </row>
    <row r="698" spans="1:9" ht="32.4" x14ac:dyDescent="0.55000000000000004">
      <c r="A698" s="174"/>
      <c r="B698" s="174"/>
      <c r="C698" s="174"/>
      <c r="D698" s="174"/>
      <c r="E698" s="174"/>
      <c r="F698" s="174"/>
      <c r="G698" s="174"/>
      <c r="H698" s="174"/>
      <c r="I698" s="174"/>
    </row>
    <row r="699" spans="1:9" ht="32.4" x14ac:dyDescent="0.55000000000000004">
      <c r="A699" s="174"/>
      <c r="B699" s="174"/>
      <c r="C699" s="174"/>
      <c r="D699" s="174"/>
      <c r="E699" s="174"/>
      <c r="F699" s="174"/>
      <c r="G699" s="174"/>
      <c r="H699" s="174"/>
      <c r="I699" s="174"/>
    </row>
    <row r="700" spans="1:9" ht="32.4" x14ac:dyDescent="0.55000000000000004">
      <c r="A700" s="174"/>
      <c r="B700" s="174"/>
      <c r="C700" s="174"/>
      <c r="D700" s="174"/>
      <c r="E700" s="174"/>
      <c r="F700" s="174"/>
      <c r="G700" s="174"/>
      <c r="H700" s="174"/>
      <c r="I700" s="174"/>
    </row>
    <row r="701" spans="1:9" ht="32.4" x14ac:dyDescent="0.55000000000000004">
      <c r="A701" s="174"/>
      <c r="B701" s="174"/>
      <c r="C701" s="174"/>
      <c r="D701" s="174"/>
      <c r="E701" s="174"/>
      <c r="F701" s="174"/>
      <c r="G701" s="174"/>
      <c r="H701" s="174"/>
      <c r="I701" s="174"/>
    </row>
    <row r="702" spans="1:9" ht="32.4" x14ac:dyDescent="0.55000000000000004">
      <c r="A702" s="174"/>
      <c r="B702" s="174"/>
      <c r="C702" s="174"/>
      <c r="D702" s="174"/>
      <c r="E702" s="174"/>
      <c r="F702" s="174"/>
      <c r="G702" s="174"/>
      <c r="H702" s="174"/>
      <c r="I702" s="174"/>
    </row>
    <row r="703" spans="1:9" ht="32.4" x14ac:dyDescent="0.55000000000000004">
      <c r="A703" s="174"/>
      <c r="B703" s="174"/>
      <c r="C703" s="174"/>
      <c r="D703" s="174"/>
      <c r="E703" s="174"/>
      <c r="F703" s="174"/>
      <c r="G703" s="174"/>
      <c r="H703" s="174"/>
      <c r="I703" s="174"/>
    </row>
    <row r="704" spans="1:9" ht="32.4" x14ac:dyDescent="0.55000000000000004">
      <c r="A704" s="174"/>
      <c r="B704" s="174"/>
      <c r="C704" s="174"/>
      <c r="D704" s="174"/>
      <c r="E704" s="174"/>
      <c r="F704" s="174"/>
      <c r="G704" s="174"/>
      <c r="H704" s="174"/>
      <c r="I704" s="174"/>
    </row>
    <row r="705" spans="1:9" ht="32.4" x14ac:dyDescent="0.55000000000000004">
      <c r="A705" s="174"/>
      <c r="B705" s="174"/>
      <c r="C705" s="174"/>
      <c r="D705" s="174"/>
      <c r="E705" s="174"/>
      <c r="F705" s="174"/>
      <c r="G705" s="174"/>
      <c r="H705" s="174"/>
      <c r="I705" s="174"/>
    </row>
    <row r="706" spans="1:9" ht="32.4" x14ac:dyDescent="0.55000000000000004">
      <c r="A706" s="174"/>
      <c r="B706" s="174"/>
      <c r="C706" s="174"/>
      <c r="D706" s="174"/>
      <c r="E706" s="174"/>
      <c r="F706" s="174"/>
      <c r="G706" s="174"/>
      <c r="H706" s="174"/>
      <c r="I706" s="174"/>
    </row>
    <row r="707" spans="1:9" ht="32.4" x14ac:dyDescent="0.55000000000000004">
      <c r="A707" s="174"/>
      <c r="B707" s="174"/>
      <c r="C707" s="174"/>
      <c r="D707" s="174"/>
      <c r="E707" s="174"/>
      <c r="F707" s="174"/>
      <c r="G707" s="174"/>
      <c r="H707" s="174"/>
      <c r="I707" s="174"/>
    </row>
    <row r="708" spans="1:9" ht="32.4" x14ac:dyDescent="0.55000000000000004">
      <c r="A708" s="174"/>
      <c r="B708" s="174"/>
      <c r="C708" s="174"/>
      <c r="D708" s="174"/>
      <c r="E708" s="174"/>
      <c r="F708" s="174"/>
      <c r="G708" s="174"/>
      <c r="H708" s="174"/>
      <c r="I708" s="174"/>
    </row>
    <row r="709" spans="1:9" ht="32.4" x14ac:dyDescent="0.55000000000000004">
      <c r="A709" s="174"/>
      <c r="B709" s="174"/>
      <c r="C709" s="174"/>
      <c r="D709" s="174"/>
      <c r="E709" s="174"/>
      <c r="F709" s="174"/>
      <c r="G709" s="174"/>
      <c r="H709" s="174"/>
      <c r="I709" s="174"/>
    </row>
    <row r="710" spans="1:9" ht="32.4" x14ac:dyDescent="0.55000000000000004">
      <c r="A710" s="174"/>
      <c r="B710" s="174"/>
      <c r="C710" s="174"/>
      <c r="D710" s="174"/>
      <c r="E710" s="174"/>
      <c r="F710" s="174"/>
      <c r="G710" s="174"/>
      <c r="H710" s="174"/>
      <c r="I710" s="174"/>
    </row>
    <row r="711" spans="1:9" ht="32.4" x14ac:dyDescent="0.55000000000000004">
      <c r="A711" s="174"/>
      <c r="B711" s="174"/>
      <c r="C711" s="174"/>
      <c r="D711" s="174"/>
      <c r="E711" s="174"/>
      <c r="F711" s="174"/>
      <c r="G711" s="174"/>
      <c r="H711" s="174"/>
      <c r="I711" s="174"/>
    </row>
    <row r="712" spans="1:9" ht="32.4" x14ac:dyDescent="0.55000000000000004">
      <c r="A712" s="174"/>
      <c r="B712" s="174"/>
      <c r="C712" s="174"/>
      <c r="D712" s="174"/>
      <c r="E712" s="174"/>
      <c r="F712" s="174"/>
      <c r="G712" s="174"/>
      <c r="H712" s="174"/>
      <c r="I712" s="174"/>
    </row>
    <row r="713" spans="1:9" ht="32.4" x14ac:dyDescent="0.55000000000000004">
      <c r="A713" s="174"/>
      <c r="B713" s="174"/>
      <c r="C713" s="174"/>
      <c r="D713" s="174"/>
      <c r="E713" s="174"/>
      <c r="F713" s="174"/>
      <c r="G713" s="174"/>
      <c r="H713" s="174"/>
      <c r="I713" s="174"/>
    </row>
    <row r="714" spans="1:9" ht="32.4" x14ac:dyDescent="0.55000000000000004">
      <c r="A714" s="174"/>
      <c r="B714" s="174"/>
      <c r="C714" s="174"/>
      <c r="D714" s="174"/>
      <c r="E714" s="174"/>
      <c r="F714" s="174"/>
      <c r="G714" s="174"/>
      <c r="H714" s="174"/>
      <c r="I714" s="174"/>
    </row>
    <row r="715" spans="1:9" ht="32.4" x14ac:dyDescent="0.55000000000000004">
      <c r="A715" s="174"/>
      <c r="B715" s="174"/>
      <c r="C715" s="174"/>
      <c r="D715" s="174"/>
      <c r="E715" s="174"/>
      <c r="F715" s="174"/>
      <c r="G715" s="174"/>
      <c r="H715" s="174"/>
      <c r="I715" s="174"/>
    </row>
    <row r="716" spans="1:9" ht="32.4" x14ac:dyDescent="0.55000000000000004">
      <c r="A716" s="174"/>
      <c r="B716" s="174"/>
      <c r="C716" s="174"/>
      <c r="D716" s="174"/>
      <c r="E716" s="174"/>
      <c r="F716" s="174"/>
      <c r="G716" s="174"/>
      <c r="H716" s="174"/>
      <c r="I716" s="174"/>
    </row>
    <row r="717" spans="1:9" ht="32.4" x14ac:dyDescent="0.55000000000000004">
      <c r="A717" s="174"/>
      <c r="B717" s="174"/>
      <c r="C717" s="174"/>
      <c r="D717" s="174"/>
      <c r="E717" s="174"/>
      <c r="F717" s="174"/>
      <c r="G717" s="174"/>
      <c r="H717" s="174"/>
      <c r="I717" s="174"/>
    </row>
    <row r="718" spans="1:9" ht="32.4" x14ac:dyDescent="0.55000000000000004">
      <c r="A718" s="174"/>
      <c r="B718" s="174"/>
      <c r="C718" s="174"/>
      <c r="D718" s="174"/>
      <c r="E718" s="174"/>
      <c r="F718" s="174"/>
      <c r="G718" s="174"/>
      <c r="H718" s="174"/>
      <c r="I718" s="174"/>
    </row>
    <row r="719" spans="1:9" ht="32.4" x14ac:dyDescent="0.55000000000000004">
      <c r="A719" s="174"/>
      <c r="B719" s="174"/>
      <c r="C719" s="174"/>
      <c r="D719" s="174"/>
      <c r="E719" s="174"/>
      <c r="F719" s="174"/>
      <c r="G719" s="174"/>
      <c r="H719" s="174"/>
      <c r="I719" s="174"/>
    </row>
    <row r="720" spans="1:9" ht="32.4" x14ac:dyDescent="0.55000000000000004">
      <c r="A720" s="174"/>
      <c r="B720" s="174"/>
      <c r="C720" s="174"/>
      <c r="D720" s="174"/>
      <c r="E720" s="174"/>
      <c r="F720" s="174"/>
      <c r="G720" s="174"/>
      <c r="H720" s="174"/>
      <c r="I720" s="174"/>
    </row>
    <row r="721" spans="1:9" ht="32.4" x14ac:dyDescent="0.55000000000000004">
      <c r="A721" s="174"/>
      <c r="B721" s="174"/>
      <c r="C721" s="174"/>
      <c r="D721" s="174"/>
      <c r="E721" s="174"/>
      <c r="F721" s="174"/>
      <c r="G721" s="174"/>
      <c r="H721" s="174"/>
      <c r="I721" s="174"/>
    </row>
    <row r="722" spans="1:9" ht="32.4" x14ac:dyDescent="0.55000000000000004">
      <c r="A722" s="174"/>
      <c r="B722" s="174"/>
      <c r="C722" s="174"/>
      <c r="D722" s="174"/>
      <c r="E722" s="174"/>
      <c r="F722" s="174"/>
      <c r="G722" s="174"/>
      <c r="H722" s="174"/>
      <c r="I722" s="174"/>
    </row>
    <row r="723" spans="1:9" ht="32.4" x14ac:dyDescent="0.55000000000000004">
      <c r="A723" s="174"/>
      <c r="B723" s="174"/>
      <c r="C723" s="174"/>
      <c r="D723" s="174"/>
      <c r="E723" s="174"/>
      <c r="F723" s="174"/>
      <c r="G723" s="174"/>
      <c r="H723" s="174"/>
      <c r="I723" s="174"/>
    </row>
    <row r="724" spans="1:9" ht="32.4" x14ac:dyDescent="0.55000000000000004">
      <c r="A724" s="174"/>
      <c r="B724" s="174"/>
      <c r="C724" s="174"/>
      <c r="D724" s="174"/>
      <c r="E724" s="174"/>
      <c r="F724" s="174"/>
      <c r="G724" s="174"/>
      <c r="H724" s="174"/>
      <c r="I724" s="174"/>
    </row>
    <row r="725" spans="1:9" ht="32.4" x14ac:dyDescent="0.55000000000000004">
      <c r="A725" s="174"/>
      <c r="B725" s="174"/>
      <c r="C725" s="174"/>
      <c r="D725" s="174"/>
      <c r="E725" s="174"/>
      <c r="F725" s="174"/>
      <c r="G725" s="174"/>
      <c r="H725" s="174"/>
      <c r="I725" s="174"/>
    </row>
    <row r="726" spans="1:9" ht="32.4" x14ac:dyDescent="0.55000000000000004">
      <c r="A726" s="174"/>
      <c r="B726" s="174"/>
      <c r="C726" s="174"/>
      <c r="D726" s="174"/>
      <c r="E726" s="174"/>
      <c r="F726" s="174"/>
      <c r="G726" s="174"/>
      <c r="H726" s="174"/>
      <c r="I726" s="174"/>
    </row>
    <row r="727" spans="1:9" ht="32.4" x14ac:dyDescent="0.55000000000000004">
      <c r="A727" s="174"/>
      <c r="B727" s="174"/>
      <c r="C727" s="174"/>
      <c r="D727" s="174"/>
      <c r="E727" s="174"/>
      <c r="F727" s="174"/>
      <c r="G727" s="174"/>
      <c r="H727" s="174"/>
      <c r="I727" s="174"/>
    </row>
    <row r="728" spans="1:9" ht="32.4" x14ac:dyDescent="0.55000000000000004">
      <c r="A728" s="174"/>
      <c r="B728" s="174"/>
      <c r="C728" s="174"/>
      <c r="D728" s="174"/>
      <c r="E728" s="174"/>
      <c r="F728" s="174"/>
      <c r="G728" s="174"/>
      <c r="H728" s="174"/>
      <c r="I728" s="174"/>
    </row>
    <row r="729" spans="1:9" ht="32.4" x14ac:dyDescent="0.55000000000000004">
      <c r="A729" s="174"/>
      <c r="B729" s="174"/>
      <c r="C729" s="174"/>
      <c r="D729" s="174"/>
      <c r="E729" s="174"/>
      <c r="F729" s="174"/>
      <c r="G729" s="174"/>
      <c r="H729" s="174"/>
      <c r="I729" s="174"/>
    </row>
    <row r="730" spans="1:9" ht="32.4" x14ac:dyDescent="0.55000000000000004">
      <c r="A730" s="174"/>
      <c r="B730" s="174"/>
      <c r="C730" s="174"/>
      <c r="D730" s="174"/>
      <c r="E730" s="174"/>
      <c r="F730" s="174"/>
      <c r="G730" s="174"/>
      <c r="H730" s="174"/>
      <c r="I730" s="174"/>
    </row>
    <row r="731" spans="1:9" ht="32.4" x14ac:dyDescent="0.55000000000000004">
      <c r="A731" s="174"/>
      <c r="B731" s="174"/>
      <c r="C731" s="174"/>
      <c r="D731" s="174"/>
      <c r="E731" s="174"/>
      <c r="F731" s="174"/>
      <c r="G731" s="174"/>
      <c r="H731" s="174"/>
      <c r="I731" s="174"/>
    </row>
    <row r="732" spans="1:9" ht="32.4" x14ac:dyDescent="0.55000000000000004">
      <c r="A732" s="174"/>
      <c r="B732" s="174"/>
      <c r="C732" s="174"/>
      <c r="D732" s="174"/>
      <c r="E732" s="174"/>
      <c r="F732" s="174"/>
      <c r="G732" s="174"/>
      <c r="H732" s="174"/>
      <c r="I732" s="174"/>
    </row>
    <row r="733" spans="1:9" ht="32.4" x14ac:dyDescent="0.55000000000000004">
      <c r="A733" s="174"/>
      <c r="B733" s="174"/>
      <c r="C733" s="174"/>
      <c r="D733" s="174"/>
      <c r="E733" s="174"/>
      <c r="F733" s="174"/>
      <c r="G733" s="174"/>
      <c r="H733" s="174"/>
      <c r="I733" s="174"/>
    </row>
    <row r="734" spans="1:9" ht="32.4" x14ac:dyDescent="0.55000000000000004">
      <c r="A734" s="174"/>
      <c r="B734" s="174"/>
      <c r="C734" s="174"/>
      <c r="D734" s="174"/>
      <c r="E734" s="174"/>
      <c r="F734" s="174"/>
      <c r="G734" s="174"/>
      <c r="H734" s="174"/>
      <c r="I734" s="174"/>
    </row>
    <row r="735" spans="1:9" ht="32.4" x14ac:dyDescent="0.55000000000000004">
      <c r="A735" s="174"/>
      <c r="B735" s="174"/>
      <c r="C735" s="174"/>
      <c r="D735" s="174"/>
      <c r="E735" s="174"/>
      <c r="F735" s="174"/>
      <c r="G735" s="174"/>
      <c r="H735" s="174"/>
      <c r="I735" s="174"/>
    </row>
    <row r="736" spans="1:9" ht="32.4" x14ac:dyDescent="0.55000000000000004">
      <c r="A736" s="174"/>
      <c r="B736" s="174"/>
      <c r="C736" s="174"/>
      <c r="D736" s="174"/>
      <c r="E736" s="174"/>
      <c r="F736" s="174"/>
      <c r="G736" s="174"/>
      <c r="H736" s="174"/>
      <c r="I736" s="174"/>
    </row>
    <row r="737" spans="1:9" ht="32.4" x14ac:dyDescent="0.55000000000000004">
      <c r="A737" s="174"/>
      <c r="B737" s="174"/>
      <c r="C737" s="174"/>
      <c r="D737" s="174"/>
      <c r="E737" s="174"/>
      <c r="F737" s="174"/>
      <c r="G737" s="174"/>
      <c r="H737" s="174"/>
      <c r="I737" s="174"/>
    </row>
    <row r="738" spans="1:9" ht="32.4" x14ac:dyDescent="0.55000000000000004">
      <c r="A738" s="174"/>
      <c r="B738" s="174"/>
      <c r="C738" s="174"/>
      <c r="D738" s="174"/>
      <c r="E738" s="174"/>
      <c r="F738" s="174"/>
      <c r="G738" s="174"/>
      <c r="H738" s="174"/>
      <c r="I738" s="174"/>
    </row>
    <row r="739" spans="1:9" ht="32.4" x14ac:dyDescent="0.55000000000000004">
      <c r="A739" s="174"/>
      <c r="B739" s="174"/>
      <c r="C739" s="174"/>
      <c r="D739" s="174"/>
      <c r="E739" s="174"/>
      <c r="F739" s="174"/>
      <c r="G739" s="174"/>
      <c r="H739" s="174"/>
      <c r="I739" s="174"/>
    </row>
    <row r="740" spans="1:9" ht="32.4" x14ac:dyDescent="0.55000000000000004">
      <c r="A740" s="174"/>
      <c r="B740" s="174"/>
      <c r="C740" s="174"/>
      <c r="D740" s="174"/>
      <c r="E740" s="174"/>
      <c r="F740" s="174"/>
      <c r="G740" s="174"/>
      <c r="H740" s="174"/>
      <c r="I740" s="174"/>
    </row>
    <row r="741" spans="1:9" ht="32.4" x14ac:dyDescent="0.55000000000000004">
      <c r="A741" s="174"/>
      <c r="B741" s="174"/>
      <c r="C741" s="174"/>
      <c r="D741" s="174"/>
      <c r="E741" s="174"/>
      <c r="F741" s="174"/>
      <c r="G741" s="174"/>
      <c r="H741" s="174"/>
      <c r="I741" s="174"/>
    </row>
    <row r="742" spans="1:9" ht="32.4" x14ac:dyDescent="0.55000000000000004">
      <c r="A742" s="174"/>
      <c r="B742" s="174"/>
      <c r="C742" s="174"/>
      <c r="D742" s="174"/>
      <c r="E742" s="174"/>
      <c r="F742" s="174"/>
      <c r="G742" s="174"/>
      <c r="H742" s="174"/>
      <c r="I742" s="174"/>
    </row>
    <row r="743" spans="1:9" ht="32.4" x14ac:dyDescent="0.55000000000000004">
      <c r="A743" s="174"/>
      <c r="B743" s="174"/>
      <c r="C743" s="174"/>
      <c r="D743" s="174"/>
      <c r="E743" s="174"/>
      <c r="F743" s="174"/>
      <c r="G743" s="174"/>
      <c r="H743" s="174"/>
      <c r="I743" s="174"/>
    </row>
    <row r="744" spans="1:9" ht="32.4" x14ac:dyDescent="0.55000000000000004">
      <c r="A744" s="174"/>
      <c r="B744" s="174"/>
      <c r="C744" s="174"/>
      <c r="D744" s="174"/>
      <c r="E744" s="174"/>
      <c r="F744" s="174"/>
      <c r="G744" s="174"/>
      <c r="H744" s="174"/>
      <c r="I744" s="174"/>
    </row>
    <row r="745" spans="1:9" ht="32.4" x14ac:dyDescent="0.55000000000000004">
      <c r="A745" s="174"/>
      <c r="B745" s="174"/>
      <c r="C745" s="174"/>
      <c r="D745" s="174"/>
      <c r="E745" s="174"/>
      <c r="F745" s="174"/>
      <c r="G745" s="174"/>
      <c r="H745" s="174"/>
      <c r="I745" s="174"/>
    </row>
    <row r="746" spans="1:9" ht="32.4" x14ac:dyDescent="0.55000000000000004">
      <c r="A746" s="174"/>
      <c r="B746" s="174"/>
      <c r="C746" s="174"/>
      <c r="D746" s="174"/>
      <c r="E746" s="174"/>
      <c r="F746" s="174"/>
      <c r="G746" s="174"/>
      <c r="H746" s="174"/>
      <c r="I746" s="174"/>
    </row>
  </sheetData>
  <mergeCells count="137">
    <mergeCell ref="B127:B134"/>
    <mergeCell ref="B90:B100"/>
    <mergeCell ref="A543:A555"/>
    <mergeCell ref="B543:B555"/>
    <mergeCell ref="B556:B568"/>
    <mergeCell ref="A556:A568"/>
    <mergeCell ref="A49:A53"/>
    <mergeCell ref="B49:B53"/>
    <mergeCell ref="A54:A61"/>
    <mergeCell ref="B54:B61"/>
    <mergeCell ref="A62:A65"/>
    <mergeCell ref="B62:B65"/>
    <mergeCell ref="A66:A74"/>
    <mergeCell ref="B66:B74"/>
    <mergeCell ref="B101:B113"/>
    <mergeCell ref="A101:A113"/>
    <mergeCell ref="B179:B191"/>
    <mergeCell ref="A179:A191"/>
    <mergeCell ref="B166:B178"/>
    <mergeCell ref="A166:A178"/>
    <mergeCell ref="B153:B165"/>
    <mergeCell ref="A153:A165"/>
    <mergeCell ref="A140:A152"/>
    <mergeCell ref="B114:B126"/>
    <mergeCell ref="A114:A126"/>
    <mergeCell ref="A88:A89"/>
    <mergeCell ref="A595:A607"/>
    <mergeCell ref="B595:B607"/>
    <mergeCell ref="B608:B620"/>
    <mergeCell ref="A608:A620"/>
    <mergeCell ref="B621:B633"/>
    <mergeCell ref="A621:A633"/>
    <mergeCell ref="A569:A577"/>
    <mergeCell ref="B569:B577"/>
    <mergeCell ref="B582:B589"/>
    <mergeCell ref="A582:A589"/>
    <mergeCell ref="A478:A490"/>
    <mergeCell ref="A491:A503"/>
    <mergeCell ref="B491:B503"/>
    <mergeCell ref="A400:A404"/>
    <mergeCell ref="B400:B404"/>
    <mergeCell ref="B439:B448"/>
    <mergeCell ref="A439:A448"/>
    <mergeCell ref="B335:B342"/>
    <mergeCell ref="A335:A342"/>
    <mergeCell ref="A387:A392"/>
    <mergeCell ref="B387:B392"/>
    <mergeCell ref="B348:B354"/>
    <mergeCell ref="A426:A428"/>
    <mergeCell ref="B426:B428"/>
    <mergeCell ref="A413:A416"/>
    <mergeCell ref="B413:B416"/>
    <mergeCell ref="A366:A373"/>
    <mergeCell ref="B673:B685"/>
    <mergeCell ref="A673:A685"/>
    <mergeCell ref="A361:A365"/>
    <mergeCell ref="B361:B365"/>
    <mergeCell ref="B530:B542"/>
    <mergeCell ref="A530:A542"/>
    <mergeCell ref="B366:B373"/>
    <mergeCell ref="A374:A377"/>
    <mergeCell ref="B374:B377"/>
    <mergeCell ref="A634:A637"/>
    <mergeCell ref="B634:B637"/>
    <mergeCell ref="A452:A456"/>
    <mergeCell ref="B452:B456"/>
    <mergeCell ref="A660:A669"/>
    <mergeCell ref="B660:B669"/>
    <mergeCell ref="A517:A529"/>
    <mergeCell ref="B517:B529"/>
    <mergeCell ref="B647:B659"/>
    <mergeCell ref="A647:A659"/>
    <mergeCell ref="B504:B516"/>
    <mergeCell ref="A504:A516"/>
    <mergeCell ref="A465:A467"/>
    <mergeCell ref="B465:B467"/>
    <mergeCell ref="B478:B490"/>
    <mergeCell ref="A348:A354"/>
    <mergeCell ref="B192:B201"/>
    <mergeCell ref="A192:A201"/>
    <mergeCell ref="A127:A134"/>
    <mergeCell ref="B135:B139"/>
    <mergeCell ref="B309:B318"/>
    <mergeCell ref="B322:B330"/>
    <mergeCell ref="A322:A330"/>
    <mergeCell ref="A257:A261"/>
    <mergeCell ref="B257:B261"/>
    <mergeCell ref="A270:A274"/>
    <mergeCell ref="B270:B274"/>
    <mergeCell ref="A283:A286"/>
    <mergeCell ref="B283:B286"/>
    <mergeCell ref="A299:A308"/>
    <mergeCell ref="B299:B308"/>
    <mergeCell ref="A309:A318"/>
    <mergeCell ref="B231:B237"/>
    <mergeCell ref="A231:A237"/>
    <mergeCell ref="B244:B249"/>
    <mergeCell ref="A244:A249"/>
    <mergeCell ref="A205:A213"/>
    <mergeCell ref="B205:B213"/>
    <mergeCell ref="B214:B217"/>
    <mergeCell ref="B202:B204"/>
    <mergeCell ref="A202:A204"/>
    <mergeCell ref="B218:B225"/>
    <mergeCell ref="A218:A225"/>
    <mergeCell ref="E7:F7"/>
    <mergeCell ref="G7:G8"/>
    <mergeCell ref="B75:B77"/>
    <mergeCell ref="A75:A77"/>
    <mergeCell ref="N7:O7"/>
    <mergeCell ref="A23:A29"/>
    <mergeCell ref="B23:B29"/>
    <mergeCell ref="H7:I7"/>
    <mergeCell ref="J7:J8"/>
    <mergeCell ref="B36:B41"/>
    <mergeCell ref="A36:A41"/>
    <mergeCell ref="A10:A17"/>
    <mergeCell ref="B10:B17"/>
    <mergeCell ref="B78:B87"/>
    <mergeCell ref="A78:A87"/>
    <mergeCell ref="A214:A217"/>
    <mergeCell ref="B88:B89"/>
    <mergeCell ref="A90:A100"/>
    <mergeCell ref="A135:A139"/>
    <mergeCell ref="B140:B152"/>
    <mergeCell ref="M6:O6"/>
    <mergeCell ref="D7:D8"/>
    <mergeCell ref="K7:L7"/>
    <mergeCell ref="M7:M8"/>
    <mergeCell ref="A3:U3"/>
    <mergeCell ref="A5:A8"/>
    <mergeCell ref="B5:B8"/>
    <mergeCell ref="C5:C8"/>
    <mergeCell ref="D5:O5"/>
    <mergeCell ref="D6:F6"/>
    <mergeCell ref="G6:I6"/>
    <mergeCell ref="J6:L6"/>
  </mergeCells>
  <pageMargins left="0.39370078740157483" right="0" top="0.59055118110236215" bottom="0" header="0.39370078740157483" footer="0.31496062992125984"/>
  <pageSetup paperSize="9" scale="26" orientation="landscape" r:id="rId1"/>
  <headerFooter differentFirst="1">
    <oddHeader>&amp;C&amp;20&amp;P</oddHeader>
  </headerFooter>
  <rowBreaks count="16" manualBreakCount="16">
    <brk id="17" max="14" man="1"/>
    <brk id="41" max="14" man="1"/>
    <brk id="53" max="14" man="1"/>
    <brk id="65" max="14" man="1"/>
    <brk id="100" max="14" man="1"/>
    <brk id="113" max="14" man="1"/>
    <brk id="139" max="14" man="1"/>
    <brk id="152" max="14" man="1"/>
    <brk id="178" max="14" man="1"/>
    <brk id="191" max="14" man="1"/>
    <brk id="201" max="14" man="1"/>
    <brk id="308" max="14" man="1"/>
    <brk id="318" max="14" man="1"/>
    <brk id="342" max="14" man="1"/>
    <brk id="477" max="14" man="1"/>
    <brk id="633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5"/>
  <sheetViews>
    <sheetView view="pageBreakPreview" topLeftCell="A567" zoomScale="60" zoomScaleNormal="100" workbookViewId="0">
      <selection activeCell="E487" sqref="E487"/>
    </sheetView>
  </sheetViews>
  <sheetFormatPr defaultColWidth="9.109375" defaultRowHeight="15.6" x14ac:dyDescent="0.3"/>
  <cols>
    <col min="1" max="1" width="25.109375" style="235" customWidth="1"/>
    <col min="2" max="2" width="24.88671875" style="235" customWidth="1"/>
    <col min="3" max="3" width="24.33203125" style="235" customWidth="1"/>
    <col min="4" max="4" width="16.88671875" style="235" customWidth="1"/>
    <col min="5" max="5" width="20.6640625" style="235" customWidth="1"/>
    <col min="6" max="6" width="16.44140625" style="235" customWidth="1"/>
    <col min="7" max="16384" width="9.109375" style="235"/>
  </cols>
  <sheetData>
    <row r="1" spans="1:6" x14ac:dyDescent="0.3">
      <c r="A1" s="233"/>
      <c r="B1" s="201"/>
      <c r="C1" s="234"/>
      <c r="D1" s="234"/>
      <c r="E1" s="234"/>
      <c r="F1" s="237" t="s">
        <v>338</v>
      </c>
    </row>
    <row r="2" spans="1:6" x14ac:dyDescent="0.3">
      <c r="A2" s="233"/>
      <c r="B2" s="236"/>
      <c r="C2" s="237"/>
      <c r="D2" s="237"/>
      <c r="E2" s="237"/>
      <c r="F2" s="237"/>
    </row>
    <row r="3" spans="1:6" ht="85.5" customHeight="1" x14ac:dyDescent="0.3">
      <c r="A3" s="238" t="s">
        <v>345</v>
      </c>
      <c r="B3" s="238"/>
      <c r="C3" s="238"/>
      <c r="D3" s="238"/>
      <c r="E3" s="238"/>
      <c r="F3" s="238"/>
    </row>
    <row r="4" spans="1:6" x14ac:dyDescent="0.3">
      <c r="A4" s="352" t="s">
        <v>1</v>
      </c>
      <c r="B4" s="473" t="s">
        <v>339</v>
      </c>
      <c r="C4" s="368" t="s">
        <v>340</v>
      </c>
      <c r="D4" s="204" t="s">
        <v>341</v>
      </c>
      <c r="E4" s="204"/>
      <c r="F4" s="204"/>
    </row>
    <row r="5" spans="1:6" ht="65.25" customHeight="1" x14ac:dyDescent="0.3">
      <c r="A5" s="352"/>
      <c r="B5" s="473"/>
      <c r="C5" s="368"/>
      <c r="D5" s="104" t="s">
        <v>342</v>
      </c>
      <c r="E5" s="104" t="s">
        <v>343</v>
      </c>
      <c r="F5" s="104" t="s">
        <v>344</v>
      </c>
    </row>
    <row r="6" spans="1:6" x14ac:dyDescent="0.3">
      <c r="A6" s="202">
        <v>1</v>
      </c>
      <c r="B6" s="203">
        <v>2</v>
      </c>
      <c r="C6" s="104">
        <v>3</v>
      </c>
      <c r="D6" s="104">
        <v>4</v>
      </c>
      <c r="E6" s="104">
        <v>5</v>
      </c>
      <c r="F6" s="104">
        <v>6</v>
      </c>
    </row>
    <row r="7" spans="1:6" ht="15.75" customHeight="1" x14ac:dyDescent="0.3">
      <c r="A7" s="470" t="s">
        <v>355</v>
      </c>
      <c r="B7" s="470" t="s">
        <v>14</v>
      </c>
      <c r="C7" s="267" t="s">
        <v>346</v>
      </c>
      <c r="D7" s="268">
        <f>D8+D9+D13+D14</f>
        <v>1108048.2999999998</v>
      </c>
      <c r="E7" s="268">
        <f>E8+E9+E13+E14</f>
        <v>1104110.6000000003</v>
      </c>
      <c r="F7" s="268">
        <f>F8+F9+F13+F14</f>
        <v>1090709.6000000003</v>
      </c>
    </row>
    <row r="8" spans="1:6" ht="111" customHeight="1" x14ac:dyDescent="0.3">
      <c r="A8" s="470"/>
      <c r="B8" s="470"/>
      <c r="C8" s="269" t="s">
        <v>347</v>
      </c>
      <c r="D8" s="268">
        <f>D21+D156+D206+D267+D365+D439+D488</f>
        <v>0</v>
      </c>
      <c r="E8" s="268">
        <f>E21+E156+E206+E267+E365+E439+E488</f>
        <v>0</v>
      </c>
      <c r="F8" s="268">
        <f>F21+F156+F206+F267+F365+F439+F488</f>
        <v>0</v>
      </c>
    </row>
    <row r="9" spans="1:6" ht="95.25" customHeight="1" x14ac:dyDescent="0.3">
      <c r="A9" s="470"/>
      <c r="B9" s="470"/>
      <c r="C9" s="269" t="s">
        <v>348</v>
      </c>
      <c r="D9" s="268">
        <f>D11+D12</f>
        <v>1098908.7999999998</v>
      </c>
      <c r="E9" s="268">
        <f>E11+E12</f>
        <v>1095195.5000000002</v>
      </c>
      <c r="F9" s="268">
        <f>F11+F12</f>
        <v>1088669.4000000004</v>
      </c>
    </row>
    <row r="10" spans="1:6" ht="15.75" customHeight="1" x14ac:dyDescent="0.3">
      <c r="A10" s="470"/>
      <c r="B10" s="470"/>
      <c r="C10" s="270" t="s">
        <v>349</v>
      </c>
      <c r="D10" s="268"/>
      <c r="E10" s="268"/>
      <c r="F10" s="268"/>
    </row>
    <row r="11" spans="1:6" ht="30.75" customHeight="1" x14ac:dyDescent="0.3">
      <c r="A11" s="470"/>
      <c r="B11" s="470"/>
      <c r="C11" s="270" t="s">
        <v>135</v>
      </c>
      <c r="D11" s="268">
        <f>D24+D159+D209+D270+D368+D442+D491</f>
        <v>14402.7</v>
      </c>
      <c r="E11" s="268">
        <f>E24+E159+E209+E270+E368+E442+E491</f>
        <v>14249.1</v>
      </c>
      <c r="F11" s="268">
        <f>F24+F159+F209+F270+F368+F442+F491</f>
        <v>14249.1</v>
      </c>
    </row>
    <row r="12" spans="1:6" ht="19.5" customHeight="1" x14ac:dyDescent="0.3">
      <c r="A12" s="470"/>
      <c r="B12" s="470"/>
      <c r="C12" s="270" t="s">
        <v>494</v>
      </c>
      <c r="D12" s="268">
        <f t="shared" ref="D12:F13" si="0">D25+D160+D210+D271+D369+D443+D492</f>
        <v>1084506.0999999999</v>
      </c>
      <c r="E12" s="268">
        <f t="shared" si="0"/>
        <v>1080946.4000000001</v>
      </c>
      <c r="F12" s="268">
        <f t="shared" si="0"/>
        <v>1074420.3000000003</v>
      </c>
    </row>
    <row r="13" spans="1:6" ht="15.75" customHeight="1" x14ac:dyDescent="0.3">
      <c r="A13" s="470"/>
      <c r="B13" s="470"/>
      <c r="C13" s="269" t="s">
        <v>350</v>
      </c>
      <c r="D13" s="268">
        <f t="shared" si="0"/>
        <v>9139.5</v>
      </c>
      <c r="E13" s="268">
        <f t="shared" si="0"/>
        <v>8915.1</v>
      </c>
      <c r="F13" s="268">
        <f t="shared" si="0"/>
        <v>2040.2</v>
      </c>
    </row>
    <row r="14" spans="1:6" ht="31.2" x14ac:dyDescent="0.3">
      <c r="A14" s="470"/>
      <c r="B14" s="470"/>
      <c r="C14" s="269" t="s">
        <v>351</v>
      </c>
      <c r="D14" s="268">
        <f>D16+D17+D18</f>
        <v>0</v>
      </c>
      <c r="E14" s="268">
        <f>E16+E17+E18</f>
        <v>0</v>
      </c>
      <c r="F14" s="268">
        <f>F16+F17+F18</f>
        <v>0</v>
      </c>
    </row>
    <row r="15" spans="1:6" ht="15.75" customHeight="1" x14ac:dyDescent="0.3">
      <c r="A15" s="470"/>
      <c r="B15" s="470"/>
      <c r="C15" s="270" t="s">
        <v>349</v>
      </c>
      <c r="D15" s="268"/>
      <c r="E15" s="268"/>
      <c r="F15" s="268"/>
    </row>
    <row r="16" spans="1:6" ht="62.4" x14ac:dyDescent="0.3">
      <c r="A16" s="470"/>
      <c r="B16" s="470"/>
      <c r="C16" s="271" t="s">
        <v>352</v>
      </c>
      <c r="D16" s="268">
        <f t="shared" ref="D16:F18" si="1">D29+D164+D214+D275+D373+D447+D496</f>
        <v>0</v>
      </c>
      <c r="E16" s="268">
        <f t="shared" si="1"/>
        <v>0</v>
      </c>
      <c r="F16" s="268">
        <f t="shared" si="1"/>
        <v>0</v>
      </c>
    </row>
    <row r="17" spans="1:11" ht="15.75" customHeight="1" x14ac:dyDescent="0.3">
      <c r="A17" s="470"/>
      <c r="B17" s="470"/>
      <c r="C17" s="270" t="s">
        <v>353</v>
      </c>
      <c r="D17" s="268">
        <f t="shared" si="1"/>
        <v>0</v>
      </c>
      <c r="E17" s="268">
        <f t="shared" si="1"/>
        <v>0</v>
      </c>
      <c r="F17" s="268">
        <f t="shared" si="1"/>
        <v>0</v>
      </c>
    </row>
    <row r="18" spans="1:11" ht="15.75" customHeight="1" x14ac:dyDescent="0.3">
      <c r="A18" s="470"/>
      <c r="B18" s="470"/>
      <c r="C18" s="270" t="s">
        <v>354</v>
      </c>
      <c r="D18" s="268">
        <f t="shared" si="1"/>
        <v>0</v>
      </c>
      <c r="E18" s="268">
        <f t="shared" si="1"/>
        <v>0</v>
      </c>
      <c r="F18" s="268">
        <f t="shared" si="1"/>
        <v>0</v>
      </c>
    </row>
    <row r="19" spans="1:11" x14ac:dyDescent="0.3">
      <c r="A19" s="272" t="s">
        <v>349</v>
      </c>
      <c r="B19" s="273"/>
      <c r="C19" s="273"/>
      <c r="D19" s="274"/>
      <c r="E19" s="274"/>
      <c r="F19" s="274"/>
    </row>
    <row r="20" spans="1:11" ht="15" customHeight="1" x14ac:dyDescent="0.3">
      <c r="A20" s="464" t="s">
        <v>356</v>
      </c>
      <c r="B20" s="463" t="s">
        <v>22</v>
      </c>
      <c r="C20" s="258" t="s">
        <v>346</v>
      </c>
      <c r="D20" s="259">
        <f>D21+D22+D26+D27</f>
        <v>794571.79999999993</v>
      </c>
      <c r="E20" s="259">
        <f>E21+E22+E26+E27</f>
        <v>793192.39999999991</v>
      </c>
      <c r="F20" s="259">
        <f>F21+F22+F26+F27</f>
        <v>795628.5</v>
      </c>
      <c r="K20" s="316"/>
    </row>
    <row r="21" spans="1:11" ht="108.75" customHeight="1" x14ac:dyDescent="0.3">
      <c r="A21" s="464"/>
      <c r="B21" s="463"/>
      <c r="C21" s="260" t="s">
        <v>347</v>
      </c>
      <c r="D21" s="259">
        <f>D34+D95+D132+D144</f>
        <v>0</v>
      </c>
      <c r="E21" s="259">
        <f>E34+E95+E132+E144</f>
        <v>0</v>
      </c>
      <c r="F21" s="259">
        <f>F34+F95+F132+F144</f>
        <v>0</v>
      </c>
    </row>
    <row r="22" spans="1:11" ht="95.25" customHeight="1" x14ac:dyDescent="0.3">
      <c r="A22" s="464"/>
      <c r="B22" s="463"/>
      <c r="C22" s="260" t="s">
        <v>348</v>
      </c>
      <c r="D22" s="259">
        <f>D24+D25</f>
        <v>794571.79999999993</v>
      </c>
      <c r="E22" s="259">
        <f>E24+E25</f>
        <v>793192.39999999991</v>
      </c>
      <c r="F22" s="259">
        <f>F24+F25</f>
        <v>795628.5</v>
      </c>
    </row>
    <row r="23" spans="1:11" x14ac:dyDescent="0.3">
      <c r="A23" s="464"/>
      <c r="B23" s="463"/>
      <c r="C23" s="261" t="s">
        <v>349</v>
      </c>
      <c r="D23" s="259"/>
      <c r="E23" s="259"/>
      <c r="F23" s="259"/>
    </row>
    <row r="24" spans="1:11" ht="31.2" x14ac:dyDescent="0.3">
      <c r="A24" s="464"/>
      <c r="B24" s="463"/>
      <c r="C24" s="261" t="s">
        <v>135</v>
      </c>
      <c r="D24" s="259">
        <f t="shared" ref="D24:F26" si="2">D37+D98+D135+D147</f>
        <v>8533.7000000000007</v>
      </c>
      <c r="E24" s="259">
        <f t="shared" si="2"/>
        <v>8533.7000000000007</v>
      </c>
      <c r="F24" s="259">
        <f t="shared" si="2"/>
        <v>8533.7000000000007</v>
      </c>
    </row>
    <row r="25" spans="1:11" x14ac:dyDescent="0.3">
      <c r="A25" s="464"/>
      <c r="B25" s="463"/>
      <c r="C25" s="261" t="s">
        <v>136</v>
      </c>
      <c r="D25" s="259">
        <f>D38+D99+D136+D148</f>
        <v>786038.1</v>
      </c>
      <c r="E25" s="259">
        <f>E38+E99+E136+E148</f>
        <v>784658.7</v>
      </c>
      <c r="F25" s="259">
        <f>F38+F99+F136+F148</f>
        <v>787094.8</v>
      </c>
    </row>
    <row r="26" spans="1:11" x14ac:dyDescent="0.3">
      <c r="A26" s="464"/>
      <c r="B26" s="463"/>
      <c r="C26" s="260" t="s">
        <v>350</v>
      </c>
      <c r="D26" s="259">
        <f t="shared" si="2"/>
        <v>0</v>
      </c>
      <c r="E26" s="259">
        <f t="shared" si="2"/>
        <v>0</v>
      </c>
      <c r="F26" s="259">
        <f t="shared" si="2"/>
        <v>0</v>
      </c>
    </row>
    <row r="27" spans="1:11" ht="31.2" x14ac:dyDescent="0.3">
      <c r="A27" s="464"/>
      <c r="B27" s="463"/>
      <c r="C27" s="260" t="s">
        <v>351</v>
      </c>
      <c r="D27" s="259">
        <f>D29+D30+D31</f>
        <v>0</v>
      </c>
      <c r="E27" s="259">
        <f>E29+E30+E31</f>
        <v>0</v>
      </c>
      <c r="F27" s="259">
        <f>F29+F30+F31</f>
        <v>0</v>
      </c>
    </row>
    <row r="28" spans="1:11" x14ac:dyDescent="0.3">
      <c r="A28" s="464"/>
      <c r="B28" s="463"/>
      <c r="C28" s="261" t="s">
        <v>349</v>
      </c>
      <c r="D28" s="259"/>
      <c r="E28" s="259"/>
      <c r="F28" s="259"/>
    </row>
    <row r="29" spans="1:11" ht="62.4" x14ac:dyDescent="0.3">
      <c r="A29" s="464"/>
      <c r="B29" s="463"/>
      <c r="C29" s="262" t="s">
        <v>352</v>
      </c>
      <c r="D29" s="259">
        <f t="shared" ref="D29:F31" si="3">D42+D103+D140+D152</f>
        <v>0</v>
      </c>
      <c r="E29" s="259">
        <f t="shared" si="3"/>
        <v>0</v>
      </c>
      <c r="F29" s="259">
        <f t="shared" si="3"/>
        <v>0</v>
      </c>
    </row>
    <row r="30" spans="1:11" x14ac:dyDescent="0.3">
      <c r="A30" s="464"/>
      <c r="B30" s="463"/>
      <c r="C30" s="261" t="s">
        <v>353</v>
      </c>
      <c r="D30" s="259">
        <f t="shared" si="3"/>
        <v>0</v>
      </c>
      <c r="E30" s="259">
        <f t="shared" si="3"/>
        <v>0</v>
      </c>
      <c r="F30" s="259">
        <f t="shared" si="3"/>
        <v>0</v>
      </c>
    </row>
    <row r="31" spans="1:11" x14ac:dyDescent="0.3">
      <c r="A31" s="464"/>
      <c r="B31" s="463"/>
      <c r="C31" s="261" t="s">
        <v>354</v>
      </c>
      <c r="D31" s="259">
        <f t="shared" si="3"/>
        <v>0</v>
      </c>
      <c r="E31" s="259">
        <f t="shared" si="3"/>
        <v>0</v>
      </c>
      <c r="F31" s="259">
        <f t="shared" si="3"/>
        <v>0</v>
      </c>
    </row>
    <row r="32" spans="1:11" x14ac:dyDescent="0.3">
      <c r="A32" s="205" t="s">
        <v>349</v>
      </c>
      <c r="B32" s="232"/>
      <c r="C32" s="232"/>
      <c r="D32" s="247"/>
      <c r="E32" s="247"/>
      <c r="F32" s="247"/>
    </row>
    <row r="33" spans="1:6" ht="14.25" customHeight="1" x14ac:dyDescent="0.3">
      <c r="A33" s="469" t="s">
        <v>357</v>
      </c>
      <c r="B33" s="469" t="s">
        <v>25</v>
      </c>
      <c r="C33" s="263" t="s">
        <v>346</v>
      </c>
      <c r="D33" s="249">
        <f>D34+D35+D39+D40</f>
        <v>721123.6</v>
      </c>
      <c r="E33" s="249">
        <f>E34+E35+E39+E40</f>
        <v>720783.39999999991</v>
      </c>
      <c r="F33" s="249">
        <f>F34+F35+F39+F40</f>
        <v>723219.5</v>
      </c>
    </row>
    <row r="34" spans="1:6" ht="108" customHeight="1" x14ac:dyDescent="0.3">
      <c r="A34" s="469"/>
      <c r="B34" s="469"/>
      <c r="C34" s="264" t="s">
        <v>347</v>
      </c>
      <c r="D34" s="249">
        <f>D47+D59+D71+D83</f>
        <v>0</v>
      </c>
      <c r="E34" s="249">
        <f>E47+E59+E71+E83</f>
        <v>0</v>
      </c>
      <c r="F34" s="249">
        <f>F47+F59+F71+F83</f>
        <v>0</v>
      </c>
    </row>
    <row r="35" spans="1:6" ht="93" customHeight="1" x14ac:dyDescent="0.3">
      <c r="A35" s="469"/>
      <c r="B35" s="469"/>
      <c r="C35" s="264" t="s">
        <v>348</v>
      </c>
      <c r="D35" s="249">
        <f>D37+D38</f>
        <v>721123.6</v>
      </c>
      <c r="E35" s="249">
        <f>E37+E38</f>
        <v>720783.39999999991</v>
      </c>
      <c r="F35" s="249">
        <f>F37+F38</f>
        <v>723219.5</v>
      </c>
    </row>
    <row r="36" spans="1:6" x14ac:dyDescent="0.3">
      <c r="A36" s="469"/>
      <c r="B36" s="469"/>
      <c r="C36" s="265" t="s">
        <v>349</v>
      </c>
      <c r="D36" s="249"/>
      <c r="E36" s="249"/>
      <c r="F36" s="249"/>
    </row>
    <row r="37" spans="1:6" ht="31.2" x14ac:dyDescent="0.3">
      <c r="A37" s="469"/>
      <c r="B37" s="469"/>
      <c r="C37" s="265" t="s">
        <v>135</v>
      </c>
      <c r="D37" s="249">
        <f t="shared" ref="D37:F39" si="4">D50+D62+D74+D86</f>
        <v>883.7</v>
      </c>
      <c r="E37" s="249">
        <f t="shared" si="4"/>
        <v>883.7</v>
      </c>
      <c r="F37" s="249">
        <f t="shared" si="4"/>
        <v>883.7</v>
      </c>
    </row>
    <row r="38" spans="1:6" x14ac:dyDescent="0.3">
      <c r="A38" s="469"/>
      <c r="B38" s="469"/>
      <c r="C38" s="265" t="s">
        <v>136</v>
      </c>
      <c r="D38" s="249">
        <f t="shared" si="4"/>
        <v>720239.9</v>
      </c>
      <c r="E38" s="249">
        <f t="shared" si="4"/>
        <v>719899.7</v>
      </c>
      <c r="F38" s="249">
        <f t="shared" si="4"/>
        <v>722335.8</v>
      </c>
    </row>
    <row r="39" spans="1:6" x14ac:dyDescent="0.3">
      <c r="A39" s="469"/>
      <c r="B39" s="469"/>
      <c r="C39" s="264" t="s">
        <v>350</v>
      </c>
      <c r="D39" s="249">
        <f t="shared" si="4"/>
        <v>0</v>
      </c>
      <c r="E39" s="249">
        <f t="shared" si="4"/>
        <v>0</v>
      </c>
      <c r="F39" s="249">
        <f t="shared" si="4"/>
        <v>0</v>
      </c>
    </row>
    <row r="40" spans="1:6" ht="31.2" x14ac:dyDescent="0.3">
      <c r="A40" s="469"/>
      <c r="B40" s="469"/>
      <c r="C40" s="250" t="s">
        <v>351</v>
      </c>
      <c r="D40" s="249">
        <f>D42+D43+D44</f>
        <v>0</v>
      </c>
      <c r="E40" s="249">
        <f>E42+E43+E44</f>
        <v>0</v>
      </c>
      <c r="F40" s="249">
        <f>F42+F43+F44</f>
        <v>0</v>
      </c>
    </row>
    <row r="41" spans="1:6" x14ac:dyDescent="0.3">
      <c r="A41" s="469"/>
      <c r="B41" s="469"/>
      <c r="C41" s="265" t="s">
        <v>349</v>
      </c>
      <c r="D41" s="249"/>
      <c r="E41" s="249"/>
      <c r="F41" s="249"/>
    </row>
    <row r="42" spans="1:6" ht="62.4" x14ac:dyDescent="0.3">
      <c r="A42" s="469"/>
      <c r="B42" s="469"/>
      <c r="C42" s="266" t="s">
        <v>352</v>
      </c>
      <c r="D42" s="249">
        <f>D55+D67+D79+D91</f>
        <v>0</v>
      </c>
      <c r="E42" s="249">
        <f>E55+E67+E79+E91</f>
        <v>0</v>
      </c>
      <c r="F42" s="249">
        <f>F55+F67+F79+F91</f>
        <v>0</v>
      </c>
    </row>
    <row r="43" spans="1:6" x14ac:dyDescent="0.3">
      <c r="A43" s="469"/>
      <c r="B43" s="469"/>
      <c r="C43" s="251" t="s">
        <v>353</v>
      </c>
      <c r="D43" s="249">
        <f t="shared" ref="D43:F44" si="5">D56+D68+D80+D92</f>
        <v>0</v>
      </c>
      <c r="E43" s="249">
        <f t="shared" si="5"/>
        <v>0</v>
      </c>
      <c r="F43" s="249">
        <f t="shared" si="5"/>
        <v>0</v>
      </c>
    </row>
    <row r="44" spans="1:6" x14ac:dyDescent="0.3">
      <c r="A44" s="469"/>
      <c r="B44" s="469"/>
      <c r="C44" s="265" t="s">
        <v>354</v>
      </c>
      <c r="D44" s="249">
        <f t="shared" si="5"/>
        <v>0</v>
      </c>
      <c r="E44" s="249">
        <f t="shared" si="5"/>
        <v>0</v>
      </c>
      <c r="F44" s="249">
        <f t="shared" si="5"/>
        <v>0</v>
      </c>
    </row>
    <row r="45" spans="1:6" x14ac:dyDescent="0.3">
      <c r="A45" s="471" t="s">
        <v>358</v>
      </c>
      <c r="B45" s="472"/>
      <c r="C45" s="232"/>
      <c r="D45" s="247"/>
      <c r="E45" s="247"/>
      <c r="F45" s="247"/>
    </row>
    <row r="46" spans="1:6" ht="19.5" customHeight="1" x14ac:dyDescent="0.3">
      <c r="A46" s="458" t="s">
        <v>359</v>
      </c>
      <c r="B46" s="459" t="s">
        <v>360</v>
      </c>
      <c r="C46" s="239" t="s">
        <v>346</v>
      </c>
      <c r="D46" s="247">
        <f>D47+D48+D52+D53</f>
        <v>102244.2</v>
      </c>
      <c r="E46" s="247">
        <f>E47+E48+E52+E53</f>
        <v>102153.4</v>
      </c>
      <c r="F46" s="247">
        <f>F47+F48+F52+F53</f>
        <v>102176.9</v>
      </c>
    </row>
    <row r="47" spans="1:6" ht="109.2" x14ac:dyDescent="0.3">
      <c r="A47" s="458"/>
      <c r="B47" s="459"/>
      <c r="C47" s="240" t="s">
        <v>347</v>
      </c>
      <c r="D47" s="247"/>
      <c r="E47" s="247"/>
      <c r="F47" s="247"/>
    </row>
    <row r="48" spans="1:6" ht="93.6" x14ac:dyDescent="0.3">
      <c r="A48" s="458"/>
      <c r="B48" s="459"/>
      <c r="C48" s="240" t="s">
        <v>348</v>
      </c>
      <c r="D48" s="275">
        <f>D50+D51</f>
        <v>102244.2</v>
      </c>
      <c r="E48" s="275">
        <f>E50+E51</f>
        <v>102153.4</v>
      </c>
      <c r="F48" s="247">
        <f>F50+F51</f>
        <v>102176.9</v>
      </c>
    </row>
    <row r="49" spans="1:6" ht="15.75" customHeight="1" x14ac:dyDescent="0.3">
      <c r="A49" s="458"/>
      <c r="B49" s="459"/>
      <c r="C49" s="241" t="s">
        <v>349</v>
      </c>
      <c r="D49" s="275"/>
      <c r="E49" s="275"/>
      <c r="F49" s="247"/>
    </row>
    <row r="50" spans="1:6" ht="15.75" customHeight="1" x14ac:dyDescent="0.3">
      <c r="A50" s="458"/>
      <c r="B50" s="459"/>
      <c r="C50" s="241" t="s">
        <v>135</v>
      </c>
      <c r="D50" s="275">
        <v>883.7</v>
      </c>
      <c r="E50" s="275">
        <v>883.7</v>
      </c>
      <c r="F50" s="275">
        <v>883.7</v>
      </c>
    </row>
    <row r="51" spans="1:6" ht="15.75" customHeight="1" x14ac:dyDescent="0.3">
      <c r="A51" s="458"/>
      <c r="B51" s="459"/>
      <c r="C51" s="241" t="s">
        <v>136</v>
      </c>
      <c r="D51" s="275">
        <v>101360.5</v>
      </c>
      <c r="E51" s="275">
        <v>101269.7</v>
      </c>
      <c r="F51" s="275">
        <f>101269.7+23.3+0.2</f>
        <v>101293.2</v>
      </c>
    </row>
    <row r="52" spans="1:6" ht="15.75" customHeight="1" x14ac:dyDescent="0.3">
      <c r="A52" s="458"/>
      <c r="B52" s="459"/>
      <c r="C52" s="240" t="s">
        <v>350</v>
      </c>
      <c r="D52" s="275"/>
      <c r="E52" s="275"/>
      <c r="F52" s="247"/>
    </row>
    <row r="53" spans="1:6" ht="31.2" x14ac:dyDescent="0.3">
      <c r="A53" s="458"/>
      <c r="B53" s="459"/>
      <c r="C53" s="242" t="s">
        <v>351</v>
      </c>
      <c r="D53" s="247">
        <f>D55+D56+D57</f>
        <v>0</v>
      </c>
      <c r="E53" s="247">
        <f>E55+E56+E57</f>
        <v>0</v>
      </c>
      <c r="F53" s="247">
        <f>F55+F56+F57</f>
        <v>0</v>
      </c>
    </row>
    <row r="54" spans="1:6" ht="15.75" customHeight="1" x14ac:dyDescent="0.3">
      <c r="A54" s="458"/>
      <c r="B54" s="459"/>
      <c r="C54" s="241" t="s">
        <v>349</v>
      </c>
      <c r="D54" s="247"/>
      <c r="E54" s="247"/>
      <c r="F54" s="247"/>
    </row>
    <row r="55" spans="1:6" ht="47.25" customHeight="1" x14ac:dyDescent="0.3">
      <c r="A55" s="458"/>
      <c r="B55" s="459"/>
      <c r="C55" s="243" t="s">
        <v>352</v>
      </c>
      <c r="D55" s="247"/>
      <c r="E55" s="247"/>
      <c r="F55" s="247"/>
    </row>
    <row r="56" spans="1:6" ht="15.75" customHeight="1" x14ac:dyDescent="0.3">
      <c r="A56" s="458"/>
      <c r="B56" s="459"/>
      <c r="C56" s="244" t="s">
        <v>353</v>
      </c>
      <c r="D56" s="247"/>
      <c r="E56" s="247"/>
      <c r="F56" s="247"/>
    </row>
    <row r="57" spans="1:6" ht="15.75" customHeight="1" x14ac:dyDescent="0.3">
      <c r="A57" s="458"/>
      <c r="B57" s="459"/>
      <c r="C57" s="241" t="s">
        <v>354</v>
      </c>
      <c r="D57" s="247"/>
      <c r="E57" s="247"/>
      <c r="F57" s="247"/>
    </row>
    <row r="58" spans="1:6" ht="15.75" customHeight="1" x14ac:dyDescent="0.3">
      <c r="A58" s="458" t="s">
        <v>361</v>
      </c>
      <c r="B58" s="459" t="s">
        <v>362</v>
      </c>
      <c r="C58" s="239" t="s">
        <v>346</v>
      </c>
      <c r="D58" s="247">
        <f>D59+D60+D64+D65</f>
        <v>105610.7</v>
      </c>
      <c r="E58" s="247">
        <f>E59+E60+E64+E65</f>
        <v>105478.2</v>
      </c>
      <c r="F58" s="247">
        <f>F59+F60+F64+F65</f>
        <v>106567.09999999999</v>
      </c>
    </row>
    <row r="59" spans="1:6" ht="109.2" x14ac:dyDescent="0.3">
      <c r="A59" s="458"/>
      <c r="B59" s="459"/>
      <c r="C59" s="240" t="s">
        <v>347</v>
      </c>
      <c r="D59" s="247"/>
      <c r="E59" s="247"/>
      <c r="F59" s="247"/>
    </row>
    <row r="60" spans="1:6" ht="50.25" customHeight="1" x14ac:dyDescent="0.3">
      <c r="A60" s="458"/>
      <c r="B60" s="459"/>
      <c r="C60" s="240" t="s">
        <v>348</v>
      </c>
      <c r="D60" s="275">
        <f>D62+D63</f>
        <v>105610.7</v>
      </c>
      <c r="E60" s="275">
        <f>E62+E63</f>
        <v>105478.2</v>
      </c>
      <c r="F60" s="247">
        <f>F62+F63</f>
        <v>106567.09999999999</v>
      </c>
    </row>
    <row r="61" spans="1:6" ht="15.75" customHeight="1" x14ac:dyDescent="0.3">
      <c r="A61" s="458"/>
      <c r="B61" s="459"/>
      <c r="C61" s="241" t="s">
        <v>349</v>
      </c>
      <c r="D61" s="275"/>
      <c r="E61" s="275"/>
      <c r="F61" s="247"/>
    </row>
    <row r="62" spans="1:6" ht="15.75" customHeight="1" x14ac:dyDescent="0.3">
      <c r="A62" s="458"/>
      <c r="B62" s="459"/>
      <c r="C62" s="241" t="s">
        <v>135</v>
      </c>
      <c r="D62" s="275"/>
      <c r="E62" s="275"/>
      <c r="F62" s="247"/>
    </row>
    <row r="63" spans="1:6" ht="15.75" customHeight="1" x14ac:dyDescent="0.3">
      <c r="A63" s="458"/>
      <c r="B63" s="459"/>
      <c r="C63" s="241" t="s">
        <v>136</v>
      </c>
      <c r="D63" s="275">
        <v>105610.7</v>
      </c>
      <c r="E63" s="275">
        <v>105478.2</v>
      </c>
      <c r="F63" s="247">
        <f>E63+462.3+13+170.4+281.5+156.2+2.8+2.7</f>
        <v>106567.09999999999</v>
      </c>
    </row>
    <row r="64" spans="1:6" ht="15.75" customHeight="1" x14ac:dyDescent="0.3">
      <c r="A64" s="458"/>
      <c r="B64" s="459"/>
      <c r="C64" s="240" t="s">
        <v>350</v>
      </c>
      <c r="D64" s="275"/>
      <c r="E64" s="275"/>
      <c r="F64" s="247"/>
    </row>
    <row r="65" spans="1:6" ht="31.2" x14ac:dyDescent="0.3">
      <c r="A65" s="458"/>
      <c r="B65" s="459"/>
      <c r="C65" s="242" t="s">
        <v>351</v>
      </c>
      <c r="D65" s="275">
        <f>D67+D68+D69</f>
        <v>0</v>
      </c>
      <c r="E65" s="275">
        <f>E67+E68+E69</f>
        <v>0</v>
      </c>
      <c r="F65" s="247">
        <f>F67+F68+F69</f>
        <v>0</v>
      </c>
    </row>
    <row r="66" spans="1:6" ht="15.75" customHeight="1" x14ac:dyDescent="0.3">
      <c r="A66" s="458"/>
      <c r="B66" s="459"/>
      <c r="C66" s="241" t="s">
        <v>349</v>
      </c>
      <c r="D66" s="247"/>
      <c r="E66" s="247"/>
      <c r="F66" s="247"/>
    </row>
    <row r="67" spans="1:6" ht="45.75" customHeight="1" x14ac:dyDescent="0.3">
      <c r="A67" s="458"/>
      <c r="B67" s="459"/>
      <c r="C67" s="243" t="s">
        <v>352</v>
      </c>
      <c r="D67" s="247"/>
      <c r="E67" s="247"/>
      <c r="F67" s="247"/>
    </row>
    <row r="68" spans="1:6" ht="15.75" customHeight="1" x14ac:dyDescent="0.3">
      <c r="A68" s="458"/>
      <c r="B68" s="459"/>
      <c r="C68" s="244" t="s">
        <v>353</v>
      </c>
      <c r="D68" s="247"/>
      <c r="E68" s="247"/>
      <c r="F68" s="247"/>
    </row>
    <row r="69" spans="1:6" ht="15.75" customHeight="1" x14ac:dyDescent="0.3">
      <c r="A69" s="458"/>
      <c r="B69" s="459"/>
      <c r="C69" s="241" t="s">
        <v>354</v>
      </c>
      <c r="D69" s="247"/>
      <c r="E69" s="247"/>
      <c r="F69" s="247"/>
    </row>
    <row r="70" spans="1:6" ht="14.25" customHeight="1" x14ac:dyDescent="0.3">
      <c r="A70" s="458" t="s">
        <v>363</v>
      </c>
      <c r="B70" s="459" t="s">
        <v>175</v>
      </c>
      <c r="C70" s="245" t="s">
        <v>346</v>
      </c>
      <c r="D70" s="247">
        <f>D71+D72+D76+D77</f>
        <v>471665.1</v>
      </c>
      <c r="E70" s="247">
        <f>E71+E72+E76+E77</f>
        <v>471617.2</v>
      </c>
      <c r="F70" s="247">
        <f>F71+F72+F76+F77</f>
        <v>472820.10000000003</v>
      </c>
    </row>
    <row r="71" spans="1:6" ht="109.5" customHeight="1" x14ac:dyDescent="0.3">
      <c r="A71" s="458"/>
      <c r="B71" s="459"/>
      <c r="C71" s="242" t="s">
        <v>347</v>
      </c>
      <c r="D71" s="247"/>
      <c r="E71" s="247"/>
      <c r="F71" s="247"/>
    </row>
    <row r="72" spans="1:6" ht="94.5" customHeight="1" x14ac:dyDescent="0.3">
      <c r="A72" s="458"/>
      <c r="B72" s="459"/>
      <c r="C72" s="242" t="s">
        <v>348</v>
      </c>
      <c r="D72" s="247">
        <f>D74+D75</f>
        <v>471665.1</v>
      </c>
      <c r="E72" s="247">
        <f>E74+E75</f>
        <v>471617.2</v>
      </c>
      <c r="F72" s="247">
        <f>F74+F75</f>
        <v>472820.10000000003</v>
      </c>
    </row>
    <row r="73" spans="1:6" ht="15.75" customHeight="1" x14ac:dyDescent="0.3">
      <c r="A73" s="458"/>
      <c r="B73" s="459"/>
      <c r="C73" s="244" t="s">
        <v>349</v>
      </c>
      <c r="D73" s="247"/>
      <c r="E73" s="247"/>
      <c r="F73" s="247"/>
    </row>
    <row r="74" spans="1:6" ht="15.75" customHeight="1" x14ac:dyDescent="0.3">
      <c r="A74" s="458"/>
      <c r="B74" s="459"/>
      <c r="C74" s="244" t="s">
        <v>135</v>
      </c>
      <c r="D74" s="247"/>
      <c r="E74" s="247"/>
      <c r="F74" s="247"/>
    </row>
    <row r="75" spans="1:6" ht="15.75" customHeight="1" x14ac:dyDescent="0.3">
      <c r="A75" s="458"/>
      <c r="B75" s="459"/>
      <c r="C75" s="244" t="s">
        <v>136</v>
      </c>
      <c r="D75" s="247">
        <v>471665.1</v>
      </c>
      <c r="E75" s="247">
        <v>471617.2</v>
      </c>
      <c r="F75" s="247">
        <f>E75+459.2+3.5+20.4+35+193.8+54.4+424.4+12.1+0.1</f>
        <v>472820.10000000003</v>
      </c>
    </row>
    <row r="76" spans="1:6" ht="15.75" customHeight="1" x14ac:dyDescent="0.3">
      <c r="A76" s="458"/>
      <c r="B76" s="459"/>
      <c r="C76" s="242" t="s">
        <v>350</v>
      </c>
      <c r="D76" s="247"/>
      <c r="E76" s="247"/>
      <c r="F76" s="247"/>
    </row>
    <row r="77" spans="1:6" ht="31.2" x14ac:dyDescent="0.3">
      <c r="A77" s="458"/>
      <c r="B77" s="459"/>
      <c r="C77" s="242" t="s">
        <v>351</v>
      </c>
      <c r="D77" s="247">
        <f>D79+D80+D81</f>
        <v>0</v>
      </c>
      <c r="E77" s="247">
        <f>E79+E80+E81</f>
        <v>0</v>
      </c>
      <c r="F77" s="247">
        <f>F79+F80+F81</f>
        <v>0</v>
      </c>
    </row>
    <row r="78" spans="1:6" ht="15.75" customHeight="1" x14ac:dyDescent="0.3">
      <c r="A78" s="458"/>
      <c r="B78" s="459"/>
      <c r="C78" s="244" t="s">
        <v>349</v>
      </c>
      <c r="D78" s="247"/>
      <c r="E78" s="247"/>
      <c r="F78" s="247"/>
    </row>
    <row r="79" spans="1:6" ht="45.75" customHeight="1" x14ac:dyDescent="0.3">
      <c r="A79" s="458"/>
      <c r="B79" s="459"/>
      <c r="C79" s="246" t="s">
        <v>352</v>
      </c>
      <c r="D79" s="247"/>
      <c r="E79" s="247"/>
      <c r="F79" s="247"/>
    </row>
    <row r="80" spans="1:6" ht="15.75" customHeight="1" x14ac:dyDescent="0.3">
      <c r="A80" s="458"/>
      <c r="B80" s="459"/>
      <c r="C80" s="244" t="s">
        <v>353</v>
      </c>
      <c r="D80" s="247"/>
      <c r="E80" s="247"/>
      <c r="F80" s="247"/>
    </row>
    <row r="81" spans="1:6" ht="15.75" customHeight="1" x14ac:dyDescent="0.3">
      <c r="A81" s="458"/>
      <c r="B81" s="459"/>
      <c r="C81" s="244" t="s">
        <v>354</v>
      </c>
      <c r="D81" s="247"/>
      <c r="E81" s="247"/>
      <c r="F81" s="247"/>
    </row>
    <row r="82" spans="1:6" x14ac:dyDescent="0.3">
      <c r="A82" s="458" t="s">
        <v>364</v>
      </c>
      <c r="B82" s="459" t="s">
        <v>365</v>
      </c>
      <c r="C82" s="245" t="s">
        <v>346</v>
      </c>
      <c r="D82" s="247">
        <f>D83+D84+D88+D89</f>
        <v>41603.599999999999</v>
      </c>
      <c r="E82" s="247">
        <f>E83+E84+E88+E89</f>
        <v>41534.6</v>
      </c>
      <c r="F82" s="247">
        <f>F83+F84+F88+F89</f>
        <v>41655.399999999994</v>
      </c>
    </row>
    <row r="83" spans="1:6" ht="110.25" customHeight="1" x14ac:dyDescent="0.3">
      <c r="A83" s="458"/>
      <c r="B83" s="459"/>
      <c r="C83" s="242" t="s">
        <v>347</v>
      </c>
      <c r="D83" s="247"/>
      <c r="E83" s="247"/>
      <c r="F83" s="247"/>
    </row>
    <row r="84" spans="1:6" ht="51" customHeight="1" x14ac:dyDescent="0.3">
      <c r="A84" s="458"/>
      <c r="B84" s="459"/>
      <c r="C84" s="242" t="s">
        <v>348</v>
      </c>
      <c r="D84" s="275">
        <f>D86+D87</f>
        <v>41603.599999999999</v>
      </c>
      <c r="E84" s="275">
        <f>E86+E87</f>
        <v>41534.6</v>
      </c>
      <c r="F84" s="247">
        <f>F86+F87</f>
        <v>41655.399999999994</v>
      </c>
    </row>
    <row r="85" spans="1:6" ht="15.75" customHeight="1" x14ac:dyDescent="0.3">
      <c r="A85" s="458"/>
      <c r="B85" s="459"/>
      <c r="C85" s="244" t="s">
        <v>349</v>
      </c>
      <c r="D85" s="275"/>
      <c r="E85" s="275"/>
      <c r="F85" s="247"/>
    </row>
    <row r="86" spans="1:6" ht="15.75" customHeight="1" x14ac:dyDescent="0.3">
      <c r="A86" s="458"/>
      <c r="B86" s="459"/>
      <c r="C86" s="244" t="s">
        <v>135</v>
      </c>
      <c r="D86" s="275"/>
      <c r="E86" s="275"/>
      <c r="F86" s="247"/>
    </row>
    <row r="87" spans="1:6" ht="15.75" customHeight="1" x14ac:dyDescent="0.3">
      <c r="A87" s="458"/>
      <c r="B87" s="459"/>
      <c r="C87" s="244" t="s">
        <v>136</v>
      </c>
      <c r="D87" s="275">
        <v>41603.599999999999</v>
      </c>
      <c r="E87" s="275">
        <v>41534.6</v>
      </c>
      <c r="F87" s="247">
        <f>E87+36.6+84.2</f>
        <v>41655.399999999994</v>
      </c>
    </row>
    <row r="88" spans="1:6" ht="15.75" customHeight="1" x14ac:dyDescent="0.3">
      <c r="A88" s="458"/>
      <c r="B88" s="459"/>
      <c r="C88" s="242" t="s">
        <v>350</v>
      </c>
      <c r="D88" s="275"/>
      <c r="E88" s="275"/>
      <c r="F88" s="247"/>
    </row>
    <row r="89" spans="1:6" ht="31.2" x14ac:dyDescent="0.3">
      <c r="A89" s="458"/>
      <c r="B89" s="459"/>
      <c r="C89" s="242" t="s">
        <v>351</v>
      </c>
      <c r="D89" s="247">
        <f>D91+D92+D93</f>
        <v>0</v>
      </c>
      <c r="E89" s="247">
        <f>E91+E92+E93</f>
        <v>0</v>
      </c>
      <c r="F89" s="247">
        <f>F91+F92+F93</f>
        <v>0</v>
      </c>
    </row>
    <row r="90" spans="1:6" ht="15.75" customHeight="1" x14ac:dyDescent="0.3">
      <c r="A90" s="458"/>
      <c r="B90" s="459"/>
      <c r="C90" s="244" t="s">
        <v>349</v>
      </c>
      <c r="D90" s="247"/>
      <c r="E90" s="247"/>
      <c r="F90" s="247"/>
    </row>
    <row r="91" spans="1:6" ht="46.5" customHeight="1" x14ac:dyDescent="0.3">
      <c r="A91" s="458"/>
      <c r="B91" s="459"/>
      <c r="C91" s="246" t="s">
        <v>352</v>
      </c>
      <c r="D91" s="247"/>
      <c r="E91" s="247"/>
      <c r="F91" s="247"/>
    </row>
    <row r="92" spans="1:6" ht="15.75" customHeight="1" x14ac:dyDescent="0.3">
      <c r="A92" s="458"/>
      <c r="B92" s="459"/>
      <c r="C92" s="244" t="s">
        <v>353</v>
      </c>
      <c r="D92" s="247"/>
      <c r="E92" s="247"/>
      <c r="F92" s="247"/>
    </row>
    <row r="93" spans="1:6" ht="15.75" customHeight="1" x14ac:dyDescent="0.3">
      <c r="A93" s="458"/>
      <c r="B93" s="459"/>
      <c r="C93" s="244" t="s">
        <v>354</v>
      </c>
      <c r="D93" s="247"/>
      <c r="E93" s="247"/>
      <c r="F93" s="247"/>
    </row>
    <row r="94" spans="1:6" x14ac:dyDescent="0.3">
      <c r="A94" s="462" t="s">
        <v>366</v>
      </c>
      <c r="B94" s="373" t="s">
        <v>32</v>
      </c>
      <c r="C94" s="248" t="s">
        <v>346</v>
      </c>
      <c r="D94" s="249">
        <f>D95+D96+D100+D101</f>
        <v>41823.199999999997</v>
      </c>
      <c r="E94" s="249">
        <f>E95+E96+E100+E101</f>
        <v>41451.800000000003</v>
      </c>
      <c r="F94" s="249">
        <f>F95+F96+F100+F101</f>
        <v>41451.800000000003</v>
      </c>
    </row>
    <row r="95" spans="1:6" ht="76.5" customHeight="1" x14ac:dyDescent="0.3">
      <c r="A95" s="462"/>
      <c r="B95" s="373"/>
      <c r="C95" s="250" t="s">
        <v>347</v>
      </c>
      <c r="D95" s="249">
        <f>D108+D120</f>
        <v>0</v>
      </c>
      <c r="E95" s="249">
        <f>E108+E120</f>
        <v>0</v>
      </c>
      <c r="F95" s="249">
        <f>F108+F120</f>
        <v>0</v>
      </c>
    </row>
    <row r="96" spans="1:6" ht="50.25" customHeight="1" x14ac:dyDescent="0.3">
      <c r="A96" s="462"/>
      <c r="B96" s="373"/>
      <c r="C96" s="250" t="s">
        <v>348</v>
      </c>
      <c r="D96" s="249">
        <f>D98+D99</f>
        <v>41823.199999999997</v>
      </c>
      <c r="E96" s="249">
        <f>E98+E99</f>
        <v>41451.800000000003</v>
      </c>
      <c r="F96" s="249">
        <f>F98+F99</f>
        <v>41451.800000000003</v>
      </c>
    </row>
    <row r="97" spans="1:6" ht="15.75" customHeight="1" x14ac:dyDescent="0.3">
      <c r="A97" s="462"/>
      <c r="B97" s="373"/>
      <c r="C97" s="251" t="s">
        <v>349</v>
      </c>
      <c r="D97" s="249"/>
      <c r="E97" s="249"/>
      <c r="F97" s="249"/>
    </row>
    <row r="98" spans="1:6" ht="31.5" customHeight="1" x14ac:dyDescent="0.3">
      <c r="A98" s="462"/>
      <c r="B98" s="373"/>
      <c r="C98" s="251" t="s">
        <v>135</v>
      </c>
      <c r="D98" s="249">
        <f t="shared" ref="D98:F100" si="6">D111+D123</f>
        <v>0</v>
      </c>
      <c r="E98" s="249">
        <f t="shared" si="6"/>
        <v>0</v>
      </c>
      <c r="F98" s="249">
        <f t="shared" si="6"/>
        <v>0</v>
      </c>
    </row>
    <row r="99" spans="1:6" ht="15.75" customHeight="1" x14ac:dyDescent="0.3">
      <c r="A99" s="462"/>
      <c r="B99" s="373"/>
      <c r="C99" s="251" t="s">
        <v>136</v>
      </c>
      <c r="D99" s="249">
        <f t="shared" si="6"/>
        <v>41823.199999999997</v>
      </c>
      <c r="E99" s="249">
        <f t="shared" si="6"/>
        <v>41451.800000000003</v>
      </c>
      <c r="F99" s="249">
        <f t="shared" si="6"/>
        <v>41451.800000000003</v>
      </c>
    </row>
    <row r="100" spans="1:6" ht="15.75" customHeight="1" x14ac:dyDescent="0.3">
      <c r="A100" s="462"/>
      <c r="B100" s="373"/>
      <c r="C100" s="250" t="s">
        <v>350</v>
      </c>
      <c r="D100" s="249">
        <f t="shared" si="6"/>
        <v>0</v>
      </c>
      <c r="E100" s="249">
        <f t="shared" si="6"/>
        <v>0</v>
      </c>
      <c r="F100" s="249">
        <f t="shared" si="6"/>
        <v>0</v>
      </c>
    </row>
    <row r="101" spans="1:6" ht="31.2" x14ac:dyDescent="0.3">
      <c r="A101" s="462"/>
      <c r="B101" s="373"/>
      <c r="C101" s="250" t="s">
        <v>351</v>
      </c>
      <c r="D101" s="249">
        <f>D103+D104+D105</f>
        <v>0</v>
      </c>
      <c r="E101" s="249">
        <f>E103+E104+E105</f>
        <v>0</v>
      </c>
      <c r="F101" s="249">
        <f>F103+F104+F105</f>
        <v>0</v>
      </c>
    </row>
    <row r="102" spans="1:6" ht="15.75" customHeight="1" x14ac:dyDescent="0.3">
      <c r="A102" s="462"/>
      <c r="B102" s="373"/>
      <c r="C102" s="251" t="s">
        <v>349</v>
      </c>
      <c r="D102" s="249"/>
      <c r="E102" s="249"/>
      <c r="F102" s="249"/>
    </row>
    <row r="103" spans="1:6" ht="62.4" x14ac:dyDescent="0.3">
      <c r="A103" s="462"/>
      <c r="B103" s="373"/>
      <c r="C103" s="252" t="s">
        <v>352</v>
      </c>
      <c r="D103" s="249">
        <f t="shared" ref="D103:F105" si="7">D116+D128</f>
        <v>0</v>
      </c>
      <c r="E103" s="249">
        <f t="shared" si="7"/>
        <v>0</v>
      </c>
      <c r="F103" s="249">
        <f t="shared" si="7"/>
        <v>0</v>
      </c>
    </row>
    <row r="104" spans="1:6" ht="15.75" customHeight="1" x14ac:dyDescent="0.3">
      <c r="A104" s="462"/>
      <c r="B104" s="373"/>
      <c r="C104" s="251" t="s">
        <v>353</v>
      </c>
      <c r="D104" s="249">
        <f t="shared" si="7"/>
        <v>0</v>
      </c>
      <c r="E104" s="249">
        <f t="shared" si="7"/>
        <v>0</v>
      </c>
      <c r="F104" s="249">
        <f t="shared" si="7"/>
        <v>0</v>
      </c>
    </row>
    <row r="105" spans="1:6" ht="15.75" customHeight="1" x14ac:dyDescent="0.3">
      <c r="A105" s="462"/>
      <c r="B105" s="373"/>
      <c r="C105" s="251" t="s">
        <v>354</v>
      </c>
      <c r="D105" s="249">
        <f t="shared" si="7"/>
        <v>0</v>
      </c>
      <c r="E105" s="249">
        <f t="shared" si="7"/>
        <v>0</v>
      </c>
      <c r="F105" s="249">
        <f t="shared" si="7"/>
        <v>0</v>
      </c>
    </row>
    <row r="106" spans="1:6" ht="18" customHeight="1" x14ac:dyDescent="0.3">
      <c r="A106" s="466" t="s">
        <v>358</v>
      </c>
      <c r="B106" s="467"/>
      <c r="C106" s="242"/>
      <c r="D106" s="247"/>
      <c r="E106" s="247"/>
      <c r="F106" s="247"/>
    </row>
    <row r="107" spans="1:6" ht="15.75" customHeight="1" x14ac:dyDescent="0.3">
      <c r="A107" s="458" t="s">
        <v>367</v>
      </c>
      <c r="B107" s="459" t="s">
        <v>368</v>
      </c>
      <c r="C107" s="245" t="s">
        <v>346</v>
      </c>
      <c r="D107" s="247">
        <f>D108+D109+D113+D114</f>
        <v>41823.199999999997</v>
      </c>
      <c r="E107" s="247">
        <f>E108+E109+E113+E114</f>
        <v>41451.800000000003</v>
      </c>
      <c r="F107" s="247">
        <f>F108+F109+F113+F114</f>
        <v>41451.800000000003</v>
      </c>
    </row>
    <row r="108" spans="1:6" ht="78" customHeight="1" x14ac:dyDescent="0.3">
      <c r="A108" s="458"/>
      <c r="B108" s="459"/>
      <c r="C108" s="242" t="s">
        <v>347</v>
      </c>
      <c r="D108" s="247"/>
      <c r="E108" s="247"/>
      <c r="F108" s="247"/>
    </row>
    <row r="109" spans="1:6" ht="94.5" customHeight="1" x14ac:dyDescent="0.3">
      <c r="A109" s="458"/>
      <c r="B109" s="459"/>
      <c r="C109" s="242" t="s">
        <v>348</v>
      </c>
      <c r="D109" s="247">
        <f>D111+D112</f>
        <v>41823.199999999997</v>
      </c>
      <c r="E109" s="247">
        <f>E111+E112</f>
        <v>41451.800000000003</v>
      </c>
      <c r="F109" s="247">
        <f>F111+F112</f>
        <v>41451.800000000003</v>
      </c>
    </row>
    <row r="110" spans="1:6" ht="15.75" customHeight="1" x14ac:dyDescent="0.3">
      <c r="A110" s="458"/>
      <c r="B110" s="459"/>
      <c r="C110" s="244" t="s">
        <v>349</v>
      </c>
      <c r="D110" s="247"/>
      <c r="E110" s="247"/>
      <c r="F110" s="247"/>
    </row>
    <row r="111" spans="1:6" ht="15.75" customHeight="1" x14ac:dyDescent="0.3">
      <c r="A111" s="458"/>
      <c r="B111" s="459"/>
      <c r="C111" s="244" t="s">
        <v>135</v>
      </c>
      <c r="D111" s="275"/>
      <c r="E111" s="247"/>
      <c r="F111" s="247"/>
    </row>
    <row r="112" spans="1:6" ht="15.75" customHeight="1" x14ac:dyDescent="0.3">
      <c r="A112" s="458"/>
      <c r="B112" s="459"/>
      <c r="C112" s="244" t="s">
        <v>136</v>
      </c>
      <c r="D112" s="275">
        <v>41823.199999999997</v>
      </c>
      <c r="E112" s="247">
        <v>41451.800000000003</v>
      </c>
      <c r="F112" s="247">
        <v>41451.800000000003</v>
      </c>
    </row>
    <row r="113" spans="1:6" ht="15.75" customHeight="1" x14ac:dyDescent="0.3">
      <c r="A113" s="458"/>
      <c r="B113" s="459"/>
      <c r="C113" s="242" t="s">
        <v>350</v>
      </c>
      <c r="D113" s="275"/>
      <c r="E113" s="247"/>
      <c r="F113" s="247"/>
    </row>
    <row r="114" spans="1:6" ht="31.2" x14ac:dyDescent="0.3">
      <c r="A114" s="458"/>
      <c r="B114" s="459"/>
      <c r="C114" s="242" t="s">
        <v>351</v>
      </c>
      <c r="D114" s="247">
        <f>D116+D117+D118</f>
        <v>0</v>
      </c>
      <c r="E114" s="247">
        <f>E116+E117+E118</f>
        <v>0</v>
      </c>
      <c r="F114" s="247">
        <f>F116+F117+F118</f>
        <v>0</v>
      </c>
    </row>
    <row r="115" spans="1:6" ht="15.75" customHeight="1" x14ac:dyDescent="0.3">
      <c r="A115" s="458"/>
      <c r="B115" s="459"/>
      <c r="C115" s="244" t="s">
        <v>349</v>
      </c>
      <c r="D115" s="247"/>
      <c r="E115" s="247"/>
      <c r="F115" s="247"/>
    </row>
    <row r="116" spans="1:6" ht="48" customHeight="1" x14ac:dyDescent="0.3">
      <c r="A116" s="458"/>
      <c r="B116" s="459"/>
      <c r="C116" s="246" t="s">
        <v>352</v>
      </c>
      <c r="D116" s="247"/>
      <c r="E116" s="247"/>
      <c r="F116" s="247"/>
    </row>
    <row r="117" spans="1:6" ht="15.75" customHeight="1" x14ac:dyDescent="0.3">
      <c r="A117" s="458"/>
      <c r="B117" s="459"/>
      <c r="C117" s="244" t="s">
        <v>353</v>
      </c>
      <c r="D117" s="247"/>
      <c r="E117" s="247"/>
      <c r="F117" s="247"/>
    </row>
    <row r="118" spans="1:6" ht="15.75" customHeight="1" x14ac:dyDescent="0.3">
      <c r="A118" s="458"/>
      <c r="B118" s="459"/>
      <c r="C118" s="244" t="s">
        <v>354</v>
      </c>
      <c r="D118" s="247"/>
      <c r="E118" s="247"/>
      <c r="F118" s="247"/>
    </row>
    <row r="119" spans="1:6" ht="15.75" hidden="1" customHeight="1" x14ac:dyDescent="0.3">
      <c r="A119" s="459" t="s">
        <v>369</v>
      </c>
      <c r="B119" s="459" t="s">
        <v>370</v>
      </c>
      <c r="C119" s="245" t="s">
        <v>346</v>
      </c>
      <c r="D119" s="247">
        <f>D120+D121+D125+D126</f>
        <v>0</v>
      </c>
      <c r="E119" s="247">
        <f>E120+E121+E125+E126</f>
        <v>0</v>
      </c>
      <c r="F119" s="247">
        <f>F120+F121+F125+F126</f>
        <v>0</v>
      </c>
    </row>
    <row r="120" spans="1:6" ht="77.25" hidden="1" customHeight="1" x14ac:dyDescent="0.3">
      <c r="A120" s="459"/>
      <c r="B120" s="459"/>
      <c r="C120" s="242" t="s">
        <v>347</v>
      </c>
      <c r="D120" s="247"/>
      <c r="E120" s="247"/>
      <c r="F120" s="247"/>
    </row>
    <row r="121" spans="1:6" ht="49.5" hidden="1" customHeight="1" x14ac:dyDescent="0.3">
      <c r="A121" s="459"/>
      <c r="B121" s="459"/>
      <c r="C121" s="242" t="s">
        <v>348</v>
      </c>
      <c r="D121" s="247">
        <f>D123+D124</f>
        <v>0</v>
      </c>
      <c r="E121" s="247">
        <f>E123+E124</f>
        <v>0</v>
      </c>
      <c r="F121" s="247">
        <f>F123+F124</f>
        <v>0</v>
      </c>
    </row>
    <row r="122" spans="1:6" ht="15.75" hidden="1" customHeight="1" x14ac:dyDescent="0.3">
      <c r="A122" s="459"/>
      <c r="B122" s="459"/>
      <c r="C122" s="244" t="s">
        <v>349</v>
      </c>
      <c r="D122" s="247"/>
      <c r="E122" s="247"/>
      <c r="F122" s="247"/>
    </row>
    <row r="123" spans="1:6" ht="15.75" hidden="1" customHeight="1" x14ac:dyDescent="0.3">
      <c r="A123" s="459"/>
      <c r="B123" s="459"/>
      <c r="C123" s="244" t="s">
        <v>135</v>
      </c>
      <c r="D123" s="247"/>
      <c r="E123" s="247"/>
      <c r="F123" s="247"/>
    </row>
    <row r="124" spans="1:6" ht="15.75" hidden="1" customHeight="1" x14ac:dyDescent="0.3">
      <c r="A124" s="459"/>
      <c r="B124" s="459"/>
      <c r="C124" s="244" t="s">
        <v>136</v>
      </c>
      <c r="D124" s="247"/>
      <c r="E124" s="247"/>
      <c r="F124" s="247"/>
    </row>
    <row r="125" spans="1:6" ht="15.75" hidden="1" customHeight="1" x14ac:dyDescent="0.3">
      <c r="A125" s="459"/>
      <c r="B125" s="459"/>
      <c r="C125" s="242" t="s">
        <v>350</v>
      </c>
      <c r="D125" s="247"/>
      <c r="E125" s="247"/>
      <c r="F125" s="247"/>
    </row>
    <row r="126" spans="1:6" ht="31.2" hidden="1" x14ac:dyDescent="0.3">
      <c r="A126" s="459"/>
      <c r="B126" s="459"/>
      <c r="C126" s="242" t="s">
        <v>351</v>
      </c>
      <c r="D126" s="247">
        <f>D128+D129+D130</f>
        <v>0</v>
      </c>
      <c r="E126" s="247">
        <f>E128+E129+E130</f>
        <v>0</v>
      </c>
      <c r="F126" s="247">
        <f>F128+F129+F130</f>
        <v>0</v>
      </c>
    </row>
    <row r="127" spans="1:6" ht="15.75" hidden="1" customHeight="1" x14ac:dyDescent="0.3">
      <c r="A127" s="459"/>
      <c r="B127" s="459"/>
      <c r="C127" s="244" t="s">
        <v>349</v>
      </c>
      <c r="D127" s="247"/>
      <c r="E127" s="247"/>
      <c r="F127" s="247"/>
    </row>
    <row r="128" spans="1:6" ht="48" hidden="1" customHeight="1" x14ac:dyDescent="0.3">
      <c r="A128" s="459"/>
      <c r="B128" s="459"/>
      <c r="C128" s="246" t="s">
        <v>352</v>
      </c>
      <c r="D128" s="247"/>
      <c r="E128" s="247"/>
      <c r="F128" s="247"/>
    </row>
    <row r="129" spans="1:6" ht="15.75" hidden="1" customHeight="1" x14ac:dyDescent="0.3">
      <c r="A129" s="459"/>
      <c r="B129" s="459"/>
      <c r="C129" s="244" t="s">
        <v>353</v>
      </c>
      <c r="D129" s="247"/>
      <c r="E129" s="247"/>
      <c r="F129" s="247"/>
    </row>
    <row r="130" spans="1:6" ht="15.75" hidden="1" customHeight="1" x14ac:dyDescent="0.3">
      <c r="A130" s="459"/>
      <c r="B130" s="459"/>
      <c r="C130" s="244" t="s">
        <v>354</v>
      </c>
      <c r="D130" s="247"/>
      <c r="E130" s="247"/>
      <c r="F130" s="247"/>
    </row>
    <row r="131" spans="1:6" ht="17.25" customHeight="1" x14ac:dyDescent="0.3">
      <c r="A131" s="462" t="s">
        <v>371</v>
      </c>
      <c r="B131" s="373" t="s">
        <v>36</v>
      </c>
      <c r="C131" s="248" t="s">
        <v>346</v>
      </c>
      <c r="D131" s="249">
        <f>D132+D133+D137+D138</f>
        <v>17000</v>
      </c>
      <c r="E131" s="249">
        <f>E132+E133+E137+E138</f>
        <v>16339.5</v>
      </c>
      <c r="F131" s="249">
        <f>F132+F133+F137+F138</f>
        <v>16339.5</v>
      </c>
    </row>
    <row r="132" spans="1:6" ht="109.5" customHeight="1" x14ac:dyDescent="0.3">
      <c r="A132" s="462"/>
      <c r="B132" s="373"/>
      <c r="C132" s="250" t="s">
        <v>347</v>
      </c>
      <c r="D132" s="249"/>
      <c r="E132" s="249"/>
      <c r="F132" s="249"/>
    </row>
    <row r="133" spans="1:6" ht="93.75" customHeight="1" x14ac:dyDescent="0.3">
      <c r="A133" s="462"/>
      <c r="B133" s="373"/>
      <c r="C133" s="250" t="s">
        <v>348</v>
      </c>
      <c r="D133" s="249">
        <f>D135+D136</f>
        <v>17000</v>
      </c>
      <c r="E133" s="249">
        <f>E135+E136</f>
        <v>16339.5</v>
      </c>
      <c r="F133" s="249">
        <f>F135+F136</f>
        <v>16339.5</v>
      </c>
    </row>
    <row r="134" spans="1:6" ht="15.75" customHeight="1" x14ac:dyDescent="0.3">
      <c r="A134" s="462"/>
      <c r="B134" s="373"/>
      <c r="C134" s="251" t="s">
        <v>349</v>
      </c>
      <c r="D134" s="249"/>
      <c r="E134" s="249"/>
      <c r="F134" s="249"/>
    </row>
    <row r="135" spans="1:6" ht="30" customHeight="1" x14ac:dyDescent="0.3">
      <c r="A135" s="462"/>
      <c r="B135" s="373"/>
      <c r="C135" s="251" t="s">
        <v>135</v>
      </c>
      <c r="D135" s="249"/>
      <c r="E135" s="249"/>
      <c r="F135" s="249"/>
    </row>
    <row r="136" spans="1:6" ht="15.75" customHeight="1" x14ac:dyDescent="0.3">
      <c r="A136" s="462"/>
      <c r="B136" s="373"/>
      <c r="C136" s="251" t="s">
        <v>136</v>
      </c>
      <c r="D136" s="249">
        <v>17000</v>
      </c>
      <c r="E136" s="249">
        <v>16339.5</v>
      </c>
      <c r="F136" s="249">
        <f>E136</f>
        <v>16339.5</v>
      </c>
    </row>
    <row r="137" spans="1:6" ht="15.75" customHeight="1" x14ac:dyDescent="0.3">
      <c r="A137" s="462"/>
      <c r="B137" s="373"/>
      <c r="C137" s="250" t="s">
        <v>350</v>
      </c>
      <c r="D137" s="249"/>
      <c r="E137" s="249"/>
      <c r="F137" s="249"/>
    </row>
    <row r="138" spans="1:6" ht="31.2" x14ac:dyDescent="0.3">
      <c r="A138" s="462"/>
      <c r="B138" s="373"/>
      <c r="C138" s="250" t="s">
        <v>351</v>
      </c>
      <c r="D138" s="249">
        <f>D140+D141+D142</f>
        <v>0</v>
      </c>
      <c r="E138" s="249">
        <f>E140+E141+E142</f>
        <v>0</v>
      </c>
      <c r="F138" s="249">
        <f>F140+F141+F142</f>
        <v>0</v>
      </c>
    </row>
    <row r="139" spans="1:6" ht="15.75" customHeight="1" x14ac:dyDescent="0.3">
      <c r="A139" s="462"/>
      <c r="B139" s="373"/>
      <c r="C139" s="251" t="s">
        <v>349</v>
      </c>
      <c r="D139" s="249"/>
      <c r="E139" s="249"/>
      <c r="F139" s="249"/>
    </row>
    <row r="140" spans="1:6" ht="62.4" x14ac:dyDescent="0.3">
      <c r="A140" s="462"/>
      <c r="B140" s="373"/>
      <c r="C140" s="252" t="s">
        <v>352</v>
      </c>
      <c r="D140" s="249"/>
      <c r="E140" s="249"/>
      <c r="F140" s="249"/>
    </row>
    <row r="141" spans="1:6" ht="15.75" customHeight="1" x14ac:dyDescent="0.3">
      <c r="A141" s="462"/>
      <c r="B141" s="373"/>
      <c r="C141" s="251" t="s">
        <v>353</v>
      </c>
      <c r="D141" s="249"/>
      <c r="E141" s="249"/>
      <c r="F141" s="249"/>
    </row>
    <row r="142" spans="1:6" ht="15.75" customHeight="1" x14ac:dyDescent="0.3">
      <c r="A142" s="462"/>
      <c r="B142" s="373"/>
      <c r="C142" s="251" t="s">
        <v>354</v>
      </c>
      <c r="D142" s="249"/>
      <c r="E142" s="249"/>
      <c r="F142" s="249"/>
    </row>
    <row r="143" spans="1:6" ht="18" customHeight="1" x14ac:dyDescent="0.3">
      <c r="A143" s="462" t="s">
        <v>372</v>
      </c>
      <c r="B143" s="373" t="s">
        <v>559</v>
      </c>
      <c r="C143" s="248" t="s">
        <v>346</v>
      </c>
      <c r="D143" s="249">
        <f>D144+D145+D149+D150</f>
        <v>14625</v>
      </c>
      <c r="E143" s="249">
        <f>E144+E145+E149+E150</f>
        <v>14617.7</v>
      </c>
      <c r="F143" s="249">
        <f>F144+F145+F149+F150</f>
        <v>14617.7</v>
      </c>
    </row>
    <row r="144" spans="1:6" ht="109.2" x14ac:dyDescent="0.3">
      <c r="A144" s="462"/>
      <c r="B144" s="373"/>
      <c r="C144" s="250" t="s">
        <v>347</v>
      </c>
      <c r="D144" s="249"/>
      <c r="E144" s="249"/>
      <c r="F144" s="249"/>
    </row>
    <row r="145" spans="1:10" ht="93.6" x14ac:dyDescent="0.3">
      <c r="A145" s="462"/>
      <c r="B145" s="373"/>
      <c r="C145" s="250" t="s">
        <v>348</v>
      </c>
      <c r="D145" s="249">
        <f>D147+D148</f>
        <v>14625</v>
      </c>
      <c r="E145" s="249">
        <f>E147+E148</f>
        <v>14617.7</v>
      </c>
      <c r="F145" s="249">
        <f>F147+F148</f>
        <v>14617.7</v>
      </c>
    </row>
    <row r="146" spans="1:10" ht="15.75" customHeight="1" x14ac:dyDescent="0.3">
      <c r="A146" s="462"/>
      <c r="B146" s="373"/>
      <c r="C146" s="251" t="s">
        <v>349</v>
      </c>
      <c r="D146" s="249"/>
      <c r="E146" s="249"/>
      <c r="F146" s="249"/>
    </row>
    <row r="147" spans="1:10" ht="31.2" x14ac:dyDescent="0.3">
      <c r="A147" s="462"/>
      <c r="B147" s="373"/>
      <c r="C147" s="251" t="s">
        <v>135</v>
      </c>
      <c r="D147" s="249">
        <v>7650</v>
      </c>
      <c r="E147" s="311">
        <v>7650</v>
      </c>
      <c r="F147" s="311">
        <v>7650</v>
      </c>
    </row>
    <row r="148" spans="1:10" ht="15.75" customHeight="1" x14ac:dyDescent="0.3">
      <c r="A148" s="462"/>
      <c r="B148" s="373"/>
      <c r="C148" s="251" t="s">
        <v>136</v>
      </c>
      <c r="D148" s="249">
        <v>6975</v>
      </c>
      <c r="E148" s="249">
        <v>6967.7</v>
      </c>
      <c r="F148" s="249">
        <v>6967.7</v>
      </c>
    </row>
    <row r="149" spans="1:10" ht="15.75" customHeight="1" x14ac:dyDescent="0.3">
      <c r="A149" s="462"/>
      <c r="B149" s="373"/>
      <c r="C149" s="250" t="s">
        <v>350</v>
      </c>
      <c r="D149" s="249"/>
      <c r="E149" s="249"/>
      <c r="F149" s="249"/>
    </row>
    <row r="150" spans="1:10" ht="31.2" x14ac:dyDescent="0.3">
      <c r="A150" s="462"/>
      <c r="B150" s="373"/>
      <c r="C150" s="250" t="s">
        <v>351</v>
      </c>
      <c r="D150" s="249">
        <f>D152+D153+D154</f>
        <v>0</v>
      </c>
      <c r="E150" s="249">
        <f>E152+E153+E154</f>
        <v>0</v>
      </c>
      <c r="F150" s="249">
        <f>F152+F153+F154</f>
        <v>0</v>
      </c>
    </row>
    <row r="151" spans="1:10" ht="15.75" customHeight="1" x14ac:dyDescent="0.3">
      <c r="A151" s="462"/>
      <c r="B151" s="373"/>
      <c r="C151" s="251" t="s">
        <v>349</v>
      </c>
      <c r="D151" s="249"/>
      <c r="E151" s="249"/>
      <c r="F151" s="249"/>
    </row>
    <row r="152" spans="1:10" ht="62.4" x14ac:dyDescent="0.3">
      <c r="A152" s="462"/>
      <c r="B152" s="373"/>
      <c r="C152" s="252" t="s">
        <v>352</v>
      </c>
      <c r="D152" s="249"/>
      <c r="E152" s="249"/>
      <c r="F152" s="249"/>
    </row>
    <row r="153" spans="1:10" ht="15.75" customHeight="1" x14ac:dyDescent="0.3">
      <c r="A153" s="462"/>
      <c r="B153" s="373"/>
      <c r="C153" s="251" t="s">
        <v>353</v>
      </c>
      <c r="D153" s="249"/>
      <c r="E153" s="249"/>
      <c r="F153" s="249"/>
    </row>
    <row r="154" spans="1:10" ht="15.75" customHeight="1" x14ac:dyDescent="0.3">
      <c r="A154" s="462"/>
      <c r="B154" s="373"/>
      <c r="C154" s="251" t="s">
        <v>354</v>
      </c>
      <c r="D154" s="249"/>
      <c r="E154" s="249"/>
      <c r="F154" s="249"/>
    </row>
    <row r="155" spans="1:10" ht="14.25" customHeight="1" x14ac:dyDescent="0.3">
      <c r="A155" s="464" t="s">
        <v>373</v>
      </c>
      <c r="B155" s="463" t="s">
        <v>44</v>
      </c>
      <c r="C155" s="258" t="s">
        <v>346</v>
      </c>
      <c r="D155" s="259">
        <f t="shared" ref="D155:F157" si="8">D168</f>
        <v>206248</v>
      </c>
      <c r="E155" s="259">
        <f t="shared" si="8"/>
        <v>205816.5</v>
      </c>
      <c r="F155" s="259">
        <f t="shared" si="8"/>
        <v>205857.2</v>
      </c>
      <c r="J155" s="316"/>
    </row>
    <row r="156" spans="1:10" ht="109.5" customHeight="1" x14ac:dyDescent="0.3">
      <c r="A156" s="464"/>
      <c r="B156" s="463"/>
      <c r="C156" s="260" t="s">
        <v>347</v>
      </c>
      <c r="D156" s="259">
        <f t="shared" si="8"/>
        <v>0</v>
      </c>
      <c r="E156" s="259">
        <f t="shared" si="8"/>
        <v>0</v>
      </c>
      <c r="F156" s="259">
        <f t="shared" si="8"/>
        <v>0</v>
      </c>
    </row>
    <row r="157" spans="1:10" ht="95.25" customHeight="1" x14ac:dyDescent="0.3">
      <c r="A157" s="464"/>
      <c r="B157" s="463"/>
      <c r="C157" s="260" t="s">
        <v>348</v>
      </c>
      <c r="D157" s="259">
        <f t="shared" si="8"/>
        <v>206248</v>
      </c>
      <c r="E157" s="259">
        <f t="shared" si="8"/>
        <v>205816.5</v>
      </c>
      <c r="F157" s="259">
        <f t="shared" si="8"/>
        <v>205857.2</v>
      </c>
    </row>
    <row r="158" spans="1:10" ht="15.75" customHeight="1" x14ac:dyDescent="0.3">
      <c r="A158" s="464"/>
      <c r="B158" s="463"/>
      <c r="C158" s="261" t="s">
        <v>349</v>
      </c>
      <c r="D158" s="259"/>
      <c r="E158" s="259"/>
      <c r="F158" s="259"/>
    </row>
    <row r="159" spans="1:10" ht="33" customHeight="1" x14ac:dyDescent="0.3">
      <c r="A159" s="464"/>
      <c r="B159" s="463"/>
      <c r="C159" s="261" t="s">
        <v>135</v>
      </c>
      <c r="D159" s="259">
        <f t="shared" ref="D159:F161" si="9">D172</f>
        <v>0</v>
      </c>
      <c r="E159" s="259">
        <f t="shared" si="9"/>
        <v>0</v>
      </c>
      <c r="F159" s="259">
        <f t="shared" si="9"/>
        <v>0</v>
      </c>
    </row>
    <row r="160" spans="1:10" ht="15.75" customHeight="1" x14ac:dyDescent="0.3">
      <c r="A160" s="464"/>
      <c r="B160" s="463"/>
      <c r="C160" s="261" t="s">
        <v>136</v>
      </c>
      <c r="D160" s="259">
        <f t="shared" si="9"/>
        <v>206248</v>
      </c>
      <c r="E160" s="259">
        <f t="shared" si="9"/>
        <v>205816.5</v>
      </c>
      <c r="F160" s="259">
        <f t="shared" si="9"/>
        <v>205857.2</v>
      </c>
    </row>
    <row r="161" spans="1:6" ht="15.75" customHeight="1" x14ac:dyDescent="0.3">
      <c r="A161" s="464"/>
      <c r="B161" s="463"/>
      <c r="C161" s="260" t="s">
        <v>350</v>
      </c>
      <c r="D161" s="259">
        <f t="shared" si="9"/>
        <v>0</v>
      </c>
      <c r="E161" s="259">
        <f t="shared" si="9"/>
        <v>0</v>
      </c>
      <c r="F161" s="259">
        <f t="shared" si="9"/>
        <v>0</v>
      </c>
    </row>
    <row r="162" spans="1:6" ht="31.2" x14ac:dyDescent="0.3">
      <c r="A162" s="464"/>
      <c r="B162" s="463"/>
      <c r="C162" s="260" t="s">
        <v>351</v>
      </c>
      <c r="D162" s="259">
        <f>D164+D165+D166</f>
        <v>0</v>
      </c>
      <c r="E162" s="259">
        <f>E164+E165+E166</f>
        <v>0</v>
      </c>
      <c r="F162" s="259">
        <f>F164+F165+F166</f>
        <v>0</v>
      </c>
    </row>
    <row r="163" spans="1:6" ht="15.75" customHeight="1" x14ac:dyDescent="0.3">
      <c r="A163" s="464"/>
      <c r="B163" s="463"/>
      <c r="C163" s="261" t="s">
        <v>349</v>
      </c>
      <c r="D163" s="259"/>
      <c r="E163" s="259"/>
      <c r="F163" s="259"/>
    </row>
    <row r="164" spans="1:6" ht="62.4" x14ac:dyDescent="0.3">
      <c r="A164" s="464"/>
      <c r="B164" s="463"/>
      <c r="C164" s="262" t="s">
        <v>352</v>
      </c>
      <c r="D164" s="259">
        <f t="shared" ref="D164:F166" si="10">D177</f>
        <v>0</v>
      </c>
      <c r="E164" s="259">
        <f t="shared" si="10"/>
        <v>0</v>
      </c>
      <c r="F164" s="259">
        <f t="shared" si="10"/>
        <v>0</v>
      </c>
    </row>
    <row r="165" spans="1:6" ht="15.75" customHeight="1" x14ac:dyDescent="0.3">
      <c r="A165" s="464"/>
      <c r="B165" s="463"/>
      <c r="C165" s="261" t="s">
        <v>353</v>
      </c>
      <c r="D165" s="259">
        <f t="shared" si="10"/>
        <v>0</v>
      </c>
      <c r="E165" s="259">
        <f t="shared" si="10"/>
        <v>0</v>
      </c>
      <c r="F165" s="259">
        <f t="shared" si="10"/>
        <v>0</v>
      </c>
    </row>
    <row r="166" spans="1:6" ht="15.75" customHeight="1" x14ac:dyDescent="0.3">
      <c r="A166" s="464"/>
      <c r="B166" s="463"/>
      <c r="C166" s="261" t="s">
        <v>354</v>
      </c>
      <c r="D166" s="259">
        <f t="shared" si="10"/>
        <v>0</v>
      </c>
      <c r="E166" s="259">
        <f t="shared" si="10"/>
        <v>0</v>
      </c>
      <c r="F166" s="259">
        <f t="shared" si="10"/>
        <v>0</v>
      </c>
    </row>
    <row r="167" spans="1:6" x14ac:dyDescent="0.3">
      <c r="A167" s="207" t="s">
        <v>349</v>
      </c>
      <c r="B167" s="206"/>
      <c r="C167" s="242"/>
      <c r="D167" s="247"/>
      <c r="E167" s="247"/>
      <c r="F167" s="247"/>
    </row>
    <row r="168" spans="1:6" ht="19.5" customHeight="1" x14ac:dyDescent="0.3">
      <c r="A168" s="462" t="s">
        <v>374</v>
      </c>
      <c r="B168" s="373" t="s">
        <v>46</v>
      </c>
      <c r="C168" s="248" t="s">
        <v>346</v>
      </c>
      <c r="D168" s="249">
        <f>D169+D170+D174+D175</f>
        <v>206248</v>
      </c>
      <c r="E168" s="249">
        <f>E169+E170+E174+E175</f>
        <v>205816.5</v>
      </c>
      <c r="F168" s="249">
        <f>F169+F170+F174+F175</f>
        <v>205857.2</v>
      </c>
    </row>
    <row r="169" spans="1:6" ht="111.75" customHeight="1" x14ac:dyDescent="0.3">
      <c r="A169" s="462"/>
      <c r="B169" s="373"/>
      <c r="C169" s="250" t="s">
        <v>347</v>
      </c>
      <c r="D169" s="249">
        <f>D182+D194</f>
        <v>0</v>
      </c>
      <c r="E169" s="249">
        <f>E182+E194</f>
        <v>0</v>
      </c>
      <c r="F169" s="249">
        <f>F182+F194</f>
        <v>0</v>
      </c>
    </row>
    <row r="170" spans="1:6" ht="96" customHeight="1" x14ac:dyDescent="0.3">
      <c r="A170" s="462"/>
      <c r="B170" s="373"/>
      <c r="C170" s="250" t="s">
        <v>348</v>
      </c>
      <c r="D170" s="249">
        <f>D172+D173</f>
        <v>206248</v>
      </c>
      <c r="E170" s="249">
        <f>E172+E173</f>
        <v>205816.5</v>
      </c>
      <c r="F170" s="249">
        <f>F172+F173</f>
        <v>205857.2</v>
      </c>
    </row>
    <row r="171" spans="1:6" ht="15.75" customHeight="1" x14ac:dyDescent="0.3">
      <c r="A171" s="462"/>
      <c r="B171" s="373"/>
      <c r="C171" s="251" t="s">
        <v>349</v>
      </c>
      <c r="D171" s="249"/>
      <c r="E171" s="249"/>
      <c r="F171" s="249"/>
    </row>
    <row r="172" spans="1:6" ht="32.25" customHeight="1" x14ac:dyDescent="0.3">
      <c r="A172" s="462"/>
      <c r="B172" s="373"/>
      <c r="C172" s="251" t="s">
        <v>135</v>
      </c>
      <c r="D172" s="249">
        <f t="shared" ref="D172:F174" si="11">D185+D197</f>
        <v>0</v>
      </c>
      <c r="E172" s="249">
        <f t="shared" si="11"/>
        <v>0</v>
      </c>
      <c r="F172" s="249">
        <f t="shared" si="11"/>
        <v>0</v>
      </c>
    </row>
    <row r="173" spans="1:6" ht="15.75" customHeight="1" x14ac:dyDescent="0.3">
      <c r="A173" s="462"/>
      <c r="B173" s="373"/>
      <c r="C173" s="251" t="s">
        <v>136</v>
      </c>
      <c r="D173" s="249">
        <f t="shared" si="11"/>
        <v>206248</v>
      </c>
      <c r="E173" s="249">
        <f t="shared" si="11"/>
        <v>205816.5</v>
      </c>
      <c r="F173" s="249">
        <f t="shared" si="11"/>
        <v>205857.2</v>
      </c>
    </row>
    <row r="174" spans="1:6" ht="15.75" customHeight="1" x14ac:dyDescent="0.3">
      <c r="A174" s="462"/>
      <c r="B174" s="373"/>
      <c r="C174" s="250" t="s">
        <v>350</v>
      </c>
      <c r="D174" s="249">
        <f t="shared" si="11"/>
        <v>0</v>
      </c>
      <c r="E174" s="249">
        <f t="shared" si="11"/>
        <v>0</v>
      </c>
      <c r="F174" s="249">
        <f t="shared" si="11"/>
        <v>0</v>
      </c>
    </row>
    <row r="175" spans="1:6" ht="31.2" x14ac:dyDescent="0.3">
      <c r="A175" s="462"/>
      <c r="B175" s="373"/>
      <c r="C175" s="250" t="s">
        <v>351</v>
      </c>
      <c r="D175" s="249">
        <f>D177+D178+D179</f>
        <v>0</v>
      </c>
      <c r="E175" s="249">
        <f>E177+E178+E179</f>
        <v>0</v>
      </c>
      <c r="F175" s="249">
        <f>F177+F178+F179</f>
        <v>0</v>
      </c>
    </row>
    <row r="176" spans="1:6" ht="15.75" customHeight="1" x14ac:dyDescent="0.3">
      <c r="A176" s="462"/>
      <c r="B176" s="373"/>
      <c r="C176" s="251" t="s">
        <v>349</v>
      </c>
      <c r="D176" s="249"/>
      <c r="E176" s="249"/>
      <c r="F176" s="249"/>
    </row>
    <row r="177" spans="1:6" ht="62.4" x14ac:dyDescent="0.3">
      <c r="A177" s="462"/>
      <c r="B177" s="373"/>
      <c r="C177" s="252" t="s">
        <v>352</v>
      </c>
      <c r="D177" s="249">
        <f t="shared" ref="D177:F179" si="12">D190+D202</f>
        <v>0</v>
      </c>
      <c r="E177" s="249">
        <f t="shared" si="12"/>
        <v>0</v>
      </c>
      <c r="F177" s="249">
        <f t="shared" si="12"/>
        <v>0</v>
      </c>
    </row>
    <row r="178" spans="1:6" ht="15.75" customHeight="1" x14ac:dyDescent="0.3">
      <c r="A178" s="462"/>
      <c r="B178" s="373"/>
      <c r="C178" s="251" t="s">
        <v>353</v>
      </c>
      <c r="D178" s="249">
        <f t="shared" si="12"/>
        <v>0</v>
      </c>
      <c r="E178" s="249">
        <f t="shared" si="12"/>
        <v>0</v>
      </c>
      <c r="F178" s="249">
        <f t="shared" si="12"/>
        <v>0</v>
      </c>
    </row>
    <row r="179" spans="1:6" ht="15.75" customHeight="1" x14ac:dyDescent="0.3">
      <c r="A179" s="462"/>
      <c r="B179" s="373"/>
      <c r="C179" s="251" t="s">
        <v>354</v>
      </c>
      <c r="D179" s="249">
        <f t="shared" si="12"/>
        <v>0</v>
      </c>
      <c r="E179" s="249">
        <f t="shared" si="12"/>
        <v>0</v>
      </c>
      <c r="F179" s="249">
        <f t="shared" si="12"/>
        <v>0</v>
      </c>
    </row>
    <row r="180" spans="1:6" ht="18" customHeight="1" x14ac:dyDescent="0.3">
      <c r="A180" s="466" t="s">
        <v>358</v>
      </c>
      <c r="B180" s="467"/>
      <c r="C180" s="242"/>
      <c r="D180" s="247"/>
      <c r="E180" s="247"/>
      <c r="F180" s="247"/>
    </row>
    <row r="181" spans="1:6" ht="15.75" customHeight="1" x14ac:dyDescent="0.3">
      <c r="A181" s="458" t="s">
        <v>375</v>
      </c>
      <c r="B181" s="459" t="s">
        <v>376</v>
      </c>
      <c r="C181" s="245" t="s">
        <v>346</v>
      </c>
      <c r="D181" s="247">
        <f>D182+D183+D187+D188</f>
        <v>203269</v>
      </c>
      <c r="E181" s="247">
        <f>E182+E183+E187+E188</f>
        <v>202837.5</v>
      </c>
      <c r="F181" s="247">
        <f>F182+F183+F187+F188</f>
        <v>202876.2</v>
      </c>
    </row>
    <row r="182" spans="1:6" ht="109.2" x14ac:dyDescent="0.3">
      <c r="A182" s="458"/>
      <c r="B182" s="459"/>
      <c r="C182" s="242" t="s">
        <v>347</v>
      </c>
      <c r="D182" s="247"/>
      <c r="E182" s="247"/>
      <c r="F182" s="247"/>
    </row>
    <row r="183" spans="1:6" ht="49.5" customHeight="1" x14ac:dyDescent="0.3">
      <c r="A183" s="458"/>
      <c r="B183" s="459"/>
      <c r="C183" s="242" t="s">
        <v>348</v>
      </c>
      <c r="D183" s="247">
        <f>D185+D186</f>
        <v>203269</v>
      </c>
      <c r="E183" s="247">
        <f>E185+E186</f>
        <v>202837.5</v>
      </c>
      <c r="F183" s="247">
        <f>F185+F186</f>
        <v>202876.2</v>
      </c>
    </row>
    <row r="184" spans="1:6" ht="15.75" customHeight="1" x14ac:dyDescent="0.3">
      <c r="A184" s="458"/>
      <c r="B184" s="459"/>
      <c r="C184" s="244" t="s">
        <v>349</v>
      </c>
      <c r="D184" s="247"/>
      <c r="E184" s="247"/>
      <c r="F184" s="247"/>
    </row>
    <row r="185" spans="1:6" ht="16.5" customHeight="1" x14ac:dyDescent="0.3">
      <c r="A185" s="458"/>
      <c r="B185" s="459"/>
      <c r="C185" s="244" t="s">
        <v>135</v>
      </c>
      <c r="D185" s="247"/>
      <c r="E185" s="247"/>
      <c r="F185" s="247"/>
    </row>
    <row r="186" spans="1:6" ht="15.75" customHeight="1" x14ac:dyDescent="0.3">
      <c r="A186" s="458"/>
      <c r="B186" s="459"/>
      <c r="C186" s="244" t="s">
        <v>136</v>
      </c>
      <c r="D186" s="247">
        <v>203269</v>
      </c>
      <c r="E186" s="247">
        <v>202837.5</v>
      </c>
      <c r="F186" s="247">
        <f>202837.5+14.6+7.4+16.7</f>
        <v>202876.2</v>
      </c>
    </row>
    <row r="187" spans="1:6" ht="15.75" customHeight="1" x14ac:dyDescent="0.3">
      <c r="A187" s="458"/>
      <c r="B187" s="459"/>
      <c r="C187" s="242" t="s">
        <v>350</v>
      </c>
      <c r="D187" s="247"/>
      <c r="E187" s="247"/>
      <c r="F187" s="247"/>
    </row>
    <row r="188" spans="1:6" ht="31.2" x14ac:dyDescent="0.3">
      <c r="A188" s="458"/>
      <c r="B188" s="459"/>
      <c r="C188" s="242" t="s">
        <v>351</v>
      </c>
      <c r="D188" s="247">
        <f>D190+D191+D192</f>
        <v>0</v>
      </c>
      <c r="E188" s="247">
        <f>E190+E191+E192</f>
        <v>0</v>
      </c>
      <c r="F188" s="247">
        <f>F190+F191+F192</f>
        <v>0</v>
      </c>
    </row>
    <row r="189" spans="1:6" ht="15.75" customHeight="1" x14ac:dyDescent="0.3">
      <c r="A189" s="458"/>
      <c r="B189" s="459"/>
      <c r="C189" s="244" t="s">
        <v>349</v>
      </c>
      <c r="D189" s="247"/>
      <c r="E189" s="247"/>
      <c r="F189" s="247"/>
    </row>
    <row r="190" spans="1:6" ht="45.75" customHeight="1" x14ac:dyDescent="0.3">
      <c r="A190" s="458"/>
      <c r="B190" s="459"/>
      <c r="C190" s="246" t="s">
        <v>352</v>
      </c>
      <c r="D190" s="247"/>
      <c r="E190" s="247"/>
      <c r="F190" s="247"/>
    </row>
    <row r="191" spans="1:6" ht="15.75" customHeight="1" x14ac:dyDescent="0.3">
      <c r="A191" s="458"/>
      <c r="B191" s="459"/>
      <c r="C191" s="244" t="s">
        <v>353</v>
      </c>
      <c r="D191" s="247"/>
      <c r="E191" s="247"/>
      <c r="F191" s="247"/>
    </row>
    <row r="192" spans="1:6" ht="15.75" customHeight="1" x14ac:dyDescent="0.3">
      <c r="A192" s="458"/>
      <c r="B192" s="459"/>
      <c r="C192" s="244" t="s">
        <v>354</v>
      </c>
      <c r="D192" s="247"/>
      <c r="E192" s="247"/>
      <c r="F192" s="247"/>
    </row>
    <row r="193" spans="1:6" ht="15.75" customHeight="1" x14ac:dyDescent="0.3">
      <c r="A193" s="458" t="s">
        <v>377</v>
      </c>
      <c r="B193" s="459" t="s">
        <v>378</v>
      </c>
      <c r="C193" s="245" t="s">
        <v>346</v>
      </c>
      <c r="D193" s="247">
        <f>D194+D195+D199+D200</f>
        <v>2979</v>
      </c>
      <c r="E193" s="247">
        <f>E194+E195+E199+E200</f>
        <v>2979</v>
      </c>
      <c r="F193" s="247">
        <f>F194+F195+F199+F200</f>
        <v>2981</v>
      </c>
    </row>
    <row r="194" spans="1:6" ht="109.5" customHeight="1" x14ac:dyDescent="0.3">
      <c r="A194" s="458"/>
      <c r="B194" s="459"/>
      <c r="C194" s="242" t="s">
        <v>347</v>
      </c>
      <c r="D194" s="247"/>
      <c r="E194" s="247"/>
      <c r="F194" s="247"/>
    </row>
    <row r="195" spans="1:6" ht="93" customHeight="1" x14ac:dyDescent="0.3">
      <c r="A195" s="458"/>
      <c r="B195" s="459"/>
      <c r="C195" s="242" t="s">
        <v>348</v>
      </c>
      <c r="D195" s="247">
        <f>D197+D198</f>
        <v>2979</v>
      </c>
      <c r="E195" s="247">
        <f>E197+E198</f>
        <v>2979</v>
      </c>
      <c r="F195" s="247">
        <f>F197+F198</f>
        <v>2981</v>
      </c>
    </row>
    <row r="196" spans="1:6" ht="15.75" customHeight="1" x14ac:dyDescent="0.3">
      <c r="A196" s="458"/>
      <c r="B196" s="459"/>
      <c r="C196" s="244" t="s">
        <v>349</v>
      </c>
      <c r="D196" s="247"/>
      <c r="E196" s="247"/>
      <c r="F196" s="247"/>
    </row>
    <row r="197" spans="1:6" ht="16.5" customHeight="1" x14ac:dyDescent="0.3">
      <c r="A197" s="458"/>
      <c r="B197" s="459"/>
      <c r="C197" s="244" t="s">
        <v>135</v>
      </c>
      <c r="D197" s="247"/>
      <c r="E197" s="247"/>
      <c r="F197" s="247"/>
    </row>
    <row r="198" spans="1:6" ht="15.75" customHeight="1" x14ac:dyDescent="0.3">
      <c r="A198" s="458"/>
      <c r="B198" s="459"/>
      <c r="C198" s="244" t="s">
        <v>136</v>
      </c>
      <c r="D198" s="247">
        <v>2979</v>
      </c>
      <c r="E198" s="247">
        <v>2979</v>
      </c>
      <c r="F198" s="247">
        <f>E198+2</f>
        <v>2981</v>
      </c>
    </row>
    <row r="199" spans="1:6" ht="15.75" customHeight="1" x14ac:dyDescent="0.3">
      <c r="A199" s="458"/>
      <c r="B199" s="459"/>
      <c r="C199" s="242" t="s">
        <v>350</v>
      </c>
      <c r="D199" s="247"/>
      <c r="E199" s="247"/>
      <c r="F199" s="247"/>
    </row>
    <row r="200" spans="1:6" ht="31.2" x14ac:dyDescent="0.3">
      <c r="A200" s="458"/>
      <c r="B200" s="459"/>
      <c r="C200" s="242" t="s">
        <v>351</v>
      </c>
      <c r="D200" s="247">
        <f>D202+D203+D204</f>
        <v>0</v>
      </c>
      <c r="E200" s="247">
        <f>E202+E203+E204</f>
        <v>0</v>
      </c>
      <c r="F200" s="247">
        <f>F202+F203+F204</f>
        <v>0</v>
      </c>
    </row>
    <row r="201" spans="1:6" ht="15.75" customHeight="1" x14ac:dyDescent="0.3">
      <c r="A201" s="458"/>
      <c r="B201" s="459"/>
      <c r="C201" s="244" t="s">
        <v>349</v>
      </c>
      <c r="D201" s="247"/>
      <c r="E201" s="247"/>
      <c r="F201" s="247"/>
    </row>
    <row r="202" spans="1:6" ht="45.75" customHeight="1" x14ac:dyDescent="0.3">
      <c r="A202" s="458"/>
      <c r="B202" s="459"/>
      <c r="C202" s="246" t="s">
        <v>352</v>
      </c>
      <c r="D202" s="247"/>
      <c r="E202" s="247"/>
      <c r="F202" s="247"/>
    </row>
    <row r="203" spans="1:6" ht="15.75" customHeight="1" x14ac:dyDescent="0.3">
      <c r="A203" s="458"/>
      <c r="B203" s="459"/>
      <c r="C203" s="244" t="s">
        <v>353</v>
      </c>
      <c r="D203" s="247"/>
      <c r="E203" s="247"/>
      <c r="F203" s="247"/>
    </row>
    <row r="204" spans="1:6" ht="15.75" customHeight="1" x14ac:dyDescent="0.3">
      <c r="A204" s="458"/>
      <c r="B204" s="459"/>
      <c r="C204" s="244" t="s">
        <v>354</v>
      </c>
      <c r="D204" s="247"/>
      <c r="E204" s="247"/>
      <c r="F204" s="247"/>
    </row>
    <row r="205" spans="1:6" ht="15.75" customHeight="1" x14ac:dyDescent="0.3">
      <c r="A205" s="464" t="s">
        <v>379</v>
      </c>
      <c r="B205" s="463" t="s">
        <v>51</v>
      </c>
      <c r="C205" s="258" t="s">
        <v>346</v>
      </c>
      <c r="D205" s="259">
        <f>D206+D207+D211+D212</f>
        <v>37291</v>
      </c>
      <c r="E205" s="259">
        <f>E206+E207+E211+E212</f>
        <v>37224.199999999997</v>
      </c>
      <c r="F205" s="259">
        <f>F206+F207+F211+F212</f>
        <v>37246.600000000006</v>
      </c>
    </row>
    <row r="206" spans="1:6" ht="78.75" customHeight="1" x14ac:dyDescent="0.3">
      <c r="A206" s="464"/>
      <c r="B206" s="463"/>
      <c r="C206" s="260" t="s">
        <v>347</v>
      </c>
      <c r="D206" s="259">
        <f>D219+D231+D243+D255</f>
        <v>0</v>
      </c>
      <c r="E206" s="259">
        <f>E219+E231+E243+E255</f>
        <v>0</v>
      </c>
      <c r="F206" s="259">
        <f>F219+F231+F243+F255</f>
        <v>0</v>
      </c>
    </row>
    <row r="207" spans="1:6" ht="50.25" customHeight="1" x14ac:dyDescent="0.3">
      <c r="A207" s="464"/>
      <c r="B207" s="463"/>
      <c r="C207" s="260" t="s">
        <v>348</v>
      </c>
      <c r="D207" s="259">
        <f>D209+D210</f>
        <v>37291</v>
      </c>
      <c r="E207" s="259">
        <f>E209+E210</f>
        <v>37224.199999999997</v>
      </c>
      <c r="F207" s="259">
        <f>F209+F210</f>
        <v>37246.600000000006</v>
      </c>
    </row>
    <row r="208" spans="1:6" ht="15.75" customHeight="1" x14ac:dyDescent="0.3">
      <c r="A208" s="464"/>
      <c r="B208" s="463"/>
      <c r="C208" s="261" t="s">
        <v>349</v>
      </c>
      <c r="D208" s="259"/>
      <c r="E208" s="259"/>
      <c r="F208" s="259"/>
    </row>
    <row r="209" spans="1:6" ht="29.25" customHeight="1" x14ac:dyDescent="0.3">
      <c r="A209" s="464"/>
      <c r="B209" s="463"/>
      <c r="C209" s="261" t="s">
        <v>135</v>
      </c>
      <c r="D209" s="259">
        <f>D222+D234+D246+D258</f>
        <v>0</v>
      </c>
      <c r="E209" s="259">
        <f>E222+E234+E246+E258</f>
        <v>0</v>
      </c>
      <c r="F209" s="259">
        <f>F222+F234+F246+F258</f>
        <v>0</v>
      </c>
    </row>
    <row r="210" spans="1:6" ht="15.75" customHeight="1" x14ac:dyDescent="0.3">
      <c r="A210" s="464"/>
      <c r="B210" s="463"/>
      <c r="C210" s="261" t="s">
        <v>136</v>
      </c>
      <c r="D210" s="259">
        <f t="shared" ref="D210:F211" si="13">D223+D235+D247+D259</f>
        <v>37291</v>
      </c>
      <c r="E210" s="259">
        <f>E223+E235+E247+E259</f>
        <v>37224.199999999997</v>
      </c>
      <c r="F210" s="259">
        <f t="shared" si="13"/>
        <v>37246.600000000006</v>
      </c>
    </row>
    <row r="211" spans="1:6" ht="15.75" customHeight="1" x14ac:dyDescent="0.3">
      <c r="A211" s="464"/>
      <c r="B211" s="463"/>
      <c r="C211" s="260" t="s">
        <v>350</v>
      </c>
      <c r="D211" s="259">
        <f t="shared" si="13"/>
        <v>0</v>
      </c>
      <c r="E211" s="259">
        <f t="shared" si="13"/>
        <v>0</v>
      </c>
      <c r="F211" s="259">
        <f t="shared" si="13"/>
        <v>0</v>
      </c>
    </row>
    <row r="212" spans="1:6" ht="31.2" x14ac:dyDescent="0.3">
      <c r="A212" s="464"/>
      <c r="B212" s="463"/>
      <c r="C212" s="260" t="s">
        <v>351</v>
      </c>
      <c r="D212" s="259">
        <f>D214+D215+D216</f>
        <v>0</v>
      </c>
      <c r="E212" s="259">
        <f>E214+E215+E216</f>
        <v>0</v>
      </c>
      <c r="F212" s="259">
        <f>F214+F215+F216</f>
        <v>0</v>
      </c>
    </row>
    <row r="213" spans="1:6" ht="15.75" customHeight="1" x14ac:dyDescent="0.3">
      <c r="A213" s="464"/>
      <c r="B213" s="463"/>
      <c r="C213" s="261" t="s">
        <v>349</v>
      </c>
      <c r="D213" s="259"/>
      <c r="E213" s="259"/>
      <c r="F213" s="259"/>
    </row>
    <row r="214" spans="1:6" ht="62.4" x14ac:dyDescent="0.3">
      <c r="A214" s="464"/>
      <c r="B214" s="463"/>
      <c r="C214" s="262" t="s">
        <v>352</v>
      </c>
      <c r="D214" s="259">
        <f t="shared" ref="D214:F216" si="14">D227+D239+D251+D263</f>
        <v>0</v>
      </c>
      <c r="E214" s="259">
        <f t="shared" si="14"/>
        <v>0</v>
      </c>
      <c r="F214" s="259">
        <f t="shared" si="14"/>
        <v>0</v>
      </c>
    </row>
    <row r="215" spans="1:6" ht="15.75" customHeight="1" x14ac:dyDescent="0.3">
      <c r="A215" s="464"/>
      <c r="B215" s="463"/>
      <c r="C215" s="261" t="s">
        <v>353</v>
      </c>
      <c r="D215" s="259">
        <f t="shared" si="14"/>
        <v>0</v>
      </c>
      <c r="E215" s="259">
        <f t="shared" si="14"/>
        <v>0</v>
      </c>
      <c r="F215" s="259">
        <f t="shared" si="14"/>
        <v>0</v>
      </c>
    </row>
    <row r="216" spans="1:6" ht="15.75" customHeight="1" x14ac:dyDescent="0.3">
      <c r="A216" s="464"/>
      <c r="B216" s="463"/>
      <c r="C216" s="261" t="s">
        <v>354</v>
      </c>
      <c r="D216" s="259">
        <f t="shared" si="14"/>
        <v>0</v>
      </c>
      <c r="E216" s="259">
        <f t="shared" si="14"/>
        <v>0</v>
      </c>
      <c r="F216" s="259">
        <f t="shared" si="14"/>
        <v>0</v>
      </c>
    </row>
    <row r="217" spans="1:6" x14ac:dyDescent="0.3">
      <c r="A217" s="207" t="s">
        <v>349</v>
      </c>
      <c r="B217" s="206"/>
      <c r="C217" s="242"/>
      <c r="D217" s="247"/>
      <c r="E217" s="247"/>
      <c r="F217" s="247"/>
    </row>
    <row r="218" spans="1:6" ht="17.25" customHeight="1" x14ac:dyDescent="0.3">
      <c r="A218" s="462" t="s">
        <v>380</v>
      </c>
      <c r="B218" s="373" t="s">
        <v>53</v>
      </c>
      <c r="C218" s="248" t="s">
        <v>346</v>
      </c>
      <c r="D218" s="249">
        <f>D219+D220+D224+D225</f>
        <v>22354</v>
      </c>
      <c r="E218" s="249">
        <f>E219+E220+E224+E225</f>
        <v>22287.200000000001</v>
      </c>
      <c r="F218" s="249">
        <f>F219+F220+F224+F225</f>
        <v>22309.600000000002</v>
      </c>
    </row>
    <row r="219" spans="1:6" ht="110.25" customHeight="1" x14ac:dyDescent="0.3">
      <c r="A219" s="462"/>
      <c r="B219" s="373"/>
      <c r="C219" s="250" t="s">
        <v>347</v>
      </c>
      <c r="D219" s="249"/>
      <c r="E219" s="249"/>
      <c r="F219" s="249"/>
    </row>
    <row r="220" spans="1:6" ht="94.5" customHeight="1" x14ac:dyDescent="0.3">
      <c r="A220" s="462"/>
      <c r="B220" s="373"/>
      <c r="C220" s="250" t="s">
        <v>348</v>
      </c>
      <c r="D220" s="249">
        <f>D222+D223</f>
        <v>22354</v>
      </c>
      <c r="E220" s="249">
        <f>E222+E223</f>
        <v>22287.200000000001</v>
      </c>
      <c r="F220" s="249">
        <f>F222+F223</f>
        <v>22309.600000000002</v>
      </c>
    </row>
    <row r="221" spans="1:6" ht="15.75" customHeight="1" x14ac:dyDescent="0.3">
      <c r="A221" s="462"/>
      <c r="B221" s="373"/>
      <c r="C221" s="251" t="s">
        <v>349</v>
      </c>
      <c r="D221" s="249"/>
      <c r="E221" s="249"/>
      <c r="F221" s="249"/>
    </row>
    <row r="222" spans="1:6" ht="28.5" customHeight="1" x14ac:dyDescent="0.3">
      <c r="A222" s="462"/>
      <c r="B222" s="373"/>
      <c r="C222" s="251" t="s">
        <v>135</v>
      </c>
      <c r="D222" s="249"/>
      <c r="E222" s="249"/>
      <c r="F222" s="249"/>
    </row>
    <row r="223" spans="1:6" ht="15.75" customHeight="1" x14ac:dyDescent="0.3">
      <c r="A223" s="462"/>
      <c r="B223" s="373"/>
      <c r="C223" s="251" t="s">
        <v>136</v>
      </c>
      <c r="D223" s="249">
        <v>22354</v>
      </c>
      <c r="E223" s="249">
        <v>22287.200000000001</v>
      </c>
      <c r="F223" s="249">
        <f>22287.2+22.4</f>
        <v>22309.600000000002</v>
      </c>
    </row>
    <row r="224" spans="1:6" ht="15.75" customHeight="1" x14ac:dyDescent="0.3">
      <c r="A224" s="462"/>
      <c r="B224" s="373"/>
      <c r="C224" s="250" t="s">
        <v>350</v>
      </c>
      <c r="D224" s="249"/>
      <c r="E224" s="249"/>
      <c r="F224" s="249"/>
    </row>
    <row r="225" spans="1:6" ht="31.2" x14ac:dyDescent="0.3">
      <c r="A225" s="462"/>
      <c r="B225" s="373"/>
      <c r="C225" s="250" t="s">
        <v>351</v>
      </c>
      <c r="D225" s="249">
        <f>D227+D228+D229</f>
        <v>0</v>
      </c>
      <c r="E225" s="249">
        <f>E227+E228+E229</f>
        <v>0</v>
      </c>
      <c r="F225" s="249">
        <f>F227+F228+F229</f>
        <v>0</v>
      </c>
    </row>
    <row r="226" spans="1:6" ht="15.75" customHeight="1" x14ac:dyDescent="0.3">
      <c r="A226" s="462"/>
      <c r="B226" s="373"/>
      <c r="C226" s="251" t="s">
        <v>349</v>
      </c>
      <c r="D226" s="249"/>
      <c r="E226" s="249"/>
      <c r="F226" s="249"/>
    </row>
    <row r="227" spans="1:6" ht="62.4" x14ac:dyDescent="0.3">
      <c r="A227" s="462"/>
      <c r="B227" s="373"/>
      <c r="C227" s="252" t="s">
        <v>352</v>
      </c>
      <c r="D227" s="249"/>
      <c r="E227" s="249"/>
      <c r="F227" s="249"/>
    </row>
    <row r="228" spans="1:6" ht="15.75" customHeight="1" x14ac:dyDescent="0.3">
      <c r="A228" s="462"/>
      <c r="B228" s="373"/>
      <c r="C228" s="251" t="s">
        <v>353</v>
      </c>
      <c r="D228" s="249"/>
      <c r="E228" s="249"/>
      <c r="F228" s="249"/>
    </row>
    <row r="229" spans="1:6" ht="15.75" customHeight="1" x14ac:dyDescent="0.3">
      <c r="A229" s="462"/>
      <c r="B229" s="373"/>
      <c r="C229" s="251" t="s">
        <v>354</v>
      </c>
      <c r="D229" s="249"/>
      <c r="E229" s="249"/>
      <c r="F229" s="249"/>
    </row>
    <row r="230" spans="1:6" ht="18.75" customHeight="1" x14ac:dyDescent="0.3">
      <c r="A230" s="462" t="s">
        <v>381</v>
      </c>
      <c r="B230" s="373" t="s">
        <v>58</v>
      </c>
      <c r="C230" s="248" t="s">
        <v>346</v>
      </c>
      <c r="D230" s="249">
        <f>D231+D232+D236+D237</f>
        <v>0</v>
      </c>
      <c r="E230" s="249">
        <f>E231+E232+E236+E237</f>
        <v>0</v>
      </c>
      <c r="F230" s="249">
        <f>F231+F232+F236+F237</f>
        <v>0</v>
      </c>
    </row>
    <row r="231" spans="1:6" ht="108.75" customHeight="1" x14ac:dyDescent="0.3">
      <c r="A231" s="462"/>
      <c r="B231" s="373"/>
      <c r="C231" s="250" t="s">
        <v>347</v>
      </c>
      <c r="D231" s="249"/>
      <c r="E231" s="249"/>
      <c r="F231" s="249"/>
    </row>
    <row r="232" spans="1:6" ht="51" customHeight="1" x14ac:dyDescent="0.3">
      <c r="A232" s="462"/>
      <c r="B232" s="373"/>
      <c r="C232" s="250" t="s">
        <v>348</v>
      </c>
      <c r="D232" s="249">
        <f>D234+D235</f>
        <v>0</v>
      </c>
      <c r="E232" s="249">
        <f>E234+E235</f>
        <v>0</v>
      </c>
      <c r="F232" s="249">
        <f>F234+F235</f>
        <v>0</v>
      </c>
    </row>
    <row r="233" spans="1:6" ht="15.75" customHeight="1" x14ac:dyDescent="0.3">
      <c r="A233" s="462"/>
      <c r="B233" s="373"/>
      <c r="C233" s="251" t="s">
        <v>349</v>
      </c>
      <c r="D233" s="249"/>
      <c r="E233" s="249"/>
      <c r="F233" s="249"/>
    </row>
    <row r="234" spans="1:6" ht="28.5" customHeight="1" x14ac:dyDescent="0.3">
      <c r="A234" s="462"/>
      <c r="B234" s="373"/>
      <c r="C234" s="251" t="s">
        <v>135</v>
      </c>
      <c r="D234" s="249"/>
      <c r="E234" s="249"/>
      <c r="F234" s="249"/>
    </row>
    <row r="235" spans="1:6" ht="15.75" customHeight="1" x14ac:dyDescent="0.3">
      <c r="A235" s="462"/>
      <c r="B235" s="373"/>
      <c r="C235" s="251" t="s">
        <v>136</v>
      </c>
      <c r="D235" s="249"/>
      <c r="E235" s="249"/>
      <c r="F235" s="249"/>
    </row>
    <row r="236" spans="1:6" ht="15.75" customHeight="1" x14ac:dyDescent="0.3">
      <c r="A236" s="462"/>
      <c r="B236" s="373"/>
      <c r="C236" s="250" t="s">
        <v>350</v>
      </c>
      <c r="D236" s="249"/>
      <c r="E236" s="249"/>
      <c r="F236" s="249"/>
    </row>
    <row r="237" spans="1:6" ht="31.2" x14ac:dyDescent="0.3">
      <c r="A237" s="462"/>
      <c r="B237" s="373"/>
      <c r="C237" s="250" t="s">
        <v>351</v>
      </c>
      <c r="D237" s="249">
        <f>D239+D240+D241</f>
        <v>0</v>
      </c>
      <c r="E237" s="249">
        <f>E239+E240+E241</f>
        <v>0</v>
      </c>
      <c r="F237" s="249">
        <f>F239+F240+F241</f>
        <v>0</v>
      </c>
    </row>
    <row r="238" spans="1:6" ht="15.75" customHeight="1" x14ac:dyDescent="0.3">
      <c r="A238" s="462"/>
      <c r="B238" s="373"/>
      <c r="C238" s="251" t="s">
        <v>349</v>
      </c>
      <c r="D238" s="249"/>
      <c r="E238" s="249"/>
      <c r="F238" s="249"/>
    </row>
    <row r="239" spans="1:6" ht="62.4" x14ac:dyDescent="0.3">
      <c r="A239" s="462"/>
      <c r="B239" s="373"/>
      <c r="C239" s="252" t="s">
        <v>352</v>
      </c>
      <c r="D239" s="249"/>
      <c r="E239" s="249"/>
      <c r="F239" s="249"/>
    </row>
    <row r="240" spans="1:6" ht="15.75" customHeight="1" x14ac:dyDescent="0.3">
      <c r="A240" s="462"/>
      <c r="B240" s="373"/>
      <c r="C240" s="251" t="s">
        <v>353</v>
      </c>
      <c r="D240" s="249"/>
      <c r="E240" s="249"/>
      <c r="F240" s="249"/>
    </row>
    <row r="241" spans="1:6" ht="15.75" customHeight="1" x14ac:dyDescent="0.3">
      <c r="A241" s="462"/>
      <c r="B241" s="373"/>
      <c r="C241" s="251" t="s">
        <v>354</v>
      </c>
      <c r="D241" s="249"/>
      <c r="E241" s="249"/>
      <c r="F241" s="249"/>
    </row>
    <row r="242" spans="1:6" ht="18.75" hidden="1" customHeight="1" x14ac:dyDescent="0.3">
      <c r="A242" s="462" t="s">
        <v>382</v>
      </c>
      <c r="B242" s="373" t="s">
        <v>383</v>
      </c>
      <c r="C242" s="248" t="s">
        <v>346</v>
      </c>
      <c r="D242" s="249">
        <f>D243+D244+D248+D249</f>
        <v>0</v>
      </c>
      <c r="E242" s="249">
        <f>E243+E244+E248+E249</f>
        <v>0</v>
      </c>
      <c r="F242" s="249">
        <f>F243+F244+F248+F249</f>
        <v>0</v>
      </c>
    </row>
    <row r="243" spans="1:6" ht="76.5" hidden="1" customHeight="1" x14ac:dyDescent="0.3">
      <c r="A243" s="462"/>
      <c r="B243" s="373"/>
      <c r="C243" s="250" t="s">
        <v>347</v>
      </c>
      <c r="D243" s="249"/>
      <c r="E243" s="249"/>
      <c r="F243" s="249"/>
    </row>
    <row r="244" spans="1:6" ht="46.5" hidden="1" customHeight="1" x14ac:dyDescent="0.3">
      <c r="A244" s="462"/>
      <c r="B244" s="373"/>
      <c r="C244" s="250" t="s">
        <v>348</v>
      </c>
      <c r="D244" s="249">
        <f>D246+D247</f>
        <v>0</v>
      </c>
      <c r="E244" s="249">
        <f>E246+E247</f>
        <v>0</v>
      </c>
      <c r="F244" s="249">
        <f>F246+F247</f>
        <v>0</v>
      </c>
    </row>
    <row r="245" spans="1:6" ht="15.75" hidden="1" customHeight="1" x14ac:dyDescent="0.3">
      <c r="A245" s="462"/>
      <c r="B245" s="373"/>
      <c r="C245" s="251" t="s">
        <v>349</v>
      </c>
      <c r="D245" s="249"/>
      <c r="E245" s="249"/>
      <c r="F245" s="249"/>
    </row>
    <row r="246" spans="1:6" ht="15.75" hidden="1" customHeight="1" x14ac:dyDescent="0.3">
      <c r="A246" s="462"/>
      <c r="B246" s="373"/>
      <c r="C246" s="251" t="s">
        <v>135</v>
      </c>
      <c r="D246" s="249"/>
      <c r="E246" s="249"/>
      <c r="F246" s="249"/>
    </row>
    <row r="247" spans="1:6" ht="15.75" hidden="1" customHeight="1" x14ac:dyDescent="0.3">
      <c r="A247" s="462"/>
      <c r="B247" s="373"/>
      <c r="C247" s="251" t="s">
        <v>136</v>
      </c>
      <c r="D247" s="249"/>
      <c r="E247" s="249"/>
      <c r="F247" s="249"/>
    </row>
    <row r="248" spans="1:6" ht="15.75" hidden="1" customHeight="1" x14ac:dyDescent="0.3">
      <c r="A248" s="462"/>
      <c r="B248" s="373"/>
      <c r="C248" s="250" t="s">
        <v>350</v>
      </c>
      <c r="D248" s="249"/>
      <c r="E248" s="249"/>
      <c r="F248" s="249"/>
    </row>
    <row r="249" spans="1:6" ht="31.2" hidden="1" x14ac:dyDescent="0.3">
      <c r="A249" s="462"/>
      <c r="B249" s="373"/>
      <c r="C249" s="250" t="s">
        <v>351</v>
      </c>
      <c r="D249" s="249">
        <f>D251+D252+D253</f>
        <v>0</v>
      </c>
      <c r="E249" s="249">
        <f>E251+E252+E253</f>
        <v>0</v>
      </c>
      <c r="F249" s="249">
        <f>F251+F252+F253</f>
        <v>0</v>
      </c>
    </row>
    <row r="250" spans="1:6" ht="15.75" hidden="1" customHeight="1" x14ac:dyDescent="0.3">
      <c r="A250" s="462"/>
      <c r="B250" s="373"/>
      <c r="C250" s="251" t="s">
        <v>349</v>
      </c>
      <c r="D250" s="249"/>
      <c r="E250" s="249"/>
      <c r="F250" s="249"/>
    </row>
    <row r="251" spans="1:6" ht="62.4" hidden="1" x14ac:dyDescent="0.3">
      <c r="A251" s="462"/>
      <c r="B251" s="373"/>
      <c r="C251" s="252" t="s">
        <v>352</v>
      </c>
      <c r="D251" s="249"/>
      <c r="E251" s="249"/>
      <c r="F251" s="249"/>
    </row>
    <row r="252" spans="1:6" ht="15.75" hidden="1" customHeight="1" x14ac:dyDescent="0.3">
      <c r="A252" s="462"/>
      <c r="B252" s="373"/>
      <c r="C252" s="251" t="s">
        <v>353</v>
      </c>
      <c r="D252" s="249"/>
      <c r="E252" s="249"/>
      <c r="F252" s="249"/>
    </row>
    <row r="253" spans="1:6" ht="15.75" hidden="1" customHeight="1" x14ac:dyDescent="0.3">
      <c r="A253" s="462"/>
      <c r="B253" s="373"/>
      <c r="C253" s="251" t="s">
        <v>354</v>
      </c>
      <c r="D253" s="249"/>
      <c r="E253" s="249"/>
      <c r="F253" s="249"/>
    </row>
    <row r="254" spans="1:6" ht="18" customHeight="1" x14ac:dyDescent="0.3">
      <c r="A254" s="462" t="s">
        <v>384</v>
      </c>
      <c r="B254" s="373" t="s">
        <v>555</v>
      </c>
      <c r="C254" s="248" t="s">
        <v>346</v>
      </c>
      <c r="D254" s="249">
        <f>D255+D256+D260+D261</f>
        <v>14937</v>
      </c>
      <c r="E254" s="249">
        <f>E255+E256+E260+E261</f>
        <v>14937</v>
      </c>
      <c r="F254" s="249">
        <f>F255+F256+F260+F261</f>
        <v>14937</v>
      </c>
    </row>
    <row r="255" spans="1:6" ht="111" customHeight="1" x14ac:dyDescent="0.3">
      <c r="A255" s="462"/>
      <c r="B255" s="373"/>
      <c r="C255" s="250" t="s">
        <v>347</v>
      </c>
      <c r="D255" s="249"/>
      <c r="E255" s="249"/>
      <c r="F255" s="249"/>
    </row>
    <row r="256" spans="1:6" ht="46.5" customHeight="1" x14ac:dyDescent="0.3">
      <c r="A256" s="462"/>
      <c r="B256" s="373"/>
      <c r="C256" s="250" t="s">
        <v>348</v>
      </c>
      <c r="D256" s="249">
        <f>D258+D259</f>
        <v>14937</v>
      </c>
      <c r="E256" s="249">
        <f>E258+E259</f>
        <v>14937</v>
      </c>
      <c r="F256" s="249">
        <f>F258+F259</f>
        <v>14937</v>
      </c>
    </row>
    <row r="257" spans="1:6" ht="15.75" customHeight="1" x14ac:dyDescent="0.3">
      <c r="A257" s="462"/>
      <c r="B257" s="373"/>
      <c r="C257" s="251" t="s">
        <v>349</v>
      </c>
      <c r="D257" s="249"/>
      <c r="E257" s="249"/>
      <c r="F257" s="249"/>
    </row>
    <row r="258" spans="1:6" ht="30.75" customHeight="1" x14ac:dyDescent="0.3">
      <c r="A258" s="462"/>
      <c r="B258" s="373"/>
      <c r="C258" s="251" t="s">
        <v>135</v>
      </c>
      <c r="D258" s="249"/>
      <c r="E258" s="249"/>
      <c r="F258" s="249"/>
    </row>
    <row r="259" spans="1:6" ht="15.75" customHeight="1" x14ac:dyDescent="0.3">
      <c r="A259" s="462"/>
      <c r="B259" s="373"/>
      <c r="C259" s="251" t="s">
        <v>136</v>
      </c>
      <c r="D259" s="249">
        <v>14937</v>
      </c>
      <c r="E259" s="249">
        <v>14937</v>
      </c>
      <c r="F259" s="249">
        <v>14937</v>
      </c>
    </row>
    <row r="260" spans="1:6" ht="15.75" customHeight="1" x14ac:dyDescent="0.3">
      <c r="A260" s="462"/>
      <c r="B260" s="373"/>
      <c r="C260" s="250" t="s">
        <v>350</v>
      </c>
      <c r="D260" s="249"/>
      <c r="E260" s="249"/>
      <c r="F260" s="249"/>
    </row>
    <row r="261" spans="1:6" ht="31.2" x14ac:dyDescent="0.3">
      <c r="A261" s="462"/>
      <c r="B261" s="373"/>
      <c r="C261" s="250" t="s">
        <v>351</v>
      </c>
      <c r="D261" s="249">
        <f>D263+D264+D265</f>
        <v>0</v>
      </c>
      <c r="E261" s="249">
        <f>E263+E264+E265</f>
        <v>0</v>
      </c>
      <c r="F261" s="249">
        <f>F263+F264+F265</f>
        <v>0</v>
      </c>
    </row>
    <row r="262" spans="1:6" ht="15.75" customHeight="1" x14ac:dyDescent="0.3">
      <c r="A262" s="462"/>
      <c r="B262" s="373"/>
      <c r="C262" s="251" t="s">
        <v>349</v>
      </c>
      <c r="D262" s="249"/>
      <c r="E262" s="249"/>
      <c r="F262" s="249"/>
    </row>
    <row r="263" spans="1:6" ht="62.4" x14ac:dyDescent="0.3">
      <c r="A263" s="462"/>
      <c r="B263" s="373"/>
      <c r="C263" s="252" t="s">
        <v>352</v>
      </c>
      <c r="D263" s="249"/>
      <c r="E263" s="249"/>
      <c r="F263" s="249"/>
    </row>
    <row r="264" spans="1:6" ht="15.75" customHeight="1" x14ac:dyDescent="0.3">
      <c r="A264" s="462"/>
      <c r="B264" s="373"/>
      <c r="C264" s="251" t="s">
        <v>353</v>
      </c>
      <c r="D264" s="249"/>
      <c r="E264" s="249"/>
      <c r="F264" s="249"/>
    </row>
    <row r="265" spans="1:6" ht="15.75" customHeight="1" x14ac:dyDescent="0.3">
      <c r="A265" s="462"/>
      <c r="B265" s="373"/>
      <c r="C265" s="251" t="s">
        <v>354</v>
      </c>
      <c r="D265" s="249"/>
      <c r="E265" s="249"/>
      <c r="F265" s="249"/>
    </row>
    <row r="266" spans="1:6" ht="16.5" customHeight="1" x14ac:dyDescent="0.3">
      <c r="A266" s="464" t="s">
        <v>385</v>
      </c>
      <c r="B266" s="463" t="s">
        <v>63</v>
      </c>
      <c r="C266" s="258" t="s">
        <v>346</v>
      </c>
      <c r="D266" s="259">
        <f>D267+D268+D272+D273</f>
        <v>46464</v>
      </c>
      <c r="E266" s="259">
        <f>E267+E268+E272+E273</f>
        <v>44809.4</v>
      </c>
      <c r="F266" s="259">
        <f>F267+F268+F272+F273</f>
        <v>28149</v>
      </c>
    </row>
    <row r="267" spans="1:6" ht="109.5" customHeight="1" x14ac:dyDescent="0.3">
      <c r="A267" s="464"/>
      <c r="B267" s="463"/>
      <c r="C267" s="260" t="s">
        <v>347</v>
      </c>
      <c r="D267" s="259">
        <f>D280+D292</f>
        <v>0</v>
      </c>
      <c r="E267" s="259">
        <f>E280+E292</f>
        <v>0</v>
      </c>
      <c r="F267" s="259">
        <f>F280+F292</f>
        <v>0</v>
      </c>
    </row>
    <row r="268" spans="1:6" ht="95.25" customHeight="1" x14ac:dyDescent="0.3">
      <c r="A268" s="464"/>
      <c r="B268" s="463"/>
      <c r="C268" s="260" t="s">
        <v>348</v>
      </c>
      <c r="D268" s="259">
        <f>D270+D271</f>
        <v>37403.599999999999</v>
      </c>
      <c r="E268" s="259">
        <f>E270+E271</f>
        <v>35973.5</v>
      </c>
      <c r="F268" s="259">
        <f>F270+F271</f>
        <v>26188</v>
      </c>
    </row>
    <row r="269" spans="1:6" ht="15.75" customHeight="1" x14ac:dyDescent="0.3">
      <c r="A269" s="464"/>
      <c r="B269" s="463"/>
      <c r="C269" s="261" t="s">
        <v>349</v>
      </c>
      <c r="D269" s="259"/>
      <c r="E269" s="259"/>
      <c r="F269" s="259"/>
    </row>
    <row r="270" spans="1:6" ht="31.2" x14ac:dyDescent="0.3">
      <c r="A270" s="464"/>
      <c r="B270" s="463"/>
      <c r="C270" s="261" t="s">
        <v>135</v>
      </c>
      <c r="D270" s="259">
        <f>D283+D295</f>
        <v>3285.5</v>
      </c>
      <c r="E270" s="259">
        <f>E283+E295</f>
        <v>3285.5</v>
      </c>
      <c r="F270" s="259">
        <f>F283+F295</f>
        <v>3285.5</v>
      </c>
    </row>
    <row r="271" spans="1:6" ht="15.75" customHeight="1" x14ac:dyDescent="0.3">
      <c r="A271" s="464"/>
      <c r="B271" s="463"/>
      <c r="C271" s="261" t="s">
        <v>136</v>
      </c>
      <c r="D271" s="259">
        <f t="shared" ref="D271:F272" si="15">D284+D296</f>
        <v>34118.1</v>
      </c>
      <c r="E271" s="259">
        <f>E284+E296</f>
        <v>32688</v>
      </c>
      <c r="F271" s="259">
        <f t="shared" si="15"/>
        <v>22902.5</v>
      </c>
    </row>
    <row r="272" spans="1:6" ht="15.75" customHeight="1" x14ac:dyDescent="0.3">
      <c r="A272" s="464"/>
      <c r="B272" s="463"/>
      <c r="C272" s="260" t="s">
        <v>350</v>
      </c>
      <c r="D272" s="259">
        <f t="shared" si="15"/>
        <v>9060.4</v>
      </c>
      <c r="E272" s="259">
        <f>E285+E297</f>
        <v>8835.9</v>
      </c>
      <c r="F272" s="259">
        <f t="shared" si="15"/>
        <v>1961</v>
      </c>
    </row>
    <row r="273" spans="1:6" ht="31.2" x14ac:dyDescent="0.3">
      <c r="A273" s="464"/>
      <c r="B273" s="463"/>
      <c r="C273" s="260" t="s">
        <v>351</v>
      </c>
      <c r="D273" s="259">
        <f>D275+D276+D277</f>
        <v>0</v>
      </c>
      <c r="E273" s="259">
        <f>E275+E276+E277</f>
        <v>0</v>
      </c>
      <c r="F273" s="259">
        <f>F275+F276+F277</f>
        <v>0</v>
      </c>
    </row>
    <row r="274" spans="1:6" ht="15.75" customHeight="1" x14ac:dyDescent="0.3">
      <c r="A274" s="464"/>
      <c r="B274" s="463"/>
      <c r="C274" s="261" t="s">
        <v>349</v>
      </c>
      <c r="D274" s="259"/>
      <c r="E274" s="259"/>
      <c r="F274" s="259"/>
    </row>
    <row r="275" spans="1:6" ht="62.4" x14ac:dyDescent="0.3">
      <c r="A275" s="464"/>
      <c r="B275" s="463"/>
      <c r="C275" s="262" t="s">
        <v>352</v>
      </c>
      <c r="D275" s="259">
        <f t="shared" ref="D275:F277" si="16">D288+D300</f>
        <v>0</v>
      </c>
      <c r="E275" s="259">
        <f t="shared" si="16"/>
        <v>0</v>
      </c>
      <c r="F275" s="259">
        <f t="shared" si="16"/>
        <v>0</v>
      </c>
    </row>
    <row r="276" spans="1:6" ht="15.75" customHeight="1" x14ac:dyDescent="0.3">
      <c r="A276" s="464"/>
      <c r="B276" s="463"/>
      <c r="C276" s="261" t="s">
        <v>353</v>
      </c>
      <c r="D276" s="259">
        <f t="shared" si="16"/>
        <v>0</v>
      </c>
      <c r="E276" s="259">
        <f t="shared" si="16"/>
        <v>0</v>
      </c>
      <c r="F276" s="259">
        <f t="shared" si="16"/>
        <v>0</v>
      </c>
    </row>
    <row r="277" spans="1:6" ht="15.75" customHeight="1" x14ac:dyDescent="0.3">
      <c r="A277" s="464"/>
      <c r="B277" s="463"/>
      <c r="C277" s="261" t="s">
        <v>354</v>
      </c>
      <c r="D277" s="259">
        <f t="shared" si="16"/>
        <v>0</v>
      </c>
      <c r="E277" s="259">
        <f t="shared" si="16"/>
        <v>0</v>
      </c>
      <c r="F277" s="259">
        <f t="shared" si="16"/>
        <v>0</v>
      </c>
    </row>
    <row r="278" spans="1:6" x14ac:dyDescent="0.3">
      <c r="A278" s="207" t="s">
        <v>349</v>
      </c>
      <c r="B278" s="206"/>
      <c r="C278" s="242"/>
      <c r="D278" s="247"/>
      <c r="E278" s="247"/>
      <c r="F278" s="247"/>
    </row>
    <row r="279" spans="1:6" ht="19.5" customHeight="1" x14ac:dyDescent="0.3">
      <c r="A279" s="462" t="s">
        <v>386</v>
      </c>
      <c r="B279" s="373" t="s">
        <v>387</v>
      </c>
      <c r="C279" s="248" t="s">
        <v>346</v>
      </c>
      <c r="D279" s="249">
        <f>D280+D281+D285+D286</f>
        <v>36954.299999999996</v>
      </c>
      <c r="E279" s="249">
        <f>E280+E281+E285+E286</f>
        <v>36791.1</v>
      </c>
      <c r="F279" s="249">
        <f>F280+F281+F285+F286</f>
        <v>20130.7</v>
      </c>
    </row>
    <row r="280" spans="1:6" ht="109.5" customHeight="1" x14ac:dyDescent="0.3">
      <c r="A280" s="462"/>
      <c r="B280" s="373"/>
      <c r="C280" s="250" t="s">
        <v>347</v>
      </c>
      <c r="D280" s="249"/>
      <c r="E280" s="249"/>
      <c r="F280" s="249"/>
    </row>
    <row r="281" spans="1:6" ht="93.75" customHeight="1" x14ac:dyDescent="0.3">
      <c r="A281" s="462"/>
      <c r="B281" s="373"/>
      <c r="C281" s="250" t="s">
        <v>348</v>
      </c>
      <c r="D281" s="249">
        <f>D283+D284</f>
        <v>29142.6</v>
      </c>
      <c r="E281" s="249">
        <f>E283+E284</f>
        <v>29129.3</v>
      </c>
      <c r="F281" s="249">
        <f>F283+F284</f>
        <v>19343.8</v>
      </c>
    </row>
    <row r="282" spans="1:6" ht="15.75" customHeight="1" x14ac:dyDescent="0.3">
      <c r="A282" s="462"/>
      <c r="B282" s="373"/>
      <c r="C282" s="251" t="s">
        <v>349</v>
      </c>
      <c r="D282" s="249"/>
      <c r="E282" s="249"/>
      <c r="F282" s="249"/>
    </row>
    <row r="283" spans="1:6" ht="31.2" x14ac:dyDescent="0.3">
      <c r="A283" s="462"/>
      <c r="B283" s="373"/>
      <c r="C283" s="251" t="s">
        <v>135</v>
      </c>
      <c r="D283" s="249"/>
      <c r="E283" s="249"/>
      <c r="F283" s="249"/>
    </row>
    <row r="284" spans="1:6" ht="15.75" customHeight="1" x14ac:dyDescent="0.3">
      <c r="A284" s="462"/>
      <c r="B284" s="373"/>
      <c r="C284" s="251" t="s">
        <v>136</v>
      </c>
      <c r="D284" s="249">
        <v>29142.6</v>
      </c>
      <c r="E284" s="249">
        <v>29129.3</v>
      </c>
      <c r="F284" s="249">
        <v>19343.8</v>
      </c>
    </row>
    <row r="285" spans="1:6" ht="15.75" customHeight="1" x14ac:dyDescent="0.3">
      <c r="A285" s="462"/>
      <c r="B285" s="373"/>
      <c r="C285" s="250" t="s">
        <v>350</v>
      </c>
      <c r="D285" s="277">
        <v>7811.7</v>
      </c>
      <c r="E285" s="249">
        <f>3.2+70.5+168.2+6567.8+823.5+28.6</f>
        <v>7661.8</v>
      </c>
      <c r="F285" s="249">
        <f>3.2+70.5+684.6+28.6</f>
        <v>786.90000000000009</v>
      </c>
    </row>
    <row r="286" spans="1:6" ht="31.2" x14ac:dyDescent="0.3">
      <c r="A286" s="462"/>
      <c r="B286" s="373"/>
      <c r="C286" s="250" t="s">
        <v>351</v>
      </c>
      <c r="D286" s="249">
        <f>D288+D289+D290</f>
        <v>0</v>
      </c>
      <c r="E286" s="249">
        <f>E288+E289+E290</f>
        <v>0</v>
      </c>
      <c r="F286" s="249">
        <f>F288+F289+F290</f>
        <v>0</v>
      </c>
    </row>
    <row r="287" spans="1:6" ht="15.75" customHeight="1" x14ac:dyDescent="0.3">
      <c r="A287" s="462"/>
      <c r="B287" s="373"/>
      <c r="C287" s="251" t="s">
        <v>349</v>
      </c>
      <c r="D287" s="249"/>
      <c r="E287" s="249"/>
      <c r="F287" s="249"/>
    </row>
    <row r="288" spans="1:6" ht="62.4" x14ac:dyDescent="0.3">
      <c r="A288" s="462"/>
      <c r="B288" s="373"/>
      <c r="C288" s="252" t="s">
        <v>352</v>
      </c>
      <c r="D288" s="249"/>
      <c r="E288" s="249"/>
      <c r="F288" s="249"/>
    </row>
    <row r="289" spans="1:6" ht="15.75" customHeight="1" x14ac:dyDescent="0.3">
      <c r="A289" s="462"/>
      <c r="B289" s="373"/>
      <c r="C289" s="251" t="s">
        <v>353</v>
      </c>
      <c r="D289" s="249"/>
      <c r="E289" s="249"/>
      <c r="F289" s="249"/>
    </row>
    <row r="290" spans="1:6" ht="15.75" customHeight="1" x14ac:dyDescent="0.3">
      <c r="A290" s="462"/>
      <c r="B290" s="373"/>
      <c r="C290" s="251" t="s">
        <v>354</v>
      </c>
      <c r="D290" s="249"/>
      <c r="E290" s="249"/>
      <c r="F290" s="249"/>
    </row>
    <row r="291" spans="1:6" ht="16.5" customHeight="1" x14ac:dyDescent="0.3">
      <c r="A291" s="462" t="s">
        <v>388</v>
      </c>
      <c r="B291" s="373" t="s">
        <v>68</v>
      </c>
      <c r="C291" s="248" t="s">
        <v>346</v>
      </c>
      <c r="D291" s="249">
        <f>D292+D293+D297+D298</f>
        <v>9509.7000000000007</v>
      </c>
      <c r="E291" s="249">
        <f>E292+E293+E297+E298</f>
        <v>8018.2999999999993</v>
      </c>
      <c r="F291" s="249">
        <f>F292+F293+F297+F298</f>
        <v>8018.2999999999993</v>
      </c>
    </row>
    <row r="292" spans="1:6" ht="76.5" customHeight="1" x14ac:dyDescent="0.3">
      <c r="A292" s="462"/>
      <c r="B292" s="373"/>
      <c r="C292" s="250" t="s">
        <v>347</v>
      </c>
      <c r="D292" s="249">
        <f>D305+D317+D329+D341+D353</f>
        <v>0</v>
      </c>
      <c r="E292" s="249">
        <f>E305+E317+E329+E341+E353</f>
        <v>0</v>
      </c>
      <c r="F292" s="249">
        <f>F305+F317+F329+F341+F353</f>
        <v>0</v>
      </c>
    </row>
    <row r="293" spans="1:6" ht="95.25" customHeight="1" x14ac:dyDescent="0.3">
      <c r="A293" s="462"/>
      <c r="B293" s="373"/>
      <c r="C293" s="250" t="s">
        <v>348</v>
      </c>
      <c r="D293" s="249">
        <f>D295+D296</f>
        <v>8261</v>
      </c>
      <c r="E293" s="249">
        <f>E295+E296</f>
        <v>6844.2</v>
      </c>
      <c r="F293" s="249">
        <f>F295+F296</f>
        <v>6844.2</v>
      </c>
    </row>
    <row r="294" spans="1:6" ht="15.75" customHeight="1" x14ac:dyDescent="0.3">
      <c r="A294" s="462"/>
      <c r="B294" s="373"/>
      <c r="C294" s="251" t="s">
        <v>349</v>
      </c>
      <c r="D294" s="249"/>
      <c r="E294" s="249"/>
      <c r="F294" s="249"/>
    </row>
    <row r="295" spans="1:6" ht="31.2" x14ac:dyDescent="0.3">
      <c r="A295" s="462"/>
      <c r="B295" s="373"/>
      <c r="C295" s="251" t="s">
        <v>135</v>
      </c>
      <c r="D295" s="249">
        <f t="shared" ref="D295:F297" si="17">D308+D320+D332+D344+D356</f>
        <v>3285.5</v>
      </c>
      <c r="E295" s="249">
        <f t="shared" si="17"/>
        <v>3285.5</v>
      </c>
      <c r="F295" s="249">
        <f t="shared" si="17"/>
        <v>3285.5</v>
      </c>
    </row>
    <row r="296" spans="1:6" ht="15.75" customHeight="1" x14ac:dyDescent="0.3">
      <c r="A296" s="462"/>
      <c r="B296" s="373"/>
      <c r="C296" s="251" t="s">
        <v>136</v>
      </c>
      <c r="D296" s="249">
        <f t="shared" si="17"/>
        <v>4975.5</v>
      </c>
      <c r="E296" s="249">
        <f t="shared" si="17"/>
        <v>3558.7</v>
      </c>
      <c r="F296" s="249">
        <f t="shared" si="17"/>
        <v>3558.7</v>
      </c>
    </row>
    <row r="297" spans="1:6" ht="15.75" customHeight="1" x14ac:dyDescent="0.3">
      <c r="A297" s="462"/>
      <c r="B297" s="373"/>
      <c r="C297" s="250" t="s">
        <v>350</v>
      </c>
      <c r="D297" s="249">
        <f t="shared" si="17"/>
        <v>1248.7</v>
      </c>
      <c r="E297" s="249">
        <f t="shared" si="17"/>
        <v>1174.0999999999999</v>
      </c>
      <c r="F297" s="249">
        <f t="shared" si="17"/>
        <v>1174.0999999999999</v>
      </c>
    </row>
    <row r="298" spans="1:6" ht="31.2" x14ac:dyDescent="0.3">
      <c r="A298" s="462"/>
      <c r="B298" s="373"/>
      <c r="C298" s="250" t="s">
        <v>351</v>
      </c>
      <c r="D298" s="249">
        <f>D300+D301+D302</f>
        <v>0</v>
      </c>
      <c r="E298" s="249">
        <f>E300+E301+E302</f>
        <v>0</v>
      </c>
      <c r="F298" s="249">
        <f>F300+F301+F302</f>
        <v>0</v>
      </c>
    </row>
    <row r="299" spans="1:6" ht="15.75" customHeight="1" x14ac:dyDescent="0.3">
      <c r="A299" s="462"/>
      <c r="B299" s="373"/>
      <c r="C299" s="251" t="s">
        <v>349</v>
      </c>
      <c r="D299" s="249"/>
      <c r="E299" s="249"/>
      <c r="F299" s="249"/>
    </row>
    <row r="300" spans="1:6" ht="62.4" x14ac:dyDescent="0.3">
      <c r="A300" s="462"/>
      <c r="B300" s="373"/>
      <c r="C300" s="252" t="s">
        <v>352</v>
      </c>
      <c r="D300" s="249">
        <f t="shared" ref="D300:F302" si="18">D313+D325+D337+D349+D361</f>
        <v>0</v>
      </c>
      <c r="E300" s="249">
        <f t="shared" si="18"/>
        <v>0</v>
      </c>
      <c r="F300" s="249">
        <f t="shared" si="18"/>
        <v>0</v>
      </c>
    </row>
    <row r="301" spans="1:6" ht="15.75" customHeight="1" x14ac:dyDescent="0.3">
      <c r="A301" s="462"/>
      <c r="B301" s="373"/>
      <c r="C301" s="251" t="s">
        <v>353</v>
      </c>
      <c r="D301" s="249">
        <f t="shared" si="18"/>
        <v>0</v>
      </c>
      <c r="E301" s="249">
        <f t="shared" si="18"/>
        <v>0</v>
      </c>
      <c r="F301" s="249">
        <f t="shared" si="18"/>
        <v>0</v>
      </c>
    </row>
    <row r="302" spans="1:6" ht="15.75" customHeight="1" x14ac:dyDescent="0.3">
      <c r="A302" s="462"/>
      <c r="B302" s="373"/>
      <c r="C302" s="251" t="s">
        <v>354</v>
      </c>
      <c r="D302" s="249">
        <f t="shared" si="18"/>
        <v>0</v>
      </c>
      <c r="E302" s="249">
        <f t="shared" si="18"/>
        <v>0</v>
      </c>
      <c r="F302" s="249">
        <f t="shared" si="18"/>
        <v>0</v>
      </c>
    </row>
    <row r="303" spans="1:6" ht="18" customHeight="1" x14ac:dyDescent="0.3">
      <c r="A303" s="466" t="s">
        <v>358</v>
      </c>
      <c r="B303" s="467"/>
      <c r="C303" s="242"/>
      <c r="D303" s="247"/>
      <c r="E303" s="247"/>
      <c r="F303" s="247"/>
    </row>
    <row r="304" spans="1:6" ht="15.75" customHeight="1" x14ac:dyDescent="0.3">
      <c r="A304" s="458" t="s">
        <v>389</v>
      </c>
      <c r="B304" s="459" t="s">
        <v>390</v>
      </c>
      <c r="C304" s="245" t="s">
        <v>346</v>
      </c>
      <c r="D304" s="247">
        <f>D305+D306+D310+D311</f>
        <v>4974.2</v>
      </c>
      <c r="E304" s="247">
        <f>E305+E306+E310+E311</f>
        <v>3482.7999999999997</v>
      </c>
      <c r="F304" s="247">
        <f>F305+F306+F310+F311</f>
        <v>3482.7999999999997</v>
      </c>
    </row>
    <row r="305" spans="1:6" ht="76.5" customHeight="1" x14ac:dyDescent="0.3">
      <c r="A305" s="458"/>
      <c r="B305" s="459"/>
      <c r="C305" s="242" t="s">
        <v>347</v>
      </c>
      <c r="D305" s="247"/>
      <c r="E305" s="247"/>
      <c r="F305" s="247"/>
    </row>
    <row r="306" spans="1:6" ht="93.75" customHeight="1" x14ac:dyDescent="0.3">
      <c r="A306" s="458"/>
      <c r="B306" s="459"/>
      <c r="C306" s="242" t="s">
        <v>348</v>
      </c>
      <c r="D306" s="247">
        <f>D308+D309</f>
        <v>4725.5</v>
      </c>
      <c r="E306" s="247">
        <f>E308+E309</f>
        <v>3308.7</v>
      </c>
      <c r="F306" s="247">
        <f>F308+F309</f>
        <v>3308.7</v>
      </c>
    </row>
    <row r="307" spans="1:6" ht="15.75" customHeight="1" x14ac:dyDescent="0.3">
      <c r="A307" s="458"/>
      <c r="B307" s="459"/>
      <c r="C307" s="244" t="s">
        <v>349</v>
      </c>
      <c r="D307" s="247"/>
      <c r="E307" s="247"/>
      <c r="F307" s="247"/>
    </row>
    <row r="308" spans="1:6" ht="16.5" customHeight="1" x14ac:dyDescent="0.3">
      <c r="A308" s="458"/>
      <c r="B308" s="459"/>
      <c r="C308" s="244" t="s">
        <v>135</v>
      </c>
      <c r="D308" s="247"/>
      <c r="E308" s="247"/>
      <c r="F308" s="247"/>
    </row>
    <row r="309" spans="1:6" ht="15.75" customHeight="1" x14ac:dyDescent="0.3">
      <c r="A309" s="458"/>
      <c r="B309" s="459"/>
      <c r="C309" s="244" t="s">
        <v>136</v>
      </c>
      <c r="D309" s="247">
        <v>4725.5</v>
      </c>
      <c r="E309" s="247">
        <v>3308.7</v>
      </c>
      <c r="F309" s="247">
        <v>3308.7</v>
      </c>
    </row>
    <row r="310" spans="1:6" ht="15.75" customHeight="1" x14ac:dyDescent="0.3">
      <c r="A310" s="458"/>
      <c r="B310" s="459"/>
      <c r="C310" s="242" t="s">
        <v>350</v>
      </c>
      <c r="D310" s="247">
        <v>248.7</v>
      </c>
      <c r="E310" s="275">
        <v>174.1</v>
      </c>
      <c r="F310" s="275">
        <v>174.1</v>
      </c>
    </row>
    <row r="311" spans="1:6" ht="31.2" x14ac:dyDescent="0.3">
      <c r="A311" s="458"/>
      <c r="B311" s="459"/>
      <c r="C311" s="242" t="s">
        <v>351</v>
      </c>
      <c r="D311" s="247">
        <f>D313+D314+D315</f>
        <v>0</v>
      </c>
      <c r="E311" s="247">
        <f>E313+E314+E315</f>
        <v>0</v>
      </c>
      <c r="F311" s="247">
        <f>F313+F314+F315</f>
        <v>0</v>
      </c>
    </row>
    <row r="312" spans="1:6" ht="15.75" customHeight="1" x14ac:dyDescent="0.3">
      <c r="A312" s="458"/>
      <c r="B312" s="459"/>
      <c r="C312" s="244" t="s">
        <v>349</v>
      </c>
      <c r="D312" s="247"/>
      <c r="E312" s="247"/>
      <c r="F312" s="247"/>
    </row>
    <row r="313" spans="1:6" ht="47.25" customHeight="1" x14ac:dyDescent="0.3">
      <c r="A313" s="458"/>
      <c r="B313" s="459"/>
      <c r="C313" s="246" t="s">
        <v>352</v>
      </c>
      <c r="D313" s="247"/>
      <c r="E313" s="247"/>
      <c r="F313" s="247"/>
    </row>
    <row r="314" spans="1:6" ht="15.75" customHeight="1" x14ac:dyDescent="0.3">
      <c r="A314" s="458"/>
      <c r="B314" s="459"/>
      <c r="C314" s="244" t="s">
        <v>353</v>
      </c>
      <c r="D314" s="247"/>
      <c r="E314" s="247"/>
      <c r="F314" s="247"/>
    </row>
    <row r="315" spans="1:6" ht="15.75" customHeight="1" x14ac:dyDescent="0.3">
      <c r="A315" s="458"/>
      <c r="B315" s="459"/>
      <c r="C315" s="244" t="s">
        <v>354</v>
      </c>
      <c r="D315" s="247"/>
      <c r="E315" s="247"/>
      <c r="F315" s="247"/>
    </row>
    <row r="316" spans="1:6" ht="15.75" customHeight="1" x14ac:dyDescent="0.3">
      <c r="A316" s="458" t="s">
        <v>391</v>
      </c>
      <c r="B316" s="459" t="s">
        <v>392</v>
      </c>
      <c r="C316" s="245" t="s">
        <v>346</v>
      </c>
      <c r="D316" s="247">
        <f>D317+D318+D322+D323</f>
        <v>3029</v>
      </c>
      <c r="E316" s="247">
        <f>E317+E318+E322+E323</f>
        <v>3029</v>
      </c>
      <c r="F316" s="247">
        <f>F317+F318+F322+F323</f>
        <v>3029</v>
      </c>
    </row>
    <row r="317" spans="1:6" ht="78" customHeight="1" x14ac:dyDescent="0.3">
      <c r="A317" s="458"/>
      <c r="B317" s="459"/>
      <c r="C317" s="242" t="s">
        <v>347</v>
      </c>
      <c r="D317" s="247"/>
      <c r="E317" s="247"/>
      <c r="F317" s="247"/>
    </row>
    <row r="318" spans="1:6" ht="51.75" customHeight="1" x14ac:dyDescent="0.3">
      <c r="A318" s="458"/>
      <c r="B318" s="459"/>
      <c r="C318" s="242" t="s">
        <v>348</v>
      </c>
      <c r="D318" s="247">
        <f>D320+D321</f>
        <v>3029</v>
      </c>
      <c r="E318" s="247">
        <f>E320+E321</f>
        <v>3029</v>
      </c>
      <c r="F318" s="247">
        <f>F320+F321</f>
        <v>3029</v>
      </c>
    </row>
    <row r="319" spans="1:6" ht="15.75" customHeight="1" x14ac:dyDescent="0.3">
      <c r="A319" s="458"/>
      <c r="B319" s="459"/>
      <c r="C319" s="244" t="s">
        <v>349</v>
      </c>
      <c r="D319" s="247"/>
      <c r="E319" s="247"/>
      <c r="F319" s="247"/>
    </row>
    <row r="320" spans="1:6" ht="15.75" customHeight="1" x14ac:dyDescent="0.3">
      <c r="A320" s="458"/>
      <c r="B320" s="459"/>
      <c r="C320" s="244" t="s">
        <v>135</v>
      </c>
      <c r="D320" s="247">
        <f>699+2330</f>
        <v>3029</v>
      </c>
      <c r="E320" s="247">
        <v>3029</v>
      </c>
      <c r="F320" s="247">
        <v>3029</v>
      </c>
    </row>
    <row r="321" spans="1:6" ht="15.75" customHeight="1" x14ac:dyDescent="0.3">
      <c r="A321" s="458"/>
      <c r="B321" s="459"/>
      <c r="C321" s="244" t="s">
        <v>136</v>
      </c>
      <c r="D321" s="247"/>
      <c r="E321" s="247"/>
      <c r="F321" s="247"/>
    </row>
    <row r="322" spans="1:6" ht="15.75" customHeight="1" x14ac:dyDescent="0.3">
      <c r="A322" s="458"/>
      <c r="B322" s="459"/>
      <c r="C322" s="242" t="s">
        <v>350</v>
      </c>
      <c r="D322" s="247"/>
      <c r="E322" s="247"/>
      <c r="F322" s="247"/>
    </row>
    <row r="323" spans="1:6" ht="31.2" x14ac:dyDescent="0.3">
      <c r="A323" s="458"/>
      <c r="B323" s="459"/>
      <c r="C323" s="242" t="s">
        <v>351</v>
      </c>
      <c r="D323" s="247">
        <f>D325+D326+D327</f>
        <v>0</v>
      </c>
      <c r="E323" s="247">
        <f>E325+E326+E327</f>
        <v>0</v>
      </c>
      <c r="F323" s="247">
        <f>F325+F326+F327</f>
        <v>0</v>
      </c>
    </row>
    <row r="324" spans="1:6" ht="15.75" customHeight="1" x14ac:dyDescent="0.3">
      <c r="A324" s="458"/>
      <c r="B324" s="459"/>
      <c r="C324" s="244" t="s">
        <v>349</v>
      </c>
      <c r="D324" s="247"/>
      <c r="E324" s="247"/>
      <c r="F324" s="247"/>
    </row>
    <row r="325" spans="1:6" ht="48" customHeight="1" x14ac:dyDescent="0.3">
      <c r="A325" s="458"/>
      <c r="B325" s="459"/>
      <c r="C325" s="246" t="s">
        <v>352</v>
      </c>
      <c r="D325" s="247"/>
      <c r="E325" s="247"/>
      <c r="F325" s="247"/>
    </row>
    <row r="326" spans="1:6" ht="15.75" customHeight="1" x14ac:dyDescent="0.3">
      <c r="A326" s="458"/>
      <c r="B326" s="459"/>
      <c r="C326" s="244" t="s">
        <v>353</v>
      </c>
      <c r="D326" s="247"/>
      <c r="E326" s="247"/>
      <c r="F326" s="247"/>
    </row>
    <row r="327" spans="1:6" ht="15.75" customHeight="1" x14ac:dyDescent="0.3">
      <c r="A327" s="458"/>
      <c r="B327" s="459"/>
      <c r="C327" s="244" t="s">
        <v>354</v>
      </c>
      <c r="D327" s="247"/>
      <c r="E327" s="247"/>
      <c r="F327" s="247"/>
    </row>
    <row r="328" spans="1:6" ht="15.75" customHeight="1" x14ac:dyDescent="0.3">
      <c r="A328" s="458" t="s">
        <v>232</v>
      </c>
      <c r="B328" s="459" t="s">
        <v>393</v>
      </c>
      <c r="C328" s="245" t="s">
        <v>346</v>
      </c>
      <c r="D328" s="247">
        <f>D329+D330+D334+D335</f>
        <v>1506.5</v>
      </c>
      <c r="E328" s="247">
        <f>E329+E330+E334+E335</f>
        <v>1506.5</v>
      </c>
      <c r="F328" s="247">
        <f>F329+F330+F334+F335</f>
        <v>1506.5</v>
      </c>
    </row>
    <row r="329" spans="1:6" ht="109.2" x14ac:dyDescent="0.3">
      <c r="A329" s="458"/>
      <c r="B329" s="459"/>
      <c r="C329" s="242" t="s">
        <v>347</v>
      </c>
      <c r="D329" s="247"/>
      <c r="E329" s="247"/>
      <c r="F329" s="247"/>
    </row>
    <row r="330" spans="1:6" ht="94.5" customHeight="1" x14ac:dyDescent="0.3">
      <c r="A330" s="458"/>
      <c r="B330" s="459"/>
      <c r="C330" s="242" t="s">
        <v>348</v>
      </c>
      <c r="D330" s="247">
        <f>D332+D333</f>
        <v>506.5</v>
      </c>
      <c r="E330" s="247">
        <f>E332+E333</f>
        <v>506.5</v>
      </c>
      <c r="F330" s="247">
        <f>F332+F333</f>
        <v>506.5</v>
      </c>
    </row>
    <row r="331" spans="1:6" ht="15.75" customHeight="1" x14ac:dyDescent="0.3">
      <c r="A331" s="458"/>
      <c r="B331" s="459"/>
      <c r="C331" s="244" t="s">
        <v>349</v>
      </c>
      <c r="D331" s="247"/>
      <c r="E331" s="247"/>
      <c r="F331" s="247"/>
    </row>
    <row r="332" spans="1:6" ht="15.75" customHeight="1" x14ac:dyDescent="0.3">
      <c r="A332" s="458"/>
      <c r="B332" s="459"/>
      <c r="C332" s="244" t="s">
        <v>135</v>
      </c>
      <c r="D332" s="247">
        <v>256.5</v>
      </c>
      <c r="E332" s="247">
        <v>256.5</v>
      </c>
      <c r="F332" s="247">
        <v>256.5</v>
      </c>
    </row>
    <row r="333" spans="1:6" ht="15.75" customHeight="1" x14ac:dyDescent="0.3">
      <c r="A333" s="458"/>
      <c r="B333" s="459"/>
      <c r="C333" s="244" t="s">
        <v>136</v>
      </c>
      <c r="D333" s="247">
        <v>250</v>
      </c>
      <c r="E333" s="247">
        <v>250</v>
      </c>
      <c r="F333" s="247">
        <v>250</v>
      </c>
    </row>
    <row r="334" spans="1:6" ht="15.75" customHeight="1" x14ac:dyDescent="0.3">
      <c r="A334" s="458"/>
      <c r="B334" s="459"/>
      <c r="C334" s="242" t="s">
        <v>350</v>
      </c>
      <c r="D334" s="247">
        <v>1000</v>
      </c>
      <c r="E334" s="275">
        <v>1000</v>
      </c>
      <c r="F334" s="275">
        <v>1000</v>
      </c>
    </row>
    <row r="335" spans="1:6" ht="31.2" x14ac:dyDescent="0.3">
      <c r="A335" s="458"/>
      <c r="B335" s="459"/>
      <c r="C335" s="242" t="s">
        <v>351</v>
      </c>
      <c r="D335" s="247">
        <f>D337+D338+D339</f>
        <v>0</v>
      </c>
      <c r="E335" s="247">
        <f>E337+E338+E339</f>
        <v>0</v>
      </c>
      <c r="F335" s="247">
        <f>F337+F338+F339</f>
        <v>0</v>
      </c>
    </row>
    <row r="336" spans="1:6" ht="15.75" customHeight="1" x14ac:dyDescent="0.3">
      <c r="A336" s="458"/>
      <c r="B336" s="459"/>
      <c r="C336" s="244" t="s">
        <v>349</v>
      </c>
      <c r="D336" s="247"/>
      <c r="E336" s="247"/>
      <c r="F336" s="247"/>
    </row>
    <row r="337" spans="1:6" ht="48" customHeight="1" x14ac:dyDescent="0.3">
      <c r="A337" s="458"/>
      <c r="B337" s="459"/>
      <c r="C337" s="246" t="s">
        <v>352</v>
      </c>
      <c r="D337" s="247"/>
      <c r="E337" s="247"/>
      <c r="F337" s="247"/>
    </row>
    <row r="338" spans="1:6" ht="15.75" customHeight="1" x14ac:dyDescent="0.3">
      <c r="A338" s="458"/>
      <c r="B338" s="459"/>
      <c r="C338" s="244" t="s">
        <v>353</v>
      </c>
      <c r="D338" s="247"/>
      <c r="E338" s="247"/>
      <c r="F338" s="247"/>
    </row>
    <row r="339" spans="1:6" ht="15.75" customHeight="1" x14ac:dyDescent="0.3">
      <c r="A339" s="458"/>
      <c r="B339" s="459"/>
      <c r="C339" s="244" t="s">
        <v>354</v>
      </c>
      <c r="D339" s="247"/>
      <c r="E339" s="247"/>
      <c r="F339" s="247"/>
    </row>
    <row r="340" spans="1:6" ht="15.75" hidden="1" customHeight="1" x14ac:dyDescent="0.3">
      <c r="A340" s="458" t="s">
        <v>394</v>
      </c>
      <c r="B340" s="459" t="s">
        <v>395</v>
      </c>
      <c r="C340" s="245" t="s">
        <v>346</v>
      </c>
      <c r="D340" s="247">
        <f>D341+D342+D346+D347</f>
        <v>0</v>
      </c>
      <c r="E340" s="247">
        <f>E341+E342+E346+E347</f>
        <v>0</v>
      </c>
      <c r="F340" s="247">
        <f>F341+F342+F346+F347</f>
        <v>0</v>
      </c>
    </row>
    <row r="341" spans="1:6" ht="109.2" hidden="1" x14ac:dyDescent="0.3">
      <c r="A341" s="458"/>
      <c r="B341" s="459"/>
      <c r="C341" s="242" t="s">
        <v>347</v>
      </c>
      <c r="D341" s="247"/>
      <c r="E341" s="247"/>
      <c r="F341" s="247"/>
    </row>
    <row r="342" spans="1:6" ht="93.6" hidden="1" x14ac:dyDescent="0.3">
      <c r="A342" s="458"/>
      <c r="B342" s="459"/>
      <c r="C342" s="242" t="s">
        <v>348</v>
      </c>
      <c r="D342" s="247">
        <f>D344+D345</f>
        <v>0</v>
      </c>
      <c r="E342" s="247">
        <f>E344+E345</f>
        <v>0</v>
      </c>
      <c r="F342" s="247">
        <f>F344+F345</f>
        <v>0</v>
      </c>
    </row>
    <row r="343" spans="1:6" ht="15.75" hidden="1" customHeight="1" x14ac:dyDescent="0.3">
      <c r="A343" s="458"/>
      <c r="B343" s="459"/>
      <c r="C343" s="244" t="s">
        <v>349</v>
      </c>
      <c r="D343" s="247"/>
      <c r="E343" s="247"/>
      <c r="F343" s="247"/>
    </row>
    <row r="344" spans="1:6" ht="15.75" hidden="1" customHeight="1" x14ac:dyDescent="0.3">
      <c r="A344" s="458"/>
      <c r="B344" s="459"/>
      <c r="C344" s="244" t="s">
        <v>135</v>
      </c>
      <c r="D344" s="247"/>
      <c r="E344" s="247"/>
      <c r="F344" s="247"/>
    </row>
    <row r="345" spans="1:6" ht="15.75" hidden="1" customHeight="1" x14ac:dyDescent="0.3">
      <c r="A345" s="458"/>
      <c r="B345" s="459"/>
      <c r="C345" s="244" t="s">
        <v>136</v>
      </c>
      <c r="D345" s="247"/>
      <c r="E345" s="247"/>
      <c r="F345" s="247"/>
    </row>
    <row r="346" spans="1:6" ht="15.75" hidden="1" customHeight="1" x14ac:dyDescent="0.3">
      <c r="A346" s="458"/>
      <c r="B346" s="459"/>
      <c r="C346" s="242" t="s">
        <v>350</v>
      </c>
      <c r="D346" s="247"/>
      <c r="E346" s="247"/>
      <c r="F346" s="247"/>
    </row>
    <row r="347" spans="1:6" ht="31.2" hidden="1" x14ac:dyDescent="0.3">
      <c r="A347" s="458"/>
      <c r="B347" s="459"/>
      <c r="C347" s="242" t="s">
        <v>351</v>
      </c>
      <c r="D347" s="247">
        <f>D349+D350+D351</f>
        <v>0</v>
      </c>
      <c r="E347" s="247">
        <f>E349+E350+E351</f>
        <v>0</v>
      </c>
      <c r="F347" s="247">
        <f>F349+F350+F351</f>
        <v>0</v>
      </c>
    </row>
    <row r="348" spans="1:6" ht="15.75" hidden="1" customHeight="1" x14ac:dyDescent="0.3">
      <c r="A348" s="458"/>
      <c r="B348" s="459"/>
      <c r="C348" s="244" t="s">
        <v>349</v>
      </c>
      <c r="D348" s="247"/>
      <c r="E348" s="247"/>
      <c r="F348" s="247"/>
    </row>
    <row r="349" spans="1:6" ht="48" hidden="1" customHeight="1" x14ac:dyDescent="0.3">
      <c r="A349" s="458"/>
      <c r="B349" s="459"/>
      <c r="C349" s="246" t="s">
        <v>352</v>
      </c>
      <c r="D349" s="247"/>
      <c r="E349" s="247"/>
      <c r="F349" s="247"/>
    </row>
    <row r="350" spans="1:6" ht="15.75" hidden="1" customHeight="1" x14ac:dyDescent="0.3">
      <c r="A350" s="458"/>
      <c r="B350" s="459"/>
      <c r="C350" s="244" t="s">
        <v>353</v>
      </c>
      <c r="D350" s="247"/>
      <c r="E350" s="247"/>
      <c r="F350" s="247"/>
    </row>
    <row r="351" spans="1:6" ht="15.75" hidden="1" customHeight="1" x14ac:dyDescent="0.3">
      <c r="A351" s="458"/>
      <c r="B351" s="459"/>
      <c r="C351" s="244" t="s">
        <v>354</v>
      </c>
      <c r="D351" s="247"/>
      <c r="E351" s="247"/>
      <c r="F351" s="247"/>
    </row>
    <row r="352" spans="1:6" ht="15.75" hidden="1" customHeight="1" x14ac:dyDescent="0.3">
      <c r="A352" s="458" t="s">
        <v>396</v>
      </c>
      <c r="B352" s="459" t="s">
        <v>397</v>
      </c>
      <c r="C352" s="245" t="s">
        <v>346</v>
      </c>
      <c r="D352" s="247">
        <f>D353+D354+D358+D359</f>
        <v>0</v>
      </c>
      <c r="E352" s="247">
        <f>E353+E354+E358+E359</f>
        <v>0</v>
      </c>
      <c r="F352" s="247">
        <f>F353+F354+F358+F359</f>
        <v>0</v>
      </c>
    </row>
    <row r="353" spans="1:6" ht="109.5" hidden="1" customHeight="1" x14ac:dyDescent="0.3">
      <c r="A353" s="458"/>
      <c r="B353" s="459"/>
      <c r="C353" s="242" t="s">
        <v>347</v>
      </c>
      <c r="D353" s="247"/>
      <c r="E353" s="247"/>
      <c r="F353" s="247"/>
    </row>
    <row r="354" spans="1:6" ht="93.75" hidden="1" customHeight="1" x14ac:dyDescent="0.3">
      <c r="A354" s="458"/>
      <c r="B354" s="459"/>
      <c r="C354" s="242" t="s">
        <v>348</v>
      </c>
      <c r="D354" s="247">
        <f>D356+D357</f>
        <v>0</v>
      </c>
      <c r="E354" s="247">
        <f>E356+E357</f>
        <v>0</v>
      </c>
      <c r="F354" s="247">
        <f>F356+F357</f>
        <v>0</v>
      </c>
    </row>
    <row r="355" spans="1:6" ht="15.75" hidden="1" customHeight="1" x14ac:dyDescent="0.3">
      <c r="A355" s="458"/>
      <c r="B355" s="459"/>
      <c r="C355" s="244" t="s">
        <v>349</v>
      </c>
      <c r="D355" s="247"/>
      <c r="E355" s="247"/>
      <c r="F355" s="247"/>
    </row>
    <row r="356" spans="1:6" ht="15.75" hidden="1" customHeight="1" x14ac:dyDescent="0.3">
      <c r="A356" s="458"/>
      <c r="B356" s="459"/>
      <c r="C356" s="244" t="s">
        <v>135</v>
      </c>
      <c r="D356" s="247"/>
      <c r="E356" s="247"/>
      <c r="F356" s="247"/>
    </row>
    <row r="357" spans="1:6" ht="15.75" hidden="1" customHeight="1" x14ac:dyDescent="0.3">
      <c r="A357" s="458"/>
      <c r="B357" s="459"/>
      <c r="C357" s="244" t="s">
        <v>136</v>
      </c>
      <c r="D357" s="247"/>
      <c r="E357" s="247"/>
      <c r="F357" s="247"/>
    </row>
    <row r="358" spans="1:6" ht="15.75" hidden="1" customHeight="1" x14ac:dyDescent="0.3">
      <c r="A358" s="458"/>
      <c r="B358" s="459"/>
      <c r="C358" s="242" t="s">
        <v>350</v>
      </c>
      <c r="D358" s="247"/>
      <c r="E358" s="247"/>
      <c r="F358" s="247"/>
    </row>
    <row r="359" spans="1:6" ht="31.2" hidden="1" x14ac:dyDescent="0.3">
      <c r="A359" s="458"/>
      <c r="B359" s="459"/>
      <c r="C359" s="242" t="s">
        <v>351</v>
      </c>
      <c r="D359" s="247">
        <f>D361+D362+D363</f>
        <v>0</v>
      </c>
      <c r="E359" s="247">
        <f>E361+E362+E363</f>
        <v>0</v>
      </c>
      <c r="F359" s="247">
        <f>F361+F362+F363</f>
        <v>0</v>
      </c>
    </row>
    <row r="360" spans="1:6" ht="15.75" hidden="1" customHeight="1" x14ac:dyDescent="0.3">
      <c r="A360" s="458"/>
      <c r="B360" s="459"/>
      <c r="C360" s="244" t="s">
        <v>349</v>
      </c>
      <c r="D360" s="247"/>
      <c r="E360" s="247"/>
      <c r="F360" s="247"/>
    </row>
    <row r="361" spans="1:6" ht="46.5" hidden="1" customHeight="1" x14ac:dyDescent="0.3">
      <c r="A361" s="458"/>
      <c r="B361" s="459"/>
      <c r="C361" s="246" t="s">
        <v>352</v>
      </c>
      <c r="D361" s="247"/>
      <c r="E361" s="247"/>
      <c r="F361" s="247"/>
    </row>
    <row r="362" spans="1:6" ht="15.75" hidden="1" customHeight="1" x14ac:dyDescent="0.3">
      <c r="A362" s="458"/>
      <c r="B362" s="459"/>
      <c r="C362" s="244" t="s">
        <v>353</v>
      </c>
      <c r="D362" s="247"/>
      <c r="E362" s="247"/>
      <c r="F362" s="247"/>
    </row>
    <row r="363" spans="1:6" ht="15.75" hidden="1" customHeight="1" x14ac:dyDescent="0.3">
      <c r="A363" s="458"/>
      <c r="B363" s="459"/>
      <c r="C363" s="244" t="s">
        <v>354</v>
      </c>
      <c r="D363" s="247"/>
      <c r="E363" s="247"/>
      <c r="F363" s="247"/>
    </row>
    <row r="364" spans="1:6" ht="16.5" customHeight="1" x14ac:dyDescent="0.3">
      <c r="A364" s="464" t="s">
        <v>398</v>
      </c>
      <c r="B364" s="463" t="s">
        <v>76</v>
      </c>
      <c r="C364" s="258" t="s">
        <v>346</v>
      </c>
      <c r="D364" s="259">
        <f>D365+D366+D370+D371</f>
        <v>15703.9</v>
      </c>
      <c r="E364" s="259">
        <f>E365+E366+E370+E371</f>
        <v>15653.3</v>
      </c>
      <c r="F364" s="259">
        <f>F365+F366+F370+F371</f>
        <v>16413.5</v>
      </c>
    </row>
    <row r="365" spans="1:6" ht="113.25" customHeight="1" x14ac:dyDescent="0.3">
      <c r="A365" s="464"/>
      <c r="B365" s="463"/>
      <c r="C365" s="260" t="s">
        <v>347</v>
      </c>
      <c r="D365" s="259">
        <f>D378</f>
        <v>0</v>
      </c>
      <c r="E365" s="259">
        <f>E378</f>
        <v>0</v>
      </c>
      <c r="F365" s="259">
        <f>F378</f>
        <v>0</v>
      </c>
    </row>
    <row r="366" spans="1:6" ht="96" customHeight="1" x14ac:dyDescent="0.3">
      <c r="A366" s="464"/>
      <c r="B366" s="463"/>
      <c r="C366" s="260" t="s">
        <v>348</v>
      </c>
      <c r="D366" s="259">
        <f>D368+D369</f>
        <v>15703.9</v>
      </c>
      <c r="E366" s="259">
        <f>E368+E369</f>
        <v>15653.3</v>
      </c>
      <c r="F366" s="259">
        <f>F368+F369</f>
        <v>16413.5</v>
      </c>
    </row>
    <row r="367" spans="1:6" ht="15.75" customHeight="1" x14ac:dyDescent="0.3">
      <c r="A367" s="464"/>
      <c r="B367" s="463"/>
      <c r="C367" s="261" t="s">
        <v>349</v>
      </c>
      <c r="D367" s="259"/>
      <c r="E367" s="259"/>
      <c r="F367" s="259"/>
    </row>
    <row r="368" spans="1:6" ht="31.2" x14ac:dyDescent="0.3">
      <c r="A368" s="464"/>
      <c r="B368" s="463"/>
      <c r="C368" s="261" t="s">
        <v>135</v>
      </c>
      <c r="D368" s="259">
        <f t="shared" ref="D368:F370" si="19">D381</f>
        <v>0</v>
      </c>
      <c r="E368" s="259">
        <f t="shared" si="19"/>
        <v>0</v>
      </c>
      <c r="F368" s="259">
        <f t="shared" si="19"/>
        <v>0</v>
      </c>
    </row>
    <row r="369" spans="1:6" ht="15.75" customHeight="1" x14ac:dyDescent="0.3">
      <c r="A369" s="464"/>
      <c r="B369" s="463"/>
      <c r="C369" s="261" t="s">
        <v>136</v>
      </c>
      <c r="D369" s="259">
        <f t="shared" si="19"/>
        <v>15703.9</v>
      </c>
      <c r="E369" s="259">
        <f t="shared" si="19"/>
        <v>15653.3</v>
      </c>
      <c r="F369" s="259">
        <f t="shared" si="19"/>
        <v>16413.5</v>
      </c>
    </row>
    <row r="370" spans="1:6" ht="15.75" customHeight="1" x14ac:dyDescent="0.3">
      <c r="A370" s="464"/>
      <c r="B370" s="463"/>
      <c r="C370" s="260" t="s">
        <v>350</v>
      </c>
      <c r="D370" s="259">
        <f t="shared" si="19"/>
        <v>0</v>
      </c>
      <c r="E370" s="259">
        <f t="shared" si="19"/>
        <v>0</v>
      </c>
      <c r="F370" s="259">
        <f t="shared" si="19"/>
        <v>0</v>
      </c>
    </row>
    <row r="371" spans="1:6" ht="31.2" x14ac:dyDescent="0.3">
      <c r="A371" s="464"/>
      <c r="B371" s="463"/>
      <c r="C371" s="260" t="s">
        <v>351</v>
      </c>
      <c r="D371" s="259">
        <f>D373+D374+D375</f>
        <v>0</v>
      </c>
      <c r="E371" s="259">
        <f>E373+E374+E375</f>
        <v>0</v>
      </c>
      <c r="F371" s="259">
        <f>F373+F374+F375</f>
        <v>0</v>
      </c>
    </row>
    <row r="372" spans="1:6" ht="15.75" customHeight="1" x14ac:dyDescent="0.3">
      <c r="A372" s="464"/>
      <c r="B372" s="463"/>
      <c r="C372" s="261" t="s">
        <v>349</v>
      </c>
      <c r="D372" s="259"/>
      <c r="E372" s="259"/>
      <c r="F372" s="259"/>
    </row>
    <row r="373" spans="1:6" ht="62.4" x14ac:dyDescent="0.3">
      <c r="A373" s="464"/>
      <c r="B373" s="463"/>
      <c r="C373" s="262" t="s">
        <v>352</v>
      </c>
      <c r="D373" s="259">
        <f t="shared" ref="D373:F375" si="20">D386</f>
        <v>0</v>
      </c>
      <c r="E373" s="259">
        <f t="shared" si="20"/>
        <v>0</v>
      </c>
      <c r="F373" s="259">
        <f t="shared" si="20"/>
        <v>0</v>
      </c>
    </row>
    <row r="374" spans="1:6" ht="15.75" customHeight="1" x14ac:dyDescent="0.3">
      <c r="A374" s="464"/>
      <c r="B374" s="463"/>
      <c r="C374" s="261" t="s">
        <v>353</v>
      </c>
      <c r="D374" s="259">
        <f t="shared" si="20"/>
        <v>0</v>
      </c>
      <c r="E374" s="259">
        <f t="shared" si="20"/>
        <v>0</v>
      </c>
      <c r="F374" s="259">
        <f t="shared" si="20"/>
        <v>0</v>
      </c>
    </row>
    <row r="375" spans="1:6" ht="15.75" customHeight="1" x14ac:dyDescent="0.3">
      <c r="A375" s="464"/>
      <c r="B375" s="463"/>
      <c r="C375" s="261" t="s">
        <v>354</v>
      </c>
      <c r="D375" s="259">
        <f t="shared" si="20"/>
        <v>0</v>
      </c>
      <c r="E375" s="259">
        <f t="shared" si="20"/>
        <v>0</v>
      </c>
      <c r="F375" s="259">
        <f t="shared" si="20"/>
        <v>0</v>
      </c>
    </row>
    <row r="376" spans="1:6" x14ac:dyDescent="0.3">
      <c r="A376" s="207" t="s">
        <v>349</v>
      </c>
      <c r="B376" s="206"/>
      <c r="C376" s="242"/>
      <c r="D376" s="247"/>
      <c r="E376" s="247"/>
      <c r="F376" s="247"/>
    </row>
    <row r="377" spans="1:6" ht="19.5" customHeight="1" x14ac:dyDescent="0.3">
      <c r="A377" s="462" t="s">
        <v>399</v>
      </c>
      <c r="B377" s="373" t="s">
        <v>78</v>
      </c>
      <c r="C377" s="248" t="s">
        <v>346</v>
      </c>
      <c r="D377" s="249">
        <f>D378+D379+D383+D384</f>
        <v>15703.9</v>
      </c>
      <c r="E377" s="249">
        <f>E378+E379+E383+E384</f>
        <v>15653.3</v>
      </c>
      <c r="F377" s="249">
        <f>F378+F379+F383+F384</f>
        <v>16413.5</v>
      </c>
    </row>
    <row r="378" spans="1:6" ht="109.2" x14ac:dyDescent="0.3">
      <c r="A378" s="462"/>
      <c r="B378" s="373"/>
      <c r="C378" s="250" t="s">
        <v>347</v>
      </c>
      <c r="D378" s="249">
        <f>D391+D403+D415</f>
        <v>0</v>
      </c>
      <c r="E378" s="249">
        <f>E391+E403+E415</f>
        <v>0</v>
      </c>
      <c r="F378" s="249">
        <f>F391+F403+F415</f>
        <v>0</v>
      </c>
    </row>
    <row r="379" spans="1:6" ht="93.6" x14ac:dyDescent="0.3">
      <c r="A379" s="462"/>
      <c r="B379" s="373"/>
      <c r="C379" s="250" t="s">
        <v>348</v>
      </c>
      <c r="D379" s="249">
        <f>D381+D382</f>
        <v>15703.9</v>
      </c>
      <c r="E379" s="249">
        <f>E381+E382</f>
        <v>15653.3</v>
      </c>
      <c r="F379" s="249">
        <f>F381+F382</f>
        <v>16413.5</v>
      </c>
    </row>
    <row r="380" spans="1:6" ht="15.75" customHeight="1" x14ac:dyDescent="0.3">
      <c r="A380" s="462"/>
      <c r="B380" s="373"/>
      <c r="C380" s="251" t="s">
        <v>349</v>
      </c>
      <c r="D380" s="249"/>
      <c r="E380" s="249"/>
      <c r="F380" s="249"/>
    </row>
    <row r="381" spans="1:6" ht="31.2" x14ac:dyDescent="0.3">
      <c r="A381" s="462"/>
      <c r="B381" s="373"/>
      <c r="C381" s="251" t="s">
        <v>135</v>
      </c>
      <c r="D381" s="249">
        <f t="shared" ref="D381:F383" si="21">D394+D406+D418</f>
        <v>0</v>
      </c>
      <c r="E381" s="249">
        <f t="shared" si="21"/>
        <v>0</v>
      </c>
      <c r="F381" s="249">
        <f t="shared" si="21"/>
        <v>0</v>
      </c>
    </row>
    <row r="382" spans="1:6" ht="15.75" customHeight="1" x14ac:dyDescent="0.3">
      <c r="A382" s="462"/>
      <c r="B382" s="373"/>
      <c r="C382" s="251" t="s">
        <v>136</v>
      </c>
      <c r="D382" s="249">
        <f t="shared" si="21"/>
        <v>15703.9</v>
      </c>
      <c r="E382" s="249">
        <f t="shared" si="21"/>
        <v>15653.3</v>
      </c>
      <c r="F382" s="249">
        <f t="shared" si="21"/>
        <v>16413.5</v>
      </c>
    </row>
    <row r="383" spans="1:6" ht="15.75" customHeight="1" x14ac:dyDescent="0.3">
      <c r="A383" s="462"/>
      <c r="B383" s="373"/>
      <c r="C383" s="250" t="s">
        <v>350</v>
      </c>
      <c r="D383" s="249">
        <f t="shared" si="21"/>
        <v>0</v>
      </c>
      <c r="E383" s="249">
        <f t="shared" si="21"/>
        <v>0</v>
      </c>
      <c r="F383" s="249">
        <f t="shared" si="21"/>
        <v>0</v>
      </c>
    </row>
    <row r="384" spans="1:6" ht="31.2" x14ac:dyDescent="0.3">
      <c r="A384" s="462"/>
      <c r="B384" s="373"/>
      <c r="C384" s="250" t="s">
        <v>351</v>
      </c>
      <c r="D384" s="249">
        <f>D386+D387+D388</f>
        <v>0</v>
      </c>
      <c r="E384" s="249">
        <f>E386+E387+E388</f>
        <v>0</v>
      </c>
      <c r="F384" s="249">
        <f>F386+F387+F388</f>
        <v>0</v>
      </c>
    </row>
    <row r="385" spans="1:6" ht="15.75" customHeight="1" x14ac:dyDescent="0.3">
      <c r="A385" s="462"/>
      <c r="B385" s="373"/>
      <c r="C385" s="251" t="s">
        <v>349</v>
      </c>
      <c r="D385" s="249"/>
      <c r="E385" s="249"/>
      <c r="F385" s="249"/>
    </row>
    <row r="386" spans="1:6" ht="62.4" x14ac:dyDescent="0.3">
      <c r="A386" s="462"/>
      <c r="B386" s="373"/>
      <c r="C386" s="252" t="s">
        <v>352</v>
      </c>
      <c r="D386" s="249">
        <f t="shared" ref="D386:F388" si="22">D399+D411+D423</f>
        <v>0</v>
      </c>
      <c r="E386" s="249">
        <f t="shared" si="22"/>
        <v>0</v>
      </c>
      <c r="F386" s="249">
        <f t="shared" si="22"/>
        <v>0</v>
      </c>
    </row>
    <row r="387" spans="1:6" ht="15.75" customHeight="1" x14ac:dyDescent="0.3">
      <c r="A387" s="462"/>
      <c r="B387" s="373"/>
      <c r="C387" s="251" t="s">
        <v>353</v>
      </c>
      <c r="D387" s="249">
        <f t="shared" si="22"/>
        <v>0</v>
      </c>
      <c r="E387" s="249">
        <f t="shared" si="22"/>
        <v>0</v>
      </c>
      <c r="F387" s="249">
        <f t="shared" si="22"/>
        <v>0</v>
      </c>
    </row>
    <row r="388" spans="1:6" ht="15.75" customHeight="1" x14ac:dyDescent="0.3">
      <c r="A388" s="462"/>
      <c r="B388" s="373"/>
      <c r="C388" s="251" t="s">
        <v>354</v>
      </c>
      <c r="D388" s="249">
        <f t="shared" si="22"/>
        <v>0</v>
      </c>
      <c r="E388" s="249">
        <f t="shared" si="22"/>
        <v>0</v>
      </c>
      <c r="F388" s="249">
        <f t="shared" si="22"/>
        <v>0</v>
      </c>
    </row>
    <row r="389" spans="1:6" ht="24" customHeight="1" x14ac:dyDescent="0.3">
      <c r="A389" s="460" t="s">
        <v>358</v>
      </c>
      <c r="B389" s="461"/>
      <c r="C389" s="242"/>
      <c r="D389" s="247"/>
      <c r="E389" s="247"/>
      <c r="F389" s="247"/>
    </row>
    <row r="390" spans="1:6" ht="15.75" customHeight="1" x14ac:dyDescent="0.3">
      <c r="A390" s="458" t="s">
        <v>400</v>
      </c>
      <c r="B390" s="459" t="s">
        <v>401</v>
      </c>
      <c r="C390" s="245" t="s">
        <v>346</v>
      </c>
      <c r="D390" s="247">
        <f>D391+D392+D396+D397</f>
        <v>15703.9</v>
      </c>
      <c r="E390" s="247">
        <f>E391+E392+E396+E397</f>
        <v>15653.3</v>
      </c>
      <c r="F390" s="247">
        <f>F391+F392+F396+F397</f>
        <v>16413.5</v>
      </c>
    </row>
    <row r="391" spans="1:6" ht="108" customHeight="1" x14ac:dyDescent="0.3">
      <c r="A391" s="458"/>
      <c r="B391" s="459"/>
      <c r="C391" s="242" t="s">
        <v>347</v>
      </c>
      <c r="D391" s="247"/>
      <c r="E391" s="247"/>
      <c r="F391" s="247"/>
    </row>
    <row r="392" spans="1:6" ht="94.5" customHeight="1" x14ac:dyDescent="0.3">
      <c r="A392" s="458"/>
      <c r="B392" s="459"/>
      <c r="C392" s="242" t="s">
        <v>348</v>
      </c>
      <c r="D392" s="247">
        <f>D394+D395</f>
        <v>15703.9</v>
      </c>
      <c r="E392" s="247">
        <f>E394+E395</f>
        <v>15653.3</v>
      </c>
      <c r="F392" s="247">
        <f>F394+F395</f>
        <v>16413.5</v>
      </c>
    </row>
    <row r="393" spans="1:6" ht="15.75" customHeight="1" x14ac:dyDescent="0.3">
      <c r="A393" s="458"/>
      <c r="B393" s="459"/>
      <c r="C393" s="244" t="s">
        <v>349</v>
      </c>
      <c r="D393" s="247"/>
      <c r="E393" s="247"/>
      <c r="F393" s="247"/>
    </row>
    <row r="394" spans="1:6" x14ac:dyDescent="0.3">
      <c r="A394" s="458"/>
      <c r="B394" s="459"/>
      <c r="C394" s="244" t="s">
        <v>135</v>
      </c>
      <c r="D394" s="247"/>
      <c r="E394" s="247"/>
      <c r="F394" s="247"/>
    </row>
    <row r="395" spans="1:6" ht="15.75" customHeight="1" x14ac:dyDescent="0.3">
      <c r="A395" s="458"/>
      <c r="B395" s="459"/>
      <c r="C395" s="244" t="s">
        <v>136</v>
      </c>
      <c r="D395" s="247">
        <v>15703.9</v>
      </c>
      <c r="E395" s="247">
        <v>15653.3</v>
      </c>
      <c r="F395" s="247">
        <v>16413.5</v>
      </c>
    </row>
    <row r="396" spans="1:6" ht="15.75" customHeight="1" x14ac:dyDescent="0.3">
      <c r="A396" s="458"/>
      <c r="B396" s="459"/>
      <c r="C396" s="242" t="s">
        <v>350</v>
      </c>
      <c r="D396" s="247"/>
      <c r="E396" s="247"/>
      <c r="F396" s="247"/>
    </row>
    <row r="397" spans="1:6" ht="31.2" x14ac:dyDescent="0.3">
      <c r="A397" s="458"/>
      <c r="B397" s="459"/>
      <c r="C397" s="242" t="s">
        <v>351</v>
      </c>
      <c r="D397" s="247">
        <f>D399+D400+D401</f>
        <v>0</v>
      </c>
      <c r="E397" s="247">
        <f>E399+E400+E401</f>
        <v>0</v>
      </c>
      <c r="F397" s="247">
        <f>F399+F400+F401</f>
        <v>0</v>
      </c>
    </row>
    <row r="398" spans="1:6" ht="15.75" customHeight="1" x14ac:dyDescent="0.3">
      <c r="A398" s="458"/>
      <c r="B398" s="459"/>
      <c r="C398" s="244" t="s">
        <v>349</v>
      </c>
      <c r="D398" s="247"/>
      <c r="E398" s="247"/>
      <c r="F398" s="247"/>
    </row>
    <row r="399" spans="1:6" ht="46.5" customHeight="1" x14ac:dyDescent="0.3">
      <c r="A399" s="458"/>
      <c r="B399" s="459"/>
      <c r="C399" s="246" t="s">
        <v>352</v>
      </c>
      <c r="D399" s="247"/>
      <c r="E399" s="247"/>
      <c r="F399" s="247"/>
    </row>
    <row r="400" spans="1:6" ht="15.75" customHeight="1" x14ac:dyDescent="0.3">
      <c r="A400" s="458"/>
      <c r="B400" s="459"/>
      <c r="C400" s="244" t="s">
        <v>353</v>
      </c>
      <c r="D400" s="247"/>
      <c r="E400" s="247"/>
      <c r="F400" s="247"/>
    </row>
    <row r="401" spans="1:6" ht="15.75" customHeight="1" x14ac:dyDescent="0.3">
      <c r="A401" s="458"/>
      <c r="B401" s="459"/>
      <c r="C401" s="244" t="s">
        <v>354</v>
      </c>
      <c r="D401" s="247"/>
      <c r="E401" s="247"/>
      <c r="F401" s="247"/>
    </row>
    <row r="402" spans="1:6" ht="15.75" hidden="1" customHeight="1" x14ac:dyDescent="0.3">
      <c r="A402" s="458" t="s">
        <v>402</v>
      </c>
      <c r="B402" s="459" t="s">
        <v>403</v>
      </c>
      <c r="C402" s="245" t="s">
        <v>346</v>
      </c>
      <c r="D402" s="247">
        <f>D403+D404+D408+D409</f>
        <v>0</v>
      </c>
      <c r="E402" s="247">
        <f>E403+E404+E408+E409</f>
        <v>0</v>
      </c>
      <c r="F402" s="247">
        <f>F403+F404+F408+F409</f>
        <v>0</v>
      </c>
    </row>
    <row r="403" spans="1:6" ht="111" hidden="1" customHeight="1" x14ac:dyDescent="0.3">
      <c r="A403" s="458"/>
      <c r="B403" s="459"/>
      <c r="C403" s="242" t="s">
        <v>347</v>
      </c>
      <c r="D403" s="247"/>
      <c r="E403" s="247"/>
      <c r="F403" s="247"/>
    </row>
    <row r="404" spans="1:6" ht="93.75" hidden="1" customHeight="1" x14ac:dyDescent="0.3">
      <c r="A404" s="458"/>
      <c r="B404" s="459"/>
      <c r="C404" s="242" t="s">
        <v>348</v>
      </c>
      <c r="D404" s="247">
        <f>D406+D407</f>
        <v>0</v>
      </c>
      <c r="E404" s="247">
        <f>E406+E407</f>
        <v>0</v>
      </c>
      <c r="F404" s="247">
        <f>F406+F407</f>
        <v>0</v>
      </c>
    </row>
    <row r="405" spans="1:6" ht="15.75" hidden="1" customHeight="1" x14ac:dyDescent="0.3">
      <c r="A405" s="458"/>
      <c r="B405" s="459"/>
      <c r="C405" s="244" t="s">
        <v>349</v>
      </c>
      <c r="D405" s="247"/>
      <c r="E405" s="247"/>
      <c r="F405" s="247"/>
    </row>
    <row r="406" spans="1:6" ht="15.75" hidden="1" customHeight="1" x14ac:dyDescent="0.3">
      <c r="A406" s="458"/>
      <c r="B406" s="459"/>
      <c r="C406" s="244" t="s">
        <v>135</v>
      </c>
      <c r="D406" s="247"/>
      <c r="E406" s="247"/>
      <c r="F406" s="247"/>
    </row>
    <row r="407" spans="1:6" ht="15.75" hidden="1" customHeight="1" x14ac:dyDescent="0.3">
      <c r="A407" s="458"/>
      <c r="B407" s="459"/>
      <c r="C407" s="244" t="s">
        <v>136</v>
      </c>
      <c r="D407" s="247"/>
      <c r="E407" s="247"/>
      <c r="F407" s="247"/>
    </row>
    <row r="408" spans="1:6" ht="15.75" hidden="1" customHeight="1" x14ac:dyDescent="0.3">
      <c r="A408" s="458"/>
      <c r="B408" s="459"/>
      <c r="C408" s="242" t="s">
        <v>350</v>
      </c>
      <c r="D408" s="247"/>
      <c r="E408" s="247"/>
      <c r="F408" s="247"/>
    </row>
    <row r="409" spans="1:6" ht="31.2" hidden="1" x14ac:dyDescent="0.3">
      <c r="A409" s="458"/>
      <c r="B409" s="459"/>
      <c r="C409" s="242" t="s">
        <v>351</v>
      </c>
      <c r="D409" s="247">
        <f>D411+D412+D413</f>
        <v>0</v>
      </c>
      <c r="E409" s="247">
        <f>E411+E412+E413</f>
        <v>0</v>
      </c>
      <c r="F409" s="247">
        <f>F411+F412+F413</f>
        <v>0</v>
      </c>
    </row>
    <row r="410" spans="1:6" ht="15.75" hidden="1" customHeight="1" x14ac:dyDescent="0.3">
      <c r="A410" s="458"/>
      <c r="B410" s="459"/>
      <c r="C410" s="244" t="s">
        <v>349</v>
      </c>
      <c r="D410" s="247"/>
      <c r="E410" s="247"/>
      <c r="F410" s="247"/>
    </row>
    <row r="411" spans="1:6" ht="47.25" hidden="1" customHeight="1" x14ac:dyDescent="0.3">
      <c r="A411" s="458"/>
      <c r="B411" s="459"/>
      <c r="C411" s="246" t="s">
        <v>352</v>
      </c>
      <c r="D411" s="247"/>
      <c r="E411" s="247"/>
      <c r="F411" s="247"/>
    </row>
    <row r="412" spans="1:6" ht="15.75" hidden="1" customHeight="1" x14ac:dyDescent="0.3">
      <c r="A412" s="458"/>
      <c r="B412" s="459"/>
      <c r="C412" s="244" t="s">
        <v>353</v>
      </c>
      <c r="D412" s="247"/>
      <c r="E412" s="247"/>
      <c r="F412" s="247"/>
    </row>
    <row r="413" spans="1:6" ht="15.75" hidden="1" customHeight="1" x14ac:dyDescent="0.3">
      <c r="A413" s="458"/>
      <c r="B413" s="459"/>
      <c r="C413" s="244" t="s">
        <v>354</v>
      </c>
      <c r="D413" s="247"/>
      <c r="E413" s="247"/>
      <c r="F413" s="247"/>
    </row>
    <row r="414" spans="1:6" ht="15.75" hidden="1" customHeight="1" x14ac:dyDescent="0.3">
      <c r="A414" s="458" t="s">
        <v>404</v>
      </c>
      <c r="B414" s="459" t="s">
        <v>405</v>
      </c>
      <c r="C414" s="245" t="s">
        <v>346</v>
      </c>
      <c r="D414" s="247">
        <f>D415+D416+D420+D421</f>
        <v>0</v>
      </c>
      <c r="E414" s="247">
        <f>E415+E416+E420+E421</f>
        <v>0</v>
      </c>
      <c r="F414" s="247">
        <f>F415+F416+F420+F421</f>
        <v>0</v>
      </c>
    </row>
    <row r="415" spans="1:6" ht="109.2" hidden="1" x14ac:dyDescent="0.3">
      <c r="A415" s="458"/>
      <c r="B415" s="459"/>
      <c r="C415" s="242" t="s">
        <v>347</v>
      </c>
      <c r="D415" s="247"/>
      <c r="E415" s="247"/>
      <c r="F415" s="247"/>
    </row>
    <row r="416" spans="1:6" ht="50.25" hidden="1" customHeight="1" x14ac:dyDescent="0.3">
      <c r="A416" s="458"/>
      <c r="B416" s="459"/>
      <c r="C416" s="242" t="s">
        <v>348</v>
      </c>
      <c r="D416" s="247">
        <f>D418+D419</f>
        <v>0</v>
      </c>
      <c r="E416" s="247">
        <f>E418+E419</f>
        <v>0</v>
      </c>
      <c r="F416" s="247">
        <f>F418+F419</f>
        <v>0</v>
      </c>
    </row>
    <row r="417" spans="1:6" ht="15.75" hidden="1" customHeight="1" x14ac:dyDescent="0.3">
      <c r="A417" s="458"/>
      <c r="B417" s="459"/>
      <c r="C417" s="244" t="s">
        <v>349</v>
      </c>
      <c r="D417" s="247"/>
      <c r="E417" s="247"/>
      <c r="F417" s="247"/>
    </row>
    <row r="418" spans="1:6" ht="15.75" hidden="1" customHeight="1" x14ac:dyDescent="0.3">
      <c r="A418" s="458"/>
      <c r="B418" s="459"/>
      <c r="C418" s="244" t="s">
        <v>135</v>
      </c>
      <c r="D418" s="247"/>
      <c r="E418" s="247"/>
      <c r="F418" s="247"/>
    </row>
    <row r="419" spans="1:6" ht="15.75" hidden="1" customHeight="1" x14ac:dyDescent="0.3">
      <c r="A419" s="458"/>
      <c r="B419" s="459"/>
      <c r="C419" s="244" t="s">
        <v>136</v>
      </c>
      <c r="D419" s="247"/>
      <c r="E419" s="247"/>
      <c r="F419" s="247"/>
    </row>
    <row r="420" spans="1:6" ht="15.75" hidden="1" customHeight="1" x14ac:dyDescent="0.3">
      <c r="A420" s="458"/>
      <c r="B420" s="459"/>
      <c r="C420" s="242" t="s">
        <v>350</v>
      </c>
      <c r="D420" s="247"/>
      <c r="E420" s="247"/>
      <c r="F420" s="247"/>
    </row>
    <row r="421" spans="1:6" ht="31.2" hidden="1" x14ac:dyDescent="0.3">
      <c r="A421" s="458"/>
      <c r="B421" s="459"/>
      <c r="C421" s="242" t="s">
        <v>351</v>
      </c>
      <c r="D421" s="247">
        <f>D423+D424+D425</f>
        <v>0</v>
      </c>
      <c r="E421" s="247">
        <f>E423+E424+E425</f>
        <v>0</v>
      </c>
      <c r="F421" s="247">
        <f>F423+F424+F425</f>
        <v>0</v>
      </c>
    </row>
    <row r="422" spans="1:6" ht="15.75" hidden="1" customHeight="1" x14ac:dyDescent="0.3">
      <c r="A422" s="458"/>
      <c r="B422" s="459"/>
      <c r="C422" s="244" t="s">
        <v>349</v>
      </c>
      <c r="D422" s="247"/>
      <c r="E422" s="247"/>
      <c r="F422" s="247"/>
    </row>
    <row r="423" spans="1:6" ht="48" hidden="1" customHeight="1" x14ac:dyDescent="0.3">
      <c r="A423" s="458"/>
      <c r="B423" s="459"/>
      <c r="C423" s="246" t="s">
        <v>352</v>
      </c>
      <c r="D423" s="247"/>
      <c r="E423" s="247"/>
      <c r="F423" s="247"/>
    </row>
    <row r="424" spans="1:6" ht="15.75" hidden="1" customHeight="1" x14ac:dyDescent="0.3">
      <c r="A424" s="458"/>
      <c r="B424" s="459"/>
      <c r="C424" s="244" t="s">
        <v>353</v>
      </c>
      <c r="D424" s="247"/>
      <c r="E424" s="247"/>
      <c r="F424" s="247"/>
    </row>
    <row r="425" spans="1:6" ht="15.75" hidden="1" customHeight="1" x14ac:dyDescent="0.3">
      <c r="A425" s="458"/>
      <c r="B425" s="459"/>
      <c r="C425" s="244" t="s">
        <v>354</v>
      </c>
      <c r="D425" s="247"/>
      <c r="E425" s="247"/>
      <c r="F425" s="247"/>
    </row>
    <row r="426" spans="1:6" hidden="1" x14ac:dyDescent="0.3">
      <c r="A426" s="465" t="s">
        <v>406</v>
      </c>
      <c r="B426" s="468" t="s">
        <v>407</v>
      </c>
      <c r="C426" s="253" t="s">
        <v>346</v>
      </c>
      <c r="D426" s="254"/>
      <c r="E426" s="254"/>
      <c r="F426" s="254"/>
    </row>
    <row r="427" spans="1:6" ht="75.75" hidden="1" customHeight="1" x14ac:dyDescent="0.3">
      <c r="A427" s="465"/>
      <c r="B427" s="468"/>
      <c r="C427" s="255" t="s">
        <v>347</v>
      </c>
      <c r="D427" s="254"/>
      <c r="E427" s="254"/>
      <c r="F427" s="254"/>
    </row>
    <row r="428" spans="1:6" ht="93.6" hidden="1" x14ac:dyDescent="0.3">
      <c r="A428" s="465"/>
      <c r="B428" s="468"/>
      <c r="C428" s="255" t="s">
        <v>348</v>
      </c>
      <c r="D428" s="254"/>
      <c r="E428" s="254"/>
      <c r="F428" s="254"/>
    </row>
    <row r="429" spans="1:6" ht="15.75" hidden="1" customHeight="1" x14ac:dyDescent="0.3">
      <c r="A429" s="465"/>
      <c r="B429" s="468"/>
      <c r="C429" s="256" t="s">
        <v>349</v>
      </c>
      <c r="D429" s="254"/>
      <c r="E429" s="254"/>
      <c r="F429" s="254"/>
    </row>
    <row r="430" spans="1:6" ht="31.2" hidden="1" x14ac:dyDescent="0.3">
      <c r="A430" s="465"/>
      <c r="B430" s="468"/>
      <c r="C430" s="256" t="s">
        <v>135</v>
      </c>
      <c r="D430" s="254"/>
      <c r="E430" s="254"/>
      <c r="F430" s="254"/>
    </row>
    <row r="431" spans="1:6" ht="15.75" hidden="1" customHeight="1" x14ac:dyDescent="0.3">
      <c r="A431" s="465"/>
      <c r="B431" s="468"/>
      <c r="C431" s="256" t="s">
        <v>136</v>
      </c>
      <c r="D431" s="254"/>
      <c r="E431" s="254"/>
      <c r="F431" s="254"/>
    </row>
    <row r="432" spans="1:6" ht="15.75" hidden="1" customHeight="1" x14ac:dyDescent="0.3">
      <c r="A432" s="465"/>
      <c r="B432" s="468"/>
      <c r="C432" s="255" t="s">
        <v>350</v>
      </c>
      <c r="D432" s="254"/>
      <c r="E432" s="254"/>
      <c r="F432" s="254"/>
    </row>
    <row r="433" spans="1:6" ht="31.2" hidden="1" x14ac:dyDescent="0.3">
      <c r="A433" s="465"/>
      <c r="B433" s="468"/>
      <c r="C433" s="255" t="s">
        <v>351</v>
      </c>
      <c r="D433" s="254"/>
      <c r="E433" s="254"/>
      <c r="F433" s="254"/>
    </row>
    <row r="434" spans="1:6" ht="15.75" hidden="1" customHeight="1" x14ac:dyDescent="0.3">
      <c r="A434" s="465"/>
      <c r="B434" s="468"/>
      <c r="C434" s="256" t="s">
        <v>349</v>
      </c>
      <c r="D434" s="254"/>
      <c r="E434" s="254"/>
      <c r="F434" s="254"/>
    </row>
    <row r="435" spans="1:6" ht="62.4" hidden="1" x14ac:dyDescent="0.3">
      <c r="A435" s="465"/>
      <c r="B435" s="468"/>
      <c r="C435" s="257" t="s">
        <v>352</v>
      </c>
      <c r="D435" s="254"/>
      <c r="E435" s="254"/>
      <c r="F435" s="254"/>
    </row>
    <row r="436" spans="1:6" ht="15.75" hidden="1" customHeight="1" x14ac:dyDescent="0.3">
      <c r="A436" s="465"/>
      <c r="B436" s="468"/>
      <c r="C436" s="256" t="s">
        <v>353</v>
      </c>
      <c r="D436" s="254"/>
      <c r="E436" s="254"/>
      <c r="F436" s="254"/>
    </row>
    <row r="437" spans="1:6" ht="15.75" hidden="1" customHeight="1" x14ac:dyDescent="0.3">
      <c r="A437" s="465"/>
      <c r="B437" s="468"/>
      <c r="C437" s="256" t="s">
        <v>354</v>
      </c>
      <c r="D437" s="254"/>
      <c r="E437" s="254"/>
      <c r="F437" s="254"/>
    </row>
    <row r="438" spans="1:6" ht="14.25" customHeight="1" x14ac:dyDescent="0.3">
      <c r="A438" s="464" t="s">
        <v>408</v>
      </c>
      <c r="B438" s="463" t="s">
        <v>81</v>
      </c>
      <c r="C438" s="258" t="s">
        <v>346</v>
      </c>
      <c r="D438" s="259">
        <f>D439+D440+D444+D445</f>
        <v>4000</v>
      </c>
      <c r="E438" s="259">
        <f>E439+E440+E444+E445</f>
        <v>3819.1</v>
      </c>
      <c r="F438" s="259">
        <f>F439+F440+F444+F445</f>
        <v>3819.1</v>
      </c>
    </row>
    <row r="439" spans="1:6" ht="77.25" customHeight="1" x14ac:dyDescent="0.3">
      <c r="A439" s="464"/>
      <c r="B439" s="463"/>
      <c r="C439" s="260" t="s">
        <v>347</v>
      </c>
      <c r="D439" s="259">
        <f>D452+D464+D476</f>
        <v>0</v>
      </c>
      <c r="E439" s="259">
        <f>E452+E464+E476</f>
        <v>0</v>
      </c>
      <c r="F439" s="259">
        <f>F452+F464+F476</f>
        <v>0</v>
      </c>
    </row>
    <row r="440" spans="1:6" ht="51" customHeight="1" x14ac:dyDescent="0.3">
      <c r="A440" s="464"/>
      <c r="B440" s="463"/>
      <c r="C440" s="260" t="s">
        <v>348</v>
      </c>
      <c r="D440" s="259">
        <f>D442+D443</f>
        <v>4000</v>
      </c>
      <c r="E440" s="259">
        <f>E442+E443</f>
        <v>3819.1</v>
      </c>
      <c r="F440" s="259">
        <f>F442+F443</f>
        <v>3819.1</v>
      </c>
    </row>
    <row r="441" spans="1:6" ht="15.75" customHeight="1" x14ac:dyDescent="0.3">
      <c r="A441" s="464"/>
      <c r="B441" s="463"/>
      <c r="C441" s="261" t="s">
        <v>349</v>
      </c>
      <c r="D441" s="259"/>
      <c r="E441" s="259"/>
      <c r="F441" s="259"/>
    </row>
    <row r="442" spans="1:6" ht="31.2" x14ac:dyDescent="0.3">
      <c r="A442" s="464"/>
      <c r="B442" s="463"/>
      <c r="C442" s="261" t="s">
        <v>135</v>
      </c>
      <c r="D442" s="259">
        <f t="shared" ref="D442:F444" si="23">D455+D467+D479</f>
        <v>0</v>
      </c>
      <c r="E442" s="259">
        <f t="shared" si="23"/>
        <v>0</v>
      </c>
      <c r="F442" s="259">
        <f t="shared" si="23"/>
        <v>0</v>
      </c>
    </row>
    <row r="443" spans="1:6" ht="20.25" customHeight="1" x14ac:dyDescent="0.3">
      <c r="A443" s="464"/>
      <c r="B443" s="463"/>
      <c r="C443" s="261" t="s">
        <v>136</v>
      </c>
      <c r="D443" s="259">
        <f t="shared" si="23"/>
        <v>4000</v>
      </c>
      <c r="E443" s="259">
        <f t="shared" si="23"/>
        <v>3819.1</v>
      </c>
      <c r="F443" s="259">
        <f t="shared" si="23"/>
        <v>3819.1</v>
      </c>
    </row>
    <row r="444" spans="1:6" ht="15.75" customHeight="1" x14ac:dyDescent="0.3">
      <c r="A444" s="464"/>
      <c r="B444" s="463"/>
      <c r="C444" s="260" t="s">
        <v>350</v>
      </c>
      <c r="D444" s="259">
        <f t="shared" si="23"/>
        <v>0</v>
      </c>
      <c r="E444" s="259">
        <f t="shared" si="23"/>
        <v>0</v>
      </c>
      <c r="F444" s="259">
        <f t="shared" si="23"/>
        <v>0</v>
      </c>
    </row>
    <row r="445" spans="1:6" ht="31.2" x14ac:dyDescent="0.3">
      <c r="A445" s="464"/>
      <c r="B445" s="463"/>
      <c r="C445" s="260" t="s">
        <v>351</v>
      </c>
      <c r="D445" s="259">
        <f>D447+D448+D449</f>
        <v>0</v>
      </c>
      <c r="E445" s="259">
        <f>E447+E448+E449</f>
        <v>0</v>
      </c>
      <c r="F445" s="259">
        <f>F447+F448+F449</f>
        <v>0</v>
      </c>
    </row>
    <row r="446" spans="1:6" ht="15.75" customHeight="1" x14ac:dyDescent="0.3">
      <c r="A446" s="464"/>
      <c r="B446" s="463"/>
      <c r="C446" s="261" t="s">
        <v>349</v>
      </c>
      <c r="D446" s="259"/>
      <c r="E446" s="259"/>
      <c r="F446" s="259"/>
    </row>
    <row r="447" spans="1:6" ht="62.4" x14ac:dyDescent="0.3">
      <c r="A447" s="464"/>
      <c r="B447" s="463"/>
      <c r="C447" s="262" t="s">
        <v>352</v>
      </c>
      <c r="D447" s="259">
        <f t="shared" ref="D447:F449" si="24">D460+D472+D484</f>
        <v>0</v>
      </c>
      <c r="E447" s="259">
        <f t="shared" si="24"/>
        <v>0</v>
      </c>
      <c r="F447" s="259">
        <f t="shared" si="24"/>
        <v>0</v>
      </c>
    </row>
    <row r="448" spans="1:6" ht="15.75" customHeight="1" x14ac:dyDescent="0.3">
      <c r="A448" s="464"/>
      <c r="B448" s="463"/>
      <c r="C448" s="261" t="s">
        <v>353</v>
      </c>
      <c r="D448" s="259">
        <f t="shared" si="24"/>
        <v>0</v>
      </c>
      <c r="E448" s="259">
        <f t="shared" si="24"/>
        <v>0</v>
      </c>
      <c r="F448" s="259">
        <f t="shared" si="24"/>
        <v>0</v>
      </c>
    </row>
    <row r="449" spans="1:6" ht="15.75" customHeight="1" x14ac:dyDescent="0.3">
      <c r="A449" s="464"/>
      <c r="B449" s="463"/>
      <c r="C449" s="261" t="s">
        <v>354</v>
      </c>
      <c r="D449" s="259">
        <f t="shared" si="24"/>
        <v>0</v>
      </c>
      <c r="E449" s="259">
        <f t="shared" si="24"/>
        <v>0</v>
      </c>
      <c r="F449" s="259">
        <f t="shared" si="24"/>
        <v>0</v>
      </c>
    </row>
    <row r="450" spans="1:6" x14ac:dyDescent="0.3">
      <c r="A450" s="207" t="s">
        <v>349</v>
      </c>
      <c r="B450" s="206"/>
      <c r="C450" s="242"/>
      <c r="D450" s="247"/>
      <c r="E450" s="247"/>
      <c r="F450" s="247"/>
    </row>
    <row r="451" spans="1:6" ht="17.25" customHeight="1" x14ac:dyDescent="0.3">
      <c r="A451" s="462" t="s">
        <v>409</v>
      </c>
      <c r="B451" s="373" t="s">
        <v>83</v>
      </c>
      <c r="C451" s="248" t="s">
        <v>346</v>
      </c>
      <c r="D451" s="249">
        <f>D452+D453+D457+D458</f>
        <v>2000</v>
      </c>
      <c r="E451" s="249">
        <f>E452+E453+E457+E458</f>
        <v>1981.1</v>
      </c>
      <c r="F451" s="249">
        <f>F452+F453+F457+F458</f>
        <v>1981.1</v>
      </c>
    </row>
    <row r="452" spans="1:6" ht="108.75" customHeight="1" x14ac:dyDescent="0.3">
      <c r="A452" s="462"/>
      <c r="B452" s="373"/>
      <c r="C452" s="250" t="s">
        <v>347</v>
      </c>
      <c r="D452" s="249"/>
      <c r="E452" s="249"/>
      <c r="F452" s="249"/>
    </row>
    <row r="453" spans="1:6" ht="49.5" customHeight="1" x14ac:dyDescent="0.3">
      <c r="A453" s="462"/>
      <c r="B453" s="373"/>
      <c r="C453" s="250" t="s">
        <v>348</v>
      </c>
      <c r="D453" s="249">
        <f>D455+D456</f>
        <v>2000</v>
      </c>
      <c r="E453" s="249">
        <f>E455+E456</f>
        <v>1981.1</v>
      </c>
      <c r="F453" s="249">
        <f>F455+F456</f>
        <v>1981.1</v>
      </c>
    </row>
    <row r="454" spans="1:6" ht="15.75" customHeight="1" x14ac:dyDescent="0.3">
      <c r="A454" s="462"/>
      <c r="B454" s="373"/>
      <c r="C454" s="251" t="s">
        <v>349</v>
      </c>
      <c r="D454" s="249"/>
      <c r="E454" s="249"/>
      <c r="F454" s="249"/>
    </row>
    <row r="455" spans="1:6" ht="31.2" x14ac:dyDescent="0.3">
      <c r="A455" s="462"/>
      <c r="B455" s="373"/>
      <c r="C455" s="251" t="s">
        <v>135</v>
      </c>
      <c r="D455" s="249"/>
      <c r="E455" s="249"/>
      <c r="F455" s="249"/>
    </row>
    <row r="456" spans="1:6" ht="15.75" customHeight="1" x14ac:dyDescent="0.3">
      <c r="A456" s="462"/>
      <c r="B456" s="373"/>
      <c r="C456" s="251" t="s">
        <v>136</v>
      </c>
      <c r="D456" s="249">
        <v>2000</v>
      </c>
      <c r="E456" s="249">
        <v>1981.1</v>
      </c>
      <c r="F456" s="249">
        <v>1981.1</v>
      </c>
    </row>
    <row r="457" spans="1:6" ht="15.75" customHeight="1" x14ac:dyDescent="0.3">
      <c r="A457" s="462"/>
      <c r="B457" s="373"/>
      <c r="C457" s="250" t="s">
        <v>350</v>
      </c>
      <c r="D457" s="249"/>
      <c r="E457" s="249"/>
      <c r="F457" s="249"/>
    </row>
    <row r="458" spans="1:6" ht="31.2" x14ac:dyDescent="0.3">
      <c r="A458" s="462"/>
      <c r="B458" s="373"/>
      <c r="C458" s="250" t="s">
        <v>351</v>
      </c>
      <c r="D458" s="249">
        <f>D460+D461+D462</f>
        <v>0</v>
      </c>
      <c r="E458" s="249">
        <f>E460+E461+E462</f>
        <v>0</v>
      </c>
      <c r="F458" s="249">
        <f>F460+F461+F462</f>
        <v>0</v>
      </c>
    </row>
    <row r="459" spans="1:6" ht="15.75" customHeight="1" x14ac:dyDescent="0.3">
      <c r="A459" s="462"/>
      <c r="B459" s="373"/>
      <c r="C459" s="251" t="s">
        <v>349</v>
      </c>
      <c r="D459" s="249"/>
      <c r="E459" s="249"/>
      <c r="F459" s="249"/>
    </row>
    <row r="460" spans="1:6" ht="62.4" x14ac:dyDescent="0.3">
      <c r="A460" s="462"/>
      <c r="B460" s="373"/>
      <c r="C460" s="252" t="s">
        <v>352</v>
      </c>
      <c r="D460" s="249"/>
      <c r="E460" s="249"/>
      <c r="F460" s="249"/>
    </row>
    <row r="461" spans="1:6" ht="15.75" customHeight="1" x14ac:dyDescent="0.3">
      <c r="A461" s="462"/>
      <c r="B461" s="373"/>
      <c r="C461" s="251" t="s">
        <v>353</v>
      </c>
      <c r="D461" s="249"/>
      <c r="E461" s="249"/>
      <c r="F461" s="249"/>
    </row>
    <row r="462" spans="1:6" ht="15.75" customHeight="1" x14ac:dyDescent="0.3">
      <c r="A462" s="462"/>
      <c r="B462" s="373"/>
      <c r="C462" s="251" t="s">
        <v>354</v>
      </c>
      <c r="D462" s="249"/>
      <c r="E462" s="249"/>
      <c r="F462" s="249"/>
    </row>
    <row r="463" spans="1:6" ht="18" customHeight="1" x14ac:dyDescent="0.3">
      <c r="A463" s="462" t="s">
        <v>410</v>
      </c>
      <c r="B463" s="373" t="s">
        <v>411</v>
      </c>
      <c r="C463" s="248" t="s">
        <v>346</v>
      </c>
      <c r="D463" s="249">
        <f>D464+D465+D469+D470</f>
        <v>0</v>
      </c>
      <c r="E463" s="249">
        <f>E464+E465+E469+E470</f>
        <v>0</v>
      </c>
      <c r="F463" s="249">
        <f>F464+F465+F469+F470</f>
        <v>0</v>
      </c>
    </row>
    <row r="464" spans="1:6" ht="78.75" customHeight="1" x14ac:dyDescent="0.3">
      <c r="A464" s="462"/>
      <c r="B464" s="373"/>
      <c r="C464" s="250" t="s">
        <v>347</v>
      </c>
      <c r="D464" s="249"/>
      <c r="E464" s="249"/>
      <c r="F464" s="249"/>
    </row>
    <row r="465" spans="1:6" ht="49.5" customHeight="1" x14ac:dyDescent="0.3">
      <c r="A465" s="462"/>
      <c r="B465" s="373"/>
      <c r="C465" s="250" t="s">
        <v>348</v>
      </c>
      <c r="D465" s="249">
        <f>D467+D468</f>
        <v>0</v>
      </c>
      <c r="E465" s="249">
        <f>E467+E468</f>
        <v>0</v>
      </c>
      <c r="F465" s="249">
        <f>F467+F468</f>
        <v>0</v>
      </c>
    </row>
    <row r="466" spans="1:6" ht="15.75" customHeight="1" x14ac:dyDescent="0.3">
      <c r="A466" s="462"/>
      <c r="B466" s="373"/>
      <c r="C466" s="251" t="s">
        <v>349</v>
      </c>
      <c r="D466" s="249"/>
      <c r="E466" s="249"/>
      <c r="F466" s="249"/>
    </row>
    <row r="467" spans="1:6" ht="15.75" customHeight="1" x14ac:dyDescent="0.3">
      <c r="A467" s="462"/>
      <c r="B467" s="373"/>
      <c r="C467" s="251" t="s">
        <v>135</v>
      </c>
      <c r="D467" s="249"/>
      <c r="E467" s="249"/>
      <c r="F467" s="249"/>
    </row>
    <row r="468" spans="1:6" ht="15.75" customHeight="1" x14ac:dyDescent="0.3">
      <c r="A468" s="462"/>
      <c r="B468" s="373"/>
      <c r="C468" s="251" t="s">
        <v>136</v>
      </c>
      <c r="D468" s="249"/>
      <c r="E468" s="249"/>
      <c r="F468" s="249"/>
    </row>
    <row r="469" spans="1:6" ht="15.75" customHeight="1" x14ac:dyDescent="0.3">
      <c r="A469" s="462"/>
      <c r="B469" s="373"/>
      <c r="C469" s="250" t="s">
        <v>350</v>
      </c>
      <c r="D469" s="249"/>
      <c r="E469" s="249"/>
      <c r="F469" s="249"/>
    </row>
    <row r="470" spans="1:6" ht="31.2" x14ac:dyDescent="0.3">
      <c r="A470" s="462"/>
      <c r="B470" s="373"/>
      <c r="C470" s="250" t="s">
        <v>351</v>
      </c>
      <c r="D470" s="249">
        <f>D472+D473+D474</f>
        <v>0</v>
      </c>
      <c r="E470" s="249">
        <f>E472+E473+E474</f>
        <v>0</v>
      </c>
      <c r="F470" s="249">
        <f>F472+F473+F474</f>
        <v>0</v>
      </c>
    </row>
    <row r="471" spans="1:6" ht="15.75" customHeight="1" x14ac:dyDescent="0.3">
      <c r="A471" s="462"/>
      <c r="B471" s="373"/>
      <c r="C471" s="251" t="s">
        <v>349</v>
      </c>
      <c r="D471" s="249"/>
      <c r="E471" s="249"/>
      <c r="F471" s="249"/>
    </row>
    <row r="472" spans="1:6" ht="62.4" x14ac:dyDescent="0.3">
      <c r="A472" s="462"/>
      <c r="B472" s="373"/>
      <c r="C472" s="252" t="s">
        <v>352</v>
      </c>
      <c r="D472" s="249"/>
      <c r="E472" s="249"/>
      <c r="F472" s="249"/>
    </row>
    <row r="473" spans="1:6" ht="15.75" customHeight="1" x14ac:dyDescent="0.3">
      <c r="A473" s="462"/>
      <c r="B473" s="373"/>
      <c r="C473" s="251" t="s">
        <v>353</v>
      </c>
      <c r="D473" s="249"/>
      <c r="E473" s="249"/>
      <c r="F473" s="249"/>
    </row>
    <row r="474" spans="1:6" ht="15.75" customHeight="1" x14ac:dyDescent="0.3">
      <c r="A474" s="462"/>
      <c r="B474" s="373"/>
      <c r="C474" s="251" t="s">
        <v>354</v>
      </c>
      <c r="D474" s="249"/>
      <c r="E474" s="249"/>
      <c r="F474" s="249"/>
    </row>
    <row r="475" spans="1:6" x14ac:dyDescent="0.3">
      <c r="A475" s="462" t="s">
        <v>412</v>
      </c>
      <c r="B475" s="373" t="s">
        <v>413</v>
      </c>
      <c r="C475" s="248" t="s">
        <v>346</v>
      </c>
      <c r="D475" s="249">
        <f>D476+D477+D481+D482</f>
        <v>2000</v>
      </c>
      <c r="E475" s="249">
        <f>E476+E477+E481+E482</f>
        <v>1838</v>
      </c>
      <c r="F475" s="249">
        <f>F476+F477+F481+F482</f>
        <v>1838</v>
      </c>
    </row>
    <row r="476" spans="1:6" ht="109.5" customHeight="1" x14ac:dyDescent="0.3">
      <c r="A476" s="462"/>
      <c r="B476" s="373"/>
      <c r="C476" s="250" t="s">
        <v>347</v>
      </c>
      <c r="D476" s="249"/>
      <c r="E476" s="249"/>
      <c r="F476" s="249"/>
    </row>
    <row r="477" spans="1:6" ht="92.25" customHeight="1" x14ac:dyDescent="0.3">
      <c r="A477" s="462"/>
      <c r="B477" s="373"/>
      <c r="C477" s="250" t="s">
        <v>348</v>
      </c>
      <c r="D477" s="249">
        <f>D479+D480</f>
        <v>2000</v>
      </c>
      <c r="E477" s="249">
        <f>E479+E480</f>
        <v>1838</v>
      </c>
      <c r="F477" s="249">
        <f>F479+F480</f>
        <v>1838</v>
      </c>
    </row>
    <row r="478" spans="1:6" ht="15.75" customHeight="1" x14ac:dyDescent="0.3">
      <c r="A478" s="462"/>
      <c r="B478" s="373"/>
      <c r="C478" s="251" t="s">
        <v>349</v>
      </c>
      <c r="D478" s="249"/>
      <c r="E478" s="249"/>
      <c r="F478" s="249"/>
    </row>
    <row r="479" spans="1:6" ht="15.75" customHeight="1" x14ac:dyDescent="0.3">
      <c r="A479" s="462"/>
      <c r="B479" s="373"/>
      <c r="C479" s="251" t="s">
        <v>135</v>
      </c>
      <c r="D479" s="249"/>
      <c r="E479" s="249"/>
      <c r="F479" s="249"/>
    </row>
    <row r="480" spans="1:6" ht="15.75" customHeight="1" x14ac:dyDescent="0.3">
      <c r="A480" s="462"/>
      <c r="B480" s="373"/>
      <c r="C480" s="251" t="s">
        <v>136</v>
      </c>
      <c r="D480" s="249">
        <v>2000</v>
      </c>
      <c r="E480" s="249">
        <v>1838</v>
      </c>
      <c r="F480" s="249">
        <v>1838</v>
      </c>
    </row>
    <row r="481" spans="1:6" ht="15.75" customHeight="1" x14ac:dyDescent="0.3">
      <c r="A481" s="462"/>
      <c r="B481" s="373"/>
      <c r="C481" s="250" t="s">
        <v>350</v>
      </c>
      <c r="D481" s="249"/>
      <c r="E481" s="249"/>
      <c r="F481" s="249"/>
    </row>
    <row r="482" spans="1:6" ht="31.2" x14ac:dyDescent="0.3">
      <c r="A482" s="462"/>
      <c r="B482" s="373"/>
      <c r="C482" s="250" t="s">
        <v>351</v>
      </c>
      <c r="D482" s="249">
        <f>D484+D485+D486</f>
        <v>0</v>
      </c>
      <c r="E482" s="249">
        <f>E484+E485+E486</f>
        <v>0</v>
      </c>
      <c r="F482" s="249">
        <f>F484+F485+F486</f>
        <v>0</v>
      </c>
    </row>
    <row r="483" spans="1:6" ht="15.75" customHeight="1" x14ac:dyDescent="0.3">
      <c r="A483" s="462"/>
      <c r="B483" s="373"/>
      <c r="C483" s="251" t="s">
        <v>349</v>
      </c>
      <c r="D483" s="249"/>
      <c r="E483" s="249"/>
      <c r="F483" s="249"/>
    </row>
    <row r="484" spans="1:6" ht="62.4" x14ac:dyDescent="0.3">
      <c r="A484" s="462"/>
      <c r="B484" s="373"/>
      <c r="C484" s="252" t="s">
        <v>352</v>
      </c>
      <c r="D484" s="249"/>
      <c r="E484" s="249"/>
      <c r="F484" s="249"/>
    </row>
    <row r="485" spans="1:6" ht="15.75" customHeight="1" x14ac:dyDescent="0.3">
      <c r="A485" s="462"/>
      <c r="B485" s="373"/>
      <c r="C485" s="251" t="s">
        <v>353</v>
      </c>
      <c r="D485" s="249"/>
      <c r="E485" s="249"/>
      <c r="F485" s="249"/>
    </row>
    <row r="486" spans="1:6" ht="15.75" customHeight="1" x14ac:dyDescent="0.3">
      <c r="A486" s="462"/>
      <c r="B486" s="373"/>
      <c r="C486" s="251" t="s">
        <v>354</v>
      </c>
      <c r="D486" s="249"/>
      <c r="E486" s="249"/>
      <c r="F486" s="249"/>
    </row>
    <row r="487" spans="1:6" ht="14.25" customHeight="1" x14ac:dyDescent="0.3">
      <c r="A487" s="464" t="s">
        <v>414</v>
      </c>
      <c r="B487" s="463" t="s">
        <v>94</v>
      </c>
      <c r="C487" s="258" t="s">
        <v>346</v>
      </c>
      <c r="D487" s="259">
        <f>D488+D489+D493+D494</f>
        <v>3769.6</v>
      </c>
      <c r="E487" s="259">
        <f>E488+E489+E493+E494</f>
        <v>3595.7</v>
      </c>
      <c r="F487" s="259">
        <f>F488+F489+F493+F494</f>
        <v>3595.7</v>
      </c>
    </row>
    <row r="488" spans="1:6" ht="108.75" customHeight="1" x14ac:dyDescent="0.3">
      <c r="A488" s="464"/>
      <c r="B488" s="463"/>
      <c r="C488" s="260" t="s">
        <v>347</v>
      </c>
      <c r="D488" s="259">
        <f>D501+D574</f>
        <v>0</v>
      </c>
      <c r="E488" s="259">
        <f>E501+E574</f>
        <v>0</v>
      </c>
      <c r="F488" s="259">
        <f>F501+F574</f>
        <v>0</v>
      </c>
    </row>
    <row r="489" spans="1:6" ht="93" customHeight="1" x14ac:dyDescent="0.3">
      <c r="A489" s="464"/>
      <c r="B489" s="463"/>
      <c r="C489" s="260" t="s">
        <v>348</v>
      </c>
      <c r="D489" s="259">
        <f>D491+D492</f>
        <v>3690.5</v>
      </c>
      <c r="E489" s="259">
        <f>E491+E492</f>
        <v>3516.5</v>
      </c>
      <c r="F489" s="259">
        <f>F491+F492</f>
        <v>3516.5</v>
      </c>
    </row>
    <row r="490" spans="1:6" ht="15.75" customHeight="1" x14ac:dyDescent="0.3">
      <c r="A490" s="464"/>
      <c r="B490" s="463"/>
      <c r="C490" s="261" t="s">
        <v>349</v>
      </c>
      <c r="D490" s="259"/>
      <c r="E490" s="259"/>
      <c r="F490" s="259"/>
    </row>
    <row r="491" spans="1:6" ht="31.2" x14ac:dyDescent="0.3">
      <c r="A491" s="464"/>
      <c r="B491" s="463"/>
      <c r="C491" s="261" t="s">
        <v>135</v>
      </c>
      <c r="D491" s="259">
        <f t="shared" ref="D491:F493" si="25">D504+D577</f>
        <v>2583.5</v>
      </c>
      <c r="E491" s="259">
        <f t="shared" si="25"/>
        <v>2429.9</v>
      </c>
      <c r="F491" s="259">
        <f t="shared" si="25"/>
        <v>2429.9</v>
      </c>
    </row>
    <row r="492" spans="1:6" x14ac:dyDescent="0.3">
      <c r="A492" s="464"/>
      <c r="B492" s="463"/>
      <c r="C492" s="261" t="s">
        <v>136</v>
      </c>
      <c r="D492" s="259">
        <f t="shared" si="25"/>
        <v>1107</v>
      </c>
      <c r="E492" s="259">
        <f t="shared" si="25"/>
        <v>1086.5999999999999</v>
      </c>
      <c r="F492" s="259">
        <f t="shared" si="25"/>
        <v>1086.5999999999999</v>
      </c>
    </row>
    <row r="493" spans="1:6" ht="15.75" customHeight="1" x14ac:dyDescent="0.3">
      <c r="A493" s="464"/>
      <c r="B493" s="463"/>
      <c r="C493" s="260" t="s">
        <v>350</v>
      </c>
      <c r="D493" s="259">
        <f t="shared" si="25"/>
        <v>79.099999999999994</v>
      </c>
      <c r="E493" s="259">
        <f t="shared" si="25"/>
        <v>79.199999999999989</v>
      </c>
      <c r="F493" s="259">
        <f t="shared" si="25"/>
        <v>79.199999999999989</v>
      </c>
    </row>
    <row r="494" spans="1:6" ht="31.2" x14ac:dyDescent="0.3">
      <c r="A494" s="464"/>
      <c r="B494" s="463"/>
      <c r="C494" s="260" t="s">
        <v>351</v>
      </c>
      <c r="D494" s="259">
        <f>D496+D497+D498</f>
        <v>0</v>
      </c>
      <c r="E494" s="259">
        <f>E496+E497+E498</f>
        <v>0</v>
      </c>
      <c r="F494" s="259">
        <f>F496+F497+F498</f>
        <v>0</v>
      </c>
    </row>
    <row r="495" spans="1:6" ht="15.75" customHeight="1" x14ac:dyDescent="0.3">
      <c r="A495" s="464"/>
      <c r="B495" s="463"/>
      <c r="C495" s="261" t="s">
        <v>349</v>
      </c>
      <c r="D495" s="259"/>
      <c r="E495" s="259"/>
      <c r="F495" s="259"/>
    </row>
    <row r="496" spans="1:6" ht="62.4" x14ac:dyDescent="0.3">
      <c r="A496" s="464"/>
      <c r="B496" s="463"/>
      <c r="C496" s="262" t="s">
        <v>352</v>
      </c>
      <c r="D496" s="259">
        <f t="shared" ref="D496:F498" si="26">D509+D582</f>
        <v>0</v>
      </c>
      <c r="E496" s="259">
        <f t="shared" si="26"/>
        <v>0</v>
      </c>
      <c r="F496" s="259">
        <f t="shared" si="26"/>
        <v>0</v>
      </c>
    </row>
    <row r="497" spans="1:6" ht="15.75" customHeight="1" x14ac:dyDescent="0.3">
      <c r="A497" s="464"/>
      <c r="B497" s="463"/>
      <c r="C497" s="261" t="s">
        <v>353</v>
      </c>
      <c r="D497" s="259">
        <f t="shared" si="26"/>
        <v>0</v>
      </c>
      <c r="E497" s="259">
        <f t="shared" si="26"/>
        <v>0</v>
      </c>
      <c r="F497" s="259">
        <f t="shared" si="26"/>
        <v>0</v>
      </c>
    </row>
    <row r="498" spans="1:6" ht="15.75" customHeight="1" x14ac:dyDescent="0.3">
      <c r="A498" s="464"/>
      <c r="B498" s="463"/>
      <c r="C498" s="261" t="s">
        <v>354</v>
      </c>
      <c r="D498" s="259">
        <f t="shared" si="26"/>
        <v>0</v>
      </c>
      <c r="E498" s="259">
        <f t="shared" si="26"/>
        <v>0</v>
      </c>
      <c r="F498" s="259">
        <f t="shared" si="26"/>
        <v>0</v>
      </c>
    </row>
    <row r="499" spans="1:6" x14ac:dyDescent="0.3">
      <c r="A499" s="207" t="s">
        <v>349</v>
      </c>
      <c r="B499" s="206"/>
      <c r="C499" s="242"/>
      <c r="D499" s="247"/>
      <c r="E499" s="247"/>
      <c r="F499" s="247"/>
    </row>
    <row r="500" spans="1:6" ht="22.5" customHeight="1" x14ac:dyDescent="0.3">
      <c r="A500" s="462" t="s">
        <v>415</v>
      </c>
      <c r="B500" s="373" t="s">
        <v>97</v>
      </c>
      <c r="C500" s="248" t="s">
        <v>346</v>
      </c>
      <c r="D500" s="249">
        <f>D501+D502+D506+D507</f>
        <v>410.6</v>
      </c>
      <c r="E500" s="249">
        <f>E501+E502+E506+E507</f>
        <v>310.60000000000002</v>
      </c>
      <c r="F500" s="249">
        <f>F501+F502+F506+F507</f>
        <v>310.60000000000002</v>
      </c>
    </row>
    <row r="501" spans="1:6" ht="108.75" customHeight="1" x14ac:dyDescent="0.3">
      <c r="A501" s="462"/>
      <c r="B501" s="373"/>
      <c r="C501" s="250" t="s">
        <v>347</v>
      </c>
      <c r="D501" s="249">
        <f>D514+D526+D538+D550+D562</f>
        <v>0</v>
      </c>
      <c r="E501" s="249">
        <f>E514+E526+E538+E550+E562</f>
        <v>0</v>
      </c>
      <c r="F501" s="249">
        <f>F514+F526+F538+F550+F562</f>
        <v>0</v>
      </c>
    </row>
    <row r="502" spans="1:6" ht="92.25" customHeight="1" x14ac:dyDescent="0.3">
      <c r="A502" s="462"/>
      <c r="B502" s="373"/>
      <c r="C502" s="250" t="s">
        <v>348</v>
      </c>
      <c r="D502" s="249">
        <f>D504+D505</f>
        <v>400</v>
      </c>
      <c r="E502" s="249">
        <f>E504+E505</f>
        <v>300</v>
      </c>
      <c r="F502" s="249">
        <f>F504+F505</f>
        <v>300</v>
      </c>
    </row>
    <row r="503" spans="1:6" ht="15.75" customHeight="1" x14ac:dyDescent="0.3">
      <c r="A503" s="462"/>
      <c r="B503" s="373"/>
      <c r="C503" s="251" t="s">
        <v>349</v>
      </c>
      <c r="D503" s="249"/>
      <c r="E503" s="249"/>
      <c r="F503" s="249"/>
    </row>
    <row r="504" spans="1:6" ht="15.75" customHeight="1" x14ac:dyDescent="0.3">
      <c r="A504" s="462"/>
      <c r="B504" s="373"/>
      <c r="C504" s="251" t="s">
        <v>135</v>
      </c>
      <c r="D504" s="249">
        <f t="shared" ref="D504:F506" si="27">D517+D529+D541+D553+D565</f>
        <v>400</v>
      </c>
      <c r="E504" s="249">
        <f t="shared" si="27"/>
        <v>300</v>
      </c>
      <c r="F504" s="249">
        <f t="shared" si="27"/>
        <v>300</v>
      </c>
    </row>
    <row r="505" spans="1:6" ht="15.75" customHeight="1" x14ac:dyDescent="0.3">
      <c r="A505" s="462"/>
      <c r="B505" s="373"/>
      <c r="C505" s="251" t="s">
        <v>136</v>
      </c>
      <c r="D505" s="249">
        <f t="shared" si="27"/>
        <v>0</v>
      </c>
      <c r="E505" s="249">
        <f t="shared" si="27"/>
        <v>0</v>
      </c>
      <c r="F505" s="249">
        <f t="shared" si="27"/>
        <v>0</v>
      </c>
    </row>
    <row r="506" spans="1:6" ht="15.75" customHeight="1" x14ac:dyDescent="0.3">
      <c r="A506" s="462"/>
      <c r="B506" s="373"/>
      <c r="C506" s="250" t="s">
        <v>350</v>
      </c>
      <c r="D506" s="249">
        <f t="shared" si="27"/>
        <v>10.6</v>
      </c>
      <c r="E506" s="249">
        <f t="shared" si="27"/>
        <v>10.6</v>
      </c>
      <c r="F506" s="249">
        <f t="shared" si="27"/>
        <v>10.6</v>
      </c>
    </row>
    <row r="507" spans="1:6" ht="31.2" x14ac:dyDescent="0.3">
      <c r="A507" s="462"/>
      <c r="B507" s="373"/>
      <c r="C507" s="250" t="s">
        <v>351</v>
      </c>
      <c r="D507" s="249">
        <f>D509+D510+D511</f>
        <v>0</v>
      </c>
      <c r="E507" s="249">
        <f>E509+E510+E511</f>
        <v>0</v>
      </c>
      <c r="F507" s="249">
        <f>F509+F510+F511</f>
        <v>0</v>
      </c>
    </row>
    <row r="508" spans="1:6" ht="15.75" customHeight="1" x14ac:dyDescent="0.3">
      <c r="A508" s="462"/>
      <c r="B508" s="373"/>
      <c r="C508" s="251" t="s">
        <v>349</v>
      </c>
      <c r="D508" s="249"/>
      <c r="E508" s="249"/>
      <c r="F508" s="249"/>
    </row>
    <row r="509" spans="1:6" ht="62.4" x14ac:dyDescent="0.3">
      <c r="A509" s="462"/>
      <c r="B509" s="373"/>
      <c r="C509" s="252" t="s">
        <v>352</v>
      </c>
      <c r="D509" s="249">
        <f t="shared" ref="D509:F511" si="28">D522+D534+D546+D558+D570</f>
        <v>0</v>
      </c>
      <c r="E509" s="249">
        <f t="shared" si="28"/>
        <v>0</v>
      </c>
      <c r="F509" s="249">
        <f t="shared" si="28"/>
        <v>0</v>
      </c>
    </row>
    <row r="510" spans="1:6" ht="15.75" customHeight="1" x14ac:dyDescent="0.3">
      <c r="A510" s="462"/>
      <c r="B510" s="373"/>
      <c r="C510" s="251" t="s">
        <v>353</v>
      </c>
      <c r="D510" s="249">
        <f t="shared" si="28"/>
        <v>0</v>
      </c>
      <c r="E510" s="249">
        <f t="shared" si="28"/>
        <v>0</v>
      </c>
      <c r="F510" s="249">
        <f t="shared" si="28"/>
        <v>0</v>
      </c>
    </row>
    <row r="511" spans="1:6" ht="15.75" customHeight="1" x14ac:dyDescent="0.3">
      <c r="A511" s="462"/>
      <c r="B511" s="373"/>
      <c r="C511" s="251" t="s">
        <v>354</v>
      </c>
      <c r="D511" s="249">
        <f t="shared" si="28"/>
        <v>0</v>
      </c>
      <c r="E511" s="249">
        <f t="shared" si="28"/>
        <v>0</v>
      </c>
      <c r="F511" s="249">
        <f t="shared" si="28"/>
        <v>0</v>
      </c>
    </row>
    <row r="512" spans="1:6" ht="18" customHeight="1" x14ac:dyDescent="0.3">
      <c r="A512" s="460" t="s">
        <v>358</v>
      </c>
      <c r="B512" s="461"/>
      <c r="C512" s="242"/>
      <c r="D512" s="247"/>
      <c r="E512" s="247"/>
      <c r="F512" s="247"/>
    </row>
    <row r="513" spans="1:6" ht="15.75" customHeight="1" x14ac:dyDescent="0.3">
      <c r="A513" s="458" t="s">
        <v>416</v>
      </c>
      <c r="B513" s="459" t="s">
        <v>274</v>
      </c>
      <c r="C513" s="245" t="s">
        <v>346</v>
      </c>
      <c r="D513" s="247">
        <f>D514+D515+D519+D520</f>
        <v>0</v>
      </c>
      <c r="E513" s="247">
        <f>E514+E515+E519+E520</f>
        <v>0</v>
      </c>
      <c r="F513" s="247">
        <f>F514+F515+F519+F520</f>
        <v>0</v>
      </c>
    </row>
    <row r="514" spans="1:6" ht="109.2" x14ac:dyDescent="0.3">
      <c r="A514" s="458"/>
      <c r="B514" s="459"/>
      <c r="C514" s="242" t="s">
        <v>347</v>
      </c>
      <c r="D514" s="247"/>
      <c r="E514" s="247"/>
      <c r="F514" s="247"/>
    </row>
    <row r="515" spans="1:6" ht="50.25" customHeight="1" x14ac:dyDescent="0.3">
      <c r="A515" s="458"/>
      <c r="B515" s="459"/>
      <c r="C515" s="242" t="s">
        <v>348</v>
      </c>
      <c r="D515" s="247">
        <f>D517+D518</f>
        <v>0</v>
      </c>
      <c r="E515" s="247">
        <f>E517+E518</f>
        <v>0</v>
      </c>
      <c r="F515" s="247">
        <f>F517+F518</f>
        <v>0</v>
      </c>
    </row>
    <row r="516" spans="1:6" ht="15.75" customHeight="1" x14ac:dyDescent="0.3">
      <c r="A516" s="458"/>
      <c r="B516" s="459"/>
      <c r="C516" s="244" t="s">
        <v>349</v>
      </c>
      <c r="D516" s="247"/>
      <c r="E516" s="247"/>
      <c r="F516" s="247"/>
    </row>
    <row r="517" spans="1:6" ht="15.75" customHeight="1" x14ac:dyDescent="0.3">
      <c r="A517" s="458"/>
      <c r="B517" s="459"/>
      <c r="C517" s="244" t="s">
        <v>135</v>
      </c>
      <c r="D517" s="247"/>
      <c r="E517" s="247"/>
      <c r="F517" s="247"/>
    </row>
    <row r="518" spans="1:6" ht="15.75" customHeight="1" x14ac:dyDescent="0.3">
      <c r="A518" s="458"/>
      <c r="B518" s="459"/>
      <c r="C518" s="244" t="s">
        <v>136</v>
      </c>
      <c r="D518" s="247"/>
      <c r="E518" s="247"/>
      <c r="F518" s="247"/>
    </row>
    <row r="519" spans="1:6" ht="15.75" customHeight="1" x14ac:dyDescent="0.3">
      <c r="A519" s="458"/>
      <c r="B519" s="459"/>
      <c r="C519" s="242" t="s">
        <v>350</v>
      </c>
      <c r="D519" s="247"/>
      <c r="E519" s="247"/>
      <c r="F519" s="247"/>
    </row>
    <row r="520" spans="1:6" ht="31.2" x14ac:dyDescent="0.3">
      <c r="A520" s="458"/>
      <c r="B520" s="459"/>
      <c r="C520" s="242" t="s">
        <v>351</v>
      </c>
      <c r="D520" s="247">
        <f>D522+D523+D524</f>
        <v>0</v>
      </c>
      <c r="E520" s="247">
        <f>E522+E523+E524</f>
        <v>0</v>
      </c>
      <c r="F520" s="247">
        <f>F522+F523+F524</f>
        <v>0</v>
      </c>
    </row>
    <row r="521" spans="1:6" ht="15.75" customHeight="1" x14ac:dyDescent="0.3">
      <c r="A521" s="458"/>
      <c r="B521" s="459"/>
      <c r="C521" s="244" t="s">
        <v>349</v>
      </c>
      <c r="D521" s="247"/>
      <c r="E521" s="247"/>
      <c r="F521" s="247"/>
    </row>
    <row r="522" spans="1:6" ht="47.25" customHeight="1" x14ac:dyDescent="0.3">
      <c r="A522" s="458"/>
      <c r="B522" s="459"/>
      <c r="C522" s="246" t="s">
        <v>352</v>
      </c>
      <c r="D522" s="247"/>
      <c r="E522" s="247"/>
      <c r="F522" s="247"/>
    </row>
    <row r="523" spans="1:6" ht="15.75" customHeight="1" x14ac:dyDescent="0.3">
      <c r="A523" s="458"/>
      <c r="B523" s="459"/>
      <c r="C523" s="244" t="s">
        <v>353</v>
      </c>
      <c r="D523" s="247"/>
      <c r="E523" s="247"/>
      <c r="F523" s="247"/>
    </row>
    <row r="524" spans="1:6" ht="15.75" customHeight="1" x14ac:dyDescent="0.3">
      <c r="A524" s="458"/>
      <c r="B524" s="459"/>
      <c r="C524" s="244" t="s">
        <v>354</v>
      </c>
      <c r="D524" s="247"/>
      <c r="E524" s="247"/>
      <c r="F524" s="247"/>
    </row>
    <row r="525" spans="1:6" ht="15.75" customHeight="1" x14ac:dyDescent="0.3">
      <c r="A525" s="458" t="s">
        <v>417</v>
      </c>
      <c r="B525" s="459" t="s">
        <v>418</v>
      </c>
      <c r="C525" s="245" t="s">
        <v>346</v>
      </c>
      <c r="D525" s="247">
        <f>D526+D527+D531+D532</f>
        <v>310.60000000000002</v>
      </c>
      <c r="E525" s="247">
        <f>E526+E527+E531+E532</f>
        <v>310.60000000000002</v>
      </c>
      <c r="F525" s="247">
        <f>F526+F527+F531+F532</f>
        <v>310.60000000000002</v>
      </c>
    </row>
    <row r="526" spans="1:6" ht="109.2" x14ac:dyDescent="0.3">
      <c r="A526" s="458"/>
      <c r="B526" s="459"/>
      <c r="C526" s="242" t="s">
        <v>347</v>
      </c>
      <c r="D526" s="247"/>
      <c r="E526" s="247"/>
      <c r="F526" s="247"/>
    </row>
    <row r="527" spans="1:6" ht="93.6" x14ac:dyDescent="0.3">
      <c r="A527" s="458"/>
      <c r="B527" s="459"/>
      <c r="C527" s="242" t="s">
        <v>348</v>
      </c>
      <c r="D527" s="247">
        <f>D529+D530</f>
        <v>300</v>
      </c>
      <c r="E527" s="247">
        <f>E529+E530</f>
        <v>300</v>
      </c>
      <c r="F527" s="247">
        <f>F529+F530</f>
        <v>300</v>
      </c>
    </row>
    <row r="528" spans="1:6" ht="15.75" customHeight="1" x14ac:dyDescent="0.3">
      <c r="A528" s="458"/>
      <c r="B528" s="459"/>
      <c r="C528" s="244" t="s">
        <v>349</v>
      </c>
      <c r="D528" s="247"/>
      <c r="E528" s="247"/>
      <c r="F528" s="247"/>
    </row>
    <row r="529" spans="1:6" ht="15.75" customHeight="1" x14ac:dyDescent="0.3">
      <c r="A529" s="458"/>
      <c r="B529" s="459"/>
      <c r="C529" s="244" t="s">
        <v>135</v>
      </c>
      <c r="D529" s="247">
        <v>300</v>
      </c>
      <c r="E529" s="247">
        <v>300</v>
      </c>
      <c r="F529" s="247">
        <v>300</v>
      </c>
    </row>
    <row r="530" spans="1:6" ht="15.75" customHeight="1" x14ac:dyDescent="0.3">
      <c r="A530" s="458"/>
      <c r="B530" s="459"/>
      <c r="C530" s="244" t="s">
        <v>136</v>
      </c>
      <c r="D530" s="247"/>
      <c r="E530" s="247"/>
      <c r="F530" s="247"/>
    </row>
    <row r="531" spans="1:6" ht="15.75" customHeight="1" x14ac:dyDescent="0.3">
      <c r="A531" s="458"/>
      <c r="B531" s="459"/>
      <c r="C531" s="242" t="s">
        <v>350</v>
      </c>
      <c r="D531" s="247">
        <v>10.6</v>
      </c>
      <c r="E531" s="247">
        <v>10.6</v>
      </c>
      <c r="F531" s="247">
        <v>10.6</v>
      </c>
    </row>
    <row r="532" spans="1:6" ht="31.2" x14ac:dyDescent="0.3">
      <c r="A532" s="458"/>
      <c r="B532" s="459"/>
      <c r="C532" s="242" t="s">
        <v>351</v>
      </c>
      <c r="D532" s="247">
        <f>D534+D535+D536</f>
        <v>0</v>
      </c>
      <c r="E532" s="247">
        <f>E534+E535+E536</f>
        <v>0</v>
      </c>
      <c r="F532" s="247">
        <f>F534+F535+F536</f>
        <v>0</v>
      </c>
    </row>
    <row r="533" spans="1:6" ht="15.75" customHeight="1" x14ac:dyDescent="0.3">
      <c r="A533" s="458"/>
      <c r="B533" s="459"/>
      <c r="C533" s="244" t="s">
        <v>349</v>
      </c>
      <c r="D533" s="247"/>
      <c r="E533" s="247"/>
      <c r="F533" s="247"/>
    </row>
    <row r="534" spans="1:6" ht="45.75" customHeight="1" x14ac:dyDescent="0.3">
      <c r="A534" s="458"/>
      <c r="B534" s="459"/>
      <c r="C534" s="246" t="s">
        <v>352</v>
      </c>
      <c r="D534" s="247"/>
      <c r="E534" s="247"/>
      <c r="F534" s="247"/>
    </row>
    <row r="535" spans="1:6" ht="15.75" customHeight="1" x14ac:dyDescent="0.3">
      <c r="A535" s="458"/>
      <c r="B535" s="459"/>
      <c r="C535" s="244" t="s">
        <v>353</v>
      </c>
      <c r="D535" s="247"/>
      <c r="E535" s="247"/>
      <c r="F535" s="247"/>
    </row>
    <row r="536" spans="1:6" ht="15.75" customHeight="1" x14ac:dyDescent="0.3">
      <c r="A536" s="458"/>
      <c r="B536" s="459"/>
      <c r="C536" s="244" t="s">
        <v>354</v>
      </c>
      <c r="D536" s="247"/>
      <c r="E536" s="247"/>
      <c r="F536" s="247"/>
    </row>
    <row r="537" spans="1:6" ht="15.75" hidden="1" customHeight="1" x14ac:dyDescent="0.3">
      <c r="A537" s="458" t="s">
        <v>419</v>
      </c>
      <c r="B537" s="459" t="s">
        <v>420</v>
      </c>
      <c r="C537" s="245" t="s">
        <v>346</v>
      </c>
      <c r="D537" s="247">
        <f>D538+D539+D543+D544</f>
        <v>0</v>
      </c>
      <c r="E537" s="247">
        <f>E538+E539+E543+E544</f>
        <v>0</v>
      </c>
      <c r="F537" s="247">
        <f>F538+F539+F543+F544</f>
        <v>0</v>
      </c>
    </row>
    <row r="538" spans="1:6" ht="109.2" hidden="1" x14ac:dyDescent="0.3">
      <c r="A538" s="458"/>
      <c r="B538" s="459"/>
      <c r="C538" s="242" t="s">
        <v>347</v>
      </c>
      <c r="D538" s="247"/>
      <c r="E538" s="247"/>
      <c r="F538" s="247"/>
    </row>
    <row r="539" spans="1:6" ht="93.6" hidden="1" x14ac:dyDescent="0.3">
      <c r="A539" s="458"/>
      <c r="B539" s="459"/>
      <c r="C539" s="242" t="s">
        <v>348</v>
      </c>
      <c r="D539" s="247">
        <f>D541+D542</f>
        <v>0</v>
      </c>
      <c r="E539" s="247">
        <f>E541+E542</f>
        <v>0</v>
      </c>
      <c r="F539" s="247">
        <f>F541+F542</f>
        <v>0</v>
      </c>
    </row>
    <row r="540" spans="1:6" ht="15.75" hidden="1" customHeight="1" x14ac:dyDescent="0.3">
      <c r="A540" s="458"/>
      <c r="B540" s="459"/>
      <c r="C540" s="244" t="s">
        <v>349</v>
      </c>
      <c r="D540" s="247"/>
      <c r="E540" s="247"/>
      <c r="F540" s="247"/>
    </row>
    <row r="541" spans="1:6" ht="15.75" hidden="1" customHeight="1" x14ac:dyDescent="0.3">
      <c r="A541" s="458"/>
      <c r="B541" s="459"/>
      <c r="C541" s="244" t="s">
        <v>135</v>
      </c>
      <c r="D541" s="247"/>
      <c r="E541" s="247"/>
      <c r="F541" s="247"/>
    </row>
    <row r="542" spans="1:6" ht="15.75" hidden="1" customHeight="1" x14ac:dyDescent="0.3">
      <c r="A542" s="458"/>
      <c r="B542" s="459"/>
      <c r="C542" s="244" t="s">
        <v>136</v>
      </c>
      <c r="D542" s="247"/>
      <c r="E542" s="247"/>
      <c r="F542" s="247"/>
    </row>
    <row r="543" spans="1:6" ht="15.75" hidden="1" customHeight="1" x14ac:dyDescent="0.3">
      <c r="A543" s="458"/>
      <c r="B543" s="459"/>
      <c r="C543" s="242" t="s">
        <v>350</v>
      </c>
      <c r="D543" s="247"/>
      <c r="E543" s="247"/>
      <c r="F543" s="247"/>
    </row>
    <row r="544" spans="1:6" ht="31.2" hidden="1" x14ac:dyDescent="0.3">
      <c r="A544" s="458"/>
      <c r="B544" s="459"/>
      <c r="C544" s="242" t="s">
        <v>351</v>
      </c>
      <c r="D544" s="247">
        <f>D546+D547+D548</f>
        <v>0</v>
      </c>
      <c r="E544" s="247">
        <f>E546+E547+E548</f>
        <v>0</v>
      </c>
      <c r="F544" s="247">
        <f>F546+F547+F548</f>
        <v>0</v>
      </c>
    </row>
    <row r="545" spans="1:6" ht="15.75" hidden="1" customHeight="1" x14ac:dyDescent="0.3">
      <c r="A545" s="458"/>
      <c r="B545" s="459"/>
      <c r="C545" s="244" t="s">
        <v>349</v>
      </c>
      <c r="D545" s="247"/>
      <c r="E545" s="247"/>
      <c r="F545" s="247"/>
    </row>
    <row r="546" spans="1:6" ht="46.5" hidden="1" customHeight="1" x14ac:dyDescent="0.3">
      <c r="A546" s="458"/>
      <c r="B546" s="459"/>
      <c r="C546" s="246" t="s">
        <v>352</v>
      </c>
      <c r="D546" s="247"/>
      <c r="E546" s="247"/>
      <c r="F546" s="247"/>
    </row>
    <row r="547" spans="1:6" ht="15.75" hidden="1" customHeight="1" x14ac:dyDescent="0.3">
      <c r="A547" s="458"/>
      <c r="B547" s="459"/>
      <c r="C547" s="244" t="s">
        <v>353</v>
      </c>
      <c r="D547" s="247"/>
      <c r="E547" s="247"/>
      <c r="F547" s="247"/>
    </row>
    <row r="548" spans="1:6" ht="15.75" hidden="1" customHeight="1" x14ac:dyDescent="0.3">
      <c r="A548" s="458"/>
      <c r="B548" s="459"/>
      <c r="C548" s="244" t="s">
        <v>354</v>
      </c>
      <c r="D548" s="247"/>
      <c r="E548" s="247"/>
      <c r="F548" s="247"/>
    </row>
    <row r="549" spans="1:6" ht="15.75" hidden="1" customHeight="1" x14ac:dyDescent="0.3">
      <c r="A549" s="458" t="s">
        <v>421</v>
      </c>
      <c r="B549" s="459" t="s">
        <v>422</v>
      </c>
      <c r="C549" s="245" t="s">
        <v>346</v>
      </c>
      <c r="D549" s="247">
        <f>D550+D551+D555+D556</f>
        <v>0</v>
      </c>
      <c r="E549" s="247">
        <f>E550+E551+E555+E556</f>
        <v>0</v>
      </c>
      <c r="F549" s="247">
        <f>F550+F551+F555+F556</f>
        <v>0</v>
      </c>
    </row>
    <row r="550" spans="1:6" ht="109.2" hidden="1" x14ac:dyDescent="0.3">
      <c r="A550" s="458"/>
      <c r="B550" s="459"/>
      <c r="C550" s="242" t="s">
        <v>347</v>
      </c>
      <c r="D550" s="247"/>
      <c r="E550" s="247"/>
      <c r="F550" s="247"/>
    </row>
    <row r="551" spans="1:6" ht="93.6" hidden="1" x14ac:dyDescent="0.3">
      <c r="A551" s="458"/>
      <c r="B551" s="459"/>
      <c r="C551" s="242" t="s">
        <v>348</v>
      </c>
      <c r="D551" s="247">
        <f>D553+D554</f>
        <v>0</v>
      </c>
      <c r="E551" s="247">
        <f>E553+E554</f>
        <v>0</v>
      </c>
      <c r="F551" s="247">
        <f>F553+F554</f>
        <v>0</v>
      </c>
    </row>
    <row r="552" spans="1:6" ht="15.75" hidden="1" customHeight="1" x14ac:dyDescent="0.3">
      <c r="A552" s="458"/>
      <c r="B552" s="459"/>
      <c r="C552" s="244" t="s">
        <v>349</v>
      </c>
      <c r="D552" s="247"/>
      <c r="E552" s="247"/>
      <c r="F552" s="247"/>
    </row>
    <row r="553" spans="1:6" ht="15.75" hidden="1" customHeight="1" x14ac:dyDescent="0.3">
      <c r="A553" s="458"/>
      <c r="B553" s="459"/>
      <c r="C553" s="244" t="s">
        <v>135</v>
      </c>
      <c r="D553" s="247"/>
      <c r="E553" s="247"/>
      <c r="F553" s="247"/>
    </row>
    <row r="554" spans="1:6" ht="15.75" hidden="1" customHeight="1" x14ac:dyDescent="0.3">
      <c r="A554" s="458"/>
      <c r="B554" s="459"/>
      <c r="C554" s="244" t="s">
        <v>136</v>
      </c>
      <c r="D554" s="247"/>
      <c r="E554" s="247"/>
      <c r="F554" s="247"/>
    </row>
    <row r="555" spans="1:6" ht="15.75" hidden="1" customHeight="1" x14ac:dyDescent="0.3">
      <c r="A555" s="458"/>
      <c r="B555" s="459"/>
      <c r="C555" s="242" t="s">
        <v>350</v>
      </c>
      <c r="D555" s="247"/>
      <c r="E555" s="247"/>
      <c r="F555" s="247"/>
    </row>
    <row r="556" spans="1:6" ht="31.2" hidden="1" x14ac:dyDescent="0.3">
      <c r="A556" s="458"/>
      <c r="B556" s="459"/>
      <c r="C556" s="242" t="s">
        <v>351</v>
      </c>
      <c r="D556" s="247">
        <f>D558+D559+D560</f>
        <v>0</v>
      </c>
      <c r="E556" s="247">
        <f>E558+E559+E560</f>
        <v>0</v>
      </c>
      <c r="F556" s="247">
        <f>F558+F559+F560</f>
        <v>0</v>
      </c>
    </row>
    <row r="557" spans="1:6" ht="15.75" hidden="1" customHeight="1" x14ac:dyDescent="0.3">
      <c r="A557" s="458"/>
      <c r="B557" s="459"/>
      <c r="C557" s="244" t="s">
        <v>349</v>
      </c>
      <c r="D557" s="247"/>
      <c r="E557" s="247"/>
      <c r="F557" s="247"/>
    </row>
    <row r="558" spans="1:6" ht="49.5" hidden="1" customHeight="1" x14ac:dyDescent="0.3">
      <c r="A558" s="458"/>
      <c r="B558" s="459"/>
      <c r="C558" s="246" t="s">
        <v>352</v>
      </c>
      <c r="D558" s="247"/>
      <c r="E558" s="247"/>
      <c r="F558" s="247"/>
    </row>
    <row r="559" spans="1:6" ht="15.75" hidden="1" customHeight="1" x14ac:dyDescent="0.3">
      <c r="A559" s="458"/>
      <c r="B559" s="459"/>
      <c r="C559" s="244" t="s">
        <v>353</v>
      </c>
      <c r="D559" s="247"/>
      <c r="E559" s="247"/>
      <c r="F559" s="247"/>
    </row>
    <row r="560" spans="1:6" ht="15.75" hidden="1" customHeight="1" x14ac:dyDescent="0.3">
      <c r="A560" s="458"/>
      <c r="B560" s="459"/>
      <c r="C560" s="244" t="s">
        <v>354</v>
      </c>
      <c r="D560" s="247"/>
      <c r="E560" s="247"/>
      <c r="F560" s="247"/>
    </row>
    <row r="561" spans="1:6" ht="15.75" customHeight="1" x14ac:dyDescent="0.3">
      <c r="A561" s="458" t="s">
        <v>423</v>
      </c>
      <c r="B561" s="459" t="s">
        <v>424</v>
      </c>
      <c r="C561" s="245" t="s">
        <v>346</v>
      </c>
      <c r="D561" s="247">
        <f>D562+D563+D567+D568</f>
        <v>100</v>
      </c>
      <c r="E561" s="247">
        <f>E562+E563+E567+E568</f>
        <v>0</v>
      </c>
      <c r="F561" s="247">
        <f>F562+F563+F567+F568</f>
        <v>0</v>
      </c>
    </row>
    <row r="562" spans="1:6" ht="77.25" customHeight="1" x14ac:dyDescent="0.3">
      <c r="A562" s="458"/>
      <c r="B562" s="459"/>
      <c r="C562" s="242" t="s">
        <v>347</v>
      </c>
      <c r="D562" s="247"/>
      <c r="E562" s="247"/>
      <c r="F562" s="247"/>
    </row>
    <row r="563" spans="1:6" ht="93.6" x14ac:dyDescent="0.3">
      <c r="A563" s="458"/>
      <c r="B563" s="459"/>
      <c r="C563" s="242" t="s">
        <v>348</v>
      </c>
      <c r="D563" s="247">
        <f>D565+D566</f>
        <v>100</v>
      </c>
      <c r="E563" s="247">
        <f>E565+E566</f>
        <v>0</v>
      </c>
      <c r="F563" s="247">
        <f>F565+F566</f>
        <v>0</v>
      </c>
    </row>
    <row r="564" spans="1:6" ht="15.75" customHeight="1" x14ac:dyDescent="0.3">
      <c r="A564" s="458"/>
      <c r="B564" s="459"/>
      <c r="C564" s="244" t="s">
        <v>349</v>
      </c>
      <c r="D564" s="247"/>
      <c r="E564" s="247"/>
      <c r="F564" s="247"/>
    </row>
    <row r="565" spans="1:6" ht="15.75" customHeight="1" x14ac:dyDescent="0.3">
      <c r="A565" s="458"/>
      <c r="B565" s="459"/>
      <c r="C565" s="244" t="s">
        <v>135</v>
      </c>
      <c r="D565" s="247">
        <v>100</v>
      </c>
      <c r="E565" s="247">
        <v>0</v>
      </c>
      <c r="F565" s="247">
        <v>0</v>
      </c>
    </row>
    <row r="566" spans="1:6" ht="15.75" customHeight="1" x14ac:dyDescent="0.3">
      <c r="A566" s="458"/>
      <c r="B566" s="459"/>
      <c r="C566" s="244" t="s">
        <v>136</v>
      </c>
      <c r="D566" s="247"/>
      <c r="E566" s="247"/>
      <c r="F566" s="247"/>
    </row>
    <row r="567" spans="1:6" ht="15.75" customHeight="1" x14ac:dyDescent="0.3">
      <c r="A567" s="458"/>
      <c r="B567" s="459"/>
      <c r="C567" s="242" t="s">
        <v>350</v>
      </c>
      <c r="D567" s="247"/>
      <c r="E567" s="247"/>
      <c r="F567" s="247"/>
    </row>
    <row r="568" spans="1:6" ht="31.2" x14ac:dyDescent="0.3">
      <c r="A568" s="458"/>
      <c r="B568" s="459"/>
      <c r="C568" s="242" t="s">
        <v>351</v>
      </c>
      <c r="D568" s="247">
        <f>D570+D571+D572</f>
        <v>0</v>
      </c>
      <c r="E568" s="247">
        <f>E570+E571+E572</f>
        <v>0</v>
      </c>
      <c r="F568" s="247">
        <f>F570+F571+F572</f>
        <v>0</v>
      </c>
    </row>
    <row r="569" spans="1:6" ht="15.75" customHeight="1" x14ac:dyDescent="0.3">
      <c r="A569" s="458"/>
      <c r="B569" s="459"/>
      <c r="C569" s="244" t="s">
        <v>349</v>
      </c>
      <c r="D569" s="247"/>
      <c r="E569" s="247"/>
      <c r="F569" s="247"/>
    </row>
    <row r="570" spans="1:6" ht="46.5" customHeight="1" x14ac:dyDescent="0.3">
      <c r="A570" s="458"/>
      <c r="B570" s="459"/>
      <c r="C570" s="246" t="s">
        <v>352</v>
      </c>
      <c r="D570" s="247"/>
      <c r="E570" s="247"/>
      <c r="F570" s="247"/>
    </row>
    <row r="571" spans="1:6" ht="15.75" customHeight="1" x14ac:dyDescent="0.3">
      <c r="A571" s="458"/>
      <c r="B571" s="459"/>
      <c r="C571" s="244" t="s">
        <v>353</v>
      </c>
      <c r="D571" s="247"/>
      <c r="E571" s="247"/>
      <c r="F571" s="247"/>
    </row>
    <row r="572" spans="1:6" ht="15.75" customHeight="1" x14ac:dyDescent="0.3">
      <c r="A572" s="458"/>
      <c r="B572" s="459"/>
      <c r="C572" s="244" t="s">
        <v>354</v>
      </c>
      <c r="D572" s="247"/>
      <c r="E572" s="247"/>
      <c r="F572" s="247"/>
    </row>
    <row r="573" spans="1:6" ht="17.25" customHeight="1" x14ac:dyDescent="0.3">
      <c r="A573" s="462" t="s">
        <v>425</v>
      </c>
      <c r="B573" s="373" t="s">
        <v>100</v>
      </c>
      <c r="C573" s="248" t="s">
        <v>346</v>
      </c>
      <c r="D573" s="249">
        <f>D574+D575+D579+D580</f>
        <v>3359</v>
      </c>
      <c r="E573" s="249">
        <f>E574+E575+E579+E580</f>
        <v>3285.1</v>
      </c>
      <c r="F573" s="249">
        <f>F574+F575+F579+F580</f>
        <v>3285.1</v>
      </c>
    </row>
    <row r="574" spans="1:6" ht="109.5" customHeight="1" x14ac:dyDescent="0.3">
      <c r="A574" s="462"/>
      <c r="B574" s="373"/>
      <c r="C574" s="250" t="s">
        <v>347</v>
      </c>
      <c r="D574" s="249">
        <f>D587+D599+D611+D623+D635</f>
        <v>0</v>
      </c>
      <c r="E574" s="249">
        <f>E587+E599+E611+E623+E635</f>
        <v>0</v>
      </c>
      <c r="F574" s="249">
        <f>F587+F599+F611+F623+F635</f>
        <v>0</v>
      </c>
    </row>
    <row r="575" spans="1:6" ht="93" customHeight="1" x14ac:dyDescent="0.3">
      <c r="A575" s="462"/>
      <c r="B575" s="373"/>
      <c r="C575" s="250" t="s">
        <v>348</v>
      </c>
      <c r="D575" s="249">
        <f>D577+D578</f>
        <v>3290.5</v>
      </c>
      <c r="E575" s="249">
        <f>E577+E578</f>
        <v>3216.5</v>
      </c>
      <c r="F575" s="249">
        <f>F577+F578</f>
        <v>3216.5</v>
      </c>
    </row>
    <row r="576" spans="1:6" ht="15.75" customHeight="1" x14ac:dyDescent="0.3">
      <c r="A576" s="462"/>
      <c r="B576" s="373"/>
      <c r="C576" s="251" t="s">
        <v>349</v>
      </c>
      <c r="D576" s="249"/>
      <c r="E576" s="249"/>
      <c r="F576" s="249"/>
    </row>
    <row r="577" spans="1:6" ht="15.75" customHeight="1" x14ac:dyDescent="0.3">
      <c r="A577" s="462"/>
      <c r="B577" s="373"/>
      <c r="C577" s="251" t="s">
        <v>135</v>
      </c>
      <c r="D577" s="249">
        <f t="shared" ref="D577:F579" si="29">D590+D602+D614+D626+D638</f>
        <v>2183.5</v>
      </c>
      <c r="E577" s="249">
        <f t="shared" si="29"/>
        <v>2129.9</v>
      </c>
      <c r="F577" s="249">
        <f t="shared" si="29"/>
        <v>2129.9</v>
      </c>
    </row>
    <row r="578" spans="1:6" ht="15.75" customHeight="1" x14ac:dyDescent="0.3">
      <c r="A578" s="462"/>
      <c r="B578" s="373"/>
      <c r="C578" s="251" t="s">
        <v>136</v>
      </c>
      <c r="D578" s="249">
        <f t="shared" si="29"/>
        <v>1107</v>
      </c>
      <c r="E578" s="249">
        <f t="shared" si="29"/>
        <v>1086.5999999999999</v>
      </c>
      <c r="F578" s="249">
        <f t="shared" si="29"/>
        <v>1086.5999999999999</v>
      </c>
    </row>
    <row r="579" spans="1:6" ht="15.75" customHeight="1" x14ac:dyDescent="0.3">
      <c r="A579" s="462"/>
      <c r="B579" s="373"/>
      <c r="C579" s="250" t="s">
        <v>350</v>
      </c>
      <c r="D579" s="249">
        <f t="shared" si="29"/>
        <v>68.5</v>
      </c>
      <c r="E579" s="249">
        <f t="shared" si="29"/>
        <v>68.599999999999994</v>
      </c>
      <c r="F579" s="249">
        <f t="shared" si="29"/>
        <v>68.599999999999994</v>
      </c>
    </row>
    <row r="580" spans="1:6" ht="31.2" x14ac:dyDescent="0.3">
      <c r="A580" s="462"/>
      <c r="B580" s="373"/>
      <c r="C580" s="250" t="s">
        <v>351</v>
      </c>
      <c r="D580" s="249">
        <f>D582+D583+D584</f>
        <v>0</v>
      </c>
      <c r="E580" s="249">
        <f>E582+E583+E584</f>
        <v>0</v>
      </c>
      <c r="F580" s="249">
        <f>F582+F583+F584</f>
        <v>0</v>
      </c>
    </row>
    <row r="581" spans="1:6" ht="15.75" customHeight="1" x14ac:dyDescent="0.3">
      <c r="A581" s="462"/>
      <c r="B581" s="373"/>
      <c r="C581" s="251" t="s">
        <v>349</v>
      </c>
      <c r="D581" s="249"/>
      <c r="E581" s="249"/>
      <c r="F581" s="249"/>
    </row>
    <row r="582" spans="1:6" ht="62.4" x14ac:dyDescent="0.3">
      <c r="A582" s="462"/>
      <c r="B582" s="373"/>
      <c r="C582" s="252" t="s">
        <v>352</v>
      </c>
      <c r="D582" s="249">
        <f t="shared" ref="D582:F584" si="30">D595+D607+D619+D631+D643</f>
        <v>0</v>
      </c>
      <c r="E582" s="249">
        <f t="shared" si="30"/>
        <v>0</v>
      </c>
      <c r="F582" s="249">
        <f t="shared" si="30"/>
        <v>0</v>
      </c>
    </row>
    <row r="583" spans="1:6" ht="15.75" customHeight="1" x14ac:dyDescent="0.3">
      <c r="A583" s="462"/>
      <c r="B583" s="373"/>
      <c r="C583" s="251" t="s">
        <v>353</v>
      </c>
      <c r="D583" s="249">
        <f t="shared" si="30"/>
        <v>0</v>
      </c>
      <c r="E583" s="249">
        <f t="shared" si="30"/>
        <v>0</v>
      </c>
      <c r="F583" s="249">
        <f t="shared" si="30"/>
        <v>0</v>
      </c>
    </row>
    <row r="584" spans="1:6" ht="15.75" customHeight="1" x14ac:dyDescent="0.3">
      <c r="A584" s="462"/>
      <c r="B584" s="373"/>
      <c r="C584" s="251" t="s">
        <v>354</v>
      </c>
      <c r="D584" s="249">
        <f t="shared" si="30"/>
        <v>0</v>
      </c>
      <c r="E584" s="249">
        <f t="shared" si="30"/>
        <v>0</v>
      </c>
      <c r="F584" s="249">
        <f t="shared" si="30"/>
        <v>0</v>
      </c>
    </row>
    <row r="585" spans="1:6" ht="18" customHeight="1" x14ac:dyDescent="0.3">
      <c r="A585" s="460" t="s">
        <v>358</v>
      </c>
      <c r="B585" s="461"/>
      <c r="C585" s="242"/>
      <c r="D585" s="247"/>
      <c r="E585" s="247"/>
      <c r="F585" s="247"/>
    </row>
    <row r="586" spans="1:6" ht="15.75" customHeight="1" x14ac:dyDescent="0.3">
      <c r="A586" s="458" t="s">
        <v>292</v>
      </c>
      <c r="B586" s="459" t="s">
        <v>426</v>
      </c>
      <c r="C586" s="245" t="s">
        <v>346</v>
      </c>
      <c r="D586" s="247">
        <f>D587+D588+D592+D593</f>
        <v>1568.5</v>
      </c>
      <c r="E586" s="247">
        <f>E587+E588+E592+E593</f>
        <v>1568.6</v>
      </c>
      <c r="F586" s="247">
        <f>F587+F588+F592+F593</f>
        <v>1568.6</v>
      </c>
    </row>
    <row r="587" spans="1:6" ht="109.2" x14ac:dyDescent="0.3">
      <c r="A587" s="458"/>
      <c r="B587" s="459"/>
      <c r="C587" s="242" t="s">
        <v>347</v>
      </c>
      <c r="D587" s="247"/>
      <c r="E587" s="247"/>
      <c r="F587" s="247"/>
    </row>
    <row r="588" spans="1:6" ht="93.6" x14ac:dyDescent="0.3">
      <c r="A588" s="458"/>
      <c r="B588" s="459"/>
      <c r="C588" s="242" t="s">
        <v>348</v>
      </c>
      <c r="D588" s="247">
        <f>D590+D591</f>
        <v>1500</v>
      </c>
      <c r="E588" s="247">
        <f>E590+E591</f>
        <v>1500</v>
      </c>
      <c r="F588" s="247">
        <f>F590+F591</f>
        <v>1500</v>
      </c>
    </row>
    <row r="589" spans="1:6" ht="15.75" customHeight="1" x14ac:dyDescent="0.3">
      <c r="A589" s="458"/>
      <c r="B589" s="459"/>
      <c r="C589" s="244" t="s">
        <v>349</v>
      </c>
      <c r="D589" s="247"/>
      <c r="E589" s="247"/>
      <c r="F589" s="247"/>
    </row>
    <row r="590" spans="1:6" ht="15.75" customHeight="1" x14ac:dyDescent="0.3">
      <c r="A590" s="458"/>
      <c r="B590" s="459"/>
      <c r="C590" s="244" t="s">
        <v>135</v>
      </c>
      <c r="D590" s="247">
        <v>1300</v>
      </c>
      <c r="E590" s="247">
        <v>1300</v>
      </c>
      <c r="F590" s="247">
        <v>1300</v>
      </c>
    </row>
    <row r="591" spans="1:6" ht="15.75" customHeight="1" x14ac:dyDescent="0.3">
      <c r="A591" s="458"/>
      <c r="B591" s="459"/>
      <c r="C591" s="244" t="s">
        <v>136</v>
      </c>
      <c r="D591" s="247">
        <v>200</v>
      </c>
      <c r="E591" s="247">
        <v>200</v>
      </c>
      <c r="F591" s="247">
        <v>200</v>
      </c>
    </row>
    <row r="592" spans="1:6" ht="15.75" customHeight="1" x14ac:dyDescent="0.3">
      <c r="A592" s="458"/>
      <c r="B592" s="459"/>
      <c r="C592" s="242" t="s">
        <v>350</v>
      </c>
      <c r="D592" s="247">
        <v>68.5</v>
      </c>
      <c r="E592" s="247">
        <v>68.599999999999994</v>
      </c>
      <c r="F592" s="247">
        <v>68.599999999999994</v>
      </c>
    </row>
    <row r="593" spans="1:6" ht="31.2" x14ac:dyDescent="0.3">
      <c r="A593" s="458"/>
      <c r="B593" s="459"/>
      <c r="C593" s="242" t="s">
        <v>351</v>
      </c>
      <c r="D593" s="247">
        <f>D595+D596+D597</f>
        <v>0</v>
      </c>
      <c r="E593" s="247">
        <f>E595+E596+E597</f>
        <v>0</v>
      </c>
      <c r="F593" s="247">
        <f>F595+F596+F597</f>
        <v>0</v>
      </c>
    </row>
    <row r="594" spans="1:6" ht="15.75" customHeight="1" x14ac:dyDescent="0.3">
      <c r="A594" s="458"/>
      <c r="B594" s="459"/>
      <c r="C594" s="244" t="s">
        <v>349</v>
      </c>
      <c r="D594" s="247"/>
      <c r="E594" s="247"/>
      <c r="F594" s="247"/>
    </row>
    <row r="595" spans="1:6" ht="45" customHeight="1" x14ac:dyDescent="0.3">
      <c r="A595" s="458"/>
      <c r="B595" s="459"/>
      <c r="C595" s="246" t="s">
        <v>352</v>
      </c>
      <c r="D595" s="247"/>
      <c r="E595" s="247"/>
      <c r="F595" s="247"/>
    </row>
    <row r="596" spans="1:6" ht="15.75" customHeight="1" x14ac:dyDescent="0.3">
      <c r="A596" s="458"/>
      <c r="B596" s="459"/>
      <c r="C596" s="244" t="s">
        <v>353</v>
      </c>
      <c r="D596" s="247"/>
      <c r="E596" s="247"/>
      <c r="F596" s="247"/>
    </row>
    <row r="597" spans="1:6" ht="15.75" customHeight="1" x14ac:dyDescent="0.3">
      <c r="A597" s="458"/>
      <c r="B597" s="459"/>
      <c r="C597" s="244" t="s">
        <v>354</v>
      </c>
      <c r="D597" s="247"/>
      <c r="E597" s="247"/>
      <c r="F597" s="247"/>
    </row>
    <row r="598" spans="1:6" ht="15.75" hidden="1" customHeight="1" x14ac:dyDescent="0.3">
      <c r="A598" s="458" t="s">
        <v>427</v>
      </c>
      <c r="B598" s="459" t="s">
        <v>428</v>
      </c>
      <c r="C598" s="245" t="s">
        <v>346</v>
      </c>
      <c r="D598" s="247">
        <f>D599+D600+D604+D605</f>
        <v>0</v>
      </c>
      <c r="E598" s="247">
        <f>E599+E600+E604+E605</f>
        <v>0</v>
      </c>
      <c r="F598" s="247">
        <f>F599+F600+F604+F605</f>
        <v>0</v>
      </c>
    </row>
    <row r="599" spans="1:6" ht="109.2" hidden="1" x14ac:dyDescent="0.3">
      <c r="A599" s="458"/>
      <c r="B599" s="459"/>
      <c r="C599" s="242" t="s">
        <v>347</v>
      </c>
      <c r="D599" s="247"/>
      <c r="E599" s="247"/>
      <c r="F599" s="247"/>
    </row>
    <row r="600" spans="1:6" ht="93.6" hidden="1" x14ac:dyDescent="0.3">
      <c r="A600" s="458"/>
      <c r="B600" s="459"/>
      <c r="C600" s="242" t="s">
        <v>348</v>
      </c>
      <c r="D600" s="247">
        <f>D602+D603</f>
        <v>0</v>
      </c>
      <c r="E600" s="247">
        <f>E602+E603</f>
        <v>0</v>
      </c>
      <c r="F600" s="247">
        <f>F602+F603</f>
        <v>0</v>
      </c>
    </row>
    <row r="601" spans="1:6" ht="15.75" hidden="1" customHeight="1" x14ac:dyDescent="0.3">
      <c r="A601" s="458"/>
      <c r="B601" s="459"/>
      <c r="C601" s="244" t="s">
        <v>349</v>
      </c>
      <c r="D601" s="247"/>
      <c r="E601" s="247"/>
      <c r="F601" s="247"/>
    </row>
    <row r="602" spans="1:6" ht="15.75" hidden="1" customHeight="1" x14ac:dyDescent="0.3">
      <c r="A602" s="458"/>
      <c r="B602" s="459"/>
      <c r="C602" s="244" t="s">
        <v>135</v>
      </c>
      <c r="D602" s="247"/>
      <c r="E602" s="247"/>
      <c r="F602" s="247"/>
    </row>
    <row r="603" spans="1:6" ht="15.75" hidden="1" customHeight="1" x14ac:dyDescent="0.3">
      <c r="A603" s="458"/>
      <c r="B603" s="459"/>
      <c r="C603" s="244" t="s">
        <v>136</v>
      </c>
      <c r="D603" s="247"/>
      <c r="E603" s="247"/>
      <c r="F603" s="247"/>
    </row>
    <row r="604" spans="1:6" ht="15.75" hidden="1" customHeight="1" x14ac:dyDescent="0.3">
      <c r="A604" s="458"/>
      <c r="B604" s="459"/>
      <c r="C604" s="242" t="s">
        <v>350</v>
      </c>
      <c r="D604" s="247"/>
      <c r="E604" s="247"/>
      <c r="F604" s="247"/>
    </row>
    <row r="605" spans="1:6" ht="31.2" hidden="1" x14ac:dyDescent="0.3">
      <c r="A605" s="458"/>
      <c r="B605" s="459"/>
      <c r="C605" s="242" t="s">
        <v>351</v>
      </c>
      <c r="D605" s="247">
        <f>D607+D608+D609</f>
        <v>0</v>
      </c>
      <c r="E605" s="247">
        <f>E607+E608+E609</f>
        <v>0</v>
      </c>
      <c r="F605" s="247">
        <f>F607+F608+F609</f>
        <v>0</v>
      </c>
    </row>
    <row r="606" spans="1:6" ht="15.75" hidden="1" customHeight="1" x14ac:dyDescent="0.3">
      <c r="A606" s="458"/>
      <c r="B606" s="459"/>
      <c r="C606" s="244" t="s">
        <v>349</v>
      </c>
      <c r="D606" s="247"/>
      <c r="E606" s="247"/>
      <c r="F606" s="247"/>
    </row>
    <row r="607" spans="1:6" ht="48.75" hidden="1" customHeight="1" x14ac:dyDescent="0.3">
      <c r="A607" s="458"/>
      <c r="B607" s="459"/>
      <c r="C607" s="246" t="s">
        <v>352</v>
      </c>
      <c r="D607" s="247"/>
      <c r="E607" s="247"/>
      <c r="F607" s="247"/>
    </row>
    <row r="608" spans="1:6" ht="15.75" hidden="1" customHeight="1" x14ac:dyDescent="0.3">
      <c r="A608" s="458"/>
      <c r="B608" s="459"/>
      <c r="C608" s="244" t="s">
        <v>353</v>
      </c>
      <c r="D608" s="247"/>
      <c r="E608" s="247"/>
      <c r="F608" s="247"/>
    </row>
    <row r="609" spans="1:6" ht="15.75" hidden="1" customHeight="1" x14ac:dyDescent="0.3">
      <c r="A609" s="458"/>
      <c r="B609" s="459"/>
      <c r="C609" s="244" t="s">
        <v>354</v>
      </c>
      <c r="D609" s="247"/>
      <c r="E609" s="247"/>
      <c r="F609" s="247"/>
    </row>
    <row r="610" spans="1:6" ht="15.75" customHeight="1" x14ac:dyDescent="0.3">
      <c r="A610" s="458" t="s">
        <v>429</v>
      </c>
      <c r="B610" s="459" t="s">
        <v>430</v>
      </c>
      <c r="C610" s="245" t="s">
        <v>346</v>
      </c>
      <c r="D610" s="247">
        <f>D611+D612+D616+D617</f>
        <v>250</v>
      </c>
      <c r="E610" s="247">
        <f>E611+E612+E616+E617</f>
        <v>248.6</v>
      </c>
      <c r="F610" s="247">
        <f>F611+F612+F616+F617</f>
        <v>248.6</v>
      </c>
    </row>
    <row r="611" spans="1:6" ht="77.25" customHeight="1" x14ac:dyDescent="0.3">
      <c r="A611" s="458"/>
      <c r="B611" s="459"/>
      <c r="C611" s="242" t="s">
        <v>347</v>
      </c>
      <c r="D611" s="247"/>
      <c r="E611" s="247"/>
      <c r="F611" s="247"/>
    </row>
    <row r="612" spans="1:6" ht="93.6" x14ac:dyDescent="0.3">
      <c r="A612" s="458"/>
      <c r="B612" s="459"/>
      <c r="C612" s="242" t="s">
        <v>348</v>
      </c>
      <c r="D612" s="247">
        <f>D614+D615</f>
        <v>250</v>
      </c>
      <c r="E612" s="247">
        <f>E614+E615</f>
        <v>248.6</v>
      </c>
      <c r="F612" s="247">
        <f>F614+F615</f>
        <v>248.6</v>
      </c>
    </row>
    <row r="613" spans="1:6" ht="15.75" customHeight="1" x14ac:dyDescent="0.3">
      <c r="A613" s="458"/>
      <c r="B613" s="459"/>
      <c r="C613" s="244" t="s">
        <v>349</v>
      </c>
      <c r="D613" s="247"/>
      <c r="E613" s="247"/>
      <c r="F613" s="247"/>
    </row>
    <row r="614" spans="1:6" ht="15.75" customHeight="1" x14ac:dyDescent="0.3">
      <c r="A614" s="458"/>
      <c r="B614" s="459"/>
      <c r="C614" s="244" t="s">
        <v>135</v>
      </c>
      <c r="D614" s="247"/>
      <c r="E614" s="247"/>
      <c r="F614" s="247"/>
    </row>
    <row r="615" spans="1:6" ht="15.75" customHeight="1" x14ac:dyDescent="0.3">
      <c r="A615" s="458"/>
      <c r="B615" s="459"/>
      <c r="C615" s="244" t="s">
        <v>136</v>
      </c>
      <c r="D615" s="247">
        <v>250</v>
      </c>
      <c r="E615" s="247">
        <v>248.6</v>
      </c>
      <c r="F615" s="247">
        <v>248.6</v>
      </c>
    </row>
    <row r="616" spans="1:6" ht="15.75" customHeight="1" x14ac:dyDescent="0.3">
      <c r="A616" s="458"/>
      <c r="B616" s="459"/>
      <c r="C616" s="242" t="s">
        <v>350</v>
      </c>
      <c r="D616" s="247"/>
      <c r="E616" s="247"/>
      <c r="F616" s="247"/>
    </row>
    <row r="617" spans="1:6" ht="31.2" x14ac:dyDescent="0.3">
      <c r="A617" s="458"/>
      <c r="B617" s="459"/>
      <c r="C617" s="242" t="s">
        <v>351</v>
      </c>
      <c r="D617" s="247">
        <f>D619+D620+D621</f>
        <v>0</v>
      </c>
      <c r="E617" s="247">
        <f>E619+E620+E621</f>
        <v>0</v>
      </c>
      <c r="F617" s="247">
        <f>F619+F620+F621</f>
        <v>0</v>
      </c>
    </row>
    <row r="618" spans="1:6" ht="15.75" customHeight="1" x14ac:dyDescent="0.3">
      <c r="A618" s="458"/>
      <c r="B618" s="459"/>
      <c r="C618" s="244" t="s">
        <v>349</v>
      </c>
      <c r="D618" s="247"/>
      <c r="E618" s="247"/>
      <c r="F618" s="247"/>
    </row>
    <row r="619" spans="1:6" ht="45.75" customHeight="1" x14ac:dyDescent="0.3">
      <c r="A619" s="458"/>
      <c r="B619" s="459"/>
      <c r="C619" s="246" t="s">
        <v>352</v>
      </c>
      <c r="D619" s="247"/>
      <c r="E619" s="247"/>
      <c r="F619" s="247"/>
    </row>
    <row r="620" spans="1:6" ht="15.75" customHeight="1" x14ac:dyDescent="0.3">
      <c r="A620" s="458"/>
      <c r="B620" s="459"/>
      <c r="C620" s="244" t="s">
        <v>353</v>
      </c>
      <c r="D620" s="247"/>
      <c r="E620" s="247"/>
      <c r="F620" s="247"/>
    </row>
    <row r="621" spans="1:6" ht="15.75" customHeight="1" x14ac:dyDescent="0.3">
      <c r="A621" s="458"/>
      <c r="B621" s="459"/>
      <c r="C621" s="244" t="s">
        <v>354</v>
      </c>
      <c r="D621" s="247"/>
      <c r="E621" s="247"/>
      <c r="F621" s="247"/>
    </row>
    <row r="622" spans="1:6" ht="15.75" hidden="1" customHeight="1" x14ac:dyDescent="0.3">
      <c r="A622" s="458" t="s">
        <v>431</v>
      </c>
      <c r="B622" s="459" t="s">
        <v>432</v>
      </c>
      <c r="C622" s="245" t="s">
        <v>346</v>
      </c>
      <c r="D622" s="247">
        <f>D623+D624+D628+D629</f>
        <v>0</v>
      </c>
      <c r="E622" s="247">
        <f>E623+E624+E628+E629</f>
        <v>0</v>
      </c>
      <c r="F622" s="247">
        <f>F623+F624+F628+F629</f>
        <v>0</v>
      </c>
    </row>
    <row r="623" spans="1:6" ht="109.2" hidden="1" x14ac:dyDescent="0.3">
      <c r="A623" s="458"/>
      <c r="B623" s="459"/>
      <c r="C623" s="242" t="s">
        <v>347</v>
      </c>
      <c r="D623" s="247"/>
      <c r="E623" s="247"/>
      <c r="F623" s="247"/>
    </row>
    <row r="624" spans="1:6" ht="93.75" hidden="1" customHeight="1" x14ac:dyDescent="0.3">
      <c r="A624" s="458"/>
      <c r="B624" s="459"/>
      <c r="C624" s="242" t="s">
        <v>348</v>
      </c>
      <c r="D624" s="247">
        <f>D626+D627</f>
        <v>0</v>
      </c>
      <c r="E624" s="247">
        <f>E626+E627</f>
        <v>0</v>
      </c>
      <c r="F624" s="247">
        <f>F626+F627</f>
        <v>0</v>
      </c>
    </row>
    <row r="625" spans="1:6" ht="15.75" hidden="1" customHeight="1" x14ac:dyDescent="0.3">
      <c r="A625" s="458"/>
      <c r="B625" s="459"/>
      <c r="C625" s="244" t="s">
        <v>349</v>
      </c>
      <c r="D625" s="247"/>
      <c r="E625" s="247"/>
      <c r="F625" s="247"/>
    </row>
    <row r="626" spans="1:6" ht="15.75" hidden="1" customHeight="1" x14ac:dyDescent="0.3">
      <c r="A626" s="458"/>
      <c r="B626" s="459"/>
      <c r="C626" s="244" t="s">
        <v>135</v>
      </c>
      <c r="D626" s="247"/>
      <c r="E626" s="247"/>
      <c r="F626" s="247"/>
    </row>
    <row r="627" spans="1:6" ht="15.75" hidden="1" customHeight="1" x14ac:dyDescent="0.3">
      <c r="A627" s="458"/>
      <c r="B627" s="459"/>
      <c r="C627" s="244" t="s">
        <v>136</v>
      </c>
      <c r="D627" s="247"/>
      <c r="E627" s="247"/>
      <c r="F627" s="247"/>
    </row>
    <row r="628" spans="1:6" ht="15.75" hidden="1" customHeight="1" x14ac:dyDescent="0.3">
      <c r="A628" s="458"/>
      <c r="B628" s="459"/>
      <c r="C628" s="242" t="s">
        <v>350</v>
      </c>
      <c r="D628" s="247"/>
      <c r="E628" s="247"/>
      <c r="F628" s="247"/>
    </row>
    <row r="629" spans="1:6" ht="31.2" hidden="1" x14ac:dyDescent="0.3">
      <c r="A629" s="458"/>
      <c r="B629" s="459"/>
      <c r="C629" s="242" t="s">
        <v>351</v>
      </c>
      <c r="D629" s="247">
        <f>D631+D632+D633</f>
        <v>0</v>
      </c>
      <c r="E629" s="247">
        <f>E631+E632+E633</f>
        <v>0</v>
      </c>
      <c r="F629" s="247">
        <f>F631+F632+F633</f>
        <v>0</v>
      </c>
    </row>
    <row r="630" spans="1:6" ht="15.75" hidden="1" customHeight="1" x14ac:dyDescent="0.3">
      <c r="A630" s="458"/>
      <c r="B630" s="459"/>
      <c r="C630" s="244" t="s">
        <v>349</v>
      </c>
      <c r="D630" s="247"/>
      <c r="E630" s="247"/>
      <c r="F630" s="247"/>
    </row>
    <row r="631" spans="1:6" ht="48.75" hidden="1" customHeight="1" x14ac:dyDescent="0.3">
      <c r="A631" s="458"/>
      <c r="B631" s="459"/>
      <c r="C631" s="246" t="s">
        <v>352</v>
      </c>
      <c r="D631" s="247"/>
      <c r="E631" s="247"/>
      <c r="F631" s="247"/>
    </row>
    <row r="632" spans="1:6" ht="15.75" hidden="1" customHeight="1" x14ac:dyDescent="0.3">
      <c r="A632" s="458"/>
      <c r="B632" s="459"/>
      <c r="C632" s="244" t="s">
        <v>353</v>
      </c>
      <c r="D632" s="247"/>
      <c r="E632" s="247"/>
      <c r="F632" s="247"/>
    </row>
    <row r="633" spans="1:6" ht="15.75" hidden="1" customHeight="1" x14ac:dyDescent="0.3">
      <c r="A633" s="458"/>
      <c r="B633" s="459"/>
      <c r="C633" s="244" t="s">
        <v>354</v>
      </c>
      <c r="D633" s="247"/>
      <c r="E633" s="247"/>
      <c r="F633" s="247"/>
    </row>
    <row r="634" spans="1:6" ht="15.75" customHeight="1" x14ac:dyDescent="0.3">
      <c r="A634" s="458" t="s">
        <v>433</v>
      </c>
      <c r="B634" s="459" t="s">
        <v>434</v>
      </c>
      <c r="C634" s="245" t="s">
        <v>346</v>
      </c>
      <c r="D634" s="247">
        <f>D635+D636+D640+D641</f>
        <v>1540.5</v>
      </c>
      <c r="E634" s="247">
        <f>E635+E636+E640+E641</f>
        <v>1467.9</v>
      </c>
      <c r="F634" s="247">
        <f>F635+F636+F640+F641</f>
        <v>1467.9</v>
      </c>
    </row>
    <row r="635" spans="1:6" ht="109.2" x14ac:dyDescent="0.3">
      <c r="A635" s="458"/>
      <c r="B635" s="459"/>
      <c r="C635" s="242" t="s">
        <v>347</v>
      </c>
      <c r="D635" s="247"/>
      <c r="E635" s="247"/>
      <c r="F635" s="247"/>
    </row>
    <row r="636" spans="1:6" ht="95.25" customHeight="1" x14ac:dyDescent="0.3">
      <c r="A636" s="458"/>
      <c r="B636" s="459"/>
      <c r="C636" s="242" t="s">
        <v>348</v>
      </c>
      <c r="D636" s="247">
        <f>D638+D639</f>
        <v>1540.5</v>
      </c>
      <c r="E636" s="247">
        <f>E638+E639</f>
        <v>1467.9</v>
      </c>
      <c r="F636" s="247">
        <f>F638+F639</f>
        <v>1467.9</v>
      </c>
    </row>
    <row r="637" spans="1:6" ht="15.75" customHeight="1" x14ac:dyDescent="0.3">
      <c r="A637" s="458"/>
      <c r="B637" s="459"/>
      <c r="C637" s="244" t="s">
        <v>349</v>
      </c>
      <c r="D637" s="247"/>
      <c r="E637" s="247"/>
      <c r="F637" s="247"/>
    </row>
    <row r="638" spans="1:6" ht="15.75" customHeight="1" x14ac:dyDescent="0.3">
      <c r="A638" s="458"/>
      <c r="B638" s="459"/>
      <c r="C638" s="244" t="s">
        <v>135</v>
      </c>
      <c r="D638" s="247">
        <v>883.5</v>
      </c>
      <c r="E638" s="247">
        <v>829.9</v>
      </c>
      <c r="F638" s="247">
        <v>829.9</v>
      </c>
    </row>
    <row r="639" spans="1:6" ht="15.75" customHeight="1" x14ac:dyDescent="0.3">
      <c r="A639" s="458"/>
      <c r="B639" s="459"/>
      <c r="C639" s="244" t="s">
        <v>136</v>
      </c>
      <c r="D639" s="247">
        <v>657</v>
      </c>
      <c r="E639" s="247">
        <v>638</v>
      </c>
      <c r="F639" s="247">
        <v>638</v>
      </c>
    </row>
    <row r="640" spans="1:6" ht="15.75" customHeight="1" x14ac:dyDescent="0.3">
      <c r="A640" s="458"/>
      <c r="B640" s="459"/>
      <c r="C640" s="242" t="s">
        <v>350</v>
      </c>
      <c r="D640" s="247"/>
      <c r="E640" s="247"/>
      <c r="F640" s="247"/>
    </row>
    <row r="641" spans="1:6" ht="31.2" x14ac:dyDescent="0.3">
      <c r="A641" s="458"/>
      <c r="B641" s="459"/>
      <c r="C641" s="242" t="s">
        <v>351</v>
      </c>
      <c r="D641" s="247">
        <f>D643+D644+D645</f>
        <v>0</v>
      </c>
      <c r="E641" s="247">
        <f>E643+E644+E645</f>
        <v>0</v>
      </c>
      <c r="F641" s="247">
        <f>F643+F644+F645</f>
        <v>0</v>
      </c>
    </row>
    <row r="642" spans="1:6" ht="15.75" customHeight="1" x14ac:dyDescent="0.3">
      <c r="A642" s="458"/>
      <c r="B642" s="459"/>
      <c r="C642" s="244" t="s">
        <v>349</v>
      </c>
      <c r="D642" s="247"/>
      <c r="E642" s="247"/>
      <c r="F642" s="247"/>
    </row>
    <row r="643" spans="1:6" ht="48.75" customHeight="1" x14ac:dyDescent="0.3">
      <c r="A643" s="458"/>
      <c r="B643" s="459"/>
      <c r="C643" s="246" t="s">
        <v>352</v>
      </c>
      <c r="D643" s="247"/>
      <c r="E643" s="247"/>
      <c r="F643" s="247"/>
    </row>
    <row r="644" spans="1:6" ht="15.75" customHeight="1" x14ac:dyDescent="0.3">
      <c r="A644" s="458"/>
      <c r="B644" s="459"/>
      <c r="C644" s="244" t="s">
        <v>353</v>
      </c>
      <c r="D644" s="247"/>
      <c r="E644" s="247"/>
      <c r="F644" s="247"/>
    </row>
    <row r="645" spans="1:6" ht="15.75" customHeight="1" x14ac:dyDescent="0.3">
      <c r="A645" s="458"/>
      <c r="B645" s="459"/>
      <c r="C645" s="244" t="s">
        <v>354</v>
      </c>
      <c r="D645" s="247"/>
      <c r="E645" s="247"/>
      <c r="F645" s="247"/>
    </row>
  </sheetData>
  <mergeCells count="114">
    <mergeCell ref="C4:C5"/>
    <mergeCell ref="A7:A18"/>
    <mergeCell ref="B7:B18"/>
    <mergeCell ref="A107:A118"/>
    <mergeCell ref="A20:A31"/>
    <mergeCell ref="B20:B31"/>
    <mergeCell ref="A45:B45"/>
    <mergeCell ref="A4:A5"/>
    <mergeCell ref="B4:B5"/>
    <mergeCell ref="A46:A57"/>
    <mergeCell ref="B46:B57"/>
    <mergeCell ref="B33:B44"/>
    <mergeCell ref="A33:A44"/>
    <mergeCell ref="A106:B106"/>
    <mergeCell ref="B82:B93"/>
    <mergeCell ref="B155:B166"/>
    <mergeCell ref="A155:A166"/>
    <mergeCell ref="B168:B179"/>
    <mergeCell ref="A168:A179"/>
    <mergeCell ref="B58:B69"/>
    <mergeCell ref="A58:A69"/>
    <mergeCell ref="A70:A81"/>
    <mergeCell ref="B70:B81"/>
    <mergeCell ref="B107:B118"/>
    <mergeCell ref="A82:A93"/>
    <mergeCell ref="B94:B105"/>
    <mergeCell ref="B119:B130"/>
    <mergeCell ref="A94:A105"/>
    <mergeCell ref="A131:A142"/>
    <mergeCell ref="B131:B142"/>
    <mergeCell ref="B143:B154"/>
    <mergeCell ref="B426:B437"/>
    <mergeCell ref="B291:B302"/>
    <mergeCell ref="A291:A302"/>
    <mergeCell ref="A143:A154"/>
    <mergeCell ref="A119:A130"/>
    <mergeCell ref="A180:B180"/>
    <mergeCell ref="A193:A204"/>
    <mergeCell ref="A205:A216"/>
    <mergeCell ref="B205:B216"/>
    <mergeCell ref="B181:B192"/>
    <mergeCell ref="A181:A192"/>
    <mergeCell ref="B193:B204"/>
    <mergeCell ref="A586:A597"/>
    <mergeCell ref="A513:A524"/>
    <mergeCell ref="B513:B524"/>
    <mergeCell ref="A525:A536"/>
    <mergeCell ref="B525:B536"/>
    <mergeCell ref="A402:A413"/>
    <mergeCell ref="B414:B425"/>
    <mergeCell ref="A414:A425"/>
    <mergeCell ref="B402:B413"/>
    <mergeCell ref="B475:B486"/>
    <mergeCell ref="B573:B584"/>
    <mergeCell ref="A573:A584"/>
    <mergeCell ref="B451:B462"/>
    <mergeCell ref="A218:A229"/>
    <mergeCell ref="B218:B229"/>
    <mergeCell ref="A242:A253"/>
    <mergeCell ref="B254:B265"/>
    <mergeCell ref="A254:A265"/>
    <mergeCell ref="B266:B277"/>
    <mergeCell ref="A266:A277"/>
    <mergeCell ref="A230:A241"/>
    <mergeCell ref="B230:B241"/>
    <mergeCell ref="B242:B253"/>
    <mergeCell ref="B328:B339"/>
    <mergeCell ref="A328:A339"/>
    <mergeCell ref="A340:A351"/>
    <mergeCell ref="B352:B363"/>
    <mergeCell ref="A352:A363"/>
    <mergeCell ref="B364:B375"/>
    <mergeCell ref="A364:A375"/>
    <mergeCell ref="B279:B290"/>
    <mergeCell ref="A279:A290"/>
    <mergeCell ref="A304:A315"/>
    <mergeCell ref="B304:B315"/>
    <mergeCell ref="B316:B327"/>
    <mergeCell ref="A316:A327"/>
    <mergeCell ref="A303:B303"/>
    <mergeCell ref="B463:B474"/>
    <mergeCell ref="A463:A474"/>
    <mergeCell ref="B377:B388"/>
    <mergeCell ref="A377:A388"/>
    <mergeCell ref="B340:B351"/>
    <mergeCell ref="A426:A437"/>
    <mergeCell ref="B438:B449"/>
    <mergeCell ref="A438:A449"/>
    <mergeCell ref="B390:B401"/>
    <mergeCell ref="A390:A401"/>
    <mergeCell ref="A634:A645"/>
    <mergeCell ref="B634:B645"/>
    <mergeCell ref="A585:B585"/>
    <mergeCell ref="A512:B512"/>
    <mergeCell ref="A389:B389"/>
    <mergeCell ref="B598:B609"/>
    <mergeCell ref="A598:A609"/>
    <mergeCell ref="B610:B621"/>
    <mergeCell ref="A610:A621"/>
    <mergeCell ref="A622:A633"/>
    <mergeCell ref="B500:B511"/>
    <mergeCell ref="A500:A511"/>
    <mergeCell ref="B622:B633"/>
    <mergeCell ref="A537:A548"/>
    <mergeCell ref="B537:B548"/>
    <mergeCell ref="A549:A560"/>
    <mergeCell ref="B549:B560"/>
    <mergeCell ref="B561:B572"/>
    <mergeCell ref="A561:A572"/>
    <mergeCell ref="B586:B597"/>
    <mergeCell ref="A475:A486"/>
    <mergeCell ref="B487:B498"/>
    <mergeCell ref="A487:A498"/>
    <mergeCell ref="A451:A462"/>
  </mergeCells>
  <pageMargins left="0.39370078740157483" right="0" top="0.59055118110236215" bottom="0" header="0.39370078740157483" footer="0.31496062992125984"/>
  <pageSetup paperSize="9" scale="77" orientation="portrait" r:id="rId1"/>
  <rowBreaks count="5" manualBreakCount="5">
    <brk id="57" max="16383" man="1"/>
    <brk id="290" max="16383" man="1"/>
    <brk id="376" max="16383" man="1"/>
    <brk id="437" max="16383" man="1"/>
    <brk id="49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view="pageBreakPreview" zoomScale="32" zoomScaleNormal="37" zoomScaleSheetLayoutView="32" workbookViewId="0">
      <selection activeCell="F13" sqref="F13"/>
    </sheetView>
  </sheetViews>
  <sheetFormatPr defaultRowHeight="13.2" x14ac:dyDescent="0.25"/>
  <cols>
    <col min="1" max="1" width="44" customWidth="1"/>
    <col min="2" max="2" width="50.109375" customWidth="1"/>
    <col min="3" max="3" width="61.109375" customWidth="1"/>
    <col min="4" max="4" width="66" style="226" customWidth="1"/>
    <col min="5" max="6" width="34" customWidth="1"/>
    <col min="7" max="7" width="18.5546875" customWidth="1"/>
    <col min="8" max="9" width="22.88671875" bestFit="1" customWidth="1"/>
    <col min="10" max="21" width="18.5546875" customWidth="1"/>
  </cols>
  <sheetData>
    <row r="1" spans="1:22" ht="35.4" x14ac:dyDescent="0.25">
      <c r="T1" s="497" t="s">
        <v>453</v>
      </c>
      <c r="U1" s="497"/>
      <c r="V1" s="211"/>
    </row>
    <row r="2" spans="1:22" ht="144.75" customHeight="1" x14ac:dyDescent="0.25">
      <c r="A2" s="501" t="s">
        <v>452</v>
      </c>
      <c r="B2" s="497"/>
      <c r="C2" s="497"/>
      <c r="D2" s="497"/>
      <c r="E2" s="497"/>
      <c r="F2" s="497"/>
      <c r="G2" s="497"/>
      <c r="H2" s="497"/>
      <c r="I2" s="497"/>
      <c r="J2" s="497"/>
      <c r="K2" s="497"/>
      <c r="L2" s="497"/>
      <c r="M2" s="497"/>
      <c r="N2" s="497"/>
      <c r="O2" s="497"/>
      <c r="P2" s="497"/>
      <c r="Q2" s="497"/>
      <c r="R2" s="497"/>
      <c r="S2" s="497"/>
      <c r="T2" s="497"/>
      <c r="U2" s="497"/>
    </row>
    <row r="3" spans="1:22" ht="35.4" x14ac:dyDescent="0.25">
      <c r="A3" s="209"/>
      <c r="B3" s="210"/>
      <c r="C3" s="210"/>
      <c r="D3" s="210"/>
      <c r="E3" s="210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498" t="s">
        <v>435</v>
      </c>
      <c r="U3" s="498"/>
    </row>
    <row r="4" spans="1:22" ht="69" customHeight="1" x14ac:dyDescent="0.25">
      <c r="A4" s="485" t="s">
        <v>1</v>
      </c>
      <c r="B4" s="479" t="s">
        <v>436</v>
      </c>
      <c r="C4" s="479" t="s">
        <v>437</v>
      </c>
      <c r="D4" s="479" t="s">
        <v>438</v>
      </c>
      <c r="E4" s="479" t="s">
        <v>439</v>
      </c>
      <c r="F4" s="485" t="s">
        <v>440</v>
      </c>
      <c r="G4" s="493" t="s">
        <v>441</v>
      </c>
      <c r="H4" s="494"/>
      <c r="I4" s="494"/>
      <c r="J4" s="494"/>
      <c r="K4" s="494"/>
      <c r="L4" s="494"/>
      <c r="M4" s="494"/>
      <c r="N4" s="494"/>
      <c r="O4" s="494"/>
      <c r="P4" s="494"/>
      <c r="Q4" s="494"/>
      <c r="R4" s="494"/>
      <c r="S4" s="494"/>
      <c r="T4" s="494"/>
      <c r="U4" s="495"/>
    </row>
    <row r="5" spans="1:22" ht="297" customHeight="1" x14ac:dyDescent="0.25">
      <c r="A5" s="486"/>
      <c r="B5" s="480"/>
      <c r="C5" s="489"/>
      <c r="D5" s="480"/>
      <c r="E5" s="496"/>
      <c r="F5" s="486"/>
      <c r="G5" s="499" t="s">
        <v>442</v>
      </c>
      <c r="H5" s="491" t="s">
        <v>443</v>
      </c>
      <c r="I5" s="492"/>
      <c r="J5" s="491" t="s">
        <v>444</v>
      </c>
      <c r="K5" s="492"/>
      <c r="L5" s="491" t="s">
        <v>445</v>
      </c>
      <c r="M5" s="492"/>
      <c r="N5" s="491" t="s">
        <v>446</v>
      </c>
      <c r="O5" s="492"/>
      <c r="P5" s="491" t="s">
        <v>447</v>
      </c>
      <c r="Q5" s="492"/>
      <c r="R5" s="491" t="s">
        <v>448</v>
      </c>
      <c r="S5" s="492"/>
      <c r="T5" s="491" t="s">
        <v>449</v>
      </c>
      <c r="U5" s="492"/>
    </row>
    <row r="6" spans="1:22" ht="187.5" customHeight="1" x14ac:dyDescent="0.25">
      <c r="A6" s="487"/>
      <c r="B6" s="487"/>
      <c r="C6" s="490"/>
      <c r="D6" s="481"/>
      <c r="E6" s="487"/>
      <c r="F6" s="487"/>
      <c r="G6" s="500"/>
      <c r="H6" s="214" t="s">
        <v>450</v>
      </c>
      <c r="I6" s="214" t="s">
        <v>451</v>
      </c>
      <c r="J6" s="214" t="s">
        <v>450</v>
      </c>
      <c r="K6" s="214" t="s">
        <v>451</v>
      </c>
      <c r="L6" s="214" t="s">
        <v>450</v>
      </c>
      <c r="M6" s="214" t="s">
        <v>451</v>
      </c>
      <c r="N6" s="214" t="s">
        <v>450</v>
      </c>
      <c r="O6" s="214" t="s">
        <v>451</v>
      </c>
      <c r="P6" s="214" t="s">
        <v>450</v>
      </c>
      <c r="Q6" s="214" t="s">
        <v>451</v>
      </c>
      <c r="R6" s="214" t="s">
        <v>450</v>
      </c>
      <c r="S6" s="214" t="s">
        <v>451</v>
      </c>
      <c r="T6" s="214" t="s">
        <v>450</v>
      </c>
      <c r="U6" s="214" t="s">
        <v>451</v>
      </c>
    </row>
    <row r="7" spans="1:22" ht="35.4" x14ac:dyDescent="0.25">
      <c r="A7" s="213">
        <v>1</v>
      </c>
      <c r="B7" s="213">
        <v>2</v>
      </c>
      <c r="C7" s="213">
        <v>3</v>
      </c>
      <c r="D7" s="213">
        <v>4</v>
      </c>
      <c r="E7" s="213">
        <v>5</v>
      </c>
      <c r="F7" s="218">
        <v>6</v>
      </c>
      <c r="G7" s="218">
        <v>7</v>
      </c>
      <c r="H7" s="213">
        <v>8</v>
      </c>
      <c r="I7" s="218">
        <v>9</v>
      </c>
      <c r="J7" s="213">
        <v>10</v>
      </c>
      <c r="K7" s="218">
        <v>11</v>
      </c>
      <c r="L7" s="213">
        <v>12</v>
      </c>
      <c r="M7" s="218">
        <v>13</v>
      </c>
      <c r="N7" s="213">
        <v>14</v>
      </c>
      <c r="O7" s="218">
        <v>15</v>
      </c>
      <c r="P7" s="213">
        <v>16</v>
      </c>
      <c r="Q7" s="218">
        <v>17</v>
      </c>
      <c r="R7" s="213">
        <v>18</v>
      </c>
      <c r="S7" s="218">
        <v>19</v>
      </c>
      <c r="T7" s="213">
        <v>20</v>
      </c>
      <c r="U7" s="218">
        <v>21</v>
      </c>
    </row>
    <row r="8" spans="1:22" ht="89.25" customHeight="1" x14ac:dyDescent="0.25">
      <c r="A8" s="221" t="s">
        <v>11</v>
      </c>
      <c r="B8" s="221" t="s">
        <v>14</v>
      </c>
      <c r="C8" s="220"/>
      <c r="D8" s="222" t="s">
        <v>483</v>
      </c>
      <c r="E8" s="229">
        <f>E10+E23</f>
        <v>37757.199999999997</v>
      </c>
      <c r="F8" s="229">
        <f>F10+F23</f>
        <v>36313.800000000003</v>
      </c>
      <c r="G8" s="229">
        <f>G10+G23</f>
        <v>0</v>
      </c>
      <c r="H8" s="229">
        <f>H10+H23</f>
        <v>10000</v>
      </c>
      <c r="I8" s="229">
        <f t="shared" ref="I8:U8" si="0">I10+I23</f>
        <v>10000</v>
      </c>
      <c r="J8" s="229">
        <f t="shared" si="0"/>
        <v>506.5</v>
      </c>
      <c r="K8" s="229">
        <f t="shared" si="0"/>
        <v>506.5</v>
      </c>
      <c r="L8" s="229">
        <f t="shared" si="0"/>
        <v>100</v>
      </c>
      <c r="M8" s="229">
        <f t="shared" si="0"/>
        <v>100</v>
      </c>
      <c r="N8" s="229">
        <f t="shared" si="0"/>
        <v>0</v>
      </c>
      <c r="O8" s="229">
        <f t="shared" si="0"/>
        <v>0</v>
      </c>
      <c r="P8" s="229">
        <f t="shared" si="0"/>
        <v>0</v>
      </c>
      <c r="Q8" s="229">
        <f t="shared" si="0"/>
        <v>0</v>
      </c>
      <c r="R8" s="229">
        <f t="shared" si="0"/>
        <v>0</v>
      </c>
      <c r="S8" s="229">
        <f t="shared" si="0"/>
        <v>0</v>
      </c>
      <c r="T8" s="229">
        <f t="shared" si="0"/>
        <v>1300</v>
      </c>
      <c r="U8" s="229">
        <f t="shared" si="0"/>
        <v>1300</v>
      </c>
    </row>
    <row r="9" spans="1:22" ht="39.75" customHeight="1" x14ac:dyDescent="0.25">
      <c r="A9" s="221" t="s">
        <v>349</v>
      </c>
      <c r="B9" s="221"/>
      <c r="C9" s="220"/>
      <c r="D9" s="222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</row>
    <row r="10" spans="1:22" ht="159" customHeight="1" x14ac:dyDescent="0.6">
      <c r="A10" s="221" t="s">
        <v>62</v>
      </c>
      <c r="B10" s="347" t="s">
        <v>211</v>
      </c>
      <c r="C10" s="219"/>
      <c r="D10" s="222" t="s">
        <v>133</v>
      </c>
      <c r="E10" s="229">
        <f>E12+E14</f>
        <v>35957.199999999997</v>
      </c>
      <c r="F10" s="229">
        <f>F12+F14</f>
        <v>34513.800000000003</v>
      </c>
      <c r="G10" s="229">
        <f t="shared" ref="G10:U10" si="1">G12+G14</f>
        <v>0</v>
      </c>
      <c r="H10" s="229">
        <f t="shared" si="1"/>
        <v>10000</v>
      </c>
      <c r="I10" s="229">
        <f t="shared" si="1"/>
        <v>10000</v>
      </c>
      <c r="J10" s="229">
        <f t="shared" si="1"/>
        <v>506.5</v>
      </c>
      <c r="K10" s="229">
        <f t="shared" si="1"/>
        <v>506.5</v>
      </c>
      <c r="L10" s="229">
        <f t="shared" si="1"/>
        <v>0</v>
      </c>
      <c r="M10" s="229">
        <f t="shared" si="1"/>
        <v>0</v>
      </c>
      <c r="N10" s="229">
        <f t="shared" si="1"/>
        <v>0</v>
      </c>
      <c r="O10" s="229">
        <f t="shared" si="1"/>
        <v>0</v>
      </c>
      <c r="P10" s="229">
        <f t="shared" si="1"/>
        <v>0</v>
      </c>
      <c r="Q10" s="229">
        <f t="shared" si="1"/>
        <v>0</v>
      </c>
      <c r="R10" s="229">
        <f t="shared" si="1"/>
        <v>0</v>
      </c>
      <c r="S10" s="229">
        <f t="shared" si="1"/>
        <v>0</v>
      </c>
      <c r="T10" s="229">
        <f t="shared" si="1"/>
        <v>0</v>
      </c>
      <c r="U10" s="229">
        <f t="shared" si="1"/>
        <v>0</v>
      </c>
    </row>
    <row r="11" spans="1:22" ht="33.75" customHeight="1" x14ac:dyDescent="0.6">
      <c r="A11" s="221" t="s">
        <v>349</v>
      </c>
      <c r="B11" s="221"/>
      <c r="C11" s="219"/>
      <c r="D11" s="222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</row>
    <row r="12" spans="1:22" ht="153" customHeight="1" x14ac:dyDescent="0.25">
      <c r="A12" s="476" t="s">
        <v>484</v>
      </c>
      <c r="B12" s="476" t="s">
        <v>220</v>
      </c>
      <c r="C12" s="476" t="s">
        <v>489</v>
      </c>
      <c r="D12" s="221" t="s">
        <v>485</v>
      </c>
      <c r="E12" s="229">
        <f>E13</f>
        <v>29142.6</v>
      </c>
      <c r="F12" s="229">
        <f>F13</f>
        <v>29129.3</v>
      </c>
      <c r="G12" s="229">
        <f t="shared" ref="G12:U12" si="2">G13</f>
        <v>0</v>
      </c>
      <c r="H12" s="229">
        <f t="shared" si="2"/>
        <v>10000</v>
      </c>
      <c r="I12" s="229">
        <f t="shared" si="2"/>
        <v>10000</v>
      </c>
      <c r="J12" s="229">
        <f t="shared" si="2"/>
        <v>0</v>
      </c>
      <c r="K12" s="229">
        <f t="shared" si="2"/>
        <v>0</v>
      </c>
      <c r="L12" s="229">
        <f t="shared" si="2"/>
        <v>0</v>
      </c>
      <c r="M12" s="229">
        <f t="shared" si="2"/>
        <v>0</v>
      </c>
      <c r="N12" s="229">
        <f t="shared" si="2"/>
        <v>0</v>
      </c>
      <c r="O12" s="229">
        <f t="shared" si="2"/>
        <v>0</v>
      </c>
      <c r="P12" s="229">
        <f t="shared" si="2"/>
        <v>0</v>
      </c>
      <c r="Q12" s="229">
        <f t="shared" si="2"/>
        <v>0</v>
      </c>
      <c r="R12" s="229">
        <f t="shared" si="2"/>
        <v>0</v>
      </c>
      <c r="S12" s="229">
        <f t="shared" si="2"/>
        <v>0</v>
      </c>
      <c r="T12" s="229">
        <f t="shared" si="2"/>
        <v>0</v>
      </c>
      <c r="U12" s="229">
        <f t="shared" si="2"/>
        <v>0</v>
      </c>
    </row>
    <row r="13" spans="1:22" ht="202.5" customHeight="1" x14ac:dyDescent="0.25">
      <c r="A13" s="478"/>
      <c r="B13" s="478"/>
      <c r="C13" s="478"/>
      <c r="D13" s="221" t="s">
        <v>213</v>
      </c>
      <c r="E13" s="229">
        <f>H13+J13+L13+N13+P13+R13+T13+'табл13 продолжение1'!E13+'табл13 продолжение1'!G13+'табл13 продолжение1'!K13+'табл13 продолжение1'!M13+'табл13 продолжение1'!O13+'табл13 продолжение1'!Q13+'табл13 продолжение1'!S13+'табл13 продолжение1'!U13+'табл13 продолжение2'!E13+'табл13 продолжение2'!G13+'табл13 продолжение2'!I13+'табл13 продолжение2'!K13+'табл13 продолжение2'!M13+'табл13 продолжение2'!O13+'табл13 продолжение2'!Q13+'табл13 продолжение2'!S13+'табл13 продолжение2'!U13+'табл13 продолжение3'!E13+'табл13 продолжение3'!G13+'табл13 продолжение3'!I13+'табл13 продолжение3'!K13+'табл13 продолжение3'!M13+'табл13 продолжение3'!O13+'табл13 продолжение3'!Q13+'табл13 продолжение3'!S13+'табл13 продолжение3'!U13+'табл13 продолжение1'!I13</f>
        <v>29142.6</v>
      </c>
      <c r="F13" s="229">
        <f>I13+K13+M13+O13+Q13+S13+U13+'табл13 продолжение1'!F13+'табл13 продолжение1'!H13+'табл13 продолжение1'!L13+'табл13 продолжение1'!N13+'табл13 продолжение1'!P13+'табл13 продолжение1'!R13+'табл13 продолжение1'!T13+'табл13 продолжение1'!V13+'табл13 продолжение2'!F13+'табл13 продолжение2'!H13+'табл13 продолжение2'!J13+'табл13 продолжение2'!L13+'табл13 продолжение2'!N13+'табл13 продолжение2'!P13+'табл13 продолжение2'!R13+'табл13 продолжение2'!T13+'табл13 продолжение2'!V13+'табл13 продолжение3'!F13+'табл13 продолжение3'!H13+'табл13 продолжение3'!J13+'табл13 продолжение3'!L13+'табл13 продолжение3'!N13+'табл13 продолжение3'!P13+'табл13 продолжение3'!R13+'табл13 продолжение3'!T13+'табл13 продолжение3'!V13+'табл13 продолжение1'!J13</f>
        <v>29129.3</v>
      </c>
      <c r="G13" s="229"/>
      <c r="H13" s="229">
        <v>10000</v>
      </c>
      <c r="I13" s="229">
        <v>10000</v>
      </c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</row>
    <row r="14" spans="1:22" ht="69.75" customHeight="1" x14ac:dyDescent="0.25">
      <c r="A14" s="476" t="s">
        <v>225</v>
      </c>
      <c r="B14" s="476" t="s">
        <v>226</v>
      </c>
      <c r="C14" s="475"/>
      <c r="D14" s="221" t="s">
        <v>485</v>
      </c>
      <c r="E14" s="229">
        <f>E15+E16+E17</f>
        <v>6814.6</v>
      </c>
      <c r="F14" s="229">
        <f>F15+F16+F17</f>
        <v>5384.5</v>
      </c>
      <c r="G14" s="229">
        <f t="shared" ref="G14:U14" si="3">G15+G16+G17</f>
        <v>0</v>
      </c>
      <c r="H14" s="229">
        <f t="shared" si="3"/>
        <v>0</v>
      </c>
      <c r="I14" s="229">
        <f t="shared" si="3"/>
        <v>0</v>
      </c>
      <c r="J14" s="229">
        <f t="shared" si="3"/>
        <v>506.5</v>
      </c>
      <c r="K14" s="229">
        <f t="shared" si="3"/>
        <v>506.5</v>
      </c>
      <c r="L14" s="229">
        <f t="shared" si="3"/>
        <v>0</v>
      </c>
      <c r="M14" s="229">
        <f t="shared" si="3"/>
        <v>0</v>
      </c>
      <c r="N14" s="229">
        <f t="shared" si="3"/>
        <v>0</v>
      </c>
      <c r="O14" s="229">
        <f t="shared" si="3"/>
        <v>0</v>
      </c>
      <c r="P14" s="229">
        <f t="shared" si="3"/>
        <v>0</v>
      </c>
      <c r="Q14" s="229">
        <f t="shared" si="3"/>
        <v>0</v>
      </c>
      <c r="R14" s="229">
        <f t="shared" si="3"/>
        <v>0</v>
      </c>
      <c r="S14" s="229">
        <f t="shared" si="3"/>
        <v>0</v>
      </c>
      <c r="T14" s="229">
        <f t="shared" si="3"/>
        <v>0</v>
      </c>
      <c r="U14" s="229">
        <f t="shared" si="3"/>
        <v>0</v>
      </c>
    </row>
    <row r="15" spans="1:22" ht="45.75" customHeight="1" x14ac:dyDescent="0.25">
      <c r="A15" s="477"/>
      <c r="B15" s="477"/>
      <c r="C15" s="475"/>
      <c r="D15" s="221" t="s">
        <v>216</v>
      </c>
      <c r="E15" s="229">
        <f>E21</f>
        <v>256.5</v>
      </c>
      <c r="F15" s="229">
        <f>F21</f>
        <v>256.5</v>
      </c>
      <c r="G15" s="229">
        <f t="shared" ref="G15:U15" si="4">G21</f>
        <v>0</v>
      </c>
      <c r="H15" s="229">
        <f t="shared" si="4"/>
        <v>0</v>
      </c>
      <c r="I15" s="229">
        <f t="shared" si="4"/>
        <v>0</v>
      </c>
      <c r="J15" s="229">
        <f t="shared" si="4"/>
        <v>256.5</v>
      </c>
      <c r="K15" s="229">
        <f t="shared" si="4"/>
        <v>256.5</v>
      </c>
      <c r="L15" s="229">
        <f t="shared" si="4"/>
        <v>0</v>
      </c>
      <c r="M15" s="229">
        <f t="shared" si="4"/>
        <v>0</v>
      </c>
      <c r="N15" s="229">
        <f t="shared" si="4"/>
        <v>0</v>
      </c>
      <c r="O15" s="229">
        <f t="shared" si="4"/>
        <v>0</v>
      </c>
      <c r="P15" s="229">
        <f t="shared" si="4"/>
        <v>0</v>
      </c>
      <c r="Q15" s="229">
        <f t="shared" si="4"/>
        <v>0</v>
      </c>
      <c r="R15" s="229">
        <f t="shared" si="4"/>
        <v>0</v>
      </c>
      <c r="S15" s="229">
        <f t="shared" si="4"/>
        <v>0</v>
      </c>
      <c r="T15" s="229">
        <f t="shared" si="4"/>
        <v>0</v>
      </c>
      <c r="U15" s="229">
        <f t="shared" si="4"/>
        <v>0</v>
      </c>
    </row>
    <row r="16" spans="1:22" ht="59.25" customHeight="1" x14ac:dyDescent="0.25">
      <c r="A16" s="477"/>
      <c r="B16" s="477"/>
      <c r="C16" s="475"/>
      <c r="D16" s="221" t="s">
        <v>217</v>
      </c>
      <c r="E16" s="229">
        <f>E22</f>
        <v>250</v>
      </c>
      <c r="F16" s="229">
        <f>F22</f>
        <v>250</v>
      </c>
      <c r="G16" s="229">
        <f t="shared" ref="G16:U16" si="5">G22</f>
        <v>0</v>
      </c>
      <c r="H16" s="229">
        <f t="shared" si="5"/>
        <v>0</v>
      </c>
      <c r="I16" s="229">
        <f t="shared" si="5"/>
        <v>0</v>
      </c>
      <c r="J16" s="229">
        <f t="shared" si="5"/>
        <v>250</v>
      </c>
      <c r="K16" s="229">
        <f t="shared" si="5"/>
        <v>250</v>
      </c>
      <c r="L16" s="229">
        <f t="shared" si="5"/>
        <v>0</v>
      </c>
      <c r="M16" s="229">
        <f t="shared" si="5"/>
        <v>0</v>
      </c>
      <c r="N16" s="229">
        <f t="shared" si="5"/>
        <v>0</v>
      </c>
      <c r="O16" s="229">
        <f t="shared" si="5"/>
        <v>0</v>
      </c>
      <c r="P16" s="229">
        <f t="shared" si="5"/>
        <v>0</v>
      </c>
      <c r="Q16" s="229">
        <f t="shared" si="5"/>
        <v>0</v>
      </c>
      <c r="R16" s="229">
        <f t="shared" si="5"/>
        <v>0</v>
      </c>
      <c r="S16" s="229">
        <f t="shared" si="5"/>
        <v>0</v>
      </c>
      <c r="T16" s="229">
        <f t="shared" si="5"/>
        <v>0</v>
      </c>
      <c r="U16" s="229">
        <f t="shared" si="5"/>
        <v>0</v>
      </c>
    </row>
    <row r="17" spans="1:21" ht="44.25" customHeight="1" x14ac:dyDescent="0.25">
      <c r="A17" s="478"/>
      <c r="B17" s="478"/>
      <c r="C17" s="475"/>
      <c r="D17" s="221" t="s">
        <v>218</v>
      </c>
      <c r="E17" s="229">
        <f>E19</f>
        <v>6308.1</v>
      </c>
      <c r="F17" s="229">
        <f>F19</f>
        <v>4878</v>
      </c>
      <c r="G17" s="229">
        <f t="shared" ref="G17:U17" si="6">G19</f>
        <v>0</v>
      </c>
      <c r="H17" s="229">
        <f t="shared" si="6"/>
        <v>0</v>
      </c>
      <c r="I17" s="229">
        <f t="shared" si="6"/>
        <v>0</v>
      </c>
      <c r="J17" s="229">
        <f t="shared" si="6"/>
        <v>0</v>
      </c>
      <c r="K17" s="229">
        <f t="shared" si="6"/>
        <v>0</v>
      </c>
      <c r="L17" s="229">
        <f t="shared" si="6"/>
        <v>0</v>
      </c>
      <c r="M17" s="229">
        <f t="shared" si="6"/>
        <v>0</v>
      </c>
      <c r="N17" s="229">
        <f t="shared" si="6"/>
        <v>0</v>
      </c>
      <c r="O17" s="229">
        <f t="shared" si="6"/>
        <v>0</v>
      </c>
      <c r="P17" s="229">
        <f t="shared" si="6"/>
        <v>0</v>
      </c>
      <c r="Q17" s="229">
        <f t="shared" si="6"/>
        <v>0</v>
      </c>
      <c r="R17" s="229">
        <f t="shared" si="6"/>
        <v>0</v>
      </c>
      <c r="S17" s="229">
        <f t="shared" si="6"/>
        <v>0</v>
      </c>
      <c r="T17" s="229">
        <f t="shared" si="6"/>
        <v>0</v>
      </c>
      <c r="U17" s="229">
        <f t="shared" si="6"/>
        <v>0</v>
      </c>
    </row>
    <row r="18" spans="1:21" ht="39.75" customHeight="1" x14ac:dyDescent="0.6">
      <c r="A18" s="488" t="s">
        <v>358</v>
      </c>
      <c r="B18" s="488"/>
      <c r="C18" s="219"/>
      <c r="D18" s="221"/>
      <c r="E18" s="229"/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</row>
    <row r="19" spans="1:21" ht="354.75" customHeight="1" x14ac:dyDescent="0.25">
      <c r="A19" s="221" t="s">
        <v>389</v>
      </c>
      <c r="B19" s="221" t="s">
        <v>228</v>
      </c>
      <c r="C19" s="221" t="s">
        <v>490</v>
      </c>
      <c r="D19" s="68" t="s">
        <v>218</v>
      </c>
      <c r="E19" s="229">
        <f>H19+J19+L19+N19+P19+R19+T19+'табл13 продолжение1'!E19+'табл13 продолжение1'!G19+'табл13 продолжение1'!I13+'табл13 продолжение1'!K19+'табл13 продолжение1'!M19+'табл13 продолжение1'!O19+'табл13 продолжение1'!Q19+'табл13 продолжение1'!S19+'табл13 продолжение1'!U19+'табл13 продолжение2'!E19+'табл13 продолжение2'!G19+'табл13 продолжение2'!I19+'табл13 продолжение2'!K19+'табл13 продолжение2'!M19+'табл13 продолжение2'!O19+'табл13 продолжение2'!Q19+'табл13 продолжение2'!S19+'табл13 продолжение2'!U19+'табл13 продолжение3'!E19+'табл13 продолжение3'!G19+'табл13 продолжение3'!I19+'табл13 продолжение3'!K19+'табл13 продолжение3'!M19+'табл13 продолжение3'!O19+'табл13 продолжение3'!Q19+'табл13 продолжение3'!S19+'табл13 продолжение3'!U19</f>
        <v>6308.1</v>
      </c>
      <c r="F19" s="229">
        <f>I19+K19+M19+O19+Q19+S19+U19+'табл13 продолжение1'!F19+'табл13 продолжение1'!H19+'табл13 продолжение1'!J13+'табл13 продолжение1'!L19+'табл13 продолжение1'!N19+'табл13 продолжение1'!P19+'табл13 продолжение1'!R19+'табл13 продолжение1'!T19+'табл13 продолжение1'!V19+'табл13 продолжение2'!F19+'табл13 продолжение2'!H19+'табл13 продолжение2'!J19+'табл13 продолжение2'!L19+'табл13 продолжение2'!N19+'табл13 продолжение2'!P19+'табл13 продолжение2'!R19+'табл13 продолжение2'!T19+'табл13 продолжение2'!V19+'табл13 продолжение3'!F19+'табл13 продолжение3'!H19+'табл13 продолжение3'!J19+'табл13 продолжение3'!L19+'табл13 продолжение3'!N19+'табл13 продолжение3'!P19+'табл13 продолжение3'!R19+'табл13 продолжение3'!T19+'табл13 продолжение3'!V19</f>
        <v>4878</v>
      </c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</row>
    <row r="20" spans="1:21" ht="125.25" customHeight="1" x14ac:dyDescent="0.25">
      <c r="A20" s="476" t="s">
        <v>232</v>
      </c>
      <c r="B20" s="476" t="s">
        <v>393</v>
      </c>
      <c r="C20" s="482" t="s">
        <v>491</v>
      </c>
      <c r="D20" s="221" t="s">
        <v>485</v>
      </c>
      <c r="E20" s="229">
        <f>E21+E22</f>
        <v>506.5</v>
      </c>
      <c r="F20" s="229">
        <f>F21+F22</f>
        <v>506.5</v>
      </c>
      <c r="G20" s="229">
        <f t="shared" ref="G20:U20" si="7">G21+G22</f>
        <v>0</v>
      </c>
      <c r="H20" s="229">
        <f t="shared" si="7"/>
        <v>0</v>
      </c>
      <c r="I20" s="229">
        <f t="shared" si="7"/>
        <v>0</v>
      </c>
      <c r="J20" s="229">
        <f t="shared" si="7"/>
        <v>506.5</v>
      </c>
      <c r="K20" s="229">
        <f t="shared" si="7"/>
        <v>506.5</v>
      </c>
      <c r="L20" s="229">
        <f t="shared" si="7"/>
        <v>0</v>
      </c>
      <c r="M20" s="229">
        <f t="shared" si="7"/>
        <v>0</v>
      </c>
      <c r="N20" s="229">
        <f t="shared" si="7"/>
        <v>0</v>
      </c>
      <c r="O20" s="229">
        <f t="shared" si="7"/>
        <v>0</v>
      </c>
      <c r="P20" s="229">
        <f t="shared" si="7"/>
        <v>0</v>
      </c>
      <c r="Q20" s="229">
        <f t="shared" si="7"/>
        <v>0</v>
      </c>
      <c r="R20" s="229">
        <f t="shared" si="7"/>
        <v>0</v>
      </c>
      <c r="S20" s="229">
        <f t="shared" si="7"/>
        <v>0</v>
      </c>
      <c r="T20" s="229">
        <f t="shared" si="7"/>
        <v>0</v>
      </c>
      <c r="U20" s="229">
        <f t="shared" si="7"/>
        <v>0</v>
      </c>
    </row>
    <row r="21" spans="1:21" ht="91.5" customHeight="1" x14ac:dyDescent="0.25">
      <c r="A21" s="477"/>
      <c r="B21" s="477"/>
      <c r="C21" s="483"/>
      <c r="D21" s="68" t="s">
        <v>216</v>
      </c>
      <c r="E21" s="229">
        <f>H21+J21+L21+N21+P21+R21+T21+'табл13 продолжение1'!E21+'табл13 продолжение1'!G21+'табл13 продолжение1'!I21+'табл13 продолжение1'!K21+'табл13 продолжение1'!M21+'табл13 продолжение1'!O21+'табл13 продолжение1'!Q21+'табл13 продолжение1'!S21+'табл13 продолжение1'!U21+'табл13 продолжение2'!E21+'табл13 продолжение2'!G21+'табл13 продолжение2'!I21+'табл13 продолжение2'!K21+'табл13 продолжение2'!M21+'табл13 продолжение2'!O21+'табл13 продолжение2'!Q21+'табл13 продолжение2'!S21+'табл13 продолжение2'!U21+'табл13 продолжение3'!E21+'табл13 продолжение3'!G21+'табл13 продолжение3'!I21+'табл13 продолжение3'!K21+'табл13 продолжение3'!M21+'табл13 продолжение3'!O21+'табл13 продолжение3'!Q21+'табл13 продолжение3'!S21+'табл13 продолжение3'!U21</f>
        <v>256.5</v>
      </c>
      <c r="F21" s="229">
        <f>I21+K21+M21+O21+Q21+S21+U21+'табл13 продолжение1'!F21+'табл13 продолжение1'!H21+'табл13 продолжение1'!J21+'табл13 продолжение1'!L21+'табл13 продолжение1'!N21+'табл13 продолжение1'!P21+'табл13 продолжение1'!R21+'табл13 продолжение1'!T21+'табл13 продолжение1'!V21+'табл13 продолжение2'!F21+'табл13 продолжение2'!H21+'табл13 продолжение2'!J21+'табл13 продолжение2'!L21+'табл13 продолжение2'!N21+'табл13 продолжение2'!P21+'табл13 продолжение2'!R21+'табл13 продолжение2'!T21+'табл13 продолжение2'!V21+'табл13 продолжение3'!F21+'табл13 продолжение3'!H21+'табл13 продолжение3'!J21+'табл13 продолжение3'!L21+'табл13 продолжение3'!N21+'табл13 продолжение3'!P21+'табл13 продолжение3'!R21+'табл13 продолжение3'!T21+'табл13 продолжение3'!V21</f>
        <v>256.5</v>
      </c>
      <c r="G21" s="229"/>
      <c r="H21" s="229"/>
      <c r="I21" s="229"/>
      <c r="J21" s="229">
        <v>256.5</v>
      </c>
      <c r="K21" s="229">
        <v>256.5</v>
      </c>
      <c r="L21" s="229"/>
      <c r="M21" s="229"/>
      <c r="N21" s="229"/>
      <c r="O21" s="229"/>
      <c r="P21" s="229"/>
      <c r="Q21" s="229"/>
      <c r="R21" s="229"/>
      <c r="S21" s="229"/>
      <c r="T21" s="229"/>
      <c r="U21" s="229"/>
    </row>
    <row r="22" spans="1:21" ht="115.5" customHeight="1" x14ac:dyDescent="0.25">
      <c r="A22" s="478"/>
      <c r="B22" s="478"/>
      <c r="C22" s="484"/>
      <c r="D22" s="68" t="s">
        <v>217</v>
      </c>
      <c r="E22" s="229">
        <f>H22+J22+L22+N22+P22+R22+T22+'табл13 продолжение1'!E22+'табл13 продолжение1'!G22+'табл13 продолжение1'!I22+'табл13 продолжение1'!K22+'табл13 продолжение1'!M22+'табл13 продолжение1'!O22+'табл13 продолжение1'!Q22+'табл13 продолжение1'!S22+'табл13 продолжение1'!U22+'табл13 продолжение2'!E22+'табл13 продолжение2'!G22+'табл13 продолжение2'!I22+'табл13 продолжение2'!K22+'табл13 продолжение2'!M22+'табл13 продолжение2'!O22+'табл13 продолжение2'!Q22+'табл13 продолжение2'!S22+'табл13 продолжение2'!U22+'табл13 продолжение3'!E22+'табл13 продолжение3'!G22+'табл13 продолжение3'!I22+'табл13 продолжение3'!K22+'табл13 продолжение3'!M22+'табл13 продолжение3'!O22+'табл13 продолжение3'!Q22+'табл13 продолжение3'!S22+'табл13 продолжение3'!U22</f>
        <v>250</v>
      </c>
      <c r="F22" s="229">
        <f>I22+K22+M22+O22+Q22+S22+U22+'табл13 продолжение1'!F22+'табл13 продолжение1'!H22+'табл13 продолжение1'!J22+'табл13 продолжение1'!L22+'табл13 продолжение1'!N22+'табл13 продолжение1'!P22+'табл13 продолжение1'!R22+'табл13 продолжение1'!T22+'табл13 продолжение1'!V22+'табл13 продолжение2'!F22+'табл13 продолжение2'!H22+'табл13 продолжение2'!J22+'табл13 продолжение2'!L22+'табл13 продолжение2'!N22+'табл13 продолжение2'!P22+'табл13 продолжение2'!R22+'табл13 продолжение2'!T22+'табл13 продолжение2'!V22+'табл13 продолжение3'!F22+'табл13 продолжение3'!H22+'табл13 продолжение3'!J22+'табл13 продолжение3'!L22+'табл13 продолжение3'!N22+'табл13 продолжение3'!P22+'табл13 продолжение3'!R22+'табл13 продолжение3'!T22+'табл13 продолжение3'!V22</f>
        <v>250</v>
      </c>
      <c r="G22" s="229"/>
      <c r="H22" s="229"/>
      <c r="I22" s="229"/>
      <c r="J22" s="229">
        <v>250</v>
      </c>
      <c r="K22" s="229">
        <v>250</v>
      </c>
      <c r="L22" s="229"/>
      <c r="M22" s="229"/>
      <c r="N22" s="229"/>
      <c r="O22" s="229"/>
      <c r="P22" s="229"/>
      <c r="Q22" s="229"/>
      <c r="R22" s="229"/>
      <c r="S22" s="229"/>
      <c r="T22" s="229"/>
      <c r="U22" s="229"/>
    </row>
    <row r="23" spans="1:21" ht="137.25" customHeight="1" x14ac:dyDescent="0.6">
      <c r="A23" s="221" t="s">
        <v>93</v>
      </c>
      <c r="B23" s="221" t="s">
        <v>265</v>
      </c>
      <c r="C23" s="219"/>
      <c r="D23" s="222" t="s">
        <v>133</v>
      </c>
      <c r="E23" s="229">
        <f>E25+E29</f>
        <v>1800</v>
      </c>
      <c r="F23" s="229">
        <f>F25+F29</f>
        <v>1800</v>
      </c>
      <c r="G23" s="229">
        <f t="shared" ref="G23:U23" si="8">G25+G29</f>
        <v>0</v>
      </c>
      <c r="H23" s="229">
        <f t="shared" si="8"/>
        <v>0</v>
      </c>
      <c r="I23" s="229">
        <f t="shared" si="8"/>
        <v>0</v>
      </c>
      <c r="J23" s="229">
        <f t="shared" si="8"/>
        <v>0</v>
      </c>
      <c r="K23" s="229">
        <f t="shared" si="8"/>
        <v>0</v>
      </c>
      <c r="L23" s="229">
        <f t="shared" si="8"/>
        <v>100</v>
      </c>
      <c r="M23" s="229">
        <f t="shared" si="8"/>
        <v>100</v>
      </c>
      <c r="N23" s="229">
        <f t="shared" si="8"/>
        <v>0</v>
      </c>
      <c r="O23" s="229">
        <f t="shared" si="8"/>
        <v>0</v>
      </c>
      <c r="P23" s="229">
        <f t="shared" si="8"/>
        <v>0</v>
      </c>
      <c r="Q23" s="229">
        <f t="shared" si="8"/>
        <v>0</v>
      </c>
      <c r="R23" s="229">
        <f t="shared" si="8"/>
        <v>0</v>
      </c>
      <c r="S23" s="229">
        <f t="shared" si="8"/>
        <v>0</v>
      </c>
      <c r="T23" s="229">
        <f t="shared" si="8"/>
        <v>1300</v>
      </c>
      <c r="U23" s="229">
        <f t="shared" si="8"/>
        <v>1300</v>
      </c>
    </row>
    <row r="24" spans="1:21" ht="35.4" x14ac:dyDescent="0.6">
      <c r="A24" s="219" t="s">
        <v>349</v>
      </c>
      <c r="B24" s="219"/>
      <c r="C24" s="219"/>
      <c r="D24" s="221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</row>
    <row r="25" spans="1:21" ht="138" customHeight="1" x14ac:dyDescent="0.25">
      <c r="A25" s="474" t="s">
        <v>486</v>
      </c>
      <c r="B25" s="474" t="s">
        <v>97</v>
      </c>
      <c r="C25" s="475"/>
      <c r="D25" s="225" t="s">
        <v>485</v>
      </c>
      <c r="E25" s="229">
        <f>E26</f>
        <v>300</v>
      </c>
      <c r="F25" s="229">
        <f>F26</f>
        <v>300</v>
      </c>
      <c r="G25" s="229">
        <f t="shared" ref="G25:U25" si="9">G26</f>
        <v>0</v>
      </c>
      <c r="H25" s="229">
        <f t="shared" si="9"/>
        <v>0</v>
      </c>
      <c r="I25" s="229">
        <f t="shared" si="9"/>
        <v>0</v>
      </c>
      <c r="J25" s="229">
        <f t="shared" si="9"/>
        <v>0</v>
      </c>
      <c r="K25" s="229">
        <f t="shared" si="9"/>
        <v>0</v>
      </c>
      <c r="L25" s="229">
        <f t="shared" si="9"/>
        <v>100</v>
      </c>
      <c r="M25" s="229">
        <f t="shared" si="9"/>
        <v>100</v>
      </c>
      <c r="N25" s="229">
        <f t="shared" si="9"/>
        <v>0</v>
      </c>
      <c r="O25" s="229">
        <f t="shared" si="9"/>
        <v>0</v>
      </c>
      <c r="P25" s="229">
        <f t="shared" si="9"/>
        <v>0</v>
      </c>
      <c r="Q25" s="229">
        <f t="shared" si="9"/>
        <v>0</v>
      </c>
      <c r="R25" s="229">
        <f t="shared" si="9"/>
        <v>0</v>
      </c>
      <c r="S25" s="229">
        <f t="shared" si="9"/>
        <v>0</v>
      </c>
      <c r="T25" s="229">
        <f t="shared" si="9"/>
        <v>0</v>
      </c>
      <c r="U25" s="229">
        <f t="shared" si="9"/>
        <v>0</v>
      </c>
    </row>
    <row r="26" spans="1:21" ht="178.5" customHeight="1" x14ac:dyDescent="0.25">
      <c r="A26" s="474"/>
      <c r="B26" s="474"/>
      <c r="C26" s="475"/>
      <c r="D26" s="68" t="s">
        <v>267</v>
      </c>
      <c r="E26" s="229">
        <f>E28</f>
        <v>300</v>
      </c>
      <c r="F26" s="229">
        <f>F28</f>
        <v>300</v>
      </c>
      <c r="G26" s="229">
        <f t="shared" ref="G26:U26" si="10">G28</f>
        <v>0</v>
      </c>
      <c r="H26" s="229">
        <f t="shared" si="10"/>
        <v>0</v>
      </c>
      <c r="I26" s="229">
        <f t="shared" si="10"/>
        <v>0</v>
      </c>
      <c r="J26" s="229">
        <f t="shared" si="10"/>
        <v>0</v>
      </c>
      <c r="K26" s="229">
        <f t="shared" si="10"/>
        <v>0</v>
      </c>
      <c r="L26" s="229">
        <f t="shared" si="10"/>
        <v>100</v>
      </c>
      <c r="M26" s="229">
        <f t="shared" si="10"/>
        <v>100</v>
      </c>
      <c r="N26" s="229">
        <f t="shared" si="10"/>
        <v>0</v>
      </c>
      <c r="O26" s="229">
        <f t="shared" si="10"/>
        <v>0</v>
      </c>
      <c r="P26" s="229">
        <f t="shared" si="10"/>
        <v>0</v>
      </c>
      <c r="Q26" s="229">
        <f t="shared" si="10"/>
        <v>0</v>
      </c>
      <c r="R26" s="229">
        <f t="shared" si="10"/>
        <v>0</v>
      </c>
      <c r="S26" s="229">
        <f t="shared" si="10"/>
        <v>0</v>
      </c>
      <c r="T26" s="229">
        <f t="shared" si="10"/>
        <v>0</v>
      </c>
      <c r="U26" s="229">
        <f t="shared" si="10"/>
        <v>0</v>
      </c>
    </row>
    <row r="27" spans="1:21" ht="50.25" customHeight="1" x14ac:dyDescent="0.6">
      <c r="A27" s="474" t="s">
        <v>358</v>
      </c>
      <c r="B27" s="474"/>
      <c r="C27" s="219"/>
      <c r="D27" s="221"/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</row>
    <row r="28" spans="1:21" ht="409.6" customHeight="1" x14ac:dyDescent="0.25">
      <c r="A28" s="221" t="s">
        <v>417</v>
      </c>
      <c r="B28" s="221" t="s">
        <v>487</v>
      </c>
      <c r="C28" s="132" t="s">
        <v>492</v>
      </c>
      <c r="D28" s="224" t="s">
        <v>267</v>
      </c>
      <c r="E28" s="229">
        <f>H28+J28+L28+N28+P28+R28+T28+'табл13 продолжение1'!E28+'табл13 продолжение1'!G28+'табл13 продолжение1'!I28+'табл13 продолжение1'!K28+'табл13 продолжение1'!M28+'табл13 продолжение1'!O28+'табл13 продолжение1'!Q28+'табл13 продолжение1'!S28+'табл13 продолжение1'!U28+'табл13 продолжение2'!E28+'табл13 продолжение2'!G28+'табл13 продолжение2'!I28+'табл13 продолжение2'!K28+'табл13 продолжение2'!M28+'табл13 продолжение2'!O28+'табл13 продолжение2'!Q28+'табл13 продолжение2'!S28+'табл13 продолжение2'!U28+'табл13 продолжение3'!E28+'табл13 продолжение3'!G28+'табл13 продолжение3'!I28+'табл13 продолжение3'!K28+'табл13 продолжение3'!M28+'табл13 продолжение3'!O28+'табл13 продолжение3'!Q28+'табл13 продолжение3'!S28+'табл13 продолжение3'!U28</f>
        <v>300</v>
      </c>
      <c r="F28" s="229">
        <f>I28+K28+M28+O28+Q28+S28+U28+'табл13 продолжение1'!F28+'табл13 продолжение1'!H28+'табл13 продолжение1'!J28+'табл13 продолжение1'!L28+'табл13 продолжение1'!N28+'табл13 продолжение1'!P28+'табл13 продолжение1'!R28+'табл13 продолжение1'!T28+'табл13 продолжение1'!V28+'табл13 продолжение2'!F28+'табл13 продолжение2'!H28+'табл13 продолжение2'!J28+'табл13 продолжение2'!L28+'табл13 продолжение2'!N28+'табл13 продолжение2'!P28+'табл13 продолжение2'!R28+'табл13 продолжение2'!T28+'табл13 продолжение2'!V28+'табл13 продолжение3'!F28+'табл13 продолжение3'!H28+'табл13 продолжение3'!J28+'табл13 продолжение3'!L28+'табл13 продолжение3'!N28+'табл13 продолжение3'!P28+'табл13 продолжение3'!R28+'табл13 продолжение3'!T28+'табл13 продолжение3'!V28</f>
        <v>300</v>
      </c>
      <c r="G28" s="229"/>
      <c r="H28" s="229"/>
      <c r="I28" s="229"/>
      <c r="J28" s="229"/>
      <c r="K28" s="229"/>
      <c r="L28" s="229">
        <v>100</v>
      </c>
      <c r="M28" s="229">
        <v>100</v>
      </c>
      <c r="N28" s="229"/>
      <c r="O28" s="229"/>
      <c r="P28" s="229"/>
      <c r="Q28" s="229"/>
      <c r="R28" s="229"/>
      <c r="S28" s="229"/>
      <c r="T28" s="229"/>
      <c r="U28" s="229"/>
    </row>
    <row r="29" spans="1:21" ht="127.5" customHeight="1" x14ac:dyDescent="0.25">
      <c r="A29" s="474" t="s">
        <v>488</v>
      </c>
      <c r="B29" s="474" t="s">
        <v>291</v>
      </c>
      <c r="C29" s="475"/>
      <c r="D29" s="225" t="s">
        <v>485</v>
      </c>
      <c r="E29" s="229">
        <f>E30+E31</f>
        <v>1500</v>
      </c>
      <c r="F29" s="229">
        <f>F30+F31</f>
        <v>1500</v>
      </c>
      <c r="G29" s="229">
        <f t="shared" ref="G29:U29" si="11">G30+G31</f>
        <v>0</v>
      </c>
      <c r="H29" s="229">
        <f t="shared" si="11"/>
        <v>0</v>
      </c>
      <c r="I29" s="229">
        <f t="shared" si="11"/>
        <v>0</v>
      </c>
      <c r="J29" s="229">
        <f t="shared" si="11"/>
        <v>0</v>
      </c>
      <c r="K29" s="229">
        <f t="shared" si="11"/>
        <v>0</v>
      </c>
      <c r="L29" s="229">
        <f t="shared" si="11"/>
        <v>0</v>
      </c>
      <c r="M29" s="229">
        <f t="shared" si="11"/>
        <v>0</v>
      </c>
      <c r="N29" s="229">
        <f t="shared" si="11"/>
        <v>0</v>
      </c>
      <c r="O29" s="229">
        <f t="shared" si="11"/>
        <v>0</v>
      </c>
      <c r="P29" s="229">
        <f t="shared" si="11"/>
        <v>0</v>
      </c>
      <c r="Q29" s="229">
        <f t="shared" si="11"/>
        <v>0</v>
      </c>
      <c r="R29" s="229">
        <f t="shared" si="11"/>
        <v>0</v>
      </c>
      <c r="S29" s="229">
        <f t="shared" si="11"/>
        <v>0</v>
      </c>
      <c r="T29" s="229">
        <f t="shared" si="11"/>
        <v>1300</v>
      </c>
      <c r="U29" s="229">
        <f t="shared" si="11"/>
        <v>1300</v>
      </c>
    </row>
    <row r="30" spans="1:21" ht="51.75" customHeight="1" x14ac:dyDescent="0.25">
      <c r="A30" s="474"/>
      <c r="B30" s="474"/>
      <c r="C30" s="475"/>
      <c r="D30" s="68" t="s">
        <v>269</v>
      </c>
      <c r="E30" s="229">
        <f>E35</f>
        <v>200</v>
      </c>
      <c r="F30" s="229">
        <f>F35</f>
        <v>200</v>
      </c>
      <c r="G30" s="229">
        <f t="shared" ref="G30:U30" si="12">G35</f>
        <v>0</v>
      </c>
      <c r="H30" s="229">
        <f t="shared" si="12"/>
        <v>0</v>
      </c>
      <c r="I30" s="229">
        <f t="shared" si="12"/>
        <v>0</v>
      </c>
      <c r="J30" s="229">
        <f t="shared" si="12"/>
        <v>0</v>
      </c>
      <c r="K30" s="229">
        <f t="shared" si="12"/>
        <v>0</v>
      </c>
      <c r="L30" s="229">
        <f t="shared" si="12"/>
        <v>0</v>
      </c>
      <c r="M30" s="229">
        <f t="shared" si="12"/>
        <v>0</v>
      </c>
      <c r="N30" s="229">
        <f t="shared" si="12"/>
        <v>0</v>
      </c>
      <c r="O30" s="229">
        <f t="shared" si="12"/>
        <v>0</v>
      </c>
      <c r="P30" s="229">
        <f t="shared" si="12"/>
        <v>0</v>
      </c>
      <c r="Q30" s="229">
        <f t="shared" si="12"/>
        <v>0</v>
      </c>
      <c r="R30" s="229">
        <f t="shared" si="12"/>
        <v>0</v>
      </c>
      <c r="S30" s="229">
        <f t="shared" si="12"/>
        <v>0</v>
      </c>
      <c r="T30" s="229">
        <f t="shared" si="12"/>
        <v>0</v>
      </c>
      <c r="U30" s="229">
        <f t="shared" si="12"/>
        <v>0</v>
      </c>
    </row>
    <row r="31" spans="1:21" ht="51.75" customHeight="1" x14ac:dyDescent="0.25">
      <c r="A31" s="474"/>
      <c r="B31" s="474"/>
      <c r="C31" s="475"/>
      <c r="D31" s="68" t="s">
        <v>270</v>
      </c>
      <c r="E31" s="230">
        <f>E34</f>
        <v>1300</v>
      </c>
      <c r="F31" s="230">
        <f>F34</f>
        <v>1300</v>
      </c>
      <c r="G31" s="230">
        <f t="shared" ref="G31:U31" si="13">G34</f>
        <v>0</v>
      </c>
      <c r="H31" s="230">
        <f t="shared" si="13"/>
        <v>0</v>
      </c>
      <c r="I31" s="230">
        <f t="shared" si="13"/>
        <v>0</v>
      </c>
      <c r="J31" s="230">
        <f t="shared" si="13"/>
        <v>0</v>
      </c>
      <c r="K31" s="230">
        <f t="shared" si="13"/>
        <v>0</v>
      </c>
      <c r="L31" s="230">
        <f t="shared" si="13"/>
        <v>0</v>
      </c>
      <c r="M31" s="230">
        <f t="shared" si="13"/>
        <v>0</v>
      </c>
      <c r="N31" s="230">
        <f t="shared" si="13"/>
        <v>0</v>
      </c>
      <c r="O31" s="230">
        <f t="shared" si="13"/>
        <v>0</v>
      </c>
      <c r="P31" s="230">
        <f t="shared" si="13"/>
        <v>0</v>
      </c>
      <c r="Q31" s="230">
        <f t="shared" si="13"/>
        <v>0</v>
      </c>
      <c r="R31" s="230">
        <f t="shared" si="13"/>
        <v>0</v>
      </c>
      <c r="S31" s="230">
        <f t="shared" si="13"/>
        <v>0</v>
      </c>
      <c r="T31" s="230">
        <f t="shared" si="13"/>
        <v>1300</v>
      </c>
      <c r="U31" s="230">
        <f t="shared" si="13"/>
        <v>1300</v>
      </c>
    </row>
    <row r="32" spans="1:21" ht="35.4" x14ac:dyDescent="0.25">
      <c r="A32" s="474" t="s">
        <v>358</v>
      </c>
      <c r="B32" s="474"/>
      <c r="C32" s="97"/>
      <c r="D32" s="227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</row>
    <row r="33" spans="1:21" ht="225.75" customHeight="1" x14ac:dyDescent="0.25">
      <c r="A33" s="474" t="s">
        <v>292</v>
      </c>
      <c r="B33" s="474" t="s">
        <v>426</v>
      </c>
      <c r="C33" s="476" t="s">
        <v>493</v>
      </c>
      <c r="D33" s="225" t="s">
        <v>485</v>
      </c>
      <c r="E33" s="229">
        <f>E34+E35</f>
        <v>1500</v>
      </c>
      <c r="F33" s="229">
        <f>F34+F35</f>
        <v>1500</v>
      </c>
      <c r="G33" s="229">
        <f t="shared" ref="G33:U33" si="14">G34+G35</f>
        <v>0</v>
      </c>
      <c r="H33" s="229">
        <f t="shared" si="14"/>
        <v>0</v>
      </c>
      <c r="I33" s="229">
        <f t="shared" si="14"/>
        <v>0</v>
      </c>
      <c r="J33" s="229">
        <f t="shared" si="14"/>
        <v>0</v>
      </c>
      <c r="K33" s="229">
        <f t="shared" si="14"/>
        <v>0</v>
      </c>
      <c r="L33" s="229">
        <f t="shared" si="14"/>
        <v>0</v>
      </c>
      <c r="M33" s="229">
        <f t="shared" si="14"/>
        <v>0</v>
      </c>
      <c r="N33" s="229">
        <f t="shared" si="14"/>
        <v>0</v>
      </c>
      <c r="O33" s="229">
        <f t="shared" si="14"/>
        <v>0</v>
      </c>
      <c r="P33" s="229">
        <f t="shared" si="14"/>
        <v>0</v>
      </c>
      <c r="Q33" s="229">
        <f t="shared" si="14"/>
        <v>0</v>
      </c>
      <c r="R33" s="229">
        <f t="shared" si="14"/>
        <v>0</v>
      </c>
      <c r="S33" s="229">
        <f t="shared" si="14"/>
        <v>0</v>
      </c>
      <c r="T33" s="229">
        <f t="shared" si="14"/>
        <v>1300</v>
      </c>
      <c r="U33" s="229">
        <f t="shared" si="14"/>
        <v>1300</v>
      </c>
    </row>
    <row r="34" spans="1:21" ht="111.75" customHeight="1" x14ac:dyDescent="0.25">
      <c r="A34" s="474"/>
      <c r="B34" s="474"/>
      <c r="C34" s="477"/>
      <c r="D34" s="68" t="s">
        <v>270</v>
      </c>
      <c r="E34" s="229">
        <f>H34+J34+L34+N34+P34+R34+T34+'табл13 продолжение1'!E34+'табл13 продолжение1'!G34+'табл13 продолжение1'!I34+'табл13 продолжение1'!K34+'табл13 продолжение1'!M34+'табл13 продолжение1'!O34+'табл13 продолжение1'!Q34+'табл13 продолжение1'!S34+'табл13 продолжение1'!U34+'табл13 продолжение2'!E34+'табл13 продолжение2'!G34+'табл13 продолжение2'!I34+'табл13 продолжение2'!K34+'табл13 продолжение2'!M34+'табл13 продолжение2'!O34+'табл13 продолжение2'!Q34+'табл13 продолжение2'!S34+'табл13 продолжение2'!U34+'табл13 продолжение3'!E34+'табл13 продолжение3'!G34+'табл13 продолжение3'!I34+'табл13 продолжение3'!K34+'табл13 продолжение3'!M34+'табл13 продолжение3'!O34+'табл13 продолжение3'!Q34+'табл13 продолжение3'!S34+'табл13 продолжение3'!U34</f>
        <v>1300</v>
      </c>
      <c r="F34" s="229">
        <f>I34+K34+M34+O34+Q34+S34+U34+'табл13 продолжение1'!F34+'табл13 продолжение1'!H34+'табл13 продолжение1'!J34+'табл13 продолжение1'!L34+'табл13 продолжение1'!N34+'табл13 продолжение1'!P34+'табл13 продолжение1'!R34+'табл13 продолжение1'!T34+'табл13 продолжение1'!V34+'табл13 продолжение2'!F34+'табл13 продолжение2'!H34+'табл13 продолжение2'!J34+'табл13 продолжение2'!L34+'табл13 продолжение2'!N34+'табл13 продолжение2'!P34+'табл13 продолжение2'!R34+'табл13 продолжение2'!T34+'табл13 продолжение2'!V34+'табл13 продолжение3'!F34+'табл13 продолжение3'!H34+'табл13 продолжение3'!J34+'табл13 продолжение3'!L34+'табл13 продолжение3'!N34+'табл13 продолжение3'!P34+'табл13 продолжение3'!R34+'табл13 продолжение3'!T34+'табл13 продолжение3'!V34</f>
        <v>1300</v>
      </c>
      <c r="G34" s="229"/>
      <c r="H34" s="229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>
        <v>1300</v>
      </c>
      <c r="U34" s="229">
        <v>1300</v>
      </c>
    </row>
    <row r="35" spans="1:21" ht="157.5" customHeight="1" x14ac:dyDescent="0.25">
      <c r="A35" s="474"/>
      <c r="B35" s="474"/>
      <c r="C35" s="478"/>
      <c r="D35" s="68" t="s">
        <v>269</v>
      </c>
      <c r="E35" s="229">
        <f>H35+J35+L35+N35+P35+R35+T35+'табл13 продолжение1'!E35+'табл13 продолжение1'!G35+'табл13 продолжение1'!I35+'табл13 продолжение1'!K35+'табл13 продолжение1'!M35+'табл13 продолжение1'!O35+'табл13 продолжение1'!Q35+'табл13 продолжение1'!S35+'табл13 продолжение1'!U35+'табл13 продолжение2'!E35+'табл13 продолжение2'!G35+'табл13 продолжение2'!I35+'табл13 продолжение2'!K35+'табл13 продолжение2'!M35+'табл13 продолжение2'!O35+'табл13 продолжение2'!Q35+'табл13 продолжение2'!S35+'табл13 продолжение2'!U35+'табл13 продолжение3'!E35+'табл13 продолжение3'!G35+'табл13 продолжение3'!I35+'табл13 продолжение3'!K35+'табл13 продолжение3'!M35+'табл13 продолжение3'!O35+'табл13 продолжение3'!Q35+'табл13 продолжение3'!S35+'табл13 продолжение3'!U35</f>
        <v>200</v>
      </c>
      <c r="F35" s="229">
        <f>I35+K35+M35+O35+Q35+S35+U35+'табл13 продолжение1'!F35+'табл13 продолжение1'!H35+'табл13 продолжение1'!J35+'табл13 продолжение1'!L35+'табл13 продолжение1'!N35+'табл13 продолжение1'!P35+'табл13 продолжение1'!R35+'табл13 продолжение1'!T35+'табл13 продолжение1'!V35+'табл13 продолжение2'!F35+'табл13 продолжение2'!H35+'табл13 продолжение2'!J35+'табл13 продолжение2'!L35+'табл13 продолжение2'!N35+'табл13 продолжение2'!P35+'табл13 продолжение2'!R35+'табл13 продолжение2'!T35+'табл13 продолжение2'!V35+'табл13 продолжение3'!F35+'табл13 продолжение3'!H35+'табл13 продолжение3'!J35+'табл13 продолжение3'!L35+'табл13 продолжение3'!N35+'табл13 продолжение3'!P35+'табл13 продолжение3'!R35+'табл13 продолжение3'!T35+'табл13 продолжение3'!V35</f>
        <v>200</v>
      </c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</row>
    <row r="36" spans="1:21" ht="35.4" x14ac:dyDescent="0.6">
      <c r="A36" s="217"/>
      <c r="B36" s="217"/>
      <c r="C36" s="217"/>
      <c r="D36" s="223"/>
      <c r="E36" s="217"/>
      <c r="F36" s="217"/>
      <c r="G36" s="217"/>
      <c r="H36" s="217"/>
      <c r="I36" s="217"/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</row>
    <row r="37" spans="1:21" ht="35.4" x14ac:dyDescent="0.6">
      <c r="A37" s="217"/>
      <c r="B37" s="217"/>
      <c r="C37" s="217"/>
      <c r="D37" s="223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</row>
    <row r="38" spans="1:21" ht="35.4" x14ac:dyDescent="0.6">
      <c r="A38" s="217"/>
      <c r="B38" s="217"/>
      <c r="C38" s="217"/>
      <c r="D38" s="223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</row>
    <row r="39" spans="1:21" ht="35.4" x14ac:dyDescent="0.6">
      <c r="A39" s="217"/>
      <c r="B39" s="217"/>
      <c r="C39" s="217"/>
      <c r="D39" s="223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</row>
    <row r="40" spans="1:21" ht="35.4" x14ac:dyDescent="0.6">
      <c r="A40" s="217"/>
      <c r="B40" s="217"/>
      <c r="C40" s="217"/>
      <c r="D40" s="223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</row>
    <row r="41" spans="1:21" ht="35.4" x14ac:dyDescent="0.6">
      <c r="A41" s="217"/>
      <c r="B41" s="217"/>
      <c r="C41" s="217"/>
      <c r="D41" s="223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</row>
    <row r="42" spans="1:21" ht="35.4" x14ac:dyDescent="0.6">
      <c r="A42" s="217"/>
      <c r="B42" s="217"/>
      <c r="C42" s="217"/>
      <c r="D42" s="223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</row>
    <row r="43" spans="1:21" ht="35.4" x14ac:dyDescent="0.6">
      <c r="A43" s="217"/>
      <c r="B43" s="217"/>
      <c r="C43" s="217"/>
      <c r="D43" s="223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</row>
    <row r="44" spans="1:21" ht="35.4" x14ac:dyDescent="0.6">
      <c r="A44" s="217"/>
      <c r="B44" s="217"/>
      <c r="C44" s="217"/>
      <c r="D44" s="223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</row>
    <row r="45" spans="1:21" ht="35.4" x14ac:dyDescent="0.6">
      <c r="A45" s="217"/>
      <c r="B45" s="217"/>
      <c r="C45" s="217"/>
      <c r="D45" s="223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</row>
  </sheetData>
  <mergeCells count="39">
    <mergeCell ref="E4:E6"/>
    <mergeCell ref="T1:U1"/>
    <mergeCell ref="T3:U3"/>
    <mergeCell ref="B14:B17"/>
    <mergeCell ref="C14:C17"/>
    <mergeCell ref="G5:G6"/>
    <mergeCell ref="H5:I5"/>
    <mergeCell ref="R5:S5"/>
    <mergeCell ref="T5:U5"/>
    <mergeCell ref="A2:U2"/>
    <mergeCell ref="J5:K5"/>
    <mergeCell ref="L5:M5"/>
    <mergeCell ref="N5:O5"/>
    <mergeCell ref="P5:Q5"/>
    <mergeCell ref="F4:F6"/>
    <mergeCell ref="G4:U4"/>
    <mergeCell ref="A27:B27"/>
    <mergeCell ref="D4:D6"/>
    <mergeCell ref="B20:B22"/>
    <mergeCell ref="A20:A22"/>
    <mergeCell ref="C20:C22"/>
    <mergeCell ref="A12:A13"/>
    <mergeCell ref="B12:B13"/>
    <mergeCell ref="A4:A6"/>
    <mergeCell ref="A18:B18"/>
    <mergeCell ref="B4:B6"/>
    <mergeCell ref="C4:C6"/>
    <mergeCell ref="C25:C26"/>
    <mergeCell ref="B25:B26"/>
    <mergeCell ref="A25:A26"/>
    <mergeCell ref="C12:C13"/>
    <mergeCell ref="A14:A17"/>
    <mergeCell ref="B29:B31"/>
    <mergeCell ref="C29:C31"/>
    <mergeCell ref="A29:A31"/>
    <mergeCell ref="A32:B32"/>
    <mergeCell ref="C33:C35"/>
    <mergeCell ref="B33:B35"/>
    <mergeCell ref="A33:A35"/>
  </mergeCells>
  <pageMargins left="0.39370078740157483" right="0" top="0.59055118110236215" bottom="0" header="0.39370078740157483" footer="0.31496062992125984"/>
  <pageSetup paperSize="9" scale="24" orientation="landscape" r:id="rId1"/>
  <rowBreaks count="1" manualBreakCount="1">
    <brk id="19" max="20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view="pageBreakPreview" topLeftCell="A19" zoomScale="34" zoomScaleNormal="31" zoomScaleSheetLayoutView="34" workbookViewId="0">
      <selection activeCell="J14" sqref="J14"/>
    </sheetView>
  </sheetViews>
  <sheetFormatPr defaultColWidth="9.109375" defaultRowHeight="35.4" x14ac:dyDescent="0.25"/>
  <cols>
    <col min="1" max="1" width="48.5546875" style="223" customWidth="1"/>
    <col min="2" max="2" width="62.5546875" style="223" customWidth="1"/>
    <col min="3" max="3" width="73.88671875" style="223" customWidth="1"/>
    <col min="4" max="4" width="75.88671875" style="223" customWidth="1"/>
    <col min="5" max="8" width="20.6640625" style="223" customWidth="1"/>
    <col min="9" max="10" width="19" style="223" bestFit="1" customWidth="1"/>
    <col min="11" max="22" width="20.6640625" style="223" customWidth="1"/>
    <col min="23" max="16384" width="9.109375" style="223"/>
  </cols>
  <sheetData>
    <row r="1" spans="1:22" x14ac:dyDescent="0.25">
      <c r="A1" s="208"/>
      <c r="B1" s="210"/>
      <c r="C1" s="210"/>
      <c r="D1" s="210"/>
      <c r="E1" s="210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501" t="s">
        <v>454</v>
      </c>
      <c r="Q1" s="501"/>
      <c r="R1" s="501"/>
      <c r="S1" s="501"/>
      <c r="T1" s="501"/>
      <c r="U1" s="501"/>
      <c r="V1" s="501"/>
    </row>
    <row r="2" spans="1:22" ht="212.25" customHeight="1" x14ac:dyDescent="0.25">
      <c r="A2" s="501" t="s">
        <v>464</v>
      </c>
      <c r="B2" s="501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1"/>
      <c r="Q2" s="501"/>
      <c r="R2" s="501"/>
      <c r="S2" s="501"/>
      <c r="T2" s="501"/>
      <c r="U2" s="504"/>
      <c r="V2" s="504"/>
    </row>
    <row r="3" spans="1:22" x14ac:dyDescent="0.25">
      <c r="A3" s="208"/>
      <c r="B3" s="210"/>
      <c r="C3" s="210"/>
      <c r="D3" s="210"/>
      <c r="E3" s="210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502" t="s">
        <v>435</v>
      </c>
      <c r="T3" s="502"/>
      <c r="U3" s="502"/>
      <c r="V3" s="502"/>
    </row>
    <row r="4" spans="1:22" x14ac:dyDescent="0.25">
      <c r="A4" s="485" t="s">
        <v>1</v>
      </c>
      <c r="B4" s="479" t="s">
        <v>436</v>
      </c>
      <c r="C4" s="479" t="s">
        <v>437</v>
      </c>
      <c r="D4" s="479" t="s">
        <v>438</v>
      </c>
      <c r="E4" s="505" t="s">
        <v>441</v>
      </c>
      <c r="F4" s="506"/>
      <c r="G4" s="506"/>
      <c r="H4" s="506"/>
      <c r="I4" s="506"/>
      <c r="J4" s="506"/>
      <c r="K4" s="506"/>
      <c r="L4" s="506"/>
      <c r="M4" s="506"/>
      <c r="N4" s="506"/>
      <c r="O4" s="506"/>
      <c r="P4" s="506"/>
      <c r="Q4" s="506"/>
      <c r="R4" s="506"/>
      <c r="S4" s="506"/>
      <c r="T4" s="506"/>
      <c r="U4" s="506"/>
      <c r="V4" s="507"/>
    </row>
    <row r="5" spans="1:22" ht="320.25" customHeight="1" x14ac:dyDescent="0.25">
      <c r="A5" s="486"/>
      <c r="B5" s="480"/>
      <c r="C5" s="509"/>
      <c r="D5" s="480"/>
      <c r="E5" s="491" t="s">
        <v>455</v>
      </c>
      <c r="F5" s="503"/>
      <c r="G5" s="491" t="s">
        <v>456</v>
      </c>
      <c r="H5" s="503"/>
      <c r="I5" s="491" t="s">
        <v>457</v>
      </c>
      <c r="J5" s="503"/>
      <c r="K5" s="491" t="s">
        <v>458</v>
      </c>
      <c r="L5" s="503"/>
      <c r="M5" s="491" t="s">
        <v>459</v>
      </c>
      <c r="N5" s="503"/>
      <c r="O5" s="491" t="s">
        <v>460</v>
      </c>
      <c r="P5" s="503"/>
      <c r="Q5" s="491" t="s">
        <v>461</v>
      </c>
      <c r="R5" s="503"/>
      <c r="S5" s="491" t="s">
        <v>462</v>
      </c>
      <c r="T5" s="503"/>
      <c r="U5" s="491" t="s">
        <v>463</v>
      </c>
      <c r="V5" s="503"/>
    </row>
    <row r="6" spans="1:22" ht="138.75" customHeight="1" x14ac:dyDescent="0.25">
      <c r="A6" s="508"/>
      <c r="B6" s="508"/>
      <c r="C6" s="510"/>
      <c r="D6" s="481"/>
      <c r="E6" s="214" t="s">
        <v>450</v>
      </c>
      <c r="F6" s="214" t="s">
        <v>451</v>
      </c>
      <c r="G6" s="214" t="s">
        <v>450</v>
      </c>
      <c r="H6" s="214" t="s">
        <v>451</v>
      </c>
      <c r="I6" s="214" t="s">
        <v>450</v>
      </c>
      <c r="J6" s="214" t="s">
        <v>451</v>
      </c>
      <c r="K6" s="214" t="s">
        <v>450</v>
      </c>
      <c r="L6" s="214" t="s">
        <v>451</v>
      </c>
      <c r="M6" s="214" t="s">
        <v>450</v>
      </c>
      <c r="N6" s="214" t="s">
        <v>451</v>
      </c>
      <c r="O6" s="214" t="s">
        <v>450</v>
      </c>
      <c r="P6" s="214" t="s">
        <v>451</v>
      </c>
      <c r="Q6" s="214" t="s">
        <v>450</v>
      </c>
      <c r="R6" s="214" t="s">
        <v>451</v>
      </c>
      <c r="S6" s="214" t="s">
        <v>450</v>
      </c>
      <c r="T6" s="214" t="s">
        <v>451</v>
      </c>
      <c r="U6" s="214" t="s">
        <v>450</v>
      </c>
      <c r="V6" s="214" t="s">
        <v>451</v>
      </c>
    </row>
    <row r="7" spans="1:22" x14ac:dyDescent="0.25">
      <c r="A7" s="213">
        <v>1</v>
      </c>
      <c r="B7" s="213">
        <v>2</v>
      </c>
      <c r="C7" s="213">
        <v>3</v>
      </c>
      <c r="D7" s="213">
        <v>4</v>
      </c>
      <c r="E7" s="213">
        <v>22</v>
      </c>
      <c r="F7" s="212">
        <v>23</v>
      </c>
      <c r="G7" s="213">
        <v>24</v>
      </c>
      <c r="H7" s="212">
        <v>25</v>
      </c>
      <c r="I7" s="213">
        <v>26</v>
      </c>
      <c r="J7" s="212">
        <v>27</v>
      </c>
      <c r="K7" s="213">
        <v>28</v>
      </c>
      <c r="L7" s="212">
        <v>29</v>
      </c>
      <c r="M7" s="213">
        <v>30</v>
      </c>
      <c r="N7" s="212">
        <v>31</v>
      </c>
      <c r="O7" s="213">
        <v>32</v>
      </c>
      <c r="P7" s="212">
        <v>33</v>
      </c>
      <c r="Q7" s="213">
        <v>34</v>
      </c>
      <c r="R7" s="212">
        <v>35</v>
      </c>
      <c r="S7" s="213">
        <v>36</v>
      </c>
      <c r="T7" s="212">
        <v>37</v>
      </c>
      <c r="U7" s="212">
        <v>38</v>
      </c>
      <c r="V7" s="212">
        <v>39</v>
      </c>
    </row>
    <row r="8" spans="1:22" ht="70.8" x14ac:dyDescent="0.25">
      <c r="A8" s="221" t="s">
        <v>11</v>
      </c>
      <c r="B8" s="221" t="s">
        <v>14</v>
      </c>
      <c r="C8" s="220"/>
      <c r="D8" s="222" t="s">
        <v>483</v>
      </c>
      <c r="E8" s="229">
        <f>E10+E23</f>
        <v>0</v>
      </c>
      <c r="F8" s="229">
        <f t="shared" ref="F8:V8" si="0">F10+F23</f>
        <v>0</v>
      </c>
      <c r="G8" s="229">
        <f t="shared" si="0"/>
        <v>0</v>
      </c>
      <c r="H8" s="229">
        <f t="shared" si="0"/>
        <v>0</v>
      </c>
      <c r="I8" s="229">
        <f t="shared" si="0"/>
        <v>1582.6</v>
      </c>
      <c r="J8" s="229">
        <f t="shared" si="0"/>
        <v>1569.3</v>
      </c>
      <c r="K8" s="229">
        <f t="shared" si="0"/>
        <v>200</v>
      </c>
      <c r="L8" s="229">
        <f t="shared" si="0"/>
        <v>200</v>
      </c>
      <c r="M8" s="229">
        <f t="shared" si="0"/>
        <v>0</v>
      </c>
      <c r="N8" s="229">
        <f t="shared" si="0"/>
        <v>0</v>
      </c>
      <c r="O8" s="229">
        <f t="shared" si="0"/>
        <v>0</v>
      </c>
      <c r="P8" s="229">
        <f t="shared" si="0"/>
        <v>0</v>
      </c>
      <c r="Q8" s="229">
        <f t="shared" si="0"/>
        <v>0</v>
      </c>
      <c r="R8" s="229">
        <f t="shared" si="0"/>
        <v>0</v>
      </c>
      <c r="S8" s="229">
        <f t="shared" si="0"/>
        <v>0</v>
      </c>
      <c r="T8" s="229">
        <f t="shared" si="0"/>
        <v>0</v>
      </c>
      <c r="U8" s="229">
        <f t="shared" si="0"/>
        <v>0</v>
      </c>
      <c r="V8" s="229">
        <f t="shared" si="0"/>
        <v>0</v>
      </c>
    </row>
    <row r="9" spans="1:22" x14ac:dyDescent="0.25">
      <c r="A9" s="221" t="s">
        <v>349</v>
      </c>
      <c r="B9" s="221"/>
      <c r="C9" s="220"/>
      <c r="D9" s="222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</row>
    <row r="10" spans="1:22" ht="145.5" customHeight="1" x14ac:dyDescent="0.6">
      <c r="A10" s="221" t="s">
        <v>62</v>
      </c>
      <c r="B10" s="221" t="s">
        <v>211</v>
      </c>
      <c r="C10" s="219"/>
      <c r="D10" s="222" t="s">
        <v>133</v>
      </c>
      <c r="E10" s="229">
        <f t="shared" ref="E10:V10" si="1">E12+E14</f>
        <v>0</v>
      </c>
      <c r="F10" s="229">
        <f t="shared" si="1"/>
        <v>0</v>
      </c>
      <c r="G10" s="229">
        <f t="shared" si="1"/>
        <v>0</v>
      </c>
      <c r="H10" s="229">
        <f t="shared" si="1"/>
        <v>0</v>
      </c>
      <c r="I10" s="229">
        <f t="shared" si="1"/>
        <v>1582.6</v>
      </c>
      <c r="J10" s="229">
        <f t="shared" si="1"/>
        <v>1569.3</v>
      </c>
      <c r="K10" s="229">
        <f t="shared" si="1"/>
        <v>0</v>
      </c>
      <c r="L10" s="229">
        <f t="shared" si="1"/>
        <v>0</v>
      </c>
      <c r="M10" s="229">
        <f t="shared" si="1"/>
        <v>0</v>
      </c>
      <c r="N10" s="229">
        <f t="shared" si="1"/>
        <v>0</v>
      </c>
      <c r="O10" s="229">
        <f t="shared" si="1"/>
        <v>0</v>
      </c>
      <c r="P10" s="229">
        <f t="shared" si="1"/>
        <v>0</v>
      </c>
      <c r="Q10" s="229">
        <f t="shared" si="1"/>
        <v>0</v>
      </c>
      <c r="R10" s="229">
        <f t="shared" si="1"/>
        <v>0</v>
      </c>
      <c r="S10" s="229">
        <f t="shared" si="1"/>
        <v>0</v>
      </c>
      <c r="T10" s="229">
        <f t="shared" si="1"/>
        <v>0</v>
      </c>
      <c r="U10" s="229">
        <f t="shared" si="1"/>
        <v>0</v>
      </c>
      <c r="V10" s="229">
        <f t="shared" si="1"/>
        <v>0</v>
      </c>
    </row>
    <row r="11" spans="1:22" x14ac:dyDescent="0.6">
      <c r="A11" s="221" t="s">
        <v>349</v>
      </c>
      <c r="B11" s="221"/>
      <c r="C11" s="219"/>
      <c r="D11" s="222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1"/>
    </row>
    <row r="12" spans="1:22" ht="291" customHeight="1" x14ac:dyDescent="0.25">
      <c r="A12" s="476" t="s">
        <v>484</v>
      </c>
      <c r="B12" s="476" t="s">
        <v>220</v>
      </c>
      <c r="C12" s="476" t="s">
        <v>489</v>
      </c>
      <c r="D12" s="221" t="s">
        <v>485</v>
      </c>
      <c r="E12" s="229">
        <f t="shared" ref="E12:V12" si="2">E13</f>
        <v>0</v>
      </c>
      <c r="F12" s="229">
        <f t="shared" si="2"/>
        <v>0</v>
      </c>
      <c r="G12" s="229">
        <f t="shared" si="2"/>
        <v>0</v>
      </c>
      <c r="H12" s="229">
        <f t="shared" si="2"/>
        <v>0</v>
      </c>
      <c r="I12" s="229">
        <f t="shared" si="2"/>
        <v>1582.6</v>
      </c>
      <c r="J12" s="229">
        <f t="shared" si="2"/>
        <v>1569.3</v>
      </c>
      <c r="K12" s="229">
        <f t="shared" si="2"/>
        <v>0</v>
      </c>
      <c r="L12" s="229">
        <f t="shared" si="2"/>
        <v>0</v>
      </c>
      <c r="M12" s="229">
        <f t="shared" si="2"/>
        <v>0</v>
      </c>
      <c r="N12" s="229">
        <f t="shared" si="2"/>
        <v>0</v>
      </c>
      <c r="O12" s="229">
        <f t="shared" si="2"/>
        <v>0</v>
      </c>
      <c r="P12" s="229">
        <f t="shared" si="2"/>
        <v>0</v>
      </c>
      <c r="Q12" s="229">
        <f t="shared" si="2"/>
        <v>0</v>
      </c>
      <c r="R12" s="229">
        <f t="shared" si="2"/>
        <v>0</v>
      </c>
      <c r="S12" s="229">
        <f t="shared" si="2"/>
        <v>0</v>
      </c>
      <c r="T12" s="229">
        <f t="shared" si="2"/>
        <v>0</v>
      </c>
      <c r="U12" s="229">
        <f t="shared" si="2"/>
        <v>0</v>
      </c>
      <c r="V12" s="229">
        <f t="shared" si="2"/>
        <v>0</v>
      </c>
    </row>
    <row r="13" spans="1:22" x14ac:dyDescent="0.25">
      <c r="A13" s="478"/>
      <c r="B13" s="478"/>
      <c r="C13" s="478"/>
      <c r="D13" s="221" t="s">
        <v>213</v>
      </c>
      <c r="E13" s="221"/>
      <c r="F13" s="221"/>
      <c r="G13" s="221"/>
      <c r="H13" s="221"/>
      <c r="I13" s="229">
        <v>1582.6</v>
      </c>
      <c r="J13" s="229">
        <v>1569.3</v>
      </c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</row>
    <row r="14" spans="1:22" ht="126" customHeight="1" x14ac:dyDescent="0.25">
      <c r="A14" s="476" t="s">
        <v>225</v>
      </c>
      <c r="B14" s="476" t="s">
        <v>226</v>
      </c>
      <c r="C14" s="475"/>
      <c r="D14" s="221" t="s">
        <v>485</v>
      </c>
      <c r="E14" s="229">
        <f t="shared" ref="E14:V14" si="3">E15+E16+E17</f>
        <v>0</v>
      </c>
      <c r="F14" s="229">
        <f t="shared" si="3"/>
        <v>0</v>
      </c>
      <c r="G14" s="229">
        <f t="shared" si="3"/>
        <v>0</v>
      </c>
      <c r="H14" s="229">
        <f t="shared" si="3"/>
        <v>0</v>
      </c>
      <c r="I14" s="229">
        <f t="shared" si="3"/>
        <v>0</v>
      </c>
      <c r="J14" s="229">
        <f t="shared" si="3"/>
        <v>0</v>
      </c>
      <c r="K14" s="229">
        <f t="shared" si="3"/>
        <v>0</v>
      </c>
      <c r="L14" s="229">
        <f t="shared" si="3"/>
        <v>0</v>
      </c>
      <c r="M14" s="229">
        <f t="shared" si="3"/>
        <v>0</v>
      </c>
      <c r="N14" s="229">
        <f t="shared" si="3"/>
        <v>0</v>
      </c>
      <c r="O14" s="229">
        <f t="shared" si="3"/>
        <v>0</v>
      </c>
      <c r="P14" s="229">
        <f t="shared" si="3"/>
        <v>0</v>
      </c>
      <c r="Q14" s="229">
        <f t="shared" si="3"/>
        <v>0</v>
      </c>
      <c r="R14" s="229">
        <f t="shared" si="3"/>
        <v>0</v>
      </c>
      <c r="S14" s="229">
        <f t="shared" si="3"/>
        <v>0</v>
      </c>
      <c r="T14" s="229">
        <f t="shared" si="3"/>
        <v>0</v>
      </c>
      <c r="U14" s="229">
        <f t="shared" si="3"/>
        <v>0</v>
      </c>
      <c r="V14" s="229">
        <f t="shared" si="3"/>
        <v>0</v>
      </c>
    </row>
    <row r="15" spans="1:22" x14ac:dyDescent="0.25">
      <c r="A15" s="477"/>
      <c r="B15" s="477"/>
      <c r="C15" s="475"/>
      <c r="D15" s="221" t="s">
        <v>216</v>
      </c>
      <c r="E15" s="229">
        <f t="shared" ref="E15:V16" si="4">E21</f>
        <v>0</v>
      </c>
      <c r="F15" s="229">
        <f t="shared" si="4"/>
        <v>0</v>
      </c>
      <c r="G15" s="229">
        <f t="shared" si="4"/>
        <v>0</v>
      </c>
      <c r="H15" s="229">
        <f t="shared" si="4"/>
        <v>0</v>
      </c>
      <c r="I15" s="229">
        <f t="shared" si="4"/>
        <v>0</v>
      </c>
      <c r="J15" s="229">
        <f t="shared" si="4"/>
        <v>0</v>
      </c>
      <c r="K15" s="229">
        <f t="shared" si="4"/>
        <v>0</v>
      </c>
      <c r="L15" s="229">
        <f t="shared" si="4"/>
        <v>0</v>
      </c>
      <c r="M15" s="229">
        <f t="shared" si="4"/>
        <v>0</v>
      </c>
      <c r="N15" s="229">
        <f t="shared" si="4"/>
        <v>0</v>
      </c>
      <c r="O15" s="229">
        <f t="shared" si="4"/>
        <v>0</v>
      </c>
      <c r="P15" s="229">
        <f t="shared" si="4"/>
        <v>0</v>
      </c>
      <c r="Q15" s="229">
        <f t="shared" si="4"/>
        <v>0</v>
      </c>
      <c r="R15" s="229">
        <f t="shared" si="4"/>
        <v>0</v>
      </c>
      <c r="S15" s="229">
        <f t="shared" si="4"/>
        <v>0</v>
      </c>
      <c r="T15" s="229">
        <f t="shared" si="4"/>
        <v>0</v>
      </c>
      <c r="U15" s="229">
        <f t="shared" si="4"/>
        <v>0</v>
      </c>
      <c r="V15" s="229">
        <f t="shared" si="4"/>
        <v>0</v>
      </c>
    </row>
    <row r="16" spans="1:22" x14ac:dyDescent="0.25">
      <c r="A16" s="477"/>
      <c r="B16" s="477"/>
      <c r="C16" s="475"/>
      <c r="D16" s="221" t="s">
        <v>217</v>
      </c>
      <c r="E16" s="229">
        <f t="shared" si="4"/>
        <v>0</v>
      </c>
      <c r="F16" s="229">
        <f t="shared" si="4"/>
        <v>0</v>
      </c>
      <c r="G16" s="229">
        <f t="shared" si="4"/>
        <v>0</v>
      </c>
      <c r="H16" s="229">
        <f t="shared" si="4"/>
        <v>0</v>
      </c>
      <c r="I16" s="229">
        <f t="shared" si="4"/>
        <v>0</v>
      </c>
      <c r="J16" s="229">
        <f t="shared" si="4"/>
        <v>0</v>
      </c>
      <c r="K16" s="229">
        <f t="shared" si="4"/>
        <v>0</v>
      </c>
      <c r="L16" s="229">
        <f t="shared" si="4"/>
        <v>0</v>
      </c>
      <c r="M16" s="229">
        <f t="shared" si="4"/>
        <v>0</v>
      </c>
      <c r="N16" s="229">
        <f t="shared" si="4"/>
        <v>0</v>
      </c>
      <c r="O16" s="229">
        <f t="shared" si="4"/>
        <v>0</v>
      </c>
      <c r="P16" s="229">
        <f t="shared" si="4"/>
        <v>0</v>
      </c>
      <c r="Q16" s="229">
        <f t="shared" si="4"/>
        <v>0</v>
      </c>
      <c r="R16" s="229">
        <f t="shared" si="4"/>
        <v>0</v>
      </c>
      <c r="S16" s="229">
        <f t="shared" si="4"/>
        <v>0</v>
      </c>
      <c r="T16" s="229">
        <f t="shared" si="4"/>
        <v>0</v>
      </c>
      <c r="U16" s="229">
        <f t="shared" si="4"/>
        <v>0</v>
      </c>
      <c r="V16" s="229">
        <f t="shared" si="4"/>
        <v>0</v>
      </c>
    </row>
    <row r="17" spans="1:22" x14ac:dyDescent="0.25">
      <c r="A17" s="478"/>
      <c r="B17" s="478"/>
      <c r="C17" s="475"/>
      <c r="D17" s="221" t="s">
        <v>218</v>
      </c>
      <c r="E17" s="229">
        <f t="shared" ref="E17:V17" si="5">E19</f>
        <v>0</v>
      </c>
      <c r="F17" s="229">
        <f t="shared" si="5"/>
        <v>0</v>
      </c>
      <c r="G17" s="229">
        <f t="shared" si="5"/>
        <v>0</v>
      </c>
      <c r="H17" s="229">
        <f t="shared" si="5"/>
        <v>0</v>
      </c>
      <c r="I17" s="229">
        <f t="shared" si="5"/>
        <v>0</v>
      </c>
      <c r="J17" s="229">
        <f t="shared" si="5"/>
        <v>0</v>
      </c>
      <c r="K17" s="229">
        <f t="shared" si="5"/>
        <v>0</v>
      </c>
      <c r="L17" s="229">
        <f t="shared" si="5"/>
        <v>0</v>
      </c>
      <c r="M17" s="229">
        <f t="shared" si="5"/>
        <v>0</v>
      </c>
      <c r="N17" s="229">
        <f t="shared" si="5"/>
        <v>0</v>
      </c>
      <c r="O17" s="229">
        <f t="shared" si="5"/>
        <v>0</v>
      </c>
      <c r="P17" s="229">
        <f t="shared" si="5"/>
        <v>0</v>
      </c>
      <c r="Q17" s="229">
        <f t="shared" si="5"/>
        <v>0</v>
      </c>
      <c r="R17" s="229">
        <f t="shared" si="5"/>
        <v>0</v>
      </c>
      <c r="S17" s="229">
        <f t="shared" si="5"/>
        <v>0</v>
      </c>
      <c r="T17" s="229">
        <f t="shared" si="5"/>
        <v>0</v>
      </c>
      <c r="U17" s="229">
        <f t="shared" si="5"/>
        <v>0</v>
      </c>
      <c r="V17" s="229">
        <f t="shared" si="5"/>
        <v>0</v>
      </c>
    </row>
    <row r="18" spans="1:22" x14ac:dyDescent="0.6">
      <c r="A18" s="488" t="s">
        <v>358</v>
      </c>
      <c r="B18" s="488"/>
      <c r="C18" s="219"/>
      <c r="D18" s="221"/>
      <c r="E18" s="221"/>
      <c r="F18" s="221"/>
      <c r="G18" s="221"/>
      <c r="H18" s="221"/>
      <c r="I18" s="221"/>
      <c r="J18" s="221"/>
      <c r="K18" s="221"/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</row>
    <row r="19" spans="1:22" ht="284.25" customHeight="1" x14ac:dyDescent="0.25">
      <c r="A19" s="221" t="s">
        <v>389</v>
      </c>
      <c r="B19" s="221" t="s">
        <v>228</v>
      </c>
      <c r="C19" s="221" t="s">
        <v>490</v>
      </c>
      <c r="D19" s="68" t="s">
        <v>218</v>
      </c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</row>
    <row r="20" spans="1:22" ht="102.75" customHeight="1" x14ac:dyDescent="0.25">
      <c r="A20" s="476" t="s">
        <v>232</v>
      </c>
      <c r="B20" s="476" t="s">
        <v>393</v>
      </c>
      <c r="C20" s="482" t="s">
        <v>491</v>
      </c>
      <c r="D20" s="221" t="s">
        <v>485</v>
      </c>
      <c r="E20" s="229">
        <f t="shared" ref="E20:S20" si="6">E21+E22</f>
        <v>0</v>
      </c>
      <c r="F20" s="229">
        <f t="shared" si="6"/>
        <v>0</v>
      </c>
      <c r="G20" s="229">
        <f t="shared" si="6"/>
        <v>0</v>
      </c>
      <c r="H20" s="229">
        <f t="shared" si="6"/>
        <v>0</v>
      </c>
      <c r="I20" s="229">
        <f t="shared" si="6"/>
        <v>0</v>
      </c>
      <c r="J20" s="229">
        <f t="shared" si="6"/>
        <v>0</v>
      </c>
      <c r="K20" s="229">
        <f t="shared" si="6"/>
        <v>0</v>
      </c>
      <c r="L20" s="229">
        <f t="shared" si="6"/>
        <v>0</v>
      </c>
      <c r="M20" s="229">
        <f t="shared" si="6"/>
        <v>0</v>
      </c>
      <c r="N20" s="229">
        <f t="shared" si="6"/>
        <v>0</v>
      </c>
      <c r="O20" s="229">
        <f t="shared" si="6"/>
        <v>0</v>
      </c>
      <c r="P20" s="229">
        <f t="shared" si="6"/>
        <v>0</v>
      </c>
      <c r="Q20" s="229">
        <f t="shared" si="6"/>
        <v>0</v>
      </c>
      <c r="R20" s="229">
        <f t="shared" si="6"/>
        <v>0</v>
      </c>
      <c r="S20" s="229">
        <f t="shared" si="6"/>
        <v>0</v>
      </c>
      <c r="T20" s="229">
        <f>T21+T22</f>
        <v>0</v>
      </c>
      <c r="U20" s="229">
        <f>U21+U22</f>
        <v>0</v>
      </c>
      <c r="V20" s="229">
        <f>V21+V22</f>
        <v>0</v>
      </c>
    </row>
    <row r="21" spans="1:22" ht="102.75" customHeight="1" x14ac:dyDescent="0.25">
      <c r="A21" s="477"/>
      <c r="B21" s="477"/>
      <c r="C21" s="483"/>
      <c r="D21" s="68" t="s">
        <v>216</v>
      </c>
      <c r="E21" s="229"/>
      <c r="F21" s="229"/>
      <c r="G21" s="229"/>
      <c r="H21" s="229"/>
      <c r="I21" s="229"/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</row>
    <row r="22" spans="1:22" ht="67.5" customHeight="1" x14ac:dyDescent="0.25">
      <c r="A22" s="478"/>
      <c r="B22" s="478"/>
      <c r="C22" s="484"/>
      <c r="D22" s="68" t="s">
        <v>217</v>
      </c>
      <c r="E22" s="229"/>
      <c r="F22" s="229"/>
      <c r="G22" s="229"/>
      <c r="H22" s="229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</row>
    <row r="23" spans="1:22" ht="127.5" customHeight="1" x14ac:dyDescent="0.6">
      <c r="A23" s="221" t="s">
        <v>93</v>
      </c>
      <c r="B23" s="221" t="s">
        <v>265</v>
      </c>
      <c r="C23" s="219"/>
      <c r="D23" s="222" t="s">
        <v>133</v>
      </c>
      <c r="E23" s="229">
        <f t="shared" ref="E23:S23" si="7">E25+E29</f>
        <v>0</v>
      </c>
      <c r="F23" s="229">
        <f t="shared" si="7"/>
        <v>0</v>
      </c>
      <c r="G23" s="229">
        <f t="shared" si="7"/>
        <v>0</v>
      </c>
      <c r="H23" s="229">
        <f t="shared" si="7"/>
        <v>0</v>
      </c>
      <c r="I23" s="229">
        <f t="shared" si="7"/>
        <v>0</v>
      </c>
      <c r="J23" s="229">
        <f t="shared" si="7"/>
        <v>0</v>
      </c>
      <c r="K23" s="229">
        <f t="shared" si="7"/>
        <v>200</v>
      </c>
      <c r="L23" s="229">
        <f t="shared" si="7"/>
        <v>200</v>
      </c>
      <c r="M23" s="229">
        <f t="shared" si="7"/>
        <v>0</v>
      </c>
      <c r="N23" s="229">
        <f t="shared" si="7"/>
        <v>0</v>
      </c>
      <c r="O23" s="229">
        <f t="shared" si="7"/>
        <v>0</v>
      </c>
      <c r="P23" s="229">
        <f t="shared" si="7"/>
        <v>0</v>
      </c>
      <c r="Q23" s="229">
        <f t="shared" si="7"/>
        <v>0</v>
      </c>
      <c r="R23" s="229">
        <f t="shared" si="7"/>
        <v>0</v>
      </c>
      <c r="S23" s="229">
        <f t="shared" si="7"/>
        <v>0</v>
      </c>
      <c r="T23" s="229">
        <f>T25+T29</f>
        <v>0</v>
      </c>
      <c r="U23" s="229">
        <f>U25+U29</f>
        <v>0</v>
      </c>
      <c r="V23" s="229">
        <f>V25+V29</f>
        <v>0</v>
      </c>
    </row>
    <row r="24" spans="1:22" x14ac:dyDescent="0.6">
      <c r="A24" s="219" t="s">
        <v>349</v>
      </c>
      <c r="B24" s="219"/>
      <c r="C24" s="219"/>
      <c r="D24" s="221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</row>
    <row r="25" spans="1:22" ht="134.25" customHeight="1" x14ac:dyDescent="0.25">
      <c r="A25" s="474" t="s">
        <v>486</v>
      </c>
      <c r="B25" s="474" t="s">
        <v>97</v>
      </c>
      <c r="C25" s="475"/>
      <c r="D25" s="225" t="s">
        <v>485</v>
      </c>
      <c r="E25" s="229">
        <f t="shared" ref="E25:S25" si="8">E26</f>
        <v>0</v>
      </c>
      <c r="F25" s="229">
        <f t="shared" si="8"/>
        <v>0</v>
      </c>
      <c r="G25" s="229">
        <f t="shared" si="8"/>
        <v>0</v>
      </c>
      <c r="H25" s="229">
        <f t="shared" si="8"/>
        <v>0</v>
      </c>
      <c r="I25" s="229">
        <f t="shared" si="8"/>
        <v>0</v>
      </c>
      <c r="J25" s="229">
        <f t="shared" si="8"/>
        <v>0</v>
      </c>
      <c r="K25" s="229">
        <f t="shared" si="8"/>
        <v>0</v>
      </c>
      <c r="L25" s="229">
        <f t="shared" si="8"/>
        <v>0</v>
      </c>
      <c r="M25" s="229">
        <f t="shared" si="8"/>
        <v>0</v>
      </c>
      <c r="N25" s="229">
        <f t="shared" si="8"/>
        <v>0</v>
      </c>
      <c r="O25" s="229">
        <f t="shared" si="8"/>
        <v>0</v>
      </c>
      <c r="P25" s="229">
        <f t="shared" si="8"/>
        <v>0</v>
      </c>
      <c r="Q25" s="229">
        <f t="shared" si="8"/>
        <v>0</v>
      </c>
      <c r="R25" s="229">
        <f t="shared" si="8"/>
        <v>0</v>
      </c>
      <c r="S25" s="229">
        <f t="shared" si="8"/>
        <v>0</v>
      </c>
      <c r="T25" s="229">
        <f>T26</f>
        <v>0</v>
      </c>
      <c r="U25" s="229">
        <f>U26</f>
        <v>0</v>
      </c>
      <c r="V25" s="229">
        <f>V26</f>
        <v>0</v>
      </c>
    </row>
    <row r="26" spans="1:22" ht="134.25" customHeight="1" x14ac:dyDescent="0.25">
      <c r="A26" s="474"/>
      <c r="B26" s="474"/>
      <c r="C26" s="475"/>
      <c r="D26" s="68" t="s">
        <v>267</v>
      </c>
      <c r="E26" s="229">
        <f t="shared" ref="E26:S26" si="9">E28</f>
        <v>0</v>
      </c>
      <c r="F26" s="229">
        <f t="shared" si="9"/>
        <v>0</v>
      </c>
      <c r="G26" s="229">
        <f t="shared" si="9"/>
        <v>0</v>
      </c>
      <c r="H26" s="229">
        <f t="shared" si="9"/>
        <v>0</v>
      </c>
      <c r="I26" s="229">
        <f t="shared" si="9"/>
        <v>0</v>
      </c>
      <c r="J26" s="229">
        <f t="shared" si="9"/>
        <v>0</v>
      </c>
      <c r="K26" s="229">
        <f t="shared" si="9"/>
        <v>0</v>
      </c>
      <c r="L26" s="229">
        <f t="shared" si="9"/>
        <v>0</v>
      </c>
      <c r="M26" s="229">
        <f t="shared" si="9"/>
        <v>0</v>
      </c>
      <c r="N26" s="229">
        <f t="shared" si="9"/>
        <v>0</v>
      </c>
      <c r="O26" s="229">
        <f t="shared" si="9"/>
        <v>0</v>
      </c>
      <c r="P26" s="229">
        <f t="shared" si="9"/>
        <v>0</v>
      </c>
      <c r="Q26" s="229">
        <f t="shared" si="9"/>
        <v>0</v>
      </c>
      <c r="R26" s="229">
        <f t="shared" si="9"/>
        <v>0</v>
      </c>
      <c r="S26" s="229">
        <f t="shared" si="9"/>
        <v>0</v>
      </c>
      <c r="T26" s="229">
        <f>T28</f>
        <v>0</v>
      </c>
      <c r="U26" s="229">
        <f>U28</f>
        <v>0</v>
      </c>
      <c r="V26" s="229">
        <f>V28</f>
        <v>0</v>
      </c>
    </row>
    <row r="27" spans="1:22" ht="46.5" customHeight="1" x14ac:dyDescent="0.6">
      <c r="A27" s="474" t="s">
        <v>358</v>
      </c>
      <c r="B27" s="474"/>
      <c r="C27" s="219"/>
      <c r="D27" s="221"/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</row>
    <row r="28" spans="1:22" ht="409.6" x14ac:dyDescent="0.25">
      <c r="A28" s="221" t="s">
        <v>417</v>
      </c>
      <c r="B28" s="221" t="s">
        <v>487</v>
      </c>
      <c r="C28" s="132" t="s">
        <v>492</v>
      </c>
      <c r="D28" s="224" t="s">
        <v>267</v>
      </c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</row>
    <row r="29" spans="1:22" ht="66.75" customHeight="1" x14ac:dyDescent="0.25">
      <c r="A29" s="474" t="s">
        <v>488</v>
      </c>
      <c r="B29" s="474" t="s">
        <v>291</v>
      </c>
      <c r="C29" s="475"/>
      <c r="D29" s="225" t="s">
        <v>485</v>
      </c>
      <c r="E29" s="229">
        <f t="shared" ref="E29:S29" si="10">E30+E31</f>
        <v>0</v>
      </c>
      <c r="F29" s="229">
        <f t="shared" si="10"/>
        <v>0</v>
      </c>
      <c r="G29" s="229">
        <f t="shared" si="10"/>
        <v>0</v>
      </c>
      <c r="H29" s="229">
        <f t="shared" si="10"/>
        <v>0</v>
      </c>
      <c r="I29" s="229">
        <f t="shared" si="10"/>
        <v>0</v>
      </c>
      <c r="J29" s="229">
        <f t="shared" si="10"/>
        <v>0</v>
      </c>
      <c r="K29" s="229">
        <f t="shared" si="10"/>
        <v>200</v>
      </c>
      <c r="L29" s="229">
        <f t="shared" si="10"/>
        <v>200</v>
      </c>
      <c r="M29" s="229">
        <f t="shared" si="10"/>
        <v>0</v>
      </c>
      <c r="N29" s="229">
        <f t="shared" si="10"/>
        <v>0</v>
      </c>
      <c r="O29" s="229">
        <f t="shared" si="10"/>
        <v>0</v>
      </c>
      <c r="P29" s="229">
        <f t="shared" si="10"/>
        <v>0</v>
      </c>
      <c r="Q29" s="229">
        <f t="shared" si="10"/>
        <v>0</v>
      </c>
      <c r="R29" s="229">
        <f t="shared" si="10"/>
        <v>0</v>
      </c>
      <c r="S29" s="229">
        <f t="shared" si="10"/>
        <v>0</v>
      </c>
      <c r="T29" s="229">
        <f>T30+T31</f>
        <v>0</v>
      </c>
      <c r="U29" s="229">
        <f>U30+U31</f>
        <v>0</v>
      </c>
      <c r="V29" s="229">
        <f>V30+V31</f>
        <v>0</v>
      </c>
    </row>
    <row r="30" spans="1:22" ht="66.75" customHeight="1" x14ac:dyDescent="0.25">
      <c r="A30" s="474"/>
      <c r="B30" s="474"/>
      <c r="C30" s="475"/>
      <c r="D30" s="68" t="s">
        <v>269</v>
      </c>
      <c r="E30" s="229">
        <f t="shared" ref="E30:S30" si="11">E35</f>
        <v>0</v>
      </c>
      <c r="F30" s="229">
        <f t="shared" si="11"/>
        <v>0</v>
      </c>
      <c r="G30" s="229">
        <f t="shared" si="11"/>
        <v>0</v>
      </c>
      <c r="H30" s="229">
        <f t="shared" si="11"/>
        <v>0</v>
      </c>
      <c r="I30" s="229">
        <f t="shared" si="11"/>
        <v>0</v>
      </c>
      <c r="J30" s="229">
        <f t="shared" si="11"/>
        <v>0</v>
      </c>
      <c r="K30" s="229">
        <f t="shared" si="11"/>
        <v>200</v>
      </c>
      <c r="L30" s="229">
        <f t="shared" si="11"/>
        <v>200</v>
      </c>
      <c r="M30" s="229">
        <f t="shared" si="11"/>
        <v>0</v>
      </c>
      <c r="N30" s="229">
        <f t="shared" si="11"/>
        <v>0</v>
      </c>
      <c r="O30" s="229">
        <f t="shared" si="11"/>
        <v>0</v>
      </c>
      <c r="P30" s="229">
        <f t="shared" si="11"/>
        <v>0</v>
      </c>
      <c r="Q30" s="229">
        <f t="shared" si="11"/>
        <v>0</v>
      </c>
      <c r="R30" s="229">
        <f t="shared" si="11"/>
        <v>0</v>
      </c>
      <c r="S30" s="229">
        <f t="shared" si="11"/>
        <v>0</v>
      </c>
      <c r="T30" s="229">
        <f>T35</f>
        <v>0</v>
      </c>
      <c r="U30" s="229">
        <f>U35</f>
        <v>0</v>
      </c>
      <c r="V30" s="229">
        <f>V35</f>
        <v>0</v>
      </c>
    </row>
    <row r="31" spans="1:22" ht="66.75" customHeight="1" x14ac:dyDescent="0.25">
      <c r="A31" s="474"/>
      <c r="B31" s="474"/>
      <c r="C31" s="475"/>
      <c r="D31" s="68" t="s">
        <v>270</v>
      </c>
      <c r="E31" s="230">
        <f t="shared" ref="E31:S31" si="12">E34</f>
        <v>0</v>
      </c>
      <c r="F31" s="230">
        <f t="shared" si="12"/>
        <v>0</v>
      </c>
      <c r="G31" s="230">
        <f t="shared" si="12"/>
        <v>0</v>
      </c>
      <c r="H31" s="230">
        <f t="shared" si="12"/>
        <v>0</v>
      </c>
      <c r="I31" s="230">
        <f t="shared" si="12"/>
        <v>0</v>
      </c>
      <c r="J31" s="230">
        <f t="shared" si="12"/>
        <v>0</v>
      </c>
      <c r="K31" s="230">
        <f t="shared" si="12"/>
        <v>0</v>
      </c>
      <c r="L31" s="230">
        <f t="shared" si="12"/>
        <v>0</v>
      </c>
      <c r="M31" s="230">
        <f t="shared" si="12"/>
        <v>0</v>
      </c>
      <c r="N31" s="230">
        <f t="shared" si="12"/>
        <v>0</v>
      </c>
      <c r="O31" s="230">
        <f t="shared" si="12"/>
        <v>0</v>
      </c>
      <c r="P31" s="230">
        <f t="shared" si="12"/>
        <v>0</v>
      </c>
      <c r="Q31" s="230">
        <f t="shared" si="12"/>
        <v>0</v>
      </c>
      <c r="R31" s="230">
        <f t="shared" si="12"/>
        <v>0</v>
      </c>
      <c r="S31" s="230">
        <f t="shared" si="12"/>
        <v>0</v>
      </c>
      <c r="T31" s="230">
        <f>T34</f>
        <v>0</v>
      </c>
      <c r="U31" s="230">
        <f>U34</f>
        <v>0</v>
      </c>
      <c r="V31" s="230">
        <f>V34</f>
        <v>0</v>
      </c>
    </row>
    <row r="32" spans="1:22" ht="57" customHeight="1" x14ac:dyDescent="0.25">
      <c r="A32" s="474" t="s">
        <v>358</v>
      </c>
      <c r="B32" s="474"/>
      <c r="C32" s="97"/>
      <c r="D32" s="227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</row>
    <row r="33" spans="1:22" ht="171" customHeight="1" x14ac:dyDescent="0.25">
      <c r="A33" s="474" t="s">
        <v>292</v>
      </c>
      <c r="B33" s="474" t="s">
        <v>426</v>
      </c>
      <c r="C33" s="474" t="s">
        <v>493</v>
      </c>
      <c r="D33" s="225" t="s">
        <v>485</v>
      </c>
      <c r="E33" s="229">
        <f t="shared" ref="E33:S33" si="13">E34+E35</f>
        <v>0</v>
      </c>
      <c r="F33" s="229">
        <f t="shared" si="13"/>
        <v>0</v>
      </c>
      <c r="G33" s="229">
        <f t="shared" si="13"/>
        <v>0</v>
      </c>
      <c r="H33" s="229">
        <f t="shared" si="13"/>
        <v>0</v>
      </c>
      <c r="I33" s="229">
        <f t="shared" si="13"/>
        <v>0</v>
      </c>
      <c r="J33" s="229">
        <f t="shared" si="13"/>
        <v>0</v>
      </c>
      <c r="K33" s="229">
        <f t="shared" si="13"/>
        <v>200</v>
      </c>
      <c r="L33" s="229">
        <f t="shared" si="13"/>
        <v>200</v>
      </c>
      <c r="M33" s="229">
        <f t="shared" si="13"/>
        <v>0</v>
      </c>
      <c r="N33" s="229">
        <f t="shared" si="13"/>
        <v>0</v>
      </c>
      <c r="O33" s="229">
        <f t="shared" si="13"/>
        <v>0</v>
      </c>
      <c r="P33" s="229">
        <f t="shared" si="13"/>
        <v>0</v>
      </c>
      <c r="Q33" s="229">
        <f t="shared" si="13"/>
        <v>0</v>
      </c>
      <c r="R33" s="229">
        <f t="shared" si="13"/>
        <v>0</v>
      </c>
      <c r="S33" s="229">
        <f t="shared" si="13"/>
        <v>0</v>
      </c>
      <c r="T33" s="229">
        <f>T34+T35</f>
        <v>0</v>
      </c>
      <c r="U33" s="229">
        <f>U34+U35</f>
        <v>0</v>
      </c>
      <c r="V33" s="229">
        <f>V34+V35</f>
        <v>0</v>
      </c>
    </row>
    <row r="34" spans="1:22" ht="147" customHeight="1" x14ac:dyDescent="0.25">
      <c r="A34" s="474"/>
      <c r="B34" s="474"/>
      <c r="C34" s="474"/>
      <c r="D34" s="68" t="s">
        <v>270</v>
      </c>
      <c r="E34" s="229"/>
      <c r="F34" s="229"/>
      <c r="G34" s="229"/>
      <c r="H34" s="229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</row>
    <row r="35" spans="1:22" ht="147" customHeight="1" x14ac:dyDescent="0.25">
      <c r="A35" s="474"/>
      <c r="B35" s="474"/>
      <c r="C35" s="474"/>
      <c r="D35" s="68" t="s">
        <v>269</v>
      </c>
      <c r="E35" s="229"/>
      <c r="F35" s="229"/>
      <c r="G35" s="229"/>
      <c r="H35" s="229"/>
      <c r="I35" s="229"/>
      <c r="J35" s="229"/>
      <c r="K35" s="229">
        <v>200</v>
      </c>
      <c r="L35" s="229">
        <v>200</v>
      </c>
      <c r="M35" s="229"/>
      <c r="N35" s="229"/>
      <c r="O35" s="229"/>
      <c r="P35" s="229"/>
      <c r="Q35" s="229"/>
      <c r="R35" s="229"/>
      <c r="S35" s="229"/>
      <c r="T35" s="229"/>
      <c r="U35" s="229"/>
      <c r="V35" s="229"/>
    </row>
  </sheetData>
  <mergeCells count="38">
    <mergeCell ref="D4:D6"/>
    <mergeCell ref="P1:V1"/>
    <mergeCell ref="S3:V3"/>
    <mergeCell ref="U5:V5"/>
    <mergeCell ref="A2:V2"/>
    <mergeCell ref="E4:V4"/>
    <mergeCell ref="E5:F5"/>
    <mergeCell ref="Q5:R5"/>
    <mergeCell ref="S5:T5"/>
    <mergeCell ref="G5:H5"/>
    <mergeCell ref="I5:J5"/>
    <mergeCell ref="K5:L5"/>
    <mergeCell ref="M5:N5"/>
    <mergeCell ref="O5:P5"/>
    <mergeCell ref="A4:A6"/>
    <mergeCell ref="B4:B6"/>
    <mergeCell ref="C4:C6"/>
    <mergeCell ref="C12:C13"/>
    <mergeCell ref="A14:A17"/>
    <mergeCell ref="B14:B17"/>
    <mergeCell ref="C14:C17"/>
    <mergeCell ref="A20:A22"/>
    <mergeCell ref="B20:B22"/>
    <mergeCell ref="C20:C22"/>
    <mergeCell ref="A18:B18"/>
    <mergeCell ref="A12:A13"/>
    <mergeCell ref="B12:B13"/>
    <mergeCell ref="A32:B32"/>
    <mergeCell ref="A33:A35"/>
    <mergeCell ref="B33:B35"/>
    <mergeCell ref="C33:C35"/>
    <mergeCell ref="A25:A26"/>
    <mergeCell ref="B25:B26"/>
    <mergeCell ref="C25:C26"/>
    <mergeCell ref="A27:B27"/>
    <mergeCell ref="A29:A31"/>
    <mergeCell ref="B29:B31"/>
    <mergeCell ref="C29:C31"/>
  </mergeCells>
  <pageMargins left="0.39370078740157483" right="0" top="0.59055118110236215" bottom="0" header="0.39370078740157483" footer="0.31496062992125984"/>
  <pageSetup paperSize="9" scale="22" orientation="landscape" r:id="rId1"/>
  <rowBreaks count="1" manualBreakCount="1">
    <brk id="19" max="2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view="pageBreakPreview" topLeftCell="A10" zoomScale="32" zoomScaleNormal="100" zoomScaleSheetLayoutView="32" workbookViewId="0">
      <selection activeCell="P14" sqref="P14"/>
    </sheetView>
  </sheetViews>
  <sheetFormatPr defaultRowHeight="13.2" x14ac:dyDescent="0.25"/>
  <cols>
    <col min="1" max="1" width="49.109375" customWidth="1"/>
    <col min="2" max="2" width="52.6640625" customWidth="1"/>
    <col min="3" max="4" width="70.109375" customWidth="1"/>
    <col min="5" max="14" width="18.88671875" customWidth="1"/>
    <col min="15" max="16" width="22.88671875" bestFit="1" customWidth="1"/>
    <col min="17" max="22" width="18.88671875" customWidth="1"/>
  </cols>
  <sheetData>
    <row r="1" spans="1:22" ht="35.4" x14ac:dyDescent="0.25">
      <c r="A1" s="209"/>
      <c r="B1" s="210"/>
      <c r="C1" s="210"/>
      <c r="D1" s="210"/>
      <c r="E1" s="210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497" t="s">
        <v>454</v>
      </c>
      <c r="Q1" s="497"/>
      <c r="R1" s="497"/>
      <c r="S1" s="497"/>
      <c r="T1" s="497"/>
      <c r="U1" s="497"/>
      <c r="V1" s="497"/>
    </row>
    <row r="2" spans="1:22" ht="179.25" customHeight="1" x14ac:dyDescent="0.25">
      <c r="A2" s="501" t="s">
        <v>464</v>
      </c>
      <c r="B2" s="501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1"/>
      <c r="Q2" s="501"/>
      <c r="R2" s="501"/>
      <c r="S2" s="501"/>
      <c r="T2" s="501"/>
      <c r="U2" s="512"/>
      <c r="V2" s="512"/>
    </row>
    <row r="3" spans="1:22" ht="35.4" x14ac:dyDescent="0.25">
      <c r="A3" s="209"/>
      <c r="B3" s="210"/>
      <c r="C3" s="210"/>
      <c r="D3" s="210"/>
      <c r="E3" s="210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498" t="s">
        <v>435</v>
      </c>
      <c r="T3" s="498"/>
      <c r="U3" s="498"/>
      <c r="V3" s="498"/>
    </row>
    <row r="4" spans="1:22" ht="55.5" customHeight="1" x14ac:dyDescent="0.25">
      <c r="A4" s="485" t="s">
        <v>1</v>
      </c>
      <c r="B4" s="479" t="s">
        <v>436</v>
      </c>
      <c r="C4" s="479" t="s">
        <v>437</v>
      </c>
      <c r="D4" s="479" t="s">
        <v>438</v>
      </c>
      <c r="E4" s="505" t="s">
        <v>441</v>
      </c>
      <c r="F4" s="516"/>
      <c r="G4" s="516"/>
      <c r="H4" s="516"/>
      <c r="I4" s="516"/>
      <c r="J4" s="516"/>
      <c r="K4" s="516"/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7"/>
    </row>
    <row r="5" spans="1:22" ht="300.75" customHeight="1" x14ac:dyDescent="0.25">
      <c r="A5" s="486"/>
      <c r="B5" s="480"/>
      <c r="C5" s="489"/>
      <c r="D5" s="480"/>
      <c r="E5" s="491" t="s">
        <v>465</v>
      </c>
      <c r="F5" s="515"/>
      <c r="G5" s="491" t="s">
        <v>466</v>
      </c>
      <c r="H5" s="515"/>
      <c r="I5" s="491" t="s">
        <v>467</v>
      </c>
      <c r="J5" s="515"/>
      <c r="K5" s="491" t="s">
        <v>468</v>
      </c>
      <c r="L5" s="515"/>
      <c r="M5" s="513" t="s">
        <v>469</v>
      </c>
      <c r="N5" s="514"/>
      <c r="O5" s="513" t="s">
        <v>470</v>
      </c>
      <c r="P5" s="514"/>
      <c r="Q5" s="513" t="s">
        <v>471</v>
      </c>
      <c r="R5" s="514"/>
      <c r="S5" s="513" t="s">
        <v>472</v>
      </c>
      <c r="T5" s="514"/>
      <c r="U5" s="513" t="s">
        <v>473</v>
      </c>
      <c r="V5" s="514"/>
    </row>
    <row r="6" spans="1:22" ht="169.5" customHeight="1" x14ac:dyDescent="0.25">
      <c r="A6" s="487"/>
      <c r="B6" s="487"/>
      <c r="C6" s="490"/>
      <c r="D6" s="481"/>
      <c r="E6" s="214" t="s">
        <v>450</v>
      </c>
      <c r="F6" s="214" t="s">
        <v>451</v>
      </c>
      <c r="G6" s="214" t="s">
        <v>450</v>
      </c>
      <c r="H6" s="214" t="s">
        <v>451</v>
      </c>
      <c r="I6" s="214" t="s">
        <v>450</v>
      </c>
      <c r="J6" s="214" t="s">
        <v>451</v>
      </c>
      <c r="K6" s="214" t="s">
        <v>450</v>
      </c>
      <c r="L6" s="214" t="s">
        <v>451</v>
      </c>
      <c r="M6" s="214" t="s">
        <v>450</v>
      </c>
      <c r="N6" s="214" t="s">
        <v>451</v>
      </c>
      <c r="O6" s="214" t="s">
        <v>450</v>
      </c>
      <c r="P6" s="214" t="s">
        <v>451</v>
      </c>
      <c r="Q6" s="214" t="s">
        <v>450</v>
      </c>
      <c r="R6" s="214" t="s">
        <v>451</v>
      </c>
      <c r="S6" s="214" t="s">
        <v>450</v>
      </c>
      <c r="T6" s="214" t="s">
        <v>451</v>
      </c>
      <c r="U6" s="214" t="s">
        <v>450</v>
      </c>
      <c r="V6" s="214" t="s">
        <v>451</v>
      </c>
    </row>
    <row r="7" spans="1:22" ht="35.4" x14ac:dyDescent="0.25">
      <c r="A7" s="215">
        <v>1</v>
      </c>
      <c r="B7" s="215">
        <v>2</v>
      </c>
      <c r="C7" s="215">
        <v>3</v>
      </c>
      <c r="D7" s="215">
        <v>4</v>
      </c>
      <c r="E7" s="215">
        <v>40</v>
      </c>
      <c r="F7" s="216">
        <v>41</v>
      </c>
      <c r="G7" s="215">
        <v>42</v>
      </c>
      <c r="H7" s="216">
        <v>43</v>
      </c>
      <c r="I7" s="215">
        <v>44</v>
      </c>
      <c r="J7" s="216">
        <v>45</v>
      </c>
      <c r="K7" s="215">
        <v>46</v>
      </c>
      <c r="L7" s="216">
        <v>47</v>
      </c>
      <c r="M7" s="215">
        <v>48</v>
      </c>
      <c r="N7" s="216">
        <v>49</v>
      </c>
      <c r="O7" s="215">
        <v>50</v>
      </c>
      <c r="P7" s="216">
        <v>51</v>
      </c>
      <c r="Q7" s="215">
        <v>52</v>
      </c>
      <c r="R7" s="216">
        <v>53</v>
      </c>
      <c r="S7" s="215">
        <v>54</v>
      </c>
      <c r="T7" s="216">
        <v>55</v>
      </c>
      <c r="U7" s="215">
        <v>56</v>
      </c>
      <c r="V7" s="216">
        <v>57</v>
      </c>
    </row>
    <row r="8" spans="1:22" ht="108.75" customHeight="1" x14ac:dyDescent="0.25">
      <c r="A8" s="221" t="s">
        <v>11</v>
      </c>
      <c r="B8" s="221" t="s">
        <v>14</v>
      </c>
      <c r="C8" s="220"/>
      <c r="D8" s="222" t="s">
        <v>483</v>
      </c>
      <c r="E8" s="229">
        <f t="shared" ref="E8:V8" si="0">E10+E23</f>
        <v>0</v>
      </c>
      <c r="F8" s="229">
        <f t="shared" si="0"/>
        <v>0</v>
      </c>
      <c r="G8" s="229">
        <f t="shared" si="0"/>
        <v>0</v>
      </c>
      <c r="H8" s="229">
        <f t="shared" si="0"/>
        <v>0</v>
      </c>
      <c r="I8" s="229">
        <f t="shared" si="0"/>
        <v>0</v>
      </c>
      <c r="J8" s="229">
        <f t="shared" si="0"/>
        <v>0</v>
      </c>
      <c r="K8" s="229">
        <f t="shared" si="0"/>
        <v>0</v>
      </c>
      <c r="L8" s="229">
        <f t="shared" si="0"/>
        <v>0</v>
      </c>
      <c r="M8" s="229">
        <f t="shared" si="0"/>
        <v>0</v>
      </c>
      <c r="N8" s="229">
        <f t="shared" si="0"/>
        <v>0</v>
      </c>
      <c r="O8" s="229">
        <f t="shared" si="0"/>
        <v>17560</v>
      </c>
      <c r="P8" s="229">
        <f t="shared" si="0"/>
        <v>17560</v>
      </c>
      <c r="Q8" s="229">
        <f t="shared" si="0"/>
        <v>0</v>
      </c>
      <c r="R8" s="229">
        <f t="shared" si="0"/>
        <v>0</v>
      </c>
      <c r="S8" s="229">
        <f t="shared" si="0"/>
        <v>0</v>
      </c>
      <c r="T8" s="229">
        <f t="shared" si="0"/>
        <v>0</v>
      </c>
      <c r="U8" s="229">
        <f t="shared" si="0"/>
        <v>0</v>
      </c>
      <c r="V8" s="229">
        <f t="shared" si="0"/>
        <v>0</v>
      </c>
    </row>
    <row r="9" spans="1:22" ht="35.4" x14ac:dyDescent="0.25">
      <c r="A9" s="221" t="s">
        <v>349</v>
      </c>
      <c r="B9" s="221"/>
      <c r="C9" s="220"/>
      <c r="D9" s="222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98.25" customHeight="1" x14ac:dyDescent="0.6">
      <c r="A10" s="221" t="s">
        <v>62</v>
      </c>
      <c r="B10" s="221" t="s">
        <v>211</v>
      </c>
      <c r="C10" s="219"/>
      <c r="D10" s="222" t="s">
        <v>133</v>
      </c>
      <c r="E10" s="229">
        <f t="shared" ref="E10:V10" si="1">E12+E14</f>
        <v>0</v>
      </c>
      <c r="F10" s="229">
        <f t="shared" si="1"/>
        <v>0</v>
      </c>
      <c r="G10" s="229">
        <f t="shared" si="1"/>
        <v>0</v>
      </c>
      <c r="H10" s="229">
        <f t="shared" si="1"/>
        <v>0</v>
      </c>
      <c r="I10" s="229">
        <f t="shared" si="1"/>
        <v>0</v>
      </c>
      <c r="J10" s="229">
        <f t="shared" si="1"/>
        <v>0</v>
      </c>
      <c r="K10" s="229">
        <f t="shared" si="1"/>
        <v>0</v>
      </c>
      <c r="L10" s="229">
        <f t="shared" si="1"/>
        <v>0</v>
      </c>
      <c r="M10" s="229">
        <f t="shared" si="1"/>
        <v>0</v>
      </c>
      <c r="N10" s="229">
        <f t="shared" si="1"/>
        <v>0</v>
      </c>
      <c r="O10" s="229">
        <f t="shared" si="1"/>
        <v>17560</v>
      </c>
      <c r="P10" s="229">
        <f t="shared" si="1"/>
        <v>17560</v>
      </c>
      <c r="Q10" s="229">
        <f t="shared" si="1"/>
        <v>0</v>
      </c>
      <c r="R10" s="229">
        <f t="shared" si="1"/>
        <v>0</v>
      </c>
      <c r="S10" s="229">
        <f t="shared" si="1"/>
        <v>0</v>
      </c>
      <c r="T10" s="229">
        <f t="shared" si="1"/>
        <v>0</v>
      </c>
      <c r="U10" s="229">
        <f t="shared" si="1"/>
        <v>0</v>
      </c>
      <c r="V10" s="229">
        <f t="shared" si="1"/>
        <v>0</v>
      </c>
    </row>
    <row r="11" spans="1:22" ht="35.4" x14ac:dyDescent="0.6">
      <c r="A11" s="221" t="s">
        <v>349</v>
      </c>
      <c r="B11" s="221"/>
      <c r="C11" s="219"/>
      <c r="D11" s="222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176.25" customHeight="1" x14ac:dyDescent="0.25">
      <c r="A12" s="474" t="s">
        <v>484</v>
      </c>
      <c r="B12" s="474" t="s">
        <v>220</v>
      </c>
      <c r="C12" s="511" t="s">
        <v>489</v>
      </c>
      <c r="D12" s="221" t="s">
        <v>485</v>
      </c>
      <c r="E12" s="229">
        <f t="shared" ref="E12:V12" si="2">E13</f>
        <v>0</v>
      </c>
      <c r="F12" s="229">
        <f t="shared" si="2"/>
        <v>0</v>
      </c>
      <c r="G12" s="229">
        <f t="shared" si="2"/>
        <v>0</v>
      </c>
      <c r="H12" s="229">
        <f t="shared" si="2"/>
        <v>0</v>
      </c>
      <c r="I12" s="229">
        <f t="shared" si="2"/>
        <v>0</v>
      </c>
      <c r="J12" s="229">
        <f t="shared" si="2"/>
        <v>0</v>
      </c>
      <c r="K12" s="229">
        <f t="shared" si="2"/>
        <v>0</v>
      </c>
      <c r="L12" s="229">
        <f t="shared" si="2"/>
        <v>0</v>
      </c>
      <c r="M12" s="229">
        <f t="shared" si="2"/>
        <v>0</v>
      </c>
      <c r="N12" s="229">
        <f t="shared" si="2"/>
        <v>0</v>
      </c>
      <c r="O12" s="229">
        <f t="shared" si="2"/>
        <v>17560</v>
      </c>
      <c r="P12" s="229">
        <f t="shared" si="2"/>
        <v>17560</v>
      </c>
      <c r="Q12" s="229">
        <f t="shared" si="2"/>
        <v>0</v>
      </c>
      <c r="R12" s="229">
        <f t="shared" si="2"/>
        <v>0</v>
      </c>
      <c r="S12" s="229">
        <f t="shared" si="2"/>
        <v>0</v>
      </c>
      <c r="T12" s="229">
        <f t="shared" si="2"/>
        <v>0</v>
      </c>
      <c r="U12" s="229">
        <f t="shared" si="2"/>
        <v>0</v>
      </c>
      <c r="V12" s="229">
        <f t="shared" si="2"/>
        <v>0</v>
      </c>
    </row>
    <row r="13" spans="1:22" ht="133.5" customHeight="1" x14ac:dyDescent="0.25">
      <c r="A13" s="474"/>
      <c r="B13" s="474"/>
      <c r="C13" s="511"/>
      <c r="D13" s="221" t="s">
        <v>213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230">
        <v>17560</v>
      </c>
      <c r="P13" s="230">
        <v>17560</v>
      </c>
      <c r="Q13" s="97"/>
      <c r="R13" s="97"/>
      <c r="S13" s="97"/>
      <c r="T13" s="97"/>
      <c r="U13" s="97"/>
      <c r="V13" s="97"/>
    </row>
    <row r="14" spans="1:22" ht="60.75" customHeight="1" x14ac:dyDescent="0.25">
      <c r="A14" s="474" t="s">
        <v>225</v>
      </c>
      <c r="B14" s="474" t="s">
        <v>226</v>
      </c>
      <c r="C14" s="475"/>
      <c r="D14" s="221" t="s">
        <v>485</v>
      </c>
      <c r="E14" s="229">
        <f t="shared" ref="E14:V14" si="3">E15+E16+E17</f>
        <v>0</v>
      </c>
      <c r="F14" s="229">
        <f t="shared" si="3"/>
        <v>0</v>
      </c>
      <c r="G14" s="229">
        <f t="shared" si="3"/>
        <v>0</v>
      </c>
      <c r="H14" s="229">
        <f t="shared" si="3"/>
        <v>0</v>
      </c>
      <c r="I14" s="229">
        <f t="shared" si="3"/>
        <v>0</v>
      </c>
      <c r="J14" s="229">
        <f t="shared" si="3"/>
        <v>0</v>
      </c>
      <c r="K14" s="229">
        <f t="shared" si="3"/>
        <v>0</v>
      </c>
      <c r="L14" s="229">
        <f t="shared" si="3"/>
        <v>0</v>
      </c>
      <c r="M14" s="229">
        <f t="shared" si="3"/>
        <v>0</v>
      </c>
      <c r="N14" s="229">
        <f t="shared" si="3"/>
        <v>0</v>
      </c>
      <c r="O14" s="229">
        <f t="shared" si="3"/>
        <v>0</v>
      </c>
      <c r="P14" s="229">
        <f t="shared" si="3"/>
        <v>0</v>
      </c>
      <c r="Q14" s="229">
        <f t="shared" si="3"/>
        <v>0</v>
      </c>
      <c r="R14" s="229">
        <f t="shared" si="3"/>
        <v>0</v>
      </c>
      <c r="S14" s="229">
        <f t="shared" si="3"/>
        <v>0</v>
      </c>
      <c r="T14" s="229">
        <f t="shared" si="3"/>
        <v>0</v>
      </c>
      <c r="U14" s="229">
        <f t="shared" si="3"/>
        <v>0</v>
      </c>
      <c r="V14" s="229">
        <f t="shared" si="3"/>
        <v>0</v>
      </c>
    </row>
    <row r="15" spans="1:22" ht="49.5" customHeight="1" x14ac:dyDescent="0.25">
      <c r="A15" s="474"/>
      <c r="B15" s="474"/>
      <c r="C15" s="475"/>
      <c r="D15" s="221" t="s">
        <v>216</v>
      </c>
      <c r="E15" s="229">
        <f t="shared" ref="E15:V16" si="4">E21</f>
        <v>0</v>
      </c>
      <c r="F15" s="229">
        <f t="shared" si="4"/>
        <v>0</v>
      </c>
      <c r="G15" s="229">
        <f t="shared" si="4"/>
        <v>0</v>
      </c>
      <c r="H15" s="229">
        <f t="shared" si="4"/>
        <v>0</v>
      </c>
      <c r="I15" s="229">
        <f t="shared" si="4"/>
        <v>0</v>
      </c>
      <c r="J15" s="229">
        <f t="shared" si="4"/>
        <v>0</v>
      </c>
      <c r="K15" s="229">
        <f t="shared" si="4"/>
        <v>0</v>
      </c>
      <c r="L15" s="229">
        <f t="shared" si="4"/>
        <v>0</v>
      </c>
      <c r="M15" s="229">
        <f t="shared" si="4"/>
        <v>0</v>
      </c>
      <c r="N15" s="229">
        <f t="shared" si="4"/>
        <v>0</v>
      </c>
      <c r="O15" s="229">
        <f t="shared" si="4"/>
        <v>0</v>
      </c>
      <c r="P15" s="229">
        <f t="shared" si="4"/>
        <v>0</v>
      </c>
      <c r="Q15" s="229">
        <f t="shared" si="4"/>
        <v>0</v>
      </c>
      <c r="R15" s="229">
        <f t="shared" si="4"/>
        <v>0</v>
      </c>
      <c r="S15" s="229">
        <f t="shared" si="4"/>
        <v>0</v>
      </c>
      <c r="T15" s="229">
        <f t="shared" si="4"/>
        <v>0</v>
      </c>
      <c r="U15" s="229">
        <f t="shared" si="4"/>
        <v>0</v>
      </c>
      <c r="V15" s="229">
        <f t="shared" si="4"/>
        <v>0</v>
      </c>
    </row>
    <row r="16" spans="1:22" ht="35.4" x14ac:dyDescent="0.25">
      <c r="A16" s="474"/>
      <c r="B16" s="474"/>
      <c r="C16" s="475"/>
      <c r="D16" s="221" t="s">
        <v>217</v>
      </c>
      <c r="E16" s="229">
        <f t="shared" si="4"/>
        <v>0</v>
      </c>
      <c r="F16" s="229">
        <f t="shared" si="4"/>
        <v>0</v>
      </c>
      <c r="G16" s="229">
        <f t="shared" si="4"/>
        <v>0</v>
      </c>
      <c r="H16" s="229">
        <f t="shared" si="4"/>
        <v>0</v>
      </c>
      <c r="I16" s="229">
        <f t="shared" si="4"/>
        <v>0</v>
      </c>
      <c r="J16" s="229">
        <f t="shared" si="4"/>
        <v>0</v>
      </c>
      <c r="K16" s="229">
        <f t="shared" si="4"/>
        <v>0</v>
      </c>
      <c r="L16" s="229">
        <f t="shared" si="4"/>
        <v>0</v>
      </c>
      <c r="M16" s="229">
        <f t="shared" si="4"/>
        <v>0</v>
      </c>
      <c r="N16" s="229">
        <f t="shared" si="4"/>
        <v>0</v>
      </c>
      <c r="O16" s="229">
        <f t="shared" si="4"/>
        <v>0</v>
      </c>
      <c r="P16" s="229">
        <f t="shared" si="4"/>
        <v>0</v>
      </c>
      <c r="Q16" s="229">
        <f t="shared" si="4"/>
        <v>0</v>
      </c>
      <c r="R16" s="229">
        <f t="shared" si="4"/>
        <v>0</v>
      </c>
      <c r="S16" s="229">
        <f t="shared" si="4"/>
        <v>0</v>
      </c>
      <c r="T16" s="229">
        <f t="shared" si="4"/>
        <v>0</v>
      </c>
      <c r="U16" s="229">
        <f t="shared" si="4"/>
        <v>0</v>
      </c>
      <c r="V16" s="229">
        <f t="shared" si="4"/>
        <v>0</v>
      </c>
    </row>
    <row r="17" spans="1:22" ht="56.25" customHeight="1" x14ac:dyDescent="0.25">
      <c r="A17" s="474"/>
      <c r="B17" s="474"/>
      <c r="C17" s="475"/>
      <c r="D17" s="221" t="s">
        <v>218</v>
      </c>
      <c r="E17" s="229">
        <f t="shared" ref="E17:V17" si="5">E19</f>
        <v>0</v>
      </c>
      <c r="F17" s="229">
        <f t="shared" si="5"/>
        <v>0</v>
      </c>
      <c r="G17" s="229">
        <f t="shared" si="5"/>
        <v>0</v>
      </c>
      <c r="H17" s="229">
        <f t="shared" si="5"/>
        <v>0</v>
      </c>
      <c r="I17" s="229">
        <f t="shared" si="5"/>
        <v>0</v>
      </c>
      <c r="J17" s="229">
        <f t="shared" si="5"/>
        <v>0</v>
      </c>
      <c r="K17" s="229">
        <f t="shared" si="5"/>
        <v>0</v>
      </c>
      <c r="L17" s="229">
        <f t="shared" si="5"/>
        <v>0</v>
      </c>
      <c r="M17" s="229">
        <f t="shared" si="5"/>
        <v>0</v>
      </c>
      <c r="N17" s="229">
        <f t="shared" si="5"/>
        <v>0</v>
      </c>
      <c r="O17" s="229">
        <f t="shared" si="5"/>
        <v>0</v>
      </c>
      <c r="P17" s="229">
        <f t="shared" si="5"/>
        <v>0</v>
      </c>
      <c r="Q17" s="229">
        <f t="shared" si="5"/>
        <v>0</v>
      </c>
      <c r="R17" s="229">
        <f t="shared" si="5"/>
        <v>0</v>
      </c>
      <c r="S17" s="229">
        <f t="shared" si="5"/>
        <v>0</v>
      </c>
      <c r="T17" s="229">
        <f t="shared" si="5"/>
        <v>0</v>
      </c>
      <c r="U17" s="229">
        <f t="shared" si="5"/>
        <v>0</v>
      </c>
      <c r="V17" s="229">
        <f t="shared" si="5"/>
        <v>0</v>
      </c>
    </row>
    <row r="18" spans="1:22" ht="35.4" x14ac:dyDescent="0.6">
      <c r="A18" s="488" t="s">
        <v>358</v>
      </c>
      <c r="B18" s="488"/>
      <c r="C18" s="219"/>
      <c r="D18" s="221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289.5" customHeight="1" x14ac:dyDescent="0.25">
      <c r="A19" s="221" t="s">
        <v>389</v>
      </c>
      <c r="B19" s="221" t="s">
        <v>228</v>
      </c>
      <c r="C19" s="221" t="s">
        <v>490</v>
      </c>
      <c r="D19" s="68" t="s">
        <v>218</v>
      </c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230"/>
      <c r="P19" s="230"/>
      <c r="Q19" s="231"/>
      <c r="R19" s="231"/>
      <c r="S19" s="231"/>
      <c r="T19" s="231"/>
      <c r="U19" s="231"/>
      <c r="V19" s="231"/>
    </row>
    <row r="20" spans="1:22" ht="103.5" customHeight="1" x14ac:dyDescent="0.25">
      <c r="A20" s="474" t="s">
        <v>232</v>
      </c>
      <c r="B20" s="474" t="s">
        <v>393</v>
      </c>
      <c r="C20" s="511" t="s">
        <v>491</v>
      </c>
      <c r="D20" s="221" t="s">
        <v>485</v>
      </c>
      <c r="E20" s="229">
        <f t="shared" ref="E20:S20" si="6">E21+E22</f>
        <v>0</v>
      </c>
      <c r="F20" s="229">
        <f t="shared" si="6"/>
        <v>0</v>
      </c>
      <c r="G20" s="229">
        <f t="shared" si="6"/>
        <v>0</v>
      </c>
      <c r="H20" s="229">
        <f t="shared" si="6"/>
        <v>0</v>
      </c>
      <c r="I20" s="229">
        <f t="shared" si="6"/>
        <v>0</v>
      </c>
      <c r="J20" s="229">
        <f t="shared" si="6"/>
        <v>0</v>
      </c>
      <c r="K20" s="229">
        <f t="shared" si="6"/>
        <v>0</v>
      </c>
      <c r="L20" s="229">
        <f t="shared" si="6"/>
        <v>0</v>
      </c>
      <c r="M20" s="229">
        <f t="shared" si="6"/>
        <v>0</v>
      </c>
      <c r="N20" s="229">
        <f t="shared" si="6"/>
        <v>0</v>
      </c>
      <c r="O20" s="229">
        <f t="shared" si="6"/>
        <v>0</v>
      </c>
      <c r="P20" s="229">
        <f t="shared" si="6"/>
        <v>0</v>
      </c>
      <c r="Q20" s="229">
        <f t="shared" si="6"/>
        <v>0</v>
      </c>
      <c r="R20" s="229">
        <f t="shared" si="6"/>
        <v>0</v>
      </c>
      <c r="S20" s="229">
        <f t="shared" si="6"/>
        <v>0</v>
      </c>
      <c r="T20" s="229">
        <f>T21+T22</f>
        <v>0</v>
      </c>
      <c r="U20" s="229">
        <f>U21+U22</f>
        <v>0</v>
      </c>
      <c r="V20" s="229">
        <f>V21+V22</f>
        <v>0</v>
      </c>
    </row>
    <row r="21" spans="1:22" ht="96" customHeight="1" x14ac:dyDescent="0.25">
      <c r="A21" s="474"/>
      <c r="B21" s="474"/>
      <c r="C21" s="511"/>
      <c r="D21" s="68" t="s">
        <v>216</v>
      </c>
      <c r="E21" s="229"/>
      <c r="F21" s="229"/>
      <c r="G21" s="229"/>
      <c r="H21" s="229"/>
      <c r="I21" s="229"/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</row>
    <row r="22" spans="1:22" ht="75" customHeight="1" x14ac:dyDescent="0.25">
      <c r="A22" s="474"/>
      <c r="B22" s="474"/>
      <c r="C22" s="511"/>
      <c r="D22" s="68" t="s">
        <v>217</v>
      </c>
      <c r="E22" s="229"/>
      <c r="F22" s="229"/>
      <c r="G22" s="229"/>
      <c r="H22" s="229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</row>
    <row r="23" spans="1:22" ht="140.25" customHeight="1" x14ac:dyDescent="0.6">
      <c r="A23" s="221" t="s">
        <v>93</v>
      </c>
      <c r="B23" s="221" t="s">
        <v>265</v>
      </c>
      <c r="C23" s="219"/>
      <c r="D23" s="222" t="s">
        <v>133</v>
      </c>
      <c r="E23" s="229">
        <f t="shared" ref="E23:S23" si="7">E25+E29</f>
        <v>0</v>
      </c>
      <c r="F23" s="229">
        <f t="shared" si="7"/>
        <v>0</v>
      </c>
      <c r="G23" s="229">
        <f t="shared" si="7"/>
        <v>0</v>
      </c>
      <c r="H23" s="229">
        <f t="shared" si="7"/>
        <v>0</v>
      </c>
      <c r="I23" s="229">
        <f t="shared" si="7"/>
        <v>0</v>
      </c>
      <c r="J23" s="229">
        <f t="shared" si="7"/>
        <v>0</v>
      </c>
      <c r="K23" s="229">
        <f t="shared" si="7"/>
        <v>0</v>
      </c>
      <c r="L23" s="229">
        <f t="shared" si="7"/>
        <v>0</v>
      </c>
      <c r="M23" s="229">
        <f t="shared" si="7"/>
        <v>0</v>
      </c>
      <c r="N23" s="229">
        <f t="shared" si="7"/>
        <v>0</v>
      </c>
      <c r="O23" s="229">
        <f t="shared" si="7"/>
        <v>0</v>
      </c>
      <c r="P23" s="229">
        <f t="shared" si="7"/>
        <v>0</v>
      </c>
      <c r="Q23" s="229">
        <f t="shared" si="7"/>
        <v>0</v>
      </c>
      <c r="R23" s="229">
        <f t="shared" si="7"/>
        <v>0</v>
      </c>
      <c r="S23" s="229">
        <f t="shared" si="7"/>
        <v>0</v>
      </c>
      <c r="T23" s="229">
        <f>T25+T29</f>
        <v>0</v>
      </c>
      <c r="U23" s="229">
        <f>U25+U29</f>
        <v>0</v>
      </c>
      <c r="V23" s="229">
        <f>V25+V29</f>
        <v>0</v>
      </c>
    </row>
    <row r="24" spans="1:22" ht="45.75" customHeight="1" x14ac:dyDescent="0.6">
      <c r="A24" s="219" t="s">
        <v>349</v>
      </c>
      <c r="B24" s="219"/>
      <c r="C24" s="219"/>
      <c r="D24" s="221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</row>
    <row r="25" spans="1:22" ht="145.5" customHeight="1" x14ac:dyDescent="0.25">
      <c r="A25" s="474" t="s">
        <v>486</v>
      </c>
      <c r="B25" s="474" t="s">
        <v>97</v>
      </c>
      <c r="C25" s="475"/>
      <c r="D25" s="225" t="s">
        <v>485</v>
      </c>
      <c r="E25" s="229">
        <f t="shared" ref="E25:S25" si="8">E26</f>
        <v>0</v>
      </c>
      <c r="F25" s="229">
        <f t="shared" si="8"/>
        <v>0</v>
      </c>
      <c r="G25" s="229">
        <f t="shared" si="8"/>
        <v>0</v>
      </c>
      <c r="H25" s="229">
        <f t="shared" si="8"/>
        <v>0</v>
      </c>
      <c r="I25" s="229">
        <f t="shared" si="8"/>
        <v>0</v>
      </c>
      <c r="J25" s="229">
        <f t="shared" si="8"/>
        <v>0</v>
      </c>
      <c r="K25" s="229">
        <f t="shared" si="8"/>
        <v>0</v>
      </c>
      <c r="L25" s="229">
        <f t="shared" si="8"/>
        <v>0</v>
      </c>
      <c r="M25" s="229">
        <f t="shared" si="8"/>
        <v>0</v>
      </c>
      <c r="N25" s="229">
        <f t="shared" si="8"/>
        <v>0</v>
      </c>
      <c r="O25" s="229">
        <f t="shared" si="8"/>
        <v>0</v>
      </c>
      <c r="P25" s="229">
        <f t="shared" si="8"/>
        <v>0</v>
      </c>
      <c r="Q25" s="229">
        <f t="shared" si="8"/>
        <v>0</v>
      </c>
      <c r="R25" s="229">
        <f t="shared" si="8"/>
        <v>0</v>
      </c>
      <c r="S25" s="229">
        <f t="shared" si="8"/>
        <v>0</v>
      </c>
      <c r="T25" s="229">
        <f>T26</f>
        <v>0</v>
      </c>
      <c r="U25" s="229">
        <f>U26</f>
        <v>0</v>
      </c>
      <c r="V25" s="229">
        <f>V26</f>
        <v>0</v>
      </c>
    </row>
    <row r="26" spans="1:22" ht="175.5" customHeight="1" x14ac:dyDescent="0.25">
      <c r="A26" s="474"/>
      <c r="B26" s="474"/>
      <c r="C26" s="475"/>
      <c r="D26" s="68" t="s">
        <v>267</v>
      </c>
      <c r="E26" s="229">
        <f t="shared" ref="E26:S26" si="9">E28</f>
        <v>0</v>
      </c>
      <c r="F26" s="229">
        <f t="shared" si="9"/>
        <v>0</v>
      </c>
      <c r="G26" s="229">
        <f t="shared" si="9"/>
        <v>0</v>
      </c>
      <c r="H26" s="229">
        <f t="shared" si="9"/>
        <v>0</v>
      </c>
      <c r="I26" s="229">
        <f t="shared" si="9"/>
        <v>0</v>
      </c>
      <c r="J26" s="229">
        <f t="shared" si="9"/>
        <v>0</v>
      </c>
      <c r="K26" s="229">
        <f t="shared" si="9"/>
        <v>0</v>
      </c>
      <c r="L26" s="229">
        <f t="shared" si="9"/>
        <v>0</v>
      </c>
      <c r="M26" s="229">
        <f t="shared" si="9"/>
        <v>0</v>
      </c>
      <c r="N26" s="229">
        <f t="shared" si="9"/>
        <v>0</v>
      </c>
      <c r="O26" s="229">
        <f t="shared" si="9"/>
        <v>0</v>
      </c>
      <c r="P26" s="229">
        <f t="shared" si="9"/>
        <v>0</v>
      </c>
      <c r="Q26" s="229">
        <f t="shared" si="9"/>
        <v>0</v>
      </c>
      <c r="R26" s="229">
        <f t="shared" si="9"/>
        <v>0</v>
      </c>
      <c r="S26" s="229">
        <f t="shared" si="9"/>
        <v>0</v>
      </c>
      <c r="T26" s="229">
        <f>T28</f>
        <v>0</v>
      </c>
      <c r="U26" s="229">
        <f>U28</f>
        <v>0</v>
      </c>
      <c r="V26" s="229">
        <f>V28</f>
        <v>0</v>
      </c>
    </row>
    <row r="27" spans="1:22" ht="40.5" customHeight="1" x14ac:dyDescent="0.6">
      <c r="A27" s="474" t="s">
        <v>358</v>
      </c>
      <c r="B27" s="474"/>
      <c r="C27" s="219"/>
      <c r="D27" s="221"/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</row>
    <row r="28" spans="1:22" ht="409.6" x14ac:dyDescent="0.25">
      <c r="A28" s="221" t="s">
        <v>417</v>
      </c>
      <c r="B28" s="221" t="s">
        <v>487</v>
      </c>
      <c r="C28" s="132" t="s">
        <v>492</v>
      </c>
      <c r="D28" s="224" t="s">
        <v>267</v>
      </c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</row>
    <row r="29" spans="1:22" ht="86.25" customHeight="1" x14ac:dyDescent="0.25">
      <c r="A29" s="474" t="s">
        <v>488</v>
      </c>
      <c r="B29" s="474" t="s">
        <v>291</v>
      </c>
      <c r="C29" s="475"/>
      <c r="D29" s="225" t="s">
        <v>485</v>
      </c>
      <c r="E29" s="229">
        <f t="shared" ref="E29:S29" si="10">E30+E31</f>
        <v>0</v>
      </c>
      <c r="F29" s="229">
        <f t="shared" si="10"/>
        <v>0</v>
      </c>
      <c r="G29" s="229">
        <f t="shared" si="10"/>
        <v>0</v>
      </c>
      <c r="H29" s="229">
        <f t="shared" si="10"/>
        <v>0</v>
      </c>
      <c r="I29" s="229">
        <f t="shared" si="10"/>
        <v>0</v>
      </c>
      <c r="J29" s="229">
        <f t="shared" si="10"/>
        <v>0</v>
      </c>
      <c r="K29" s="229">
        <f t="shared" si="10"/>
        <v>0</v>
      </c>
      <c r="L29" s="229">
        <f t="shared" si="10"/>
        <v>0</v>
      </c>
      <c r="M29" s="229">
        <f t="shared" si="10"/>
        <v>0</v>
      </c>
      <c r="N29" s="229">
        <f t="shared" si="10"/>
        <v>0</v>
      </c>
      <c r="O29" s="229">
        <f t="shared" si="10"/>
        <v>0</v>
      </c>
      <c r="P29" s="229">
        <f t="shared" si="10"/>
        <v>0</v>
      </c>
      <c r="Q29" s="229">
        <f t="shared" si="10"/>
        <v>0</v>
      </c>
      <c r="R29" s="229">
        <f t="shared" si="10"/>
        <v>0</v>
      </c>
      <c r="S29" s="229">
        <f t="shared" si="10"/>
        <v>0</v>
      </c>
      <c r="T29" s="229">
        <f>T30+T31</f>
        <v>0</v>
      </c>
      <c r="U29" s="229">
        <f>U30+U31</f>
        <v>0</v>
      </c>
      <c r="V29" s="229">
        <f>V30+V31</f>
        <v>0</v>
      </c>
    </row>
    <row r="30" spans="1:22" ht="86.25" customHeight="1" x14ac:dyDescent="0.25">
      <c r="A30" s="474"/>
      <c r="B30" s="474"/>
      <c r="C30" s="475"/>
      <c r="D30" s="68" t="s">
        <v>269</v>
      </c>
      <c r="E30" s="229">
        <f t="shared" ref="E30:S30" si="11">E35</f>
        <v>0</v>
      </c>
      <c r="F30" s="229">
        <f t="shared" si="11"/>
        <v>0</v>
      </c>
      <c r="G30" s="229">
        <f t="shared" si="11"/>
        <v>0</v>
      </c>
      <c r="H30" s="229">
        <f t="shared" si="11"/>
        <v>0</v>
      </c>
      <c r="I30" s="229">
        <f t="shared" si="11"/>
        <v>0</v>
      </c>
      <c r="J30" s="229">
        <f t="shared" si="11"/>
        <v>0</v>
      </c>
      <c r="K30" s="229">
        <f t="shared" si="11"/>
        <v>0</v>
      </c>
      <c r="L30" s="229">
        <f t="shared" si="11"/>
        <v>0</v>
      </c>
      <c r="M30" s="229">
        <f t="shared" si="11"/>
        <v>0</v>
      </c>
      <c r="N30" s="229">
        <f t="shared" si="11"/>
        <v>0</v>
      </c>
      <c r="O30" s="229">
        <f t="shared" si="11"/>
        <v>0</v>
      </c>
      <c r="P30" s="229">
        <f t="shared" si="11"/>
        <v>0</v>
      </c>
      <c r="Q30" s="229">
        <f t="shared" si="11"/>
        <v>0</v>
      </c>
      <c r="R30" s="229">
        <f t="shared" si="11"/>
        <v>0</v>
      </c>
      <c r="S30" s="229">
        <f t="shared" si="11"/>
        <v>0</v>
      </c>
      <c r="T30" s="229">
        <f>T35</f>
        <v>0</v>
      </c>
      <c r="U30" s="229">
        <f>U35</f>
        <v>0</v>
      </c>
      <c r="V30" s="229">
        <f>V35</f>
        <v>0</v>
      </c>
    </row>
    <row r="31" spans="1:22" ht="86.25" customHeight="1" x14ac:dyDescent="0.25">
      <c r="A31" s="474"/>
      <c r="B31" s="474"/>
      <c r="C31" s="475"/>
      <c r="D31" s="68" t="s">
        <v>270</v>
      </c>
      <c r="E31" s="230">
        <f t="shared" ref="E31:S31" si="12">E34</f>
        <v>0</v>
      </c>
      <c r="F31" s="230">
        <f t="shared" si="12"/>
        <v>0</v>
      </c>
      <c r="G31" s="230">
        <f t="shared" si="12"/>
        <v>0</v>
      </c>
      <c r="H31" s="230">
        <f t="shared" si="12"/>
        <v>0</v>
      </c>
      <c r="I31" s="230">
        <f t="shared" si="12"/>
        <v>0</v>
      </c>
      <c r="J31" s="230">
        <f t="shared" si="12"/>
        <v>0</v>
      </c>
      <c r="K31" s="230">
        <f t="shared" si="12"/>
        <v>0</v>
      </c>
      <c r="L31" s="230">
        <f t="shared" si="12"/>
        <v>0</v>
      </c>
      <c r="M31" s="230">
        <f t="shared" si="12"/>
        <v>0</v>
      </c>
      <c r="N31" s="230">
        <f t="shared" si="12"/>
        <v>0</v>
      </c>
      <c r="O31" s="230">
        <f t="shared" si="12"/>
        <v>0</v>
      </c>
      <c r="P31" s="230">
        <f t="shared" si="12"/>
        <v>0</v>
      </c>
      <c r="Q31" s="230">
        <f t="shared" si="12"/>
        <v>0</v>
      </c>
      <c r="R31" s="230">
        <f t="shared" si="12"/>
        <v>0</v>
      </c>
      <c r="S31" s="230">
        <f t="shared" si="12"/>
        <v>0</v>
      </c>
      <c r="T31" s="230">
        <f>T34</f>
        <v>0</v>
      </c>
      <c r="U31" s="230">
        <f>U34</f>
        <v>0</v>
      </c>
      <c r="V31" s="230">
        <f>V34</f>
        <v>0</v>
      </c>
    </row>
    <row r="32" spans="1:22" ht="59.25" customHeight="1" x14ac:dyDescent="0.25">
      <c r="A32" s="474" t="s">
        <v>358</v>
      </c>
      <c r="B32" s="474"/>
      <c r="C32" s="97"/>
      <c r="D32" s="227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</row>
    <row r="33" spans="1:22" ht="165" customHeight="1" x14ac:dyDescent="0.25">
      <c r="A33" s="474" t="s">
        <v>292</v>
      </c>
      <c r="B33" s="474" t="s">
        <v>426</v>
      </c>
      <c r="C33" s="474" t="s">
        <v>493</v>
      </c>
      <c r="D33" s="225" t="s">
        <v>485</v>
      </c>
      <c r="E33" s="229">
        <f t="shared" ref="E33:S33" si="13">E34+E35</f>
        <v>0</v>
      </c>
      <c r="F33" s="229">
        <f t="shared" si="13"/>
        <v>0</v>
      </c>
      <c r="G33" s="229">
        <f t="shared" si="13"/>
        <v>0</v>
      </c>
      <c r="H33" s="229">
        <f t="shared" si="13"/>
        <v>0</v>
      </c>
      <c r="I33" s="229">
        <f t="shared" si="13"/>
        <v>0</v>
      </c>
      <c r="J33" s="229">
        <f t="shared" si="13"/>
        <v>0</v>
      </c>
      <c r="K33" s="229">
        <f t="shared" si="13"/>
        <v>0</v>
      </c>
      <c r="L33" s="229">
        <f t="shared" si="13"/>
        <v>0</v>
      </c>
      <c r="M33" s="229">
        <f t="shared" si="13"/>
        <v>0</v>
      </c>
      <c r="N33" s="229">
        <f t="shared" si="13"/>
        <v>0</v>
      </c>
      <c r="O33" s="229">
        <f t="shared" si="13"/>
        <v>0</v>
      </c>
      <c r="P33" s="229">
        <f t="shared" si="13"/>
        <v>0</v>
      </c>
      <c r="Q33" s="229">
        <f t="shared" si="13"/>
        <v>0</v>
      </c>
      <c r="R33" s="229">
        <f t="shared" si="13"/>
        <v>0</v>
      </c>
      <c r="S33" s="229">
        <f t="shared" si="13"/>
        <v>0</v>
      </c>
      <c r="T33" s="229">
        <f>T34+T35</f>
        <v>0</v>
      </c>
      <c r="U33" s="229">
        <f>U34+U35</f>
        <v>0</v>
      </c>
      <c r="V33" s="229">
        <f>V34+V35</f>
        <v>0</v>
      </c>
    </row>
    <row r="34" spans="1:22" ht="131.25" customHeight="1" x14ac:dyDescent="0.25">
      <c r="A34" s="474"/>
      <c r="B34" s="474"/>
      <c r="C34" s="474"/>
      <c r="D34" s="68" t="s">
        <v>270</v>
      </c>
      <c r="E34" s="229"/>
      <c r="F34" s="229"/>
      <c r="G34" s="229"/>
      <c r="H34" s="229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</row>
    <row r="35" spans="1:22" ht="170.25" customHeight="1" x14ac:dyDescent="0.25">
      <c r="A35" s="474"/>
      <c r="B35" s="474"/>
      <c r="C35" s="474"/>
      <c r="D35" s="68" t="s">
        <v>269</v>
      </c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</row>
    <row r="36" spans="1:22" ht="109.5" customHeight="1" x14ac:dyDescent="0.25"/>
  </sheetData>
  <mergeCells count="38">
    <mergeCell ref="M5:N5"/>
    <mergeCell ref="P1:V1"/>
    <mergeCell ref="A2:V2"/>
    <mergeCell ref="S3:V3"/>
    <mergeCell ref="A4:A6"/>
    <mergeCell ref="B4:B6"/>
    <mergeCell ref="C4:C6"/>
    <mergeCell ref="D4:D6"/>
    <mergeCell ref="U5:V5"/>
    <mergeCell ref="I5:J5"/>
    <mergeCell ref="K5:L5"/>
    <mergeCell ref="E4:V4"/>
    <mergeCell ref="E5:F5"/>
    <mergeCell ref="G5:H5"/>
    <mergeCell ref="O5:P5"/>
    <mergeCell ref="Q5:R5"/>
    <mergeCell ref="S5:T5"/>
    <mergeCell ref="A12:A13"/>
    <mergeCell ref="B12:B13"/>
    <mergeCell ref="C12:C13"/>
    <mergeCell ref="A14:A17"/>
    <mergeCell ref="B14:B17"/>
    <mergeCell ref="C14:C17"/>
    <mergeCell ref="A33:A35"/>
    <mergeCell ref="B33:B35"/>
    <mergeCell ref="C33:C35"/>
    <mergeCell ref="A18:B18"/>
    <mergeCell ref="A20:A22"/>
    <mergeCell ref="B20:B22"/>
    <mergeCell ref="C20:C22"/>
    <mergeCell ref="A25:A26"/>
    <mergeCell ref="B25:B26"/>
    <mergeCell ref="C25:C26"/>
    <mergeCell ref="A27:B27"/>
    <mergeCell ref="A29:A31"/>
    <mergeCell ref="B29:B31"/>
    <mergeCell ref="C29:C31"/>
    <mergeCell ref="A32:B32"/>
  </mergeCells>
  <pageMargins left="0.39370078740157483" right="0" top="0.59055118110236215" bottom="0" header="0.39370078740157483" footer="0.31496062992125984"/>
  <pageSetup paperSize="9" scale="24" orientation="landscape" r:id="rId1"/>
  <rowBreaks count="1" manualBreakCount="1">
    <brk id="1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view="pageBreakPreview" topLeftCell="A19" zoomScale="33" zoomScaleNormal="100" zoomScaleSheetLayoutView="33" workbookViewId="0">
      <selection activeCell="G19" sqref="G19:H19"/>
    </sheetView>
  </sheetViews>
  <sheetFormatPr defaultRowHeight="13.2" x14ac:dyDescent="0.25"/>
  <cols>
    <col min="1" max="1" width="46" customWidth="1"/>
    <col min="2" max="2" width="62.44140625" customWidth="1"/>
    <col min="3" max="3" width="64.6640625" customWidth="1"/>
    <col min="4" max="4" width="69.5546875" customWidth="1"/>
    <col min="5" max="6" width="18.88671875" customWidth="1"/>
    <col min="7" max="7" width="22.6640625" customWidth="1"/>
    <col min="8" max="8" width="24" customWidth="1"/>
    <col min="9" max="22" width="18.88671875" customWidth="1"/>
  </cols>
  <sheetData>
    <row r="1" spans="1:22" ht="35.4" x14ac:dyDescent="0.25">
      <c r="A1" s="209"/>
      <c r="B1" s="210"/>
      <c r="C1" s="210"/>
      <c r="D1" s="210"/>
      <c r="E1" s="210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497" t="s">
        <v>454</v>
      </c>
      <c r="T1" s="497"/>
      <c r="U1" s="497"/>
      <c r="V1" s="497"/>
    </row>
    <row r="2" spans="1:22" ht="183" customHeight="1" x14ac:dyDescent="0.25">
      <c r="A2" s="501" t="s">
        <v>464</v>
      </c>
      <c r="B2" s="501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1"/>
      <c r="Q2" s="501"/>
      <c r="R2" s="501"/>
      <c r="S2" s="501"/>
      <c r="T2" s="501"/>
      <c r="U2" s="512"/>
      <c r="V2" s="512"/>
    </row>
    <row r="3" spans="1:22" ht="35.4" x14ac:dyDescent="0.25">
      <c r="A3" s="209"/>
      <c r="B3" s="210"/>
      <c r="C3" s="210"/>
      <c r="D3" s="210"/>
      <c r="E3" s="210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498" t="s">
        <v>435</v>
      </c>
      <c r="U3" s="498"/>
      <c r="V3" s="498"/>
    </row>
    <row r="4" spans="1:22" ht="69.75" customHeight="1" x14ac:dyDescent="0.25">
      <c r="A4" s="485" t="s">
        <v>1</v>
      </c>
      <c r="B4" s="479" t="s">
        <v>436</v>
      </c>
      <c r="C4" s="479" t="s">
        <v>437</v>
      </c>
      <c r="D4" s="479" t="s">
        <v>438</v>
      </c>
      <c r="E4" s="505" t="s">
        <v>441</v>
      </c>
      <c r="F4" s="516"/>
      <c r="G4" s="516"/>
      <c r="H4" s="516"/>
      <c r="I4" s="516"/>
      <c r="J4" s="516"/>
      <c r="K4" s="516"/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7"/>
    </row>
    <row r="5" spans="1:22" ht="254.25" customHeight="1" x14ac:dyDescent="0.25">
      <c r="A5" s="486"/>
      <c r="B5" s="480"/>
      <c r="C5" s="489"/>
      <c r="D5" s="480"/>
      <c r="E5" s="513" t="s">
        <v>474</v>
      </c>
      <c r="F5" s="514"/>
      <c r="G5" s="513" t="s">
        <v>475</v>
      </c>
      <c r="H5" s="514"/>
      <c r="I5" s="513" t="s">
        <v>476</v>
      </c>
      <c r="J5" s="514"/>
      <c r="K5" s="513" t="s">
        <v>477</v>
      </c>
      <c r="L5" s="514"/>
      <c r="M5" s="513" t="s">
        <v>478</v>
      </c>
      <c r="N5" s="514"/>
      <c r="O5" s="513" t="s">
        <v>479</v>
      </c>
      <c r="P5" s="514"/>
      <c r="Q5" s="513" t="s">
        <v>480</v>
      </c>
      <c r="R5" s="514"/>
      <c r="S5" s="513" t="s">
        <v>481</v>
      </c>
      <c r="T5" s="514"/>
      <c r="U5" s="513" t="s">
        <v>482</v>
      </c>
      <c r="V5" s="514"/>
    </row>
    <row r="6" spans="1:22" ht="133.5" customHeight="1" x14ac:dyDescent="0.25">
      <c r="A6" s="487"/>
      <c r="B6" s="487"/>
      <c r="C6" s="490"/>
      <c r="D6" s="481"/>
      <c r="E6" s="214" t="s">
        <v>450</v>
      </c>
      <c r="F6" s="214" t="s">
        <v>451</v>
      </c>
      <c r="G6" s="214" t="s">
        <v>450</v>
      </c>
      <c r="H6" s="214" t="s">
        <v>451</v>
      </c>
      <c r="I6" s="214" t="s">
        <v>450</v>
      </c>
      <c r="J6" s="214" t="s">
        <v>451</v>
      </c>
      <c r="K6" s="214" t="s">
        <v>450</v>
      </c>
      <c r="L6" s="214" t="s">
        <v>451</v>
      </c>
      <c r="M6" s="214" t="s">
        <v>450</v>
      </c>
      <c r="N6" s="214" t="s">
        <v>451</v>
      </c>
      <c r="O6" s="214" t="s">
        <v>450</v>
      </c>
      <c r="P6" s="214" t="s">
        <v>451</v>
      </c>
      <c r="Q6" s="214" t="s">
        <v>450</v>
      </c>
      <c r="R6" s="214" t="s">
        <v>451</v>
      </c>
      <c r="S6" s="214" t="s">
        <v>450</v>
      </c>
      <c r="T6" s="214" t="s">
        <v>451</v>
      </c>
      <c r="U6" s="214" t="s">
        <v>450</v>
      </c>
      <c r="V6" s="214" t="s">
        <v>451</v>
      </c>
    </row>
    <row r="7" spans="1:22" ht="35.4" x14ac:dyDescent="0.25">
      <c r="A7" s="213">
        <v>1</v>
      </c>
      <c r="B7" s="215">
        <v>2</v>
      </c>
      <c r="C7" s="215">
        <v>3</v>
      </c>
      <c r="D7" s="215">
        <v>4</v>
      </c>
      <c r="E7" s="215">
        <v>58</v>
      </c>
      <c r="F7" s="216">
        <v>59</v>
      </c>
      <c r="G7" s="215">
        <v>60</v>
      </c>
      <c r="H7" s="216">
        <v>61</v>
      </c>
      <c r="I7" s="215">
        <v>62</v>
      </c>
      <c r="J7" s="216">
        <v>63</v>
      </c>
      <c r="K7" s="215">
        <v>64</v>
      </c>
      <c r="L7" s="216">
        <v>65</v>
      </c>
      <c r="M7" s="215">
        <v>66</v>
      </c>
      <c r="N7" s="216">
        <v>67</v>
      </c>
      <c r="O7" s="215">
        <v>68</v>
      </c>
      <c r="P7" s="216">
        <v>69</v>
      </c>
      <c r="Q7" s="215">
        <v>70</v>
      </c>
      <c r="R7" s="216">
        <v>71</v>
      </c>
      <c r="S7" s="215">
        <v>72</v>
      </c>
      <c r="T7" s="216">
        <v>73</v>
      </c>
      <c r="U7" s="215">
        <v>74</v>
      </c>
      <c r="V7" s="216">
        <v>75</v>
      </c>
    </row>
    <row r="8" spans="1:22" ht="121.5" customHeight="1" x14ac:dyDescent="0.25">
      <c r="A8" s="221" t="s">
        <v>11</v>
      </c>
      <c r="B8" s="221" t="s">
        <v>14</v>
      </c>
      <c r="C8" s="220"/>
      <c r="D8" s="222" t="s">
        <v>483</v>
      </c>
      <c r="E8" s="229">
        <f t="shared" ref="E8:V8" si="0">E10+E23</f>
        <v>0</v>
      </c>
      <c r="F8" s="229">
        <f t="shared" si="0"/>
        <v>0</v>
      </c>
      <c r="G8" s="229">
        <f t="shared" si="0"/>
        <v>4725.5</v>
      </c>
      <c r="H8" s="229">
        <f t="shared" si="0"/>
        <v>3308.7</v>
      </c>
      <c r="I8" s="229">
        <f t="shared" si="0"/>
        <v>0</v>
      </c>
      <c r="J8" s="229">
        <f t="shared" si="0"/>
        <v>0</v>
      </c>
      <c r="K8" s="229">
        <f t="shared" si="0"/>
        <v>0</v>
      </c>
      <c r="L8" s="229">
        <f t="shared" si="0"/>
        <v>0</v>
      </c>
      <c r="M8" s="229">
        <f t="shared" si="0"/>
        <v>0</v>
      </c>
      <c r="N8" s="229">
        <f t="shared" si="0"/>
        <v>0</v>
      </c>
      <c r="O8" s="229">
        <f t="shared" si="0"/>
        <v>0</v>
      </c>
      <c r="P8" s="229">
        <f t="shared" si="0"/>
        <v>0</v>
      </c>
      <c r="Q8" s="229">
        <f t="shared" si="0"/>
        <v>200</v>
      </c>
      <c r="R8" s="229">
        <f t="shared" si="0"/>
        <v>200</v>
      </c>
      <c r="S8" s="229">
        <f t="shared" si="0"/>
        <v>0</v>
      </c>
      <c r="T8" s="229">
        <f t="shared" si="0"/>
        <v>0</v>
      </c>
      <c r="U8" s="229">
        <f t="shared" si="0"/>
        <v>0</v>
      </c>
      <c r="V8" s="229">
        <f t="shared" si="0"/>
        <v>0</v>
      </c>
    </row>
    <row r="9" spans="1:22" ht="35.4" x14ac:dyDescent="0.25">
      <c r="A9" s="221" t="s">
        <v>349</v>
      </c>
      <c r="B9" s="221"/>
      <c r="C9" s="220"/>
      <c r="D9" s="222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09.5" customHeight="1" x14ac:dyDescent="0.6">
      <c r="A10" s="221" t="s">
        <v>62</v>
      </c>
      <c r="B10" s="221" t="s">
        <v>211</v>
      </c>
      <c r="C10" s="219"/>
      <c r="D10" s="222" t="s">
        <v>133</v>
      </c>
      <c r="E10" s="229">
        <f t="shared" ref="E10:V10" si="1">E12+E14</f>
        <v>0</v>
      </c>
      <c r="F10" s="229">
        <f t="shared" si="1"/>
        <v>0</v>
      </c>
      <c r="G10" s="229">
        <f t="shared" si="1"/>
        <v>4725.5</v>
      </c>
      <c r="H10" s="229">
        <f t="shared" si="1"/>
        <v>3308.7</v>
      </c>
      <c r="I10" s="229">
        <f t="shared" si="1"/>
        <v>0</v>
      </c>
      <c r="J10" s="229">
        <f t="shared" si="1"/>
        <v>0</v>
      </c>
      <c r="K10" s="229">
        <f t="shared" si="1"/>
        <v>0</v>
      </c>
      <c r="L10" s="229">
        <f t="shared" si="1"/>
        <v>0</v>
      </c>
      <c r="M10" s="229">
        <f t="shared" si="1"/>
        <v>0</v>
      </c>
      <c r="N10" s="229">
        <f t="shared" si="1"/>
        <v>0</v>
      </c>
      <c r="O10" s="229">
        <f t="shared" si="1"/>
        <v>0</v>
      </c>
      <c r="P10" s="229">
        <f t="shared" si="1"/>
        <v>0</v>
      </c>
      <c r="Q10" s="229">
        <f t="shared" si="1"/>
        <v>0</v>
      </c>
      <c r="R10" s="229">
        <f t="shared" si="1"/>
        <v>0</v>
      </c>
      <c r="S10" s="229">
        <f t="shared" si="1"/>
        <v>0</v>
      </c>
      <c r="T10" s="229">
        <f t="shared" si="1"/>
        <v>0</v>
      </c>
      <c r="U10" s="229">
        <f t="shared" si="1"/>
        <v>0</v>
      </c>
      <c r="V10" s="229">
        <f t="shared" si="1"/>
        <v>0</v>
      </c>
    </row>
    <row r="11" spans="1:22" ht="35.4" x14ac:dyDescent="0.6">
      <c r="A11" s="221" t="s">
        <v>349</v>
      </c>
      <c r="B11" s="221"/>
      <c r="C11" s="219"/>
      <c r="D11" s="222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125.25" customHeight="1" x14ac:dyDescent="0.25">
      <c r="A12" s="476" t="s">
        <v>484</v>
      </c>
      <c r="B12" s="476" t="s">
        <v>220</v>
      </c>
      <c r="C12" s="476" t="s">
        <v>489</v>
      </c>
      <c r="D12" s="221" t="s">
        <v>485</v>
      </c>
      <c r="E12" s="229">
        <f t="shared" ref="E12:V12" si="2">E13</f>
        <v>0</v>
      </c>
      <c r="F12" s="229">
        <f t="shared" si="2"/>
        <v>0</v>
      </c>
      <c r="G12" s="229">
        <f t="shared" si="2"/>
        <v>0</v>
      </c>
      <c r="H12" s="229">
        <f t="shared" si="2"/>
        <v>0</v>
      </c>
      <c r="I12" s="229">
        <f t="shared" si="2"/>
        <v>0</v>
      </c>
      <c r="J12" s="229">
        <f t="shared" si="2"/>
        <v>0</v>
      </c>
      <c r="K12" s="229">
        <f t="shared" si="2"/>
        <v>0</v>
      </c>
      <c r="L12" s="229">
        <f t="shared" si="2"/>
        <v>0</v>
      </c>
      <c r="M12" s="229">
        <f t="shared" si="2"/>
        <v>0</v>
      </c>
      <c r="N12" s="229">
        <f t="shared" si="2"/>
        <v>0</v>
      </c>
      <c r="O12" s="229">
        <f t="shared" si="2"/>
        <v>0</v>
      </c>
      <c r="P12" s="229">
        <f t="shared" si="2"/>
        <v>0</v>
      </c>
      <c r="Q12" s="229">
        <f t="shared" si="2"/>
        <v>0</v>
      </c>
      <c r="R12" s="229">
        <f t="shared" si="2"/>
        <v>0</v>
      </c>
      <c r="S12" s="229">
        <f t="shared" si="2"/>
        <v>0</v>
      </c>
      <c r="T12" s="229">
        <f t="shared" si="2"/>
        <v>0</v>
      </c>
      <c r="U12" s="229">
        <f t="shared" si="2"/>
        <v>0</v>
      </c>
      <c r="V12" s="229">
        <f t="shared" si="2"/>
        <v>0</v>
      </c>
    </row>
    <row r="13" spans="1:22" ht="138" customHeight="1" x14ac:dyDescent="0.25">
      <c r="A13" s="478"/>
      <c r="B13" s="478"/>
      <c r="C13" s="478"/>
      <c r="D13" s="221" t="s">
        <v>213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73.5" customHeight="1" x14ac:dyDescent="0.25">
      <c r="A14" s="476" t="s">
        <v>225</v>
      </c>
      <c r="B14" s="476" t="s">
        <v>226</v>
      </c>
      <c r="C14" s="475"/>
      <c r="D14" s="221" t="s">
        <v>485</v>
      </c>
      <c r="E14" s="229">
        <f t="shared" ref="E14:V14" si="3">E15+E16+E17</f>
        <v>0</v>
      </c>
      <c r="F14" s="229">
        <f t="shared" si="3"/>
        <v>0</v>
      </c>
      <c r="G14" s="229">
        <f t="shared" si="3"/>
        <v>4725.5</v>
      </c>
      <c r="H14" s="229">
        <f t="shared" si="3"/>
        <v>3308.7</v>
      </c>
      <c r="I14" s="229">
        <f t="shared" si="3"/>
        <v>0</v>
      </c>
      <c r="J14" s="229">
        <f t="shared" si="3"/>
        <v>0</v>
      </c>
      <c r="K14" s="229">
        <f t="shared" si="3"/>
        <v>0</v>
      </c>
      <c r="L14" s="229">
        <f t="shared" si="3"/>
        <v>0</v>
      </c>
      <c r="M14" s="229">
        <f t="shared" si="3"/>
        <v>0</v>
      </c>
      <c r="N14" s="229">
        <f t="shared" si="3"/>
        <v>0</v>
      </c>
      <c r="O14" s="229">
        <f t="shared" si="3"/>
        <v>0</v>
      </c>
      <c r="P14" s="229">
        <f t="shared" si="3"/>
        <v>0</v>
      </c>
      <c r="Q14" s="229">
        <f t="shared" si="3"/>
        <v>0</v>
      </c>
      <c r="R14" s="229">
        <f t="shared" si="3"/>
        <v>0</v>
      </c>
      <c r="S14" s="229">
        <f t="shared" si="3"/>
        <v>0</v>
      </c>
      <c r="T14" s="229">
        <f t="shared" si="3"/>
        <v>0</v>
      </c>
      <c r="U14" s="229">
        <f t="shared" si="3"/>
        <v>0</v>
      </c>
      <c r="V14" s="229">
        <f t="shared" si="3"/>
        <v>0</v>
      </c>
    </row>
    <row r="15" spans="1:22" ht="35.4" x14ac:dyDescent="0.25">
      <c r="A15" s="477"/>
      <c r="B15" s="477"/>
      <c r="C15" s="475"/>
      <c r="D15" s="221" t="s">
        <v>216</v>
      </c>
      <c r="E15" s="229">
        <f t="shared" ref="E15:V16" si="4">E21</f>
        <v>0</v>
      </c>
      <c r="F15" s="229">
        <f t="shared" si="4"/>
        <v>0</v>
      </c>
      <c r="G15" s="229">
        <f t="shared" si="4"/>
        <v>0</v>
      </c>
      <c r="H15" s="229">
        <f t="shared" si="4"/>
        <v>0</v>
      </c>
      <c r="I15" s="229">
        <f t="shared" si="4"/>
        <v>0</v>
      </c>
      <c r="J15" s="229">
        <f t="shared" si="4"/>
        <v>0</v>
      </c>
      <c r="K15" s="229">
        <f t="shared" si="4"/>
        <v>0</v>
      </c>
      <c r="L15" s="229">
        <f t="shared" si="4"/>
        <v>0</v>
      </c>
      <c r="M15" s="229">
        <f t="shared" si="4"/>
        <v>0</v>
      </c>
      <c r="N15" s="229">
        <f t="shared" si="4"/>
        <v>0</v>
      </c>
      <c r="O15" s="229">
        <f t="shared" si="4"/>
        <v>0</v>
      </c>
      <c r="P15" s="229">
        <f t="shared" si="4"/>
        <v>0</v>
      </c>
      <c r="Q15" s="229">
        <f t="shared" si="4"/>
        <v>0</v>
      </c>
      <c r="R15" s="229">
        <f t="shared" si="4"/>
        <v>0</v>
      </c>
      <c r="S15" s="229">
        <f t="shared" si="4"/>
        <v>0</v>
      </c>
      <c r="T15" s="229">
        <f t="shared" si="4"/>
        <v>0</v>
      </c>
      <c r="U15" s="229">
        <f t="shared" si="4"/>
        <v>0</v>
      </c>
      <c r="V15" s="229">
        <f t="shared" si="4"/>
        <v>0</v>
      </c>
    </row>
    <row r="16" spans="1:22" ht="70.8" x14ac:dyDescent="0.25">
      <c r="A16" s="477"/>
      <c r="B16" s="477"/>
      <c r="C16" s="475"/>
      <c r="D16" s="221" t="s">
        <v>217</v>
      </c>
      <c r="E16" s="229">
        <f t="shared" si="4"/>
        <v>0</v>
      </c>
      <c r="F16" s="229">
        <f t="shared" si="4"/>
        <v>0</v>
      </c>
      <c r="G16" s="229">
        <f t="shared" si="4"/>
        <v>0</v>
      </c>
      <c r="H16" s="229">
        <f t="shared" si="4"/>
        <v>0</v>
      </c>
      <c r="I16" s="229">
        <f t="shared" si="4"/>
        <v>0</v>
      </c>
      <c r="J16" s="229">
        <f t="shared" si="4"/>
        <v>0</v>
      </c>
      <c r="K16" s="229">
        <f t="shared" si="4"/>
        <v>0</v>
      </c>
      <c r="L16" s="229">
        <f t="shared" si="4"/>
        <v>0</v>
      </c>
      <c r="M16" s="229">
        <f t="shared" si="4"/>
        <v>0</v>
      </c>
      <c r="N16" s="229">
        <f t="shared" si="4"/>
        <v>0</v>
      </c>
      <c r="O16" s="229">
        <f t="shared" si="4"/>
        <v>0</v>
      </c>
      <c r="P16" s="229">
        <f t="shared" si="4"/>
        <v>0</v>
      </c>
      <c r="Q16" s="229">
        <f t="shared" si="4"/>
        <v>0</v>
      </c>
      <c r="R16" s="229">
        <f t="shared" si="4"/>
        <v>0</v>
      </c>
      <c r="S16" s="229">
        <f t="shared" si="4"/>
        <v>0</v>
      </c>
      <c r="T16" s="229">
        <f t="shared" si="4"/>
        <v>0</v>
      </c>
      <c r="U16" s="229">
        <f t="shared" si="4"/>
        <v>0</v>
      </c>
      <c r="V16" s="229">
        <f t="shared" si="4"/>
        <v>0</v>
      </c>
    </row>
    <row r="17" spans="1:22" ht="35.4" x14ac:dyDescent="0.25">
      <c r="A17" s="478"/>
      <c r="B17" s="478"/>
      <c r="C17" s="475"/>
      <c r="D17" s="221" t="s">
        <v>218</v>
      </c>
      <c r="E17" s="229">
        <f t="shared" ref="E17:V17" si="5">E19</f>
        <v>0</v>
      </c>
      <c r="F17" s="229">
        <f t="shared" si="5"/>
        <v>0</v>
      </c>
      <c r="G17" s="229">
        <f t="shared" si="5"/>
        <v>4725.5</v>
      </c>
      <c r="H17" s="229">
        <f t="shared" si="5"/>
        <v>3308.7</v>
      </c>
      <c r="I17" s="229">
        <f t="shared" si="5"/>
        <v>0</v>
      </c>
      <c r="J17" s="229">
        <f t="shared" si="5"/>
        <v>0</v>
      </c>
      <c r="K17" s="229">
        <f t="shared" si="5"/>
        <v>0</v>
      </c>
      <c r="L17" s="229">
        <f t="shared" si="5"/>
        <v>0</v>
      </c>
      <c r="M17" s="229">
        <f t="shared" si="5"/>
        <v>0</v>
      </c>
      <c r="N17" s="229">
        <f t="shared" si="5"/>
        <v>0</v>
      </c>
      <c r="O17" s="229">
        <f t="shared" si="5"/>
        <v>0</v>
      </c>
      <c r="P17" s="229">
        <f t="shared" si="5"/>
        <v>0</v>
      </c>
      <c r="Q17" s="229">
        <f t="shared" si="5"/>
        <v>0</v>
      </c>
      <c r="R17" s="229">
        <f t="shared" si="5"/>
        <v>0</v>
      </c>
      <c r="S17" s="229">
        <f t="shared" si="5"/>
        <v>0</v>
      </c>
      <c r="T17" s="229">
        <f t="shared" si="5"/>
        <v>0</v>
      </c>
      <c r="U17" s="229">
        <f t="shared" si="5"/>
        <v>0</v>
      </c>
      <c r="V17" s="229">
        <f t="shared" si="5"/>
        <v>0</v>
      </c>
    </row>
    <row r="18" spans="1:22" ht="35.4" x14ac:dyDescent="0.6">
      <c r="A18" s="488" t="s">
        <v>358</v>
      </c>
      <c r="B18" s="488"/>
      <c r="C18" s="219"/>
      <c r="D18" s="221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325.5" customHeight="1" x14ac:dyDescent="0.25">
      <c r="A19" s="221" t="s">
        <v>389</v>
      </c>
      <c r="B19" s="221" t="s">
        <v>228</v>
      </c>
      <c r="C19" s="221" t="s">
        <v>490</v>
      </c>
      <c r="D19" s="68" t="s">
        <v>218</v>
      </c>
      <c r="E19" s="312"/>
      <c r="F19" s="312"/>
      <c r="G19" s="348">
        <v>4725.5</v>
      </c>
      <c r="H19" s="348">
        <v>3308.7</v>
      </c>
      <c r="I19" s="312"/>
      <c r="J19" s="312"/>
      <c r="K19" s="312"/>
      <c r="L19" s="312"/>
      <c r="M19" s="312"/>
      <c r="N19" s="312"/>
      <c r="O19" s="312"/>
      <c r="P19" s="312"/>
      <c r="Q19" s="312"/>
      <c r="R19" s="312"/>
      <c r="S19" s="312"/>
      <c r="T19" s="312"/>
      <c r="U19" s="312"/>
      <c r="V19" s="312"/>
    </row>
    <row r="20" spans="1:22" ht="93" customHeight="1" x14ac:dyDescent="0.25">
      <c r="A20" s="476" t="s">
        <v>232</v>
      </c>
      <c r="B20" s="476" t="s">
        <v>393</v>
      </c>
      <c r="C20" s="482" t="s">
        <v>491</v>
      </c>
      <c r="D20" s="221" t="s">
        <v>485</v>
      </c>
      <c r="E20" s="229">
        <f t="shared" ref="E20:S20" si="6">E21+E22</f>
        <v>0</v>
      </c>
      <c r="F20" s="229">
        <f t="shared" si="6"/>
        <v>0</v>
      </c>
      <c r="G20" s="229">
        <f t="shared" si="6"/>
        <v>0</v>
      </c>
      <c r="H20" s="229">
        <f t="shared" si="6"/>
        <v>0</v>
      </c>
      <c r="I20" s="229">
        <f t="shared" si="6"/>
        <v>0</v>
      </c>
      <c r="J20" s="229">
        <f t="shared" si="6"/>
        <v>0</v>
      </c>
      <c r="K20" s="229">
        <f t="shared" si="6"/>
        <v>0</v>
      </c>
      <c r="L20" s="229">
        <f t="shared" si="6"/>
        <v>0</v>
      </c>
      <c r="M20" s="229">
        <f t="shared" si="6"/>
        <v>0</v>
      </c>
      <c r="N20" s="229">
        <f t="shared" si="6"/>
        <v>0</v>
      </c>
      <c r="O20" s="229">
        <f t="shared" si="6"/>
        <v>0</v>
      </c>
      <c r="P20" s="229">
        <f t="shared" si="6"/>
        <v>0</v>
      </c>
      <c r="Q20" s="229">
        <f t="shared" si="6"/>
        <v>0</v>
      </c>
      <c r="R20" s="229">
        <f t="shared" si="6"/>
        <v>0</v>
      </c>
      <c r="S20" s="229">
        <f t="shared" si="6"/>
        <v>0</v>
      </c>
      <c r="T20" s="229">
        <f>T21+T22</f>
        <v>0</v>
      </c>
      <c r="U20" s="229">
        <f>U21+U22</f>
        <v>0</v>
      </c>
      <c r="V20" s="229">
        <f>V21+V22</f>
        <v>0</v>
      </c>
    </row>
    <row r="21" spans="1:22" ht="87.75" customHeight="1" x14ac:dyDescent="0.25">
      <c r="A21" s="477"/>
      <c r="B21" s="477"/>
      <c r="C21" s="483"/>
      <c r="D21" s="68" t="s">
        <v>216</v>
      </c>
      <c r="E21" s="229"/>
      <c r="F21" s="229"/>
      <c r="G21" s="229"/>
      <c r="H21" s="229"/>
      <c r="I21" s="229"/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</row>
    <row r="22" spans="1:22" ht="103.5" customHeight="1" x14ac:dyDescent="0.25">
      <c r="A22" s="478"/>
      <c r="B22" s="478"/>
      <c r="C22" s="484"/>
      <c r="D22" s="68" t="s">
        <v>217</v>
      </c>
      <c r="E22" s="229"/>
      <c r="F22" s="229"/>
      <c r="G22" s="229"/>
      <c r="H22" s="229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</row>
    <row r="23" spans="1:22" ht="132.75" customHeight="1" x14ac:dyDescent="0.25">
      <c r="A23" s="221" t="s">
        <v>93</v>
      </c>
      <c r="B23" s="221" t="s">
        <v>94</v>
      </c>
      <c r="C23" s="221"/>
      <c r="D23" s="222" t="s">
        <v>133</v>
      </c>
      <c r="E23" s="229">
        <f t="shared" ref="E23:S23" si="7">E25+E29</f>
        <v>0</v>
      </c>
      <c r="F23" s="229">
        <f t="shared" si="7"/>
        <v>0</v>
      </c>
      <c r="G23" s="229">
        <f t="shared" si="7"/>
        <v>0</v>
      </c>
      <c r="H23" s="229">
        <f t="shared" si="7"/>
        <v>0</v>
      </c>
      <c r="I23" s="229">
        <f t="shared" si="7"/>
        <v>0</v>
      </c>
      <c r="J23" s="229">
        <f t="shared" si="7"/>
        <v>0</v>
      </c>
      <c r="K23" s="229">
        <f t="shared" si="7"/>
        <v>0</v>
      </c>
      <c r="L23" s="229">
        <f t="shared" si="7"/>
        <v>0</v>
      </c>
      <c r="M23" s="229">
        <f t="shared" si="7"/>
        <v>0</v>
      </c>
      <c r="N23" s="229">
        <f t="shared" si="7"/>
        <v>0</v>
      </c>
      <c r="O23" s="229">
        <f t="shared" si="7"/>
        <v>0</v>
      </c>
      <c r="P23" s="229">
        <f t="shared" si="7"/>
        <v>0</v>
      </c>
      <c r="Q23" s="229">
        <f t="shared" si="7"/>
        <v>200</v>
      </c>
      <c r="R23" s="229">
        <f t="shared" si="7"/>
        <v>200</v>
      </c>
      <c r="S23" s="229">
        <f t="shared" si="7"/>
        <v>0</v>
      </c>
      <c r="T23" s="229">
        <f>T25+T29</f>
        <v>0</v>
      </c>
      <c r="U23" s="229">
        <f>U25+U29</f>
        <v>0</v>
      </c>
      <c r="V23" s="229">
        <f>V25+V29</f>
        <v>0</v>
      </c>
    </row>
    <row r="24" spans="1:22" ht="35.4" x14ac:dyDescent="0.6">
      <c r="A24" s="219" t="s">
        <v>349</v>
      </c>
      <c r="B24" s="219"/>
      <c r="C24" s="219"/>
      <c r="D24" s="221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</row>
    <row r="25" spans="1:22" ht="147.75" customHeight="1" x14ac:dyDescent="0.25">
      <c r="A25" s="474" t="s">
        <v>486</v>
      </c>
      <c r="B25" s="474" t="s">
        <v>97</v>
      </c>
      <c r="C25" s="475"/>
      <c r="D25" s="225" t="s">
        <v>485</v>
      </c>
      <c r="E25" s="229">
        <f t="shared" ref="E25:S25" si="8">E26</f>
        <v>0</v>
      </c>
      <c r="F25" s="229">
        <f t="shared" si="8"/>
        <v>0</v>
      </c>
      <c r="G25" s="229">
        <f t="shared" si="8"/>
        <v>0</v>
      </c>
      <c r="H25" s="229">
        <f t="shared" si="8"/>
        <v>0</v>
      </c>
      <c r="I25" s="229">
        <f t="shared" si="8"/>
        <v>0</v>
      </c>
      <c r="J25" s="229">
        <f t="shared" si="8"/>
        <v>0</v>
      </c>
      <c r="K25" s="229">
        <f t="shared" si="8"/>
        <v>0</v>
      </c>
      <c r="L25" s="229">
        <f t="shared" si="8"/>
        <v>0</v>
      </c>
      <c r="M25" s="229">
        <f t="shared" si="8"/>
        <v>0</v>
      </c>
      <c r="N25" s="229">
        <f t="shared" si="8"/>
        <v>0</v>
      </c>
      <c r="O25" s="229">
        <f t="shared" si="8"/>
        <v>0</v>
      </c>
      <c r="P25" s="229">
        <f t="shared" si="8"/>
        <v>0</v>
      </c>
      <c r="Q25" s="229">
        <f t="shared" si="8"/>
        <v>200</v>
      </c>
      <c r="R25" s="229">
        <f t="shared" si="8"/>
        <v>200</v>
      </c>
      <c r="S25" s="229">
        <f t="shared" si="8"/>
        <v>0</v>
      </c>
      <c r="T25" s="229">
        <f>T26</f>
        <v>0</v>
      </c>
      <c r="U25" s="229">
        <f>U26</f>
        <v>0</v>
      </c>
      <c r="V25" s="229">
        <f>V26</f>
        <v>0</v>
      </c>
    </row>
    <row r="26" spans="1:22" ht="129" customHeight="1" x14ac:dyDescent="0.25">
      <c r="A26" s="474"/>
      <c r="B26" s="474"/>
      <c r="C26" s="475"/>
      <c r="D26" s="68" t="s">
        <v>267</v>
      </c>
      <c r="E26" s="229">
        <f t="shared" ref="E26:S26" si="9">E28</f>
        <v>0</v>
      </c>
      <c r="F26" s="229">
        <f t="shared" si="9"/>
        <v>0</v>
      </c>
      <c r="G26" s="229">
        <f t="shared" si="9"/>
        <v>0</v>
      </c>
      <c r="H26" s="229">
        <f t="shared" si="9"/>
        <v>0</v>
      </c>
      <c r="I26" s="229">
        <f t="shared" si="9"/>
        <v>0</v>
      </c>
      <c r="J26" s="229">
        <f t="shared" si="9"/>
        <v>0</v>
      </c>
      <c r="K26" s="229">
        <f t="shared" si="9"/>
        <v>0</v>
      </c>
      <c r="L26" s="229">
        <f t="shared" si="9"/>
        <v>0</v>
      </c>
      <c r="M26" s="229">
        <f t="shared" si="9"/>
        <v>0</v>
      </c>
      <c r="N26" s="229">
        <f t="shared" si="9"/>
        <v>0</v>
      </c>
      <c r="O26" s="229">
        <f t="shared" si="9"/>
        <v>0</v>
      </c>
      <c r="P26" s="229">
        <f t="shared" si="9"/>
        <v>0</v>
      </c>
      <c r="Q26" s="229">
        <f t="shared" si="9"/>
        <v>200</v>
      </c>
      <c r="R26" s="229">
        <f t="shared" si="9"/>
        <v>200</v>
      </c>
      <c r="S26" s="229">
        <f t="shared" si="9"/>
        <v>0</v>
      </c>
      <c r="T26" s="229">
        <f>T28</f>
        <v>0</v>
      </c>
      <c r="U26" s="229">
        <f>U28</f>
        <v>0</v>
      </c>
      <c r="V26" s="229">
        <f>V28</f>
        <v>0</v>
      </c>
    </row>
    <row r="27" spans="1:22" ht="66.75" customHeight="1" x14ac:dyDescent="0.6">
      <c r="A27" s="474" t="s">
        <v>358</v>
      </c>
      <c r="B27" s="474"/>
      <c r="C27" s="219"/>
      <c r="D27" s="221"/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</row>
    <row r="28" spans="1:22" ht="409.6" x14ac:dyDescent="0.25">
      <c r="A28" s="221" t="s">
        <v>417</v>
      </c>
      <c r="B28" s="221" t="s">
        <v>487</v>
      </c>
      <c r="C28" s="132" t="s">
        <v>492</v>
      </c>
      <c r="D28" s="224" t="s">
        <v>267</v>
      </c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>
        <v>200</v>
      </c>
      <c r="R28" s="229">
        <v>200</v>
      </c>
      <c r="S28" s="229"/>
      <c r="T28" s="229"/>
      <c r="U28" s="229"/>
      <c r="V28" s="229"/>
    </row>
    <row r="29" spans="1:22" ht="35.4" x14ac:dyDescent="0.25">
      <c r="A29" s="474" t="s">
        <v>488</v>
      </c>
      <c r="B29" s="474" t="s">
        <v>291</v>
      </c>
      <c r="C29" s="475"/>
      <c r="D29" s="225" t="s">
        <v>485</v>
      </c>
      <c r="E29" s="229">
        <f t="shared" ref="E29:S29" si="10">E30+E31</f>
        <v>0</v>
      </c>
      <c r="F29" s="229">
        <f t="shared" si="10"/>
        <v>0</v>
      </c>
      <c r="G29" s="229">
        <f t="shared" si="10"/>
        <v>0</v>
      </c>
      <c r="H29" s="229">
        <f t="shared" si="10"/>
        <v>0</v>
      </c>
      <c r="I29" s="229">
        <f t="shared" si="10"/>
        <v>0</v>
      </c>
      <c r="J29" s="229">
        <f t="shared" si="10"/>
        <v>0</v>
      </c>
      <c r="K29" s="229">
        <f t="shared" si="10"/>
        <v>0</v>
      </c>
      <c r="L29" s="229">
        <f t="shared" si="10"/>
        <v>0</v>
      </c>
      <c r="M29" s="229">
        <f t="shared" si="10"/>
        <v>0</v>
      </c>
      <c r="N29" s="229">
        <f t="shared" si="10"/>
        <v>0</v>
      </c>
      <c r="O29" s="229">
        <f t="shared" si="10"/>
        <v>0</v>
      </c>
      <c r="P29" s="229">
        <f t="shared" si="10"/>
        <v>0</v>
      </c>
      <c r="Q29" s="229">
        <f t="shared" si="10"/>
        <v>0</v>
      </c>
      <c r="R29" s="229">
        <f t="shared" si="10"/>
        <v>0</v>
      </c>
      <c r="S29" s="229">
        <f t="shared" si="10"/>
        <v>0</v>
      </c>
      <c r="T29" s="229">
        <f>T30+T31</f>
        <v>0</v>
      </c>
      <c r="U29" s="229">
        <f>U30+U31</f>
        <v>0</v>
      </c>
      <c r="V29" s="229">
        <f>V30+V31</f>
        <v>0</v>
      </c>
    </row>
    <row r="30" spans="1:22" ht="60" customHeight="1" x14ac:dyDescent="0.25">
      <c r="A30" s="474"/>
      <c r="B30" s="474"/>
      <c r="C30" s="475"/>
      <c r="D30" s="68" t="s">
        <v>269</v>
      </c>
      <c r="E30" s="229">
        <f t="shared" ref="E30:S30" si="11">E35</f>
        <v>0</v>
      </c>
      <c r="F30" s="229">
        <f t="shared" si="11"/>
        <v>0</v>
      </c>
      <c r="G30" s="229">
        <f t="shared" si="11"/>
        <v>0</v>
      </c>
      <c r="H30" s="229">
        <f t="shared" si="11"/>
        <v>0</v>
      </c>
      <c r="I30" s="229">
        <f t="shared" si="11"/>
        <v>0</v>
      </c>
      <c r="J30" s="229">
        <f t="shared" si="11"/>
        <v>0</v>
      </c>
      <c r="K30" s="229">
        <f t="shared" si="11"/>
        <v>0</v>
      </c>
      <c r="L30" s="229">
        <f t="shared" si="11"/>
        <v>0</v>
      </c>
      <c r="M30" s="229">
        <f t="shared" si="11"/>
        <v>0</v>
      </c>
      <c r="N30" s="229">
        <f t="shared" si="11"/>
        <v>0</v>
      </c>
      <c r="O30" s="229">
        <f t="shared" si="11"/>
        <v>0</v>
      </c>
      <c r="P30" s="229">
        <f t="shared" si="11"/>
        <v>0</v>
      </c>
      <c r="Q30" s="229">
        <f t="shared" si="11"/>
        <v>0</v>
      </c>
      <c r="R30" s="229">
        <f t="shared" si="11"/>
        <v>0</v>
      </c>
      <c r="S30" s="229">
        <f t="shared" si="11"/>
        <v>0</v>
      </c>
      <c r="T30" s="229">
        <f>T35</f>
        <v>0</v>
      </c>
      <c r="U30" s="229">
        <f>U35</f>
        <v>0</v>
      </c>
      <c r="V30" s="229">
        <f>V35</f>
        <v>0</v>
      </c>
    </row>
    <row r="31" spans="1:22" ht="53.25" customHeight="1" x14ac:dyDescent="0.25">
      <c r="A31" s="474"/>
      <c r="B31" s="474"/>
      <c r="C31" s="475"/>
      <c r="D31" s="68" t="s">
        <v>270</v>
      </c>
      <c r="E31" s="230">
        <f t="shared" ref="E31:S31" si="12">E34</f>
        <v>0</v>
      </c>
      <c r="F31" s="230">
        <f t="shared" si="12"/>
        <v>0</v>
      </c>
      <c r="G31" s="230">
        <f t="shared" si="12"/>
        <v>0</v>
      </c>
      <c r="H31" s="230">
        <f t="shared" si="12"/>
        <v>0</v>
      </c>
      <c r="I31" s="230">
        <f t="shared" si="12"/>
        <v>0</v>
      </c>
      <c r="J31" s="230">
        <f t="shared" si="12"/>
        <v>0</v>
      </c>
      <c r="K31" s="230">
        <f t="shared" si="12"/>
        <v>0</v>
      </c>
      <c r="L31" s="230">
        <f t="shared" si="12"/>
        <v>0</v>
      </c>
      <c r="M31" s="230">
        <f t="shared" si="12"/>
        <v>0</v>
      </c>
      <c r="N31" s="230">
        <f t="shared" si="12"/>
        <v>0</v>
      </c>
      <c r="O31" s="230">
        <f t="shared" si="12"/>
        <v>0</v>
      </c>
      <c r="P31" s="230">
        <f t="shared" si="12"/>
        <v>0</v>
      </c>
      <c r="Q31" s="230">
        <f t="shared" si="12"/>
        <v>0</v>
      </c>
      <c r="R31" s="230">
        <f t="shared" si="12"/>
        <v>0</v>
      </c>
      <c r="S31" s="230">
        <f t="shared" si="12"/>
        <v>0</v>
      </c>
      <c r="T31" s="230">
        <f>T34</f>
        <v>0</v>
      </c>
      <c r="U31" s="230">
        <f>U34</f>
        <v>0</v>
      </c>
      <c r="V31" s="230">
        <f>V34</f>
        <v>0</v>
      </c>
    </row>
    <row r="32" spans="1:22" ht="35.4" x14ac:dyDescent="0.25">
      <c r="A32" s="474" t="s">
        <v>358</v>
      </c>
      <c r="B32" s="474"/>
      <c r="C32" s="97"/>
      <c r="D32" s="227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</row>
    <row r="33" spans="1:22" ht="177" customHeight="1" x14ac:dyDescent="0.25">
      <c r="A33" s="474" t="s">
        <v>292</v>
      </c>
      <c r="B33" s="474" t="s">
        <v>426</v>
      </c>
      <c r="C33" s="476" t="s">
        <v>493</v>
      </c>
      <c r="D33" s="225" t="s">
        <v>485</v>
      </c>
      <c r="E33" s="229">
        <f t="shared" ref="E33:S33" si="13">E34+E35</f>
        <v>0</v>
      </c>
      <c r="F33" s="229">
        <f t="shared" si="13"/>
        <v>0</v>
      </c>
      <c r="G33" s="229">
        <f t="shared" si="13"/>
        <v>0</v>
      </c>
      <c r="H33" s="229">
        <f t="shared" si="13"/>
        <v>0</v>
      </c>
      <c r="I33" s="229">
        <f t="shared" si="13"/>
        <v>0</v>
      </c>
      <c r="J33" s="229">
        <f t="shared" si="13"/>
        <v>0</v>
      </c>
      <c r="K33" s="229">
        <f t="shared" si="13"/>
        <v>0</v>
      </c>
      <c r="L33" s="229">
        <f t="shared" si="13"/>
        <v>0</v>
      </c>
      <c r="M33" s="229">
        <f t="shared" si="13"/>
        <v>0</v>
      </c>
      <c r="N33" s="229">
        <f t="shared" si="13"/>
        <v>0</v>
      </c>
      <c r="O33" s="229">
        <f t="shared" si="13"/>
        <v>0</v>
      </c>
      <c r="P33" s="229">
        <f t="shared" si="13"/>
        <v>0</v>
      </c>
      <c r="Q33" s="229">
        <f t="shared" si="13"/>
        <v>0</v>
      </c>
      <c r="R33" s="229">
        <f t="shared" si="13"/>
        <v>0</v>
      </c>
      <c r="S33" s="229">
        <f t="shared" si="13"/>
        <v>0</v>
      </c>
      <c r="T33" s="229">
        <f>T34+T35</f>
        <v>0</v>
      </c>
      <c r="U33" s="229">
        <f>U34+U35</f>
        <v>0</v>
      </c>
      <c r="V33" s="229">
        <f>V34+V35</f>
        <v>0</v>
      </c>
    </row>
    <row r="34" spans="1:22" ht="177" customHeight="1" x14ac:dyDescent="0.25">
      <c r="A34" s="474"/>
      <c r="B34" s="474"/>
      <c r="C34" s="477"/>
      <c r="D34" s="68" t="s">
        <v>270</v>
      </c>
      <c r="E34" s="229"/>
      <c r="F34" s="229"/>
      <c r="G34" s="229"/>
      <c r="H34" s="229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</row>
    <row r="35" spans="1:22" ht="177" customHeight="1" x14ac:dyDescent="0.25">
      <c r="A35" s="474"/>
      <c r="B35" s="474"/>
      <c r="C35" s="478"/>
      <c r="D35" s="68" t="s">
        <v>269</v>
      </c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</row>
  </sheetData>
  <mergeCells count="38">
    <mergeCell ref="S1:V1"/>
    <mergeCell ref="T3:V3"/>
    <mergeCell ref="U5:V5"/>
    <mergeCell ref="A2:V2"/>
    <mergeCell ref="A12:A13"/>
    <mergeCell ref="B12:B13"/>
    <mergeCell ref="C12:C13"/>
    <mergeCell ref="O5:P5"/>
    <mergeCell ref="Q5:R5"/>
    <mergeCell ref="S5:T5"/>
    <mergeCell ref="A20:A22"/>
    <mergeCell ref="B20:B22"/>
    <mergeCell ref="C20:C22"/>
    <mergeCell ref="B4:B6"/>
    <mergeCell ref="C4:C6"/>
    <mergeCell ref="A14:A17"/>
    <mergeCell ref="B14:B17"/>
    <mergeCell ref="C14:C17"/>
    <mergeCell ref="A18:B18"/>
    <mergeCell ref="E5:F5"/>
    <mergeCell ref="G5:H5"/>
    <mergeCell ref="I5:J5"/>
    <mergeCell ref="A4:A6"/>
    <mergeCell ref="D4:D6"/>
    <mergeCell ref="E4:V4"/>
    <mergeCell ref="K5:L5"/>
    <mergeCell ref="M5:N5"/>
    <mergeCell ref="A32:B32"/>
    <mergeCell ref="A33:A35"/>
    <mergeCell ref="B33:B35"/>
    <mergeCell ref="C33:C35"/>
    <mergeCell ref="A25:A26"/>
    <mergeCell ref="B25:B26"/>
    <mergeCell ref="C25:C26"/>
    <mergeCell ref="A27:B27"/>
    <mergeCell ref="A29:A31"/>
    <mergeCell ref="B29:B31"/>
    <mergeCell ref="C29:C31"/>
  </mergeCells>
  <pageMargins left="0.39370078740157483" right="0" top="0.59055118110236215" bottom="0" header="0.39370078740157483" footer="0.31496062992125984"/>
  <pageSetup paperSize="9" scale="24" orientation="landscape" r:id="rId1"/>
  <rowBreaks count="1" manualBreakCount="1">
    <brk id="19" max="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табл8 ответствен</vt:lpstr>
      <vt:lpstr>табл9Показат</vt:lpstr>
      <vt:lpstr>табл10 отчет</vt:lpstr>
      <vt:lpstr>табл11 отчет</vt:lpstr>
      <vt:lpstr>табл12 отчет</vt:lpstr>
      <vt:lpstr>табл13 отчет</vt:lpstr>
      <vt:lpstr>табл13 продолжение1</vt:lpstr>
      <vt:lpstr>табл13 продолжение2</vt:lpstr>
      <vt:lpstr>табл13 продолжение3</vt:lpstr>
      <vt:lpstr>табл9Показат!Заголовки_для_печати</vt:lpstr>
      <vt:lpstr>'табл10 отчет'!Область_печати</vt:lpstr>
      <vt:lpstr>'табл11 отчет'!Область_печати</vt:lpstr>
      <vt:lpstr>'табл13 отчет'!Область_печати</vt:lpstr>
      <vt:lpstr>'табл13 продолжение1'!Область_печати</vt:lpstr>
      <vt:lpstr>'табл13 продолжение3'!Область_печати</vt:lpstr>
      <vt:lpstr>табл9Показат!Область_печати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Солганина Ольга</dc:creator>
  <cp:lastModifiedBy>usr-vrn-fin</cp:lastModifiedBy>
  <cp:lastPrinted>2017-03-22T09:02:01Z</cp:lastPrinted>
  <dcterms:created xsi:type="dcterms:W3CDTF">2017-02-21T09:17:41Z</dcterms:created>
  <dcterms:modified xsi:type="dcterms:W3CDTF">2022-05-07T09:37:57Z</dcterms:modified>
</cp:coreProperties>
</file>