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filterPrivacy="1" defaultThemeVersion="124226"/>
  <xr:revisionPtr revIDLastSave="0" documentId="13_ncr:1_{D6E64CF7-2AD8-B64D-AE35-98368AACE332}" xr6:coauthVersionLast="47" xr6:coauthVersionMax="47" xr10:uidLastSave="{00000000-0000-0000-0000-000000000000}"/>
  <bookViews>
    <workbookView xWindow="0" yWindow="500" windowWidth="28800" windowHeight="16240" tabRatio="603" xr2:uid="{00000000-000D-0000-FFFF-FFFF00000000}"/>
  </bookViews>
  <sheets>
    <sheet name="табл. 8 ответственные" sheetId="20" r:id="rId1"/>
    <sheet name="таб. 9 показатели" sheetId="21" r:id="rId2"/>
    <sheet name="табл.10-рабоч 01.01.17" sheetId="18" r:id="rId3"/>
    <sheet name="Табл.11раб.01.10.17" sheetId="17" r:id="rId4"/>
    <sheet name="табл. 12все источники01.01.2017" sheetId="22" r:id="rId5"/>
    <sheet name="табл.13(субсидии)на 01.01.17 " sheetId="15" r:id="rId6"/>
  </sheets>
  <definedNames>
    <definedName name="_xlnm.Print_Titles" localSheetId="2">'табл.10-рабоч 01.01.17'!$5:$9</definedName>
    <definedName name="_xlnm.Print_Titles" localSheetId="3">'Табл.11раб.01.10.17'!$4:$8</definedName>
    <definedName name="_xlnm.Print_Titles" localSheetId="5">'табл.13(субсидии)на 01.01.17 '!$4:$7</definedName>
    <definedName name="_xlnm.Print_Area" localSheetId="1">'таб. 9 показатели'!$A$1:$J$53</definedName>
    <definedName name="_xlnm.Print_Area" localSheetId="4">'табл. 12все источники01.01.2017'!$A$1:$F$594</definedName>
    <definedName name="_xlnm.Print_Area" localSheetId="2">'табл.10-рабоч 01.01.17'!$A$1:$T$175</definedName>
    <definedName name="_xlnm.Print_Area" localSheetId="3">'Табл.11раб.01.10.17'!$A$1:$O$826</definedName>
    <definedName name="_xlnm.Print_Area" localSheetId="5">'табл.13(субсидии)на 01.01.17 '!$A$1:$BW$49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8" i="21" l="1"/>
  <c r="I24" i="21" l="1"/>
  <c r="I23" i="21"/>
  <c r="T51" i="18"/>
  <c r="S52" i="18"/>
  <c r="T54" i="18"/>
  <c r="T62" i="18"/>
  <c r="S63" i="18"/>
  <c r="S65" i="18"/>
  <c r="S67" i="18"/>
  <c r="T68" i="18"/>
  <c r="T72" i="18"/>
  <c r="T74" i="18"/>
  <c r="T76" i="18"/>
  <c r="T79" i="18"/>
  <c r="T84" i="18"/>
  <c r="T86" i="18"/>
  <c r="T110" i="18"/>
  <c r="T112" i="18"/>
  <c r="T114" i="18"/>
  <c r="T117" i="18"/>
  <c r="T122" i="18"/>
  <c r="T135" i="18"/>
  <c r="T136" i="18"/>
  <c r="T137" i="18"/>
  <c r="T139" i="18"/>
  <c r="T142" i="18"/>
  <c r="T143" i="18"/>
  <c r="T144" i="18"/>
  <c r="T146" i="18"/>
  <c r="T147" i="18"/>
  <c r="E29" i="15" l="1"/>
  <c r="E24" i="15" s="1"/>
  <c r="L24" i="15"/>
  <c r="P24" i="15"/>
  <c r="AB24" i="15"/>
  <c r="AR24" i="15"/>
  <c r="AS24" i="15"/>
  <c r="BD24" i="15"/>
  <c r="BP24" i="15"/>
  <c r="BT24" i="15"/>
  <c r="BV24" i="15"/>
  <c r="T25" i="15"/>
  <c r="U25" i="15"/>
  <c r="V25" i="15"/>
  <c r="AF25" i="15"/>
  <c r="AR25" i="15"/>
  <c r="AV25" i="15"/>
  <c r="AZ25" i="15"/>
  <c r="BL25" i="15"/>
  <c r="BM25" i="15"/>
  <c r="BP25" i="15"/>
  <c r="AJ26" i="15"/>
  <c r="AK26" i="15"/>
  <c r="AT26" i="15"/>
  <c r="AV26" i="15"/>
  <c r="AW26" i="15"/>
  <c r="AZ26" i="15"/>
  <c r="BP26" i="15"/>
  <c r="BQ26" i="15"/>
  <c r="H27" i="15"/>
  <c r="J27" i="15"/>
  <c r="L27" i="15"/>
  <c r="N27" i="15"/>
  <c r="P27" i="15"/>
  <c r="R27" i="15"/>
  <c r="T27" i="15"/>
  <c r="V27" i="15"/>
  <c r="X27" i="15"/>
  <c r="Z27" i="15"/>
  <c r="AB27" i="15"/>
  <c r="AD27" i="15"/>
  <c r="AF27" i="15"/>
  <c r="AH27" i="15"/>
  <c r="AJ27" i="15"/>
  <c r="AL27" i="15"/>
  <c r="AN27" i="15"/>
  <c r="AP27" i="15"/>
  <c r="AR27" i="15"/>
  <c r="AT27" i="15"/>
  <c r="AV27" i="15"/>
  <c r="AX27" i="15"/>
  <c r="AZ27" i="15"/>
  <c r="BB27" i="15"/>
  <c r="BD27" i="15"/>
  <c r="BF27" i="15"/>
  <c r="BH27" i="15"/>
  <c r="BJ27" i="15"/>
  <c r="BL27" i="15"/>
  <c r="BN27" i="15"/>
  <c r="BP27" i="15"/>
  <c r="BR27" i="15"/>
  <c r="BT27" i="15"/>
  <c r="L28" i="15"/>
  <c r="T28" i="15"/>
  <c r="U28" i="15"/>
  <c r="BD28" i="15"/>
  <c r="BL28" i="15"/>
  <c r="BM28" i="15"/>
  <c r="BN28" i="15"/>
  <c r="G31" i="15"/>
  <c r="G25" i="15" s="1"/>
  <c r="G30" i="15"/>
  <c r="G26" i="15" s="1"/>
  <c r="G29" i="15"/>
  <c r="G24" i="15" s="1"/>
  <c r="I31" i="15"/>
  <c r="I25" i="15" s="1"/>
  <c r="J31" i="15"/>
  <c r="J25" i="15" s="1"/>
  <c r="K31" i="15"/>
  <c r="K25" i="15" s="1"/>
  <c r="L31" i="15"/>
  <c r="L25" i="15" s="1"/>
  <c r="M31" i="15"/>
  <c r="M25" i="15" s="1"/>
  <c r="N31" i="15"/>
  <c r="N25" i="15" s="1"/>
  <c r="O31" i="15"/>
  <c r="O25" i="15" s="1"/>
  <c r="P31" i="15"/>
  <c r="P25" i="15" s="1"/>
  <c r="Q31" i="15"/>
  <c r="Q25" i="15" s="1"/>
  <c r="R31" i="15"/>
  <c r="R25" i="15" s="1"/>
  <c r="S31" i="15"/>
  <c r="S25" i="15" s="1"/>
  <c r="T31" i="15"/>
  <c r="U31" i="15"/>
  <c r="V31" i="15"/>
  <c r="W31" i="15"/>
  <c r="W25" i="15" s="1"/>
  <c r="X31" i="15"/>
  <c r="X25" i="15" s="1"/>
  <c r="Y31" i="15"/>
  <c r="Y25" i="15" s="1"/>
  <c r="Z31" i="15"/>
  <c r="Z25" i="15" s="1"/>
  <c r="AA31" i="15"/>
  <c r="AA25" i="15" s="1"/>
  <c r="AB31" i="15"/>
  <c r="AB25" i="15" s="1"/>
  <c r="AC31" i="15"/>
  <c r="AC25" i="15" s="1"/>
  <c r="AD31" i="15"/>
  <c r="AD25" i="15" s="1"/>
  <c r="AE31" i="15"/>
  <c r="AE25" i="15" s="1"/>
  <c r="AF31" i="15"/>
  <c r="AG31" i="15"/>
  <c r="AG25" i="15" s="1"/>
  <c r="AH31" i="15"/>
  <c r="AH25" i="15" s="1"/>
  <c r="AI31" i="15"/>
  <c r="AI25" i="15" s="1"/>
  <c r="AJ31" i="15"/>
  <c r="AJ25" i="15" s="1"/>
  <c r="AK31" i="15"/>
  <c r="AK25" i="15" s="1"/>
  <c r="AL31" i="15"/>
  <c r="AL25" i="15" s="1"/>
  <c r="AM31" i="15"/>
  <c r="AM25" i="15" s="1"/>
  <c r="AN31" i="15"/>
  <c r="AN25" i="15" s="1"/>
  <c r="AO31" i="15"/>
  <c r="AO25" i="15" s="1"/>
  <c r="AP31" i="15"/>
  <c r="AP25" i="15" s="1"/>
  <c r="AQ31" i="15"/>
  <c r="AQ25" i="15" s="1"/>
  <c r="AR31" i="15"/>
  <c r="AS31" i="15"/>
  <c r="AS25" i="15" s="1"/>
  <c r="AT31" i="15"/>
  <c r="AT25" i="15" s="1"/>
  <c r="AU31" i="15"/>
  <c r="AU25" i="15" s="1"/>
  <c r="AV31" i="15"/>
  <c r="AW31" i="15"/>
  <c r="AW25" i="15" s="1"/>
  <c r="AX31" i="15"/>
  <c r="AX25" i="15" s="1"/>
  <c r="AY31" i="15"/>
  <c r="AY25" i="15" s="1"/>
  <c r="AZ31" i="15"/>
  <c r="BA31" i="15"/>
  <c r="BA25" i="15" s="1"/>
  <c r="BB31" i="15"/>
  <c r="BB25" i="15" s="1"/>
  <c r="BC31" i="15"/>
  <c r="BC25" i="15" s="1"/>
  <c r="BD31" i="15"/>
  <c r="BD25" i="15" s="1"/>
  <c r="BE31" i="15"/>
  <c r="BE25" i="15" s="1"/>
  <c r="BF31" i="15"/>
  <c r="BF25" i="15" s="1"/>
  <c r="BG31" i="15"/>
  <c r="BG25" i="15" s="1"/>
  <c r="BH31" i="15"/>
  <c r="BH25" i="15" s="1"/>
  <c r="BI31" i="15"/>
  <c r="BI25" i="15" s="1"/>
  <c r="BJ31" i="15"/>
  <c r="BJ25" i="15" s="1"/>
  <c r="BK31" i="15"/>
  <c r="BK25" i="15" s="1"/>
  <c r="BL31" i="15"/>
  <c r="BM31" i="15"/>
  <c r="BN31" i="15"/>
  <c r="BN25" i="15" s="1"/>
  <c r="BO31" i="15"/>
  <c r="BO25" i="15" s="1"/>
  <c r="BP31" i="15"/>
  <c r="BQ31" i="15"/>
  <c r="BQ25" i="15" s="1"/>
  <c r="BR31" i="15"/>
  <c r="BR25" i="15" s="1"/>
  <c r="BS31" i="15"/>
  <c r="BS25" i="15" s="1"/>
  <c r="BT31" i="15"/>
  <c r="BT25" i="15" s="1"/>
  <c r="BU31" i="15"/>
  <c r="BU25" i="15" s="1"/>
  <c r="BV31" i="15"/>
  <c r="BV25" i="15" s="1"/>
  <c r="BW31" i="15"/>
  <c r="BW25" i="15" s="1"/>
  <c r="H31" i="15"/>
  <c r="H25" i="15" s="1"/>
  <c r="I30" i="15"/>
  <c r="I26" i="15" s="1"/>
  <c r="J30" i="15"/>
  <c r="J26" i="15" s="1"/>
  <c r="K30" i="15"/>
  <c r="K26" i="15" s="1"/>
  <c r="L30" i="15"/>
  <c r="L26" i="15" s="1"/>
  <c r="M30" i="15"/>
  <c r="N30" i="15"/>
  <c r="N26" i="15" s="1"/>
  <c r="O30" i="15"/>
  <c r="O26" i="15" s="1"/>
  <c r="P30" i="15"/>
  <c r="P26" i="15" s="1"/>
  <c r="Q30" i="15"/>
  <c r="R30" i="15"/>
  <c r="R26" i="15" s="1"/>
  <c r="S30" i="15"/>
  <c r="S26" i="15" s="1"/>
  <c r="T30" i="15"/>
  <c r="T26" i="15" s="1"/>
  <c r="U30" i="15"/>
  <c r="U26" i="15" s="1"/>
  <c r="V30" i="15"/>
  <c r="V26" i="15" s="1"/>
  <c r="W30" i="15"/>
  <c r="W26" i="15" s="1"/>
  <c r="X30" i="15"/>
  <c r="X26" i="15" s="1"/>
  <c r="Y30" i="15"/>
  <c r="Y26" i="15" s="1"/>
  <c r="Z30" i="15"/>
  <c r="Z26" i="15" s="1"/>
  <c r="AA30" i="15"/>
  <c r="AA26" i="15" s="1"/>
  <c r="AB30" i="15"/>
  <c r="AB26" i="15" s="1"/>
  <c r="AC30" i="15"/>
  <c r="AC26" i="15" s="1"/>
  <c r="AD30" i="15"/>
  <c r="AD26" i="15" s="1"/>
  <c r="AE30" i="15"/>
  <c r="AE26" i="15" s="1"/>
  <c r="AF30" i="15"/>
  <c r="AF26" i="15" s="1"/>
  <c r="AG30" i="15"/>
  <c r="AG26" i="15" s="1"/>
  <c r="AH30" i="15"/>
  <c r="AH26" i="15" s="1"/>
  <c r="AI30" i="15"/>
  <c r="AJ30" i="15"/>
  <c r="AK30" i="15"/>
  <c r="AL30" i="15"/>
  <c r="AL26" i="15" s="1"/>
  <c r="AM30" i="15"/>
  <c r="AM26" i="15" s="1"/>
  <c r="AN30" i="15"/>
  <c r="AN26" i="15" s="1"/>
  <c r="AO30" i="15"/>
  <c r="AO26" i="15" s="1"/>
  <c r="AP30" i="15"/>
  <c r="AP26" i="15" s="1"/>
  <c r="AQ30" i="15"/>
  <c r="AQ26" i="15" s="1"/>
  <c r="AR30" i="15"/>
  <c r="AR26" i="15" s="1"/>
  <c r="AS30" i="15"/>
  <c r="AS26" i="15" s="1"/>
  <c r="AT30" i="15"/>
  <c r="AU30" i="15"/>
  <c r="AU26" i="15" s="1"/>
  <c r="AV30" i="15"/>
  <c r="AW30" i="15"/>
  <c r="AX30" i="15"/>
  <c r="AX26" i="15" s="1"/>
  <c r="AY30" i="15"/>
  <c r="AY26" i="15" s="1"/>
  <c r="AZ30" i="15"/>
  <c r="BA30" i="15"/>
  <c r="BA26" i="15" s="1"/>
  <c r="BB30" i="15"/>
  <c r="BB26" i="15" s="1"/>
  <c r="BC30" i="15"/>
  <c r="BC26" i="15" s="1"/>
  <c r="BD30" i="15"/>
  <c r="BD26" i="15" s="1"/>
  <c r="BE30" i="15"/>
  <c r="BE26" i="15" s="1"/>
  <c r="BF30" i="15"/>
  <c r="BF26" i="15" s="1"/>
  <c r="BG30" i="15"/>
  <c r="BG26" i="15" s="1"/>
  <c r="BH30" i="15"/>
  <c r="BH26" i="15" s="1"/>
  <c r="BI30" i="15"/>
  <c r="BI26" i="15" s="1"/>
  <c r="BJ30" i="15"/>
  <c r="BJ26" i="15" s="1"/>
  <c r="BK30" i="15"/>
  <c r="BK26" i="15" s="1"/>
  <c r="BL30" i="15"/>
  <c r="BL26" i="15" s="1"/>
  <c r="BM30" i="15"/>
  <c r="BM26" i="15" s="1"/>
  <c r="BN30" i="15"/>
  <c r="BN26" i="15" s="1"/>
  <c r="BO30" i="15"/>
  <c r="BO26" i="15" s="1"/>
  <c r="BP30" i="15"/>
  <c r="BQ30" i="15"/>
  <c r="BR30" i="15"/>
  <c r="BR26" i="15" s="1"/>
  <c r="BS30" i="15"/>
  <c r="BS26" i="15" s="1"/>
  <c r="BT30" i="15"/>
  <c r="BT26" i="15" s="1"/>
  <c r="BU30" i="15"/>
  <c r="BU26" i="15" s="1"/>
  <c r="BV30" i="15"/>
  <c r="BV26" i="15" s="1"/>
  <c r="BW30" i="15"/>
  <c r="BW26" i="15" s="1"/>
  <c r="H30" i="15"/>
  <c r="H26" i="15" s="1"/>
  <c r="I29" i="15"/>
  <c r="I24" i="15" s="1"/>
  <c r="J29" i="15"/>
  <c r="J24" i="15" s="1"/>
  <c r="K29" i="15"/>
  <c r="L29" i="15"/>
  <c r="M29" i="15"/>
  <c r="M24" i="15" s="1"/>
  <c r="N29" i="15"/>
  <c r="N28" i="15" s="1"/>
  <c r="O29" i="15"/>
  <c r="O24" i="15" s="1"/>
  <c r="P29" i="15"/>
  <c r="P28" i="15" s="1"/>
  <c r="Q29" i="15"/>
  <c r="Q24" i="15" s="1"/>
  <c r="R29" i="15"/>
  <c r="S29" i="15"/>
  <c r="S24" i="15" s="1"/>
  <c r="T29" i="15"/>
  <c r="T24" i="15" s="1"/>
  <c r="U29" i="15"/>
  <c r="U24" i="15" s="1"/>
  <c r="V29" i="15"/>
  <c r="V24" i="15" s="1"/>
  <c r="W29" i="15"/>
  <c r="X29" i="15"/>
  <c r="X24" i="15" s="1"/>
  <c r="Y29" i="15"/>
  <c r="Y24" i="15" s="1"/>
  <c r="Z29" i="15"/>
  <c r="Z24" i="15" s="1"/>
  <c r="AA29" i="15"/>
  <c r="AB29" i="15"/>
  <c r="AB28" i="15" s="1"/>
  <c r="AC29" i="15"/>
  <c r="AC24" i="15" s="1"/>
  <c r="AD29" i="15"/>
  <c r="AD28" i="15" s="1"/>
  <c r="AE29" i="15"/>
  <c r="AE24" i="15" s="1"/>
  <c r="AF29" i="15"/>
  <c r="AF24" i="15" s="1"/>
  <c r="AG29" i="15"/>
  <c r="AG24" i="15" s="1"/>
  <c r="AH29" i="15"/>
  <c r="AH24" i="15" s="1"/>
  <c r="AI29" i="15"/>
  <c r="AI24" i="15" s="1"/>
  <c r="AJ29" i="15"/>
  <c r="AK29" i="15"/>
  <c r="AK24" i="15" s="1"/>
  <c r="AL29" i="15"/>
  <c r="AL24" i="15" s="1"/>
  <c r="AM29" i="15"/>
  <c r="AM24" i="15" s="1"/>
  <c r="AN29" i="15"/>
  <c r="AN28" i="15" s="1"/>
  <c r="AO29" i="15"/>
  <c r="AO28" i="15" s="1"/>
  <c r="AP29" i="15"/>
  <c r="AP24" i="15" s="1"/>
  <c r="AQ29" i="15"/>
  <c r="AQ24" i="15" s="1"/>
  <c r="AR29" i="15"/>
  <c r="AS29" i="15"/>
  <c r="AT29" i="15"/>
  <c r="AT24" i="15" s="1"/>
  <c r="AU29" i="15"/>
  <c r="AU28" i="15" s="1"/>
  <c r="AV29" i="15"/>
  <c r="AV24" i="15" s="1"/>
  <c r="AW29" i="15"/>
  <c r="AW24" i="15" s="1"/>
  <c r="AX29" i="15"/>
  <c r="AX24" i="15" s="1"/>
  <c r="AY29" i="15"/>
  <c r="AY24" i="15" s="1"/>
  <c r="AZ29" i="15"/>
  <c r="AZ24" i="15" s="1"/>
  <c r="AZ23" i="15" s="1"/>
  <c r="BA29" i="15"/>
  <c r="BA24" i="15" s="1"/>
  <c r="BB29" i="15"/>
  <c r="BB24" i="15" s="1"/>
  <c r="BC29" i="15"/>
  <c r="BC24" i="15" s="1"/>
  <c r="BD29" i="15"/>
  <c r="BE29" i="15"/>
  <c r="BE24" i="15" s="1"/>
  <c r="BF29" i="15"/>
  <c r="BF24" i="15" s="1"/>
  <c r="BG29" i="15"/>
  <c r="BH29" i="15"/>
  <c r="BH24" i="15" s="1"/>
  <c r="BI29" i="15"/>
  <c r="BI24" i="15" s="1"/>
  <c r="BJ29" i="15"/>
  <c r="BJ24" i="15" s="1"/>
  <c r="BJ23" i="15" s="1"/>
  <c r="BK29" i="15"/>
  <c r="BK24" i="15" s="1"/>
  <c r="BL29" i="15"/>
  <c r="BL24" i="15" s="1"/>
  <c r="BM29" i="15"/>
  <c r="BM24" i="15" s="1"/>
  <c r="BN29" i="15"/>
  <c r="BN24" i="15" s="1"/>
  <c r="BO29" i="15"/>
  <c r="BP29" i="15"/>
  <c r="BP28" i="15" s="1"/>
  <c r="BQ29" i="15"/>
  <c r="BQ24" i="15" s="1"/>
  <c r="BR29" i="15"/>
  <c r="BR24" i="15" s="1"/>
  <c r="BS29" i="15"/>
  <c r="BT29" i="15"/>
  <c r="BT28" i="15" s="1"/>
  <c r="BU29" i="15"/>
  <c r="BU28" i="15" s="1"/>
  <c r="BV29" i="15"/>
  <c r="BW29" i="15"/>
  <c r="F34" i="15"/>
  <c r="H29" i="15"/>
  <c r="H28" i="15" s="1"/>
  <c r="G40" i="15"/>
  <c r="G27" i="15" s="1"/>
  <c r="BV40" i="15"/>
  <c r="BV27" i="15" s="1"/>
  <c r="E44" i="15"/>
  <c r="E43" i="15"/>
  <c r="E42" i="15"/>
  <c r="E40" i="15" s="1"/>
  <c r="E27" i="15" s="1"/>
  <c r="F44" i="15"/>
  <c r="F43" i="15"/>
  <c r="F42" i="15"/>
  <c r="E36" i="15"/>
  <c r="E30" i="15" s="1"/>
  <c r="E26" i="15" s="1"/>
  <c r="F37" i="15"/>
  <c r="F36" i="15"/>
  <c r="E37" i="15"/>
  <c r="E31" i="15" s="1"/>
  <c r="E25" i="15" s="1"/>
  <c r="F45" i="22"/>
  <c r="E45" i="22"/>
  <c r="D45" i="22"/>
  <c r="E44" i="22"/>
  <c r="D44" i="22"/>
  <c r="F53" i="22"/>
  <c r="F83" i="22"/>
  <c r="F46" i="22" s="1"/>
  <c r="E83" i="22"/>
  <c r="E46" i="22" s="1"/>
  <c r="D83" i="22"/>
  <c r="D46" i="22" s="1"/>
  <c r="F82" i="22"/>
  <c r="E82" i="22"/>
  <c r="D82" i="22"/>
  <c r="F81" i="22"/>
  <c r="F44" i="22" s="1"/>
  <c r="E81" i="22"/>
  <c r="D81" i="22"/>
  <c r="F73" i="22"/>
  <c r="F36" i="22" s="1"/>
  <c r="E73" i="22"/>
  <c r="E36" i="22" s="1"/>
  <c r="D73" i="22"/>
  <c r="D36" i="22" s="1"/>
  <c r="F77" i="22"/>
  <c r="F40" i="22" s="1"/>
  <c r="E77" i="22"/>
  <c r="E40" i="22" s="1"/>
  <c r="D77" i="22"/>
  <c r="D40" i="22" s="1"/>
  <c r="F76" i="22"/>
  <c r="F39" i="22" s="1"/>
  <c r="E76" i="22"/>
  <c r="E39" i="22" s="1"/>
  <c r="D76" i="22"/>
  <c r="D39" i="22" s="1"/>
  <c r="E78" i="22"/>
  <c r="E41" i="22" s="1"/>
  <c r="F78" i="22"/>
  <c r="F41" i="22" s="1"/>
  <c r="D78" i="22"/>
  <c r="D41" i="22" s="1"/>
  <c r="V23" i="15" l="1"/>
  <c r="BQ28" i="15"/>
  <c r="Y28" i="15"/>
  <c r="BD23" i="15"/>
  <c r="BL23" i="15"/>
  <c r="BL8" i="15" s="1"/>
  <c r="AV23" i="15"/>
  <c r="AV8" i="15" s="1"/>
  <c r="AF23" i="15"/>
  <c r="AF8" i="15" s="1"/>
  <c r="AN23" i="15"/>
  <c r="AN10" i="15" s="1"/>
  <c r="AQ28" i="15"/>
  <c r="X28" i="15"/>
  <c r="BU24" i="15"/>
  <c r="AL23" i="15"/>
  <c r="AL8" i="15" s="1"/>
  <c r="AH28" i="15"/>
  <c r="N24" i="15"/>
  <c r="AZ28" i="15"/>
  <c r="AR28" i="15"/>
  <c r="AJ28" i="15"/>
  <c r="T23" i="15"/>
  <c r="BI28" i="15"/>
  <c r="AF28" i="15"/>
  <c r="J28" i="15"/>
  <c r="AN24" i="15"/>
  <c r="H24" i="15"/>
  <c r="AR23" i="15"/>
  <c r="AR10" i="15" s="1"/>
  <c r="BH28" i="15"/>
  <c r="AC28" i="15"/>
  <c r="I28" i="15"/>
  <c r="AJ24" i="15"/>
  <c r="AJ23" i="15" s="1"/>
  <c r="AM28" i="15"/>
  <c r="P23" i="15"/>
  <c r="P8" i="15" s="1"/>
  <c r="BR23" i="15"/>
  <c r="BR10" i="15" s="1"/>
  <c r="AT23" i="15"/>
  <c r="AT8" i="15" s="1"/>
  <c r="BP23" i="15"/>
  <c r="AS28" i="15"/>
  <c r="BV28" i="15"/>
  <c r="AG28" i="15"/>
  <c r="AO24" i="15"/>
  <c r="BN23" i="15"/>
  <c r="AX23" i="15"/>
  <c r="AX8" i="15" s="1"/>
  <c r="AP23" i="15"/>
  <c r="AP10" i="15" s="1"/>
  <c r="Z23" i="15"/>
  <c r="R28" i="15"/>
  <c r="J23" i="15"/>
  <c r="BR28" i="15"/>
  <c r="BE28" i="15"/>
  <c r="AD24" i="15"/>
  <c r="BN8" i="15"/>
  <c r="BN10" i="15"/>
  <c r="AL10" i="15"/>
  <c r="Z8" i="15"/>
  <c r="Z10" i="15"/>
  <c r="AT10" i="15"/>
  <c r="D37" i="22"/>
  <c r="AZ10" i="15"/>
  <c r="AZ8" i="15"/>
  <c r="AB23" i="15"/>
  <c r="N23" i="15"/>
  <c r="E37" i="22"/>
  <c r="T10" i="15"/>
  <c r="T8" i="15"/>
  <c r="AY28" i="15"/>
  <c r="BT23" i="15"/>
  <c r="BH23" i="15"/>
  <c r="AU24" i="15"/>
  <c r="X23" i="15"/>
  <c r="BR8" i="15"/>
  <c r="BJ10" i="15"/>
  <c r="BJ8" i="15"/>
  <c r="V8" i="15"/>
  <c r="V10" i="15"/>
  <c r="J8" i="15"/>
  <c r="J10" i="15"/>
  <c r="BF23" i="15"/>
  <c r="AH23" i="15"/>
  <c r="BV23" i="15"/>
  <c r="BD8" i="15"/>
  <c r="BD10" i="15"/>
  <c r="AD23" i="15"/>
  <c r="AD10" i="15" s="1"/>
  <c r="BW24" i="15"/>
  <c r="BW28" i="15"/>
  <c r="BS24" i="15"/>
  <c r="BS28" i="15"/>
  <c r="BO28" i="15"/>
  <c r="BO24" i="15"/>
  <c r="BG24" i="15"/>
  <c r="BG28" i="15"/>
  <c r="AA24" i="15"/>
  <c r="AA28" i="15"/>
  <c r="W28" i="15"/>
  <c r="W24" i="15"/>
  <c r="K24" i="15"/>
  <c r="K28" i="15"/>
  <c r="AI28" i="15"/>
  <c r="F25" i="15"/>
  <c r="O28" i="15"/>
  <c r="L23" i="15"/>
  <c r="BP10" i="15"/>
  <c r="BP8" i="15"/>
  <c r="AJ10" i="15"/>
  <c r="AJ8" i="15"/>
  <c r="H23" i="15"/>
  <c r="AT28" i="15"/>
  <c r="AP28" i="15"/>
  <c r="AL28" i="15"/>
  <c r="R24" i="15"/>
  <c r="R23" i="15" s="1"/>
  <c r="E23" i="15"/>
  <c r="E8" i="15" s="1"/>
  <c r="F37" i="22"/>
  <c r="M28" i="15"/>
  <c r="G23" i="15"/>
  <c r="AW28" i="15"/>
  <c r="AK28" i="15"/>
  <c r="F31" i="15"/>
  <c r="BJ28" i="15"/>
  <c r="BF28" i="15"/>
  <c r="AV28" i="15"/>
  <c r="Z28" i="15"/>
  <c r="V28" i="15"/>
  <c r="M26" i="15"/>
  <c r="BB23" i="15"/>
  <c r="AX28" i="15"/>
  <c r="Q28" i="15"/>
  <c r="BB28" i="15"/>
  <c r="BA28" i="15"/>
  <c r="BC28" i="15"/>
  <c r="AI26" i="15"/>
  <c r="S28" i="15"/>
  <c r="Q26" i="15"/>
  <c r="F29" i="15"/>
  <c r="AE28" i="15"/>
  <c r="BK28" i="15"/>
  <c r="F30" i="15"/>
  <c r="G28" i="15"/>
  <c r="E28" i="15"/>
  <c r="AF10" i="15" l="1"/>
  <c r="AV10" i="15"/>
  <c r="AD8" i="15"/>
  <c r="AP8" i="15"/>
  <c r="AR8" i="15"/>
  <c r="AN8" i="15"/>
  <c r="BL10" i="15"/>
  <c r="P10" i="15"/>
  <c r="AX10" i="15"/>
  <c r="G10" i="15"/>
  <c r="G8" i="15"/>
  <c r="L8" i="15"/>
  <c r="L10" i="15"/>
  <c r="BT10" i="15"/>
  <c r="BT8" i="15"/>
  <c r="R8" i="15"/>
  <c r="R10" i="15"/>
  <c r="AH8" i="15"/>
  <c r="AH10" i="15"/>
  <c r="N10" i="15"/>
  <c r="N8" i="15"/>
  <c r="BB10" i="15"/>
  <c r="BB8" i="15"/>
  <c r="H8" i="15"/>
  <c r="H10" i="15"/>
  <c r="BF10" i="15"/>
  <c r="BF8" i="15"/>
  <c r="AB10" i="15"/>
  <c r="AB8" i="15"/>
  <c r="BV8" i="15"/>
  <c r="BV10" i="15"/>
  <c r="F24" i="15"/>
  <c r="X10" i="15"/>
  <c r="X8" i="15"/>
  <c r="E10" i="15"/>
  <c r="BH8" i="15"/>
  <c r="BH10" i="15"/>
  <c r="F26" i="15"/>
  <c r="F28" i="15"/>
  <c r="E200" i="22"/>
  <c r="D433" i="22"/>
  <c r="F128" i="22"/>
  <c r="E128" i="22"/>
  <c r="D128" i="22"/>
  <c r="F123" i="22"/>
  <c r="E123" i="22"/>
  <c r="D123" i="22"/>
  <c r="F164" i="22"/>
  <c r="E164" i="22"/>
  <c r="D164" i="22"/>
  <c r="F159" i="22"/>
  <c r="E159" i="22"/>
  <c r="D159" i="22"/>
  <c r="F176" i="22"/>
  <c r="E176" i="22"/>
  <c r="D176" i="22"/>
  <c r="F171" i="22"/>
  <c r="E171" i="22"/>
  <c r="D171" i="22"/>
  <c r="F189" i="22"/>
  <c r="E189" i="22"/>
  <c r="D189" i="22"/>
  <c r="F184" i="22"/>
  <c r="E184" i="22"/>
  <c r="D184" i="22"/>
  <c r="F583" i="22"/>
  <c r="E583" i="22"/>
  <c r="D583" i="22"/>
  <c r="D576" i="22" s="1"/>
  <c r="F578" i="22"/>
  <c r="E578" i="22"/>
  <c r="D578" i="22"/>
  <c r="F571" i="22"/>
  <c r="E571" i="22"/>
  <c r="D571" i="22"/>
  <c r="F566" i="22"/>
  <c r="E566" i="22"/>
  <c r="D566" i="22"/>
  <c r="F562" i="22"/>
  <c r="E562" i="22"/>
  <c r="D562" i="22"/>
  <c r="F561" i="22"/>
  <c r="E561" i="22"/>
  <c r="D561" i="22"/>
  <c r="F560" i="22"/>
  <c r="E560" i="22"/>
  <c r="D560" i="22"/>
  <c r="D556" i="22"/>
  <c r="D555" i="22"/>
  <c r="F553" i="22"/>
  <c r="E553" i="22"/>
  <c r="F552" i="22"/>
  <c r="E552" i="22"/>
  <c r="D552" i="22"/>
  <c r="F546" i="22"/>
  <c r="E546" i="22"/>
  <c r="D546" i="22"/>
  <c r="F541" i="22"/>
  <c r="E541" i="22"/>
  <c r="D541" i="22"/>
  <c r="F534" i="22"/>
  <c r="E534" i="22"/>
  <c r="D534" i="22"/>
  <c r="F529" i="22"/>
  <c r="E529" i="22"/>
  <c r="D529" i="22"/>
  <c r="F525" i="22"/>
  <c r="E525" i="22"/>
  <c r="D525" i="22"/>
  <c r="F524" i="22"/>
  <c r="E524" i="22"/>
  <c r="D524" i="22"/>
  <c r="F523" i="22"/>
  <c r="E523" i="22"/>
  <c r="D523" i="22"/>
  <c r="F519" i="22"/>
  <c r="E519" i="22"/>
  <c r="D519" i="22"/>
  <c r="F518" i="22"/>
  <c r="E518" i="22"/>
  <c r="D518" i="22"/>
  <c r="F515" i="22"/>
  <c r="E515" i="22"/>
  <c r="D515" i="22"/>
  <c r="F509" i="22"/>
  <c r="E509" i="22"/>
  <c r="D509" i="22"/>
  <c r="F504" i="22"/>
  <c r="E504" i="22"/>
  <c r="D504" i="22"/>
  <c r="F497" i="22"/>
  <c r="E497" i="22"/>
  <c r="D497" i="22"/>
  <c r="F492" i="22"/>
  <c r="E492" i="22"/>
  <c r="D492" i="22"/>
  <c r="F485" i="22"/>
  <c r="E485" i="22"/>
  <c r="D485" i="22"/>
  <c r="F480" i="22"/>
  <c r="E480" i="22"/>
  <c r="D480" i="22"/>
  <c r="F476" i="22"/>
  <c r="E476" i="22"/>
  <c r="D476" i="22"/>
  <c r="F475" i="22"/>
  <c r="E475" i="22"/>
  <c r="D475" i="22"/>
  <c r="F474" i="22"/>
  <c r="E474" i="22"/>
  <c r="D474" i="22"/>
  <c r="F470" i="22"/>
  <c r="E470" i="22"/>
  <c r="D470" i="22"/>
  <c r="F469" i="22"/>
  <c r="E469" i="22"/>
  <c r="D469" i="22"/>
  <c r="D456" i="22" s="1"/>
  <c r="F466" i="22"/>
  <c r="E466" i="22"/>
  <c r="D466" i="22"/>
  <c r="F460" i="22"/>
  <c r="E460" i="22"/>
  <c r="D460" i="22"/>
  <c r="F458" i="22"/>
  <c r="E458" i="22"/>
  <c r="D458" i="22"/>
  <c r="F455" i="22"/>
  <c r="E455" i="22"/>
  <c r="D455" i="22"/>
  <c r="F386" i="22"/>
  <c r="E386" i="22"/>
  <c r="D386" i="22"/>
  <c r="F381" i="22"/>
  <c r="E381" i="22"/>
  <c r="D381" i="22"/>
  <c r="F377" i="22"/>
  <c r="E377" i="22"/>
  <c r="D377" i="22"/>
  <c r="F376" i="22"/>
  <c r="E376" i="22"/>
  <c r="D376" i="22"/>
  <c r="F375" i="22"/>
  <c r="E375" i="22"/>
  <c r="D375" i="22"/>
  <c r="F372" i="22"/>
  <c r="E372" i="22"/>
  <c r="D372" i="22"/>
  <c r="F371" i="22"/>
  <c r="E371" i="22"/>
  <c r="D371" i="22"/>
  <c r="F370" i="22"/>
  <c r="E370" i="22"/>
  <c r="D370" i="22"/>
  <c r="F367" i="22"/>
  <c r="E367" i="22"/>
  <c r="D367" i="22"/>
  <c r="F349" i="22"/>
  <c r="E349" i="22"/>
  <c r="D349" i="22"/>
  <c r="F344" i="22"/>
  <c r="E344" i="22"/>
  <c r="D344" i="22"/>
  <c r="F337" i="22"/>
  <c r="E337" i="22"/>
  <c r="D337" i="22"/>
  <c r="F332" i="22"/>
  <c r="E332" i="22"/>
  <c r="D332" i="22"/>
  <c r="F325" i="22"/>
  <c r="E325" i="22"/>
  <c r="D325" i="22"/>
  <c r="F320" i="22"/>
  <c r="E320" i="22"/>
  <c r="D320" i="22"/>
  <c r="F316" i="22"/>
  <c r="E316" i="22"/>
  <c r="D316" i="22"/>
  <c r="F315" i="22"/>
  <c r="E315" i="22"/>
  <c r="D315" i="22"/>
  <c r="F314" i="22"/>
  <c r="E314" i="22"/>
  <c r="E240" i="22" s="1"/>
  <c r="D314" i="22"/>
  <c r="F311" i="22"/>
  <c r="E311" i="22"/>
  <c r="D311" i="22"/>
  <c r="F310" i="22"/>
  <c r="E310" i="22"/>
  <c r="D310" i="22"/>
  <c r="F309" i="22"/>
  <c r="E309" i="22"/>
  <c r="D309" i="22"/>
  <c r="F306" i="22"/>
  <c r="E306" i="22"/>
  <c r="D306" i="22"/>
  <c r="F300" i="22"/>
  <c r="E300" i="22"/>
  <c r="D300" i="22"/>
  <c r="F295" i="22"/>
  <c r="E295" i="22"/>
  <c r="D295" i="22"/>
  <c r="F288" i="22"/>
  <c r="E288" i="22"/>
  <c r="D288" i="22"/>
  <c r="F283" i="22"/>
  <c r="E283" i="22"/>
  <c r="D283" i="22"/>
  <c r="F276" i="22"/>
  <c r="E276" i="22"/>
  <c r="D276" i="22"/>
  <c r="F271" i="22"/>
  <c r="E271" i="22"/>
  <c r="D271" i="22"/>
  <c r="F264" i="22"/>
  <c r="E264" i="22"/>
  <c r="D264" i="22"/>
  <c r="F259" i="22"/>
  <c r="E259" i="22"/>
  <c r="D259" i="22"/>
  <c r="F255" i="22"/>
  <c r="F242" i="22" s="1"/>
  <c r="E255" i="22"/>
  <c r="E242" i="22" s="1"/>
  <c r="D255" i="22"/>
  <c r="D242" i="22" s="1"/>
  <c r="F254" i="22"/>
  <c r="E254" i="22"/>
  <c r="D254" i="22"/>
  <c r="F253" i="22"/>
  <c r="E253" i="22"/>
  <c r="D253" i="22"/>
  <c r="D240" i="22" s="1"/>
  <c r="F250" i="22"/>
  <c r="F237" i="22" s="1"/>
  <c r="E250" i="22"/>
  <c r="E237" i="22" s="1"/>
  <c r="D250" i="22"/>
  <c r="F249" i="22"/>
  <c r="F236" i="22" s="1"/>
  <c r="E249" i="22"/>
  <c r="D249" i="22"/>
  <c r="F248" i="22"/>
  <c r="E248" i="22"/>
  <c r="E235" i="22" s="1"/>
  <c r="D248" i="22"/>
  <c r="D235" i="22" s="1"/>
  <c r="F245" i="22"/>
  <c r="F232" i="22" s="1"/>
  <c r="E245" i="22"/>
  <c r="D245" i="22"/>
  <c r="F226" i="22"/>
  <c r="E226" i="22"/>
  <c r="D226" i="22"/>
  <c r="F221" i="22"/>
  <c r="E221" i="22"/>
  <c r="D221" i="22"/>
  <c r="F214" i="22"/>
  <c r="E214" i="22"/>
  <c r="D214" i="22"/>
  <c r="F209" i="22"/>
  <c r="E209" i="22"/>
  <c r="D209" i="22"/>
  <c r="F205" i="22"/>
  <c r="E205" i="22"/>
  <c r="D205" i="22"/>
  <c r="F204" i="22"/>
  <c r="E204" i="22"/>
  <c r="D204" i="22"/>
  <c r="F203" i="22"/>
  <c r="E203" i="22"/>
  <c r="D203" i="22"/>
  <c r="F200" i="22"/>
  <c r="F199" i="22"/>
  <c r="E199" i="22"/>
  <c r="D199" i="22"/>
  <c r="F198" i="22"/>
  <c r="E198" i="22"/>
  <c r="D198" i="22"/>
  <c r="F195" i="22"/>
  <c r="E195" i="22"/>
  <c r="D195" i="22"/>
  <c r="F152" i="22"/>
  <c r="E152" i="22"/>
  <c r="D152" i="22"/>
  <c r="F147" i="22"/>
  <c r="E147" i="22"/>
  <c r="D147" i="22"/>
  <c r="F140" i="22"/>
  <c r="E140" i="22"/>
  <c r="D140" i="22"/>
  <c r="F135" i="22"/>
  <c r="E135" i="22"/>
  <c r="D135" i="22"/>
  <c r="F116" i="22"/>
  <c r="E116" i="22"/>
  <c r="D116" i="22"/>
  <c r="F111" i="22"/>
  <c r="E111" i="22"/>
  <c r="D111" i="22"/>
  <c r="F104" i="22"/>
  <c r="E104" i="22"/>
  <c r="D104" i="22"/>
  <c r="F99" i="22"/>
  <c r="E99" i="22"/>
  <c r="D99" i="22"/>
  <c r="F92" i="22"/>
  <c r="E92" i="22"/>
  <c r="D92" i="22"/>
  <c r="F87" i="22"/>
  <c r="E87" i="22"/>
  <c r="D87" i="22"/>
  <c r="F79" i="22"/>
  <c r="E79" i="22"/>
  <c r="D79" i="22"/>
  <c r="F74" i="22"/>
  <c r="E74" i="22"/>
  <c r="D74" i="22"/>
  <c r="F67" i="22"/>
  <c r="E67" i="22"/>
  <c r="D67" i="22"/>
  <c r="F62" i="22"/>
  <c r="E62" i="22"/>
  <c r="D62" i="22"/>
  <c r="F55" i="22"/>
  <c r="E55" i="22"/>
  <c r="D55" i="22"/>
  <c r="F50" i="22"/>
  <c r="E50" i="22"/>
  <c r="D50" i="22"/>
  <c r="D236" i="22" l="1"/>
  <c r="F240" i="22"/>
  <c r="F241" i="22"/>
  <c r="F235" i="22"/>
  <c r="E236" i="22"/>
  <c r="D241" i="22"/>
  <c r="D238" i="22" s="1"/>
  <c r="E467" i="22"/>
  <c r="D232" i="22"/>
  <c r="E241" i="22"/>
  <c r="E238" i="22"/>
  <c r="E232" i="22"/>
  <c r="D237" i="22"/>
  <c r="D307" i="22"/>
  <c r="F23" i="22"/>
  <c r="D27" i="22"/>
  <c r="E28" i="22"/>
  <c r="F293" i="22"/>
  <c r="D133" i="22"/>
  <c r="E576" i="22"/>
  <c r="D502" i="22"/>
  <c r="E368" i="22"/>
  <c r="D72" i="22"/>
  <c r="F85" i="22"/>
  <c r="E539" i="22"/>
  <c r="E97" i="22"/>
  <c r="D318" i="22"/>
  <c r="D516" i="22"/>
  <c r="F576" i="22"/>
  <c r="D182" i="22"/>
  <c r="D32" i="22"/>
  <c r="E33" i="22"/>
  <c r="E269" i="22"/>
  <c r="D312" i="22"/>
  <c r="E447" i="22"/>
  <c r="E453" i="22"/>
  <c r="D31" i="22"/>
  <c r="F33" i="22"/>
  <c r="D145" i="22"/>
  <c r="D201" i="22"/>
  <c r="E207" i="22"/>
  <c r="E257" i="22"/>
  <c r="E281" i="22"/>
  <c r="D442" i="22"/>
  <c r="E478" i="22"/>
  <c r="D269" i="22"/>
  <c r="D330" i="22"/>
  <c r="F342" i="22"/>
  <c r="D169" i="22"/>
  <c r="E121" i="22"/>
  <c r="E379" i="22"/>
  <c r="E201" i="22"/>
  <c r="D207" i="22"/>
  <c r="F219" i="22"/>
  <c r="D379" i="22"/>
  <c r="F461" i="22"/>
  <c r="F527" i="22"/>
  <c r="F169" i="22"/>
  <c r="D60" i="22"/>
  <c r="F201" i="22"/>
  <c r="D281" i="22"/>
  <c r="F379" i="22"/>
  <c r="E418" i="22"/>
  <c r="E423" i="22"/>
  <c r="F453" i="22"/>
  <c r="F564" i="22"/>
  <c r="D196" i="22"/>
  <c r="F257" i="22"/>
  <c r="E307" i="22"/>
  <c r="E318" i="22"/>
  <c r="E356" i="22"/>
  <c r="D402" i="22"/>
  <c r="F418" i="22"/>
  <c r="F472" i="22"/>
  <c r="D463" i="22"/>
  <c r="D521" i="22"/>
  <c r="D514" i="22" s="1"/>
  <c r="F558" i="22"/>
  <c r="F551" i="22" s="1"/>
  <c r="F121" i="22"/>
  <c r="D109" i="22"/>
  <c r="E133" i="22"/>
  <c r="D219" i="22"/>
  <c r="D293" i="22"/>
  <c r="E342" i="22"/>
  <c r="D401" i="22"/>
  <c r="D418" i="22"/>
  <c r="D430" i="22"/>
  <c r="D396" i="22"/>
  <c r="E397" i="22"/>
  <c r="E442" i="22"/>
  <c r="D490" i="22"/>
  <c r="E502" i="22"/>
  <c r="F502" i="22"/>
  <c r="E461" i="22"/>
  <c r="F539" i="22"/>
  <c r="F182" i="22"/>
  <c r="F31" i="22"/>
  <c r="D33" i="22"/>
  <c r="E48" i="22"/>
  <c r="E196" i="22"/>
  <c r="F246" i="22"/>
  <c r="E402" i="22"/>
  <c r="F442" i="22"/>
  <c r="E26" i="22"/>
  <c r="F28" i="22"/>
  <c r="E109" i="22"/>
  <c r="E373" i="22"/>
  <c r="E361" i="22"/>
  <c r="E392" i="22"/>
  <c r="D397" i="22"/>
  <c r="F402" i="22"/>
  <c r="D435" i="22"/>
  <c r="F467" i="22"/>
  <c r="E157" i="22"/>
  <c r="E60" i="22"/>
  <c r="D97" i="22"/>
  <c r="F462" i="22"/>
  <c r="D478" i="22"/>
  <c r="E490" i="22"/>
  <c r="D527" i="22"/>
  <c r="D558" i="22"/>
  <c r="E558" i="22"/>
  <c r="E551" i="22" s="1"/>
  <c r="D23" i="22"/>
  <c r="F27" i="22"/>
  <c r="F48" i="22"/>
  <c r="F60" i="22"/>
  <c r="D85" i="22"/>
  <c r="E312" i="22"/>
  <c r="F457" i="22"/>
  <c r="E169" i="22"/>
  <c r="F157" i="22"/>
  <c r="D121" i="22"/>
  <c r="F26" i="22"/>
  <c r="D28" i="22"/>
  <c r="E31" i="22"/>
  <c r="F32" i="22"/>
  <c r="F97" i="22"/>
  <c r="E145" i="22"/>
  <c r="F145" i="22"/>
  <c r="F269" i="22"/>
  <c r="F281" i="22"/>
  <c r="F330" i="22"/>
  <c r="E396" i="22"/>
  <c r="F397" i="22"/>
  <c r="F423" i="22"/>
  <c r="F447" i="22"/>
  <c r="D457" i="22"/>
  <c r="F478" i="22"/>
  <c r="D553" i="22"/>
  <c r="E564" i="22"/>
  <c r="E182" i="22"/>
  <c r="D157" i="22"/>
  <c r="E42" i="22"/>
  <c r="D26" i="22"/>
  <c r="E32" i="22"/>
  <c r="E27" i="22"/>
  <c r="E23" i="22"/>
  <c r="D472" i="22"/>
  <c r="D462" i="22"/>
  <c r="D42" i="22"/>
  <c r="F72" i="22"/>
  <c r="F196" i="22"/>
  <c r="D251" i="22"/>
  <c r="F251" i="22"/>
  <c r="E406" i="22"/>
  <c r="E85" i="22"/>
  <c r="F133" i="22"/>
  <c r="E463" i="22"/>
  <c r="E472" i="22"/>
  <c r="E516" i="22"/>
  <c r="E456" i="22"/>
  <c r="F42" i="22"/>
  <c r="D48" i="22"/>
  <c r="E72" i="22"/>
  <c r="F109" i="22"/>
  <c r="E219" i="22"/>
  <c r="E430" i="22"/>
  <c r="F430" i="22"/>
  <c r="E251" i="22"/>
  <c r="D342" i="22"/>
  <c r="F395" i="22"/>
  <c r="F406" i="22"/>
  <c r="D246" i="22"/>
  <c r="E246" i="22"/>
  <c r="D257" i="22"/>
  <c r="E293" i="22"/>
  <c r="F312" i="22"/>
  <c r="F356" i="22"/>
  <c r="F373" i="22"/>
  <c r="D373" i="22"/>
  <c r="D361" i="22"/>
  <c r="D423" i="22"/>
  <c r="E435" i="22"/>
  <c r="F435" i="22"/>
  <c r="D447" i="22"/>
  <c r="E457" i="22"/>
  <c r="F490" i="22"/>
  <c r="D453" i="22"/>
  <c r="D461" i="22"/>
  <c r="E462" i="22"/>
  <c r="F463" i="22"/>
  <c r="D564" i="22"/>
  <c r="F318" i="22"/>
  <c r="F361" i="22"/>
  <c r="D392" i="22"/>
  <c r="D467" i="22"/>
  <c r="F516" i="22"/>
  <c r="F456" i="22"/>
  <c r="E527" i="22"/>
  <c r="F207" i="22"/>
  <c r="F307" i="22"/>
  <c r="F305" i="22" s="1"/>
  <c r="E330" i="22"/>
  <c r="F368" i="22"/>
  <c r="D368" i="22"/>
  <c r="D356" i="22"/>
  <c r="F400" i="22"/>
  <c r="F411" i="22"/>
  <c r="E521" i="22"/>
  <c r="F521" i="22"/>
  <c r="D539" i="22"/>
  <c r="D305" i="22" l="1"/>
  <c r="F238" i="22"/>
  <c r="D194" i="22"/>
  <c r="D29" i="22"/>
  <c r="D24" i="22"/>
  <c r="D354" i="22"/>
  <c r="D440" i="22"/>
  <c r="E440" i="22"/>
  <c r="D551" i="22"/>
  <c r="E366" i="22"/>
  <c r="E305" i="22"/>
  <c r="D416" i="22"/>
  <c r="E416" i="22"/>
  <c r="D244" i="22"/>
  <c r="E29" i="22"/>
  <c r="F416" i="22"/>
  <c r="D20" i="22"/>
  <c r="F233" i="22"/>
  <c r="F459" i="22"/>
  <c r="F244" i="22"/>
  <c r="D428" i="22"/>
  <c r="F428" i="22"/>
  <c r="E233" i="22"/>
  <c r="E20" i="22"/>
  <c r="E15" i="22"/>
  <c r="F24" i="22"/>
  <c r="F465" i="22"/>
  <c r="E194" i="22"/>
  <c r="F29" i="22"/>
  <c r="D35" i="22"/>
  <c r="D22" i="22" s="1"/>
  <c r="F20" i="22"/>
  <c r="D15" i="22"/>
  <c r="F18" i="22"/>
  <c r="F194" i="22"/>
  <c r="E24" i="22"/>
  <c r="F15" i="22"/>
  <c r="F396" i="22"/>
  <c r="F14" i="22" s="1"/>
  <c r="E14" i="22"/>
  <c r="E354" i="22"/>
  <c r="E35" i="22"/>
  <c r="E22" i="22" s="1"/>
  <c r="E428" i="22"/>
  <c r="E514" i="22"/>
  <c r="F401" i="22"/>
  <c r="F19" i="22" s="1"/>
  <c r="D459" i="22"/>
  <c r="F440" i="22"/>
  <c r="F35" i="22"/>
  <c r="D454" i="22"/>
  <c r="D465" i="22"/>
  <c r="E400" i="22"/>
  <c r="E10" i="22"/>
  <c r="D14" i="22"/>
  <c r="E411" i="22"/>
  <c r="E404" i="22" s="1"/>
  <c r="E401" i="22"/>
  <c r="E19" i="22" s="1"/>
  <c r="E244" i="22"/>
  <c r="E454" i="22"/>
  <c r="F514" i="22"/>
  <c r="F454" i="22"/>
  <c r="F392" i="22"/>
  <c r="F404" i="22"/>
  <c r="D366" i="22"/>
  <c r="E395" i="22"/>
  <c r="E393" i="22" s="1"/>
  <c r="F366" i="22"/>
  <c r="D400" i="22"/>
  <c r="D398" i="22" s="1"/>
  <c r="D411" i="22"/>
  <c r="F354" i="22"/>
  <c r="F13" i="22"/>
  <c r="D10" i="22"/>
  <c r="E459" i="22"/>
  <c r="E465" i="22"/>
  <c r="D406" i="22"/>
  <c r="D395" i="22"/>
  <c r="D393" i="22" s="1"/>
  <c r="F398" i="22" l="1"/>
  <c r="D452" i="22"/>
  <c r="D233" i="22"/>
  <c r="D231" i="22" s="1"/>
  <c r="F452" i="22"/>
  <c r="F393" i="22"/>
  <c r="F391" i="22" s="1"/>
  <c r="F231" i="22"/>
  <c r="D404" i="22"/>
  <c r="D19" i="22"/>
  <c r="F22" i="22"/>
  <c r="F16" i="22"/>
  <c r="F11" i="22"/>
  <c r="D391" i="22"/>
  <c r="E231" i="22"/>
  <c r="E13" i="22"/>
  <c r="E11" i="22" s="1"/>
  <c r="E452" i="22"/>
  <c r="F10" i="22"/>
  <c r="E398" i="22"/>
  <c r="E391" i="22" s="1"/>
  <c r="E18" i="22"/>
  <c r="E16" i="22" s="1"/>
  <c r="D18" i="22"/>
  <c r="D13" i="22"/>
  <c r="D11" i="22" s="1"/>
  <c r="D16" i="22" l="1"/>
  <c r="D9" i="22" s="1"/>
  <c r="E9" i="22"/>
  <c r="F9" i="22"/>
  <c r="I42" i="21" l="1"/>
  <c r="I41" i="21"/>
  <c r="I40" i="21"/>
  <c r="I39" i="21"/>
  <c r="I35" i="21"/>
  <c r="I34" i="21"/>
  <c r="I32" i="21"/>
  <c r="I30" i="21"/>
  <c r="I29" i="21"/>
  <c r="I28" i="21"/>
  <c r="I27" i="21"/>
  <c r="I26" i="21"/>
  <c r="I25" i="21"/>
  <c r="I9" i="21"/>
  <c r="I10" i="21"/>
  <c r="M30" i="18" l="1"/>
  <c r="P30" i="18"/>
  <c r="N342" i="17"/>
  <c r="K342" i="17"/>
  <c r="H342" i="17"/>
  <c r="E342" i="17"/>
  <c r="N346" i="17"/>
  <c r="K346" i="17"/>
  <c r="H346" i="17"/>
  <c r="E346" i="17"/>
  <c r="O372" i="17"/>
  <c r="N372" i="17"/>
  <c r="L372" i="17"/>
  <c r="K372" i="17"/>
  <c r="I372" i="17"/>
  <c r="H372" i="17"/>
  <c r="G372" i="17" s="1"/>
  <c r="F372" i="17"/>
  <c r="E372" i="17"/>
  <c r="O71" i="17"/>
  <c r="N71" i="17"/>
  <c r="N48" i="17" s="1"/>
  <c r="L71" i="17"/>
  <c r="K71" i="17"/>
  <c r="K48" i="17" s="1"/>
  <c r="I71" i="17"/>
  <c r="H71" i="17"/>
  <c r="H48" i="17" s="1"/>
  <c r="J372" i="17" l="1"/>
  <c r="H41" i="17"/>
  <c r="G41" i="17" s="1"/>
  <c r="N41" i="17"/>
  <c r="M41" i="17" s="1"/>
  <c r="D372" i="17"/>
  <c r="K41" i="17"/>
  <c r="J41" i="17" s="1"/>
  <c r="M372" i="17"/>
  <c r="BW40" i="15" l="1"/>
  <c r="BW27" i="15" s="1"/>
  <c r="BW23" i="15" s="1"/>
  <c r="BW8" i="15" l="1"/>
  <c r="BW10" i="15"/>
  <c r="M367" i="17"/>
  <c r="D367" i="17"/>
  <c r="M363" i="17"/>
  <c r="J363" i="17"/>
  <c r="G363" i="17"/>
  <c r="D363" i="17"/>
  <c r="F239" i="17" l="1"/>
  <c r="F189" i="17"/>
  <c r="F351" i="17"/>
  <c r="F346" i="17" s="1"/>
  <c r="D346" i="17" s="1"/>
  <c r="O351" i="17"/>
  <c r="O317" i="17"/>
  <c r="O346" i="17" l="1"/>
  <c r="M346" i="17" s="1"/>
  <c r="O48" i="17"/>
  <c r="I559" i="17"/>
  <c r="O559" i="17"/>
  <c r="L559" i="17"/>
  <c r="F513" i="17"/>
  <c r="N239" i="17"/>
  <c r="N236" i="17" s="1"/>
  <c r="O355" i="17"/>
  <c r="L355" i="17"/>
  <c r="I355" i="17"/>
  <c r="F355" i="17"/>
  <c r="M355" i="17"/>
  <c r="D355" i="17"/>
  <c r="L351" i="17"/>
  <c r="I351" i="17"/>
  <c r="D351" i="17"/>
  <c r="D368" i="17"/>
  <c r="O356" i="17"/>
  <c r="M356" i="17"/>
  <c r="L356" i="17"/>
  <c r="I356" i="17"/>
  <c r="F356" i="17"/>
  <c r="D356" i="17"/>
  <c r="O328" i="17"/>
  <c r="M299" i="17"/>
  <c r="J299" i="17"/>
  <c r="G299" i="17"/>
  <c r="D299" i="17"/>
  <c r="O299" i="17"/>
  <c r="L299" i="17"/>
  <c r="I299" i="17"/>
  <c r="F299" i="17"/>
  <c r="K155" i="17"/>
  <c r="I346" i="17" l="1"/>
  <c r="G346" i="17" s="1"/>
  <c r="I48" i="17"/>
  <c r="L346" i="17"/>
  <c r="J346" i="17" s="1"/>
  <c r="L48" i="17"/>
  <c r="O24" i="17"/>
  <c r="M24" i="17" s="1"/>
  <c r="M48" i="17"/>
  <c r="Q58" i="18"/>
  <c r="P58" i="18"/>
  <c r="S58" i="18" s="1"/>
  <c r="N58" i="18"/>
  <c r="M58" i="18"/>
  <c r="N82" i="18"/>
  <c r="N35" i="18" s="1"/>
  <c r="M82" i="18"/>
  <c r="M35" i="18" s="1"/>
  <c r="Q82" i="18"/>
  <c r="P82" i="18"/>
  <c r="P35" i="18" s="1"/>
  <c r="O82" i="18" l="1"/>
  <c r="T82" i="18"/>
  <c r="Q35" i="18"/>
  <c r="T35" i="18" s="1"/>
  <c r="L24" i="17"/>
  <c r="J24" i="17" s="1"/>
  <c r="J48" i="17"/>
  <c r="I24" i="17"/>
  <c r="G24" i="17" s="1"/>
  <c r="G48" i="17"/>
  <c r="H138" i="18" l="1"/>
  <c r="F138" i="18"/>
  <c r="N134" i="18"/>
  <c r="N75" i="18"/>
  <c r="O72" i="18"/>
  <c r="F63" i="18"/>
  <c r="F62" i="18"/>
  <c r="N49" i="18"/>
  <c r="M138" i="18" l="1"/>
  <c r="P138" i="18"/>
  <c r="Q81" i="18"/>
  <c r="P81" i="18"/>
  <c r="N81" i="18"/>
  <c r="M81" i="18"/>
  <c r="K81" i="18"/>
  <c r="J81" i="18"/>
  <c r="T81" i="18" l="1"/>
  <c r="J80" i="18"/>
  <c r="K80" i="18"/>
  <c r="M80" i="18"/>
  <c r="N80" i="18"/>
  <c r="P80" i="18"/>
  <c r="Q80" i="18"/>
  <c r="T80" i="18" s="1"/>
  <c r="K82" i="18"/>
  <c r="K35" i="18" s="1"/>
  <c r="J82" i="18"/>
  <c r="J35" i="18" s="1"/>
  <c r="H82" i="18"/>
  <c r="H35" i="18" s="1"/>
  <c r="G82" i="18"/>
  <c r="G35" i="18" s="1"/>
  <c r="K85" i="18"/>
  <c r="H85" i="18"/>
  <c r="J85" i="18"/>
  <c r="Q45" i="18" l="1"/>
  <c r="P45" i="18"/>
  <c r="P34" i="18" s="1"/>
  <c r="N45" i="18"/>
  <c r="N34" i="18" s="1"/>
  <c r="M45" i="18"/>
  <c r="M34" i="18" s="1"/>
  <c r="K45" i="18"/>
  <c r="K34" i="18" s="1"/>
  <c r="J45" i="18"/>
  <c r="J34" i="18" s="1"/>
  <c r="I34" i="18" s="1"/>
  <c r="H45" i="18"/>
  <c r="H34" i="18" s="1"/>
  <c r="G45" i="18"/>
  <c r="G34" i="18" s="1"/>
  <c r="T45" i="18" l="1"/>
  <c r="Q34" i="18"/>
  <c r="T34" i="18" s="1"/>
  <c r="L34" i="18"/>
  <c r="O45" i="18"/>
  <c r="I45" i="18"/>
  <c r="L45" i="18"/>
  <c r="F34" i="18"/>
  <c r="F45" i="18"/>
  <c r="K58" i="18"/>
  <c r="H56" i="18"/>
  <c r="R45" i="18" l="1"/>
  <c r="O34" i="18"/>
  <c r="R34" i="18" s="1"/>
  <c r="H57" i="18"/>
  <c r="H108" i="18"/>
  <c r="J57" i="18"/>
  <c r="H61" i="18" l="1"/>
  <c r="H141" i="18" l="1"/>
  <c r="Q41" i="18" l="1"/>
  <c r="P41" i="18"/>
  <c r="N41" i="18"/>
  <c r="N30" i="18" s="1"/>
  <c r="M41" i="18"/>
  <c r="K41" i="18"/>
  <c r="K30" i="18" s="1"/>
  <c r="J41" i="18"/>
  <c r="H41" i="18"/>
  <c r="G41" i="18"/>
  <c r="H81" i="17"/>
  <c r="I81" i="17"/>
  <c r="E89" i="17"/>
  <c r="F89" i="17"/>
  <c r="G89" i="17"/>
  <c r="H89" i="17"/>
  <c r="I89" i="17"/>
  <c r="J89" i="17"/>
  <c r="K89" i="17"/>
  <c r="L89" i="17"/>
  <c r="M89" i="17"/>
  <c r="N89" i="17"/>
  <c r="O89" i="17"/>
  <c r="D89" i="17"/>
  <c r="E81" i="17"/>
  <c r="F81" i="17"/>
  <c r="K81" i="17"/>
  <c r="L81" i="17"/>
  <c r="N81" i="17"/>
  <c r="O81" i="17"/>
  <c r="G56" i="18"/>
  <c r="F56" i="18" s="1"/>
  <c r="F68" i="18"/>
  <c r="Q66" i="18"/>
  <c r="T66" i="18" s="1"/>
  <c r="P66" i="18"/>
  <c r="N66" i="18"/>
  <c r="M66" i="18"/>
  <c r="H66" i="18"/>
  <c r="G66" i="18"/>
  <c r="K66" i="18"/>
  <c r="O169" i="18"/>
  <c r="O168" i="18" s="1"/>
  <c r="L169" i="18"/>
  <c r="L168" i="18" s="1"/>
  <c r="I169" i="18"/>
  <c r="I168" i="18" s="1"/>
  <c r="F169" i="18"/>
  <c r="F168" i="18" s="1"/>
  <c r="Q168" i="18"/>
  <c r="P168" i="18"/>
  <c r="N168" i="18"/>
  <c r="M168" i="18"/>
  <c r="K168" i="18"/>
  <c r="J168" i="18"/>
  <c r="H168" i="18"/>
  <c r="G168" i="18"/>
  <c r="O167" i="18"/>
  <c r="O166" i="18" s="1"/>
  <c r="L167" i="18"/>
  <c r="L166" i="18" s="1"/>
  <c r="I167" i="18"/>
  <c r="F167" i="18"/>
  <c r="F165" i="18" s="1"/>
  <c r="F164" i="18" s="1"/>
  <c r="Q166" i="18"/>
  <c r="P166" i="18"/>
  <c r="N166" i="18"/>
  <c r="M166" i="18"/>
  <c r="K166" i="18"/>
  <c r="J166" i="18"/>
  <c r="H166" i="18"/>
  <c r="G166" i="18"/>
  <c r="Q165" i="18"/>
  <c r="P165" i="18"/>
  <c r="N165" i="18"/>
  <c r="N164" i="18" s="1"/>
  <c r="M165" i="18"/>
  <c r="M164" i="18" s="1"/>
  <c r="K165" i="18"/>
  <c r="K164" i="18" s="1"/>
  <c r="J165" i="18"/>
  <c r="J164" i="18" s="1"/>
  <c r="H165" i="18"/>
  <c r="H164" i="18" s="1"/>
  <c r="G165" i="18"/>
  <c r="G164" i="18" s="1"/>
  <c r="Q164" i="18"/>
  <c r="P164" i="18"/>
  <c r="O163" i="18"/>
  <c r="O162" i="18" s="1"/>
  <c r="L163" i="18"/>
  <c r="L162" i="18" s="1"/>
  <c r="I163" i="18"/>
  <c r="I162" i="18" s="1"/>
  <c r="F163" i="18"/>
  <c r="F162" i="18" s="1"/>
  <c r="Q162" i="18"/>
  <c r="P162" i="18"/>
  <c r="N162" i="18"/>
  <c r="M162" i="18"/>
  <c r="K162" i="18"/>
  <c r="J162" i="18"/>
  <c r="H162" i="18"/>
  <c r="G162" i="18"/>
  <c r="O161" i="18"/>
  <c r="O160" i="18" s="1"/>
  <c r="L161" i="18"/>
  <c r="I161" i="18"/>
  <c r="F161" i="18"/>
  <c r="F160" i="18" s="1"/>
  <c r="Q160" i="18"/>
  <c r="P160" i="18"/>
  <c r="N160" i="18"/>
  <c r="M160" i="18"/>
  <c r="K160" i="18"/>
  <c r="J160" i="18"/>
  <c r="H160" i="18"/>
  <c r="G160" i="18"/>
  <c r="Q159" i="18"/>
  <c r="P159" i="18"/>
  <c r="P158" i="18" s="1"/>
  <c r="N159" i="18"/>
  <c r="M159" i="18"/>
  <c r="K159" i="18"/>
  <c r="K158" i="18" s="1"/>
  <c r="J159" i="18"/>
  <c r="J158" i="18" s="1"/>
  <c r="H159" i="18"/>
  <c r="H158" i="18" s="1"/>
  <c r="G159" i="18"/>
  <c r="G158" i="18" s="1"/>
  <c r="Q158" i="18"/>
  <c r="O157" i="18"/>
  <c r="O156" i="18" s="1"/>
  <c r="L157" i="18"/>
  <c r="L156" i="18" s="1"/>
  <c r="I157" i="18"/>
  <c r="I156" i="18" s="1"/>
  <c r="F157" i="18"/>
  <c r="F156" i="18" s="1"/>
  <c r="Q156" i="18"/>
  <c r="P156" i="18"/>
  <c r="N156" i="18"/>
  <c r="M156" i="18"/>
  <c r="K156" i="18"/>
  <c r="J156" i="18"/>
  <c r="H156" i="18"/>
  <c r="G156" i="18"/>
  <c r="O155" i="18"/>
  <c r="O154" i="18" s="1"/>
  <c r="L155" i="18"/>
  <c r="L154" i="18" s="1"/>
  <c r="I155" i="18"/>
  <c r="I154" i="18" s="1"/>
  <c r="F155" i="18"/>
  <c r="F154" i="18" s="1"/>
  <c r="Q154" i="18"/>
  <c r="P154" i="18"/>
  <c r="N154" i="18"/>
  <c r="M154" i="18"/>
  <c r="K154" i="18"/>
  <c r="J154" i="18"/>
  <c r="H154" i="18"/>
  <c r="G154" i="18"/>
  <c r="O153" i="18"/>
  <c r="O152" i="18" s="1"/>
  <c r="L153" i="18"/>
  <c r="L152" i="18" s="1"/>
  <c r="I153" i="18"/>
  <c r="F153" i="18"/>
  <c r="F152" i="18" s="1"/>
  <c r="Q152" i="18"/>
  <c r="P152" i="18"/>
  <c r="N152" i="18"/>
  <c r="M152" i="18"/>
  <c r="K152" i="18"/>
  <c r="J152" i="18"/>
  <c r="H152" i="18"/>
  <c r="G152" i="18"/>
  <c r="Q151" i="18"/>
  <c r="Q150" i="18" s="1"/>
  <c r="P151" i="18"/>
  <c r="P150" i="18" s="1"/>
  <c r="N151" i="18"/>
  <c r="N150" i="18" s="1"/>
  <c r="M151" i="18"/>
  <c r="M150" i="18" s="1"/>
  <c r="K151" i="18"/>
  <c r="J151" i="18"/>
  <c r="J150" i="18" s="1"/>
  <c r="H151" i="18"/>
  <c r="H150" i="18" s="1"/>
  <c r="G151" i="18"/>
  <c r="O147" i="18"/>
  <c r="L147" i="18"/>
  <c r="I147" i="18"/>
  <c r="O146" i="18"/>
  <c r="L146" i="18"/>
  <c r="L145" i="18" s="1"/>
  <c r="I146" i="18"/>
  <c r="I145" i="18" s="1"/>
  <c r="Q145" i="18"/>
  <c r="P145" i="18"/>
  <c r="P141" i="18" s="1"/>
  <c r="P140" i="18" s="1"/>
  <c r="N145" i="18"/>
  <c r="M145" i="18"/>
  <c r="L142" i="18" s="1"/>
  <c r="K145" i="18"/>
  <c r="J145" i="18"/>
  <c r="I142" i="18" s="1"/>
  <c r="H145" i="18"/>
  <c r="O144" i="18"/>
  <c r="I144" i="18"/>
  <c r="O143" i="18"/>
  <c r="I143" i="18"/>
  <c r="O142" i="18"/>
  <c r="R142" i="18" s="1"/>
  <c r="Q141" i="18"/>
  <c r="N141" i="18"/>
  <c r="N140" i="18" s="1"/>
  <c r="K141" i="18"/>
  <c r="K140" i="18" s="1"/>
  <c r="J141" i="18"/>
  <c r="J140" i="18" s="1"/>
  <c r="I135" i="18" s="1"/>
  <c r="H140" i="18"/>
  <c r="Q138" i="18"/>
  <c r="N138" i="18"/>
  <c r="Q134" i="18"/>
  <c r="N133" i="18"/>
  <c r="K134" i="18"/>
  <c r="K133" i="18" s="1"/>
  <c r="H134" i="18"/>
  <c r="H133" i="18" s="1"/>
  <c r="Q132" i="18"/>
  <c r="N132" i="18"/>
  <c r="K132" i="18"/>
  <c r="H132" i="18"/>
  <c r="Q131" i="18"/>
  <c r="P131" i="18"/>
  <c r="N131" i="18"/>
  <c r="M131" i="18"/>
  <c r="K131" i="18"/>
  <c r="J131" i="18"/>
  <c r="H131" i="18"/>
  <c r="Q130" i="18"/>
  <c r="P130" i="18"/>
  <c r="N130" i="18"/>
  <c r="M130" i="18"/>
  <c r="K130" i="18"/>
  <c r="J130" i="18"/>
  <c r="H130" i="18"/>
  <c r="Q129" i="18"/>
  <c r="P129" i="18"/>
  <c r="N129" i="18"/>
  <c r="K129" i="18"/>
  <c r="J129" i="18"/>
  <c r="H129" i="18"/>
  <c r="Q128" i="18"/>
  <c r="N128" i="18"/>
  <c r="M128" i="18"/>
  <c r="K128" i="18"/>
  <c r="J128" i="18"/>
  <c r="H128" i="18"/>
  <c r="Q127" i="18"/>
  <c r="T127" i="18" s="1"/>
  <c r="N127" i="18"/>
  <c r="K127" i="18"/>
  <c r="H127" i="18"/>
  <c r="Q126" i="18"/>
  <c r="N126" i="18"/>
  <c r="K126" i="18"/>
  <c r="H126" i="18"/>
  <c r="Q125" i="18"/>
  <c r="N125" i="18"/>
  <c r="K125" i="18"/>
  <c r="H125" i="18"/>
  <c r="O122" i="18"/>
  <c r="L122" i="18"/>
  <c r="L119" i="18" s="1"/>
  <c r="L118" i="18" s="1"/>
  <c r="Q121" i="18"/>
  <c r="P121" i="18"/>
  <c r="N121" i="18"/>
  <c r="M121" i="18"/>
  <c r="K121" i="18"/>
  <c r="H121" i="18"/>
  <c r="Q120" i="18"/>
  <c r="P120" i="18"/>
  <c r="N120" i="18"/>
  <c r="M120" i="18"/>
  <c r="K120" i="18"/>
  <c r="H120" i="18"/>
  <c r="Q119" i="18"/>
  <c r="P119" i="18"/>
  <c r="P118" i="18" s="1"/>
  <c r="P93" i="18" s="1"/>
  <c r="N119" i="18"/>
  <c r="N118" i="18" s="1"/>
  <c r="N93" i="18" s="1"/>
  <c r="M119" i="18"/>
  <c r="M118" i="18" s="1"/>
  <c r="M93" i="18" s="1"/>
  <c r="K119" i="18"/>
  <c r="K118" i="18" s="1"/>
  <c r="H119" i="18"/>
  <c r="H118" i="18" s="1"/>
  <c r="O117" i="18"/>
  <c r="R117" i="18" s="1"/>
  <c r="L117" i="18"/>
  <c r="Q116" i="18"/>
  <c r="P116" i="18"/>
  <c r="P115" i="18" s="1"/>
  <c r="N116" i="18"/>
  <c r="N115" i="18" s="1"/>
  <c r="M116" i="18"/>
  <c r="M115" i="18" s="1"/>
  <c r="K116" i="18"/>
  <c r="K115" i="18" s="1"/>
  <c r="H116" i="18"/>
  <c r="H115" i="18" s="1"/>
  <c r="O114" i="18"/>
  <c r="R114" i="18" s="1"/>
  <c r="L114" i="18"/>
  <c r="L113" i="18" s="1"/>
  <c r="Q113" i="18"/>
  <c r="P113" i="18"/>
  <c r="N113" i="18"/>
  <c r="M113" i="18"/>
  <c r="K113" i="18"/>
  <c r="H113" i="18"/>
  <c r="O112" i="18"/>
  <c r="L112" i="18"/>
  <c r="L111" i="18" s="1"/>
  <c r="I112" i="18"/>
  <c r="I111" i="18" s="1"/>
  <c r="F112" i="18"/>
  <c r="F111" i="18" s="1"/>
  <c r="Q111" i="18"/>
  <c r="P111" i="18"/>
  <c r="N111" i="18"/>
  <c r="M111" i="18"/>
  <c r="K111" i="18"/>
  <c r="J111" i="18"/>
  <c r="H111" i="18"/>
  <c r="G111" i="18"/>
  <c r="O110" i="18"/>
  <c r="L110" i="18"/>
  <c r="L109" i="18" s="1"/>
  <c r="I110" i="18"/>
  <c r="I109" i="18" s="1"/>
  <c r="F110" i="18"/>
  <c r="F109" i="18" s="1"/>
  <c r="Q109" i="18"/>
  <c r="P109" i="18"/>
  <c r="N109" i="18"/>
  <c r="M109" i="18"/>
  <c r="K109" i="18"/>
  <c r="J109" i="18"/>
  <c r="H109" i="18"/>
  <c r="G109" i="18"/>
  <c r="Q108" i="18"/>
  <c r="P108" i="18"/>
  <c r="P91" i="18" s="1"/>
  <c r="N108" i="18"/>
  <c r="N91" i="18" s="1"/>
  <c r="M108" i="18"/>
  <c r="M91" i="18" s="1"/>
  <c r="K108" i="18"/>
  <c r="K91" i="18" s="1"/>
  <c r="Q107" i="18"/>
  <c r="P107" i="18"/>
  <c r="P90" i="18" s="1"/>
  <c r="N107" i="18"/>
  <c r="N90" i="18" s="1"/>
  <c r="M107" i="18"/>
  <c r="K107" i="18"/>
  <c r="J107" i="18"/>
  <c r="J90" i="18" s="1"/>
  <c r="H107" i="18"/>
  <c r="H90" i="18" s="1"/>
  <c r="G107" i="18"/>
  <c r="Q106" i="18"/>
  <c r="P106" i="18"/>
  <c r="P89" i="18" s="1"/>
  <c r="N106" i="18"/>
  <c r="N89" i="18" s="1"/>
  <c r="M106" i="18"/>
  <c r="K106" i="18"/>
  <c r="J106" i="18"/>
  <c r="J89" i="18" s="1"/>
  <c r="H106" i="18"/>
  <c r="H89" i="18" s="1"/>
  <c r="G106" i="18"/>
  <c r="Q105" i="18"/>
  <c r="P105" i="18"/>
  <c r="P104" i="18" s="1"/>
  <c r="N105" i="18"/>
  <c r="M105" i="18"/>
  <c r="M104" i="18" s="1"/>
  <c r="K105" i="18"/>
  <c r="K104" i="18" s="1"/>
  <c r="H105" i="18"/>
  <c r="H104" i="18" s="1"/>
  <c r="O103" i="18"/>
  <c r="O102" i="18" s="1"/>
  <c r="L103" i="18"/>
  <c r="L102" i="18" s="1"/>
  <c r="I103" i="18"/>
  <c r="I102" i="18" s="1"/>
  <c r="F103" i="18"/>
  <c r="F102" i="18" s="1"/>
  <c r="Q102" i="18"/>
  <c r="P102" i="18"/>
  <c r="N102" i="18"/>
  <c r="M102" i="18"/>
  <c r="K102" i="18"/>
  <c r="J102" i="18"/>
  <c r="H102" i="18"/>
  <c r="G102" i="18"/>
  <c r="O101" i="18"/>
  <c r="O100" i="18" s="1"/>
  <c r="L101" i="18"/>
  <c r="I101" i="18"/>
  <c r="I100" i="18" s="1"/>
  <c r="F101" i="18"/>
  <c r="F100" i="18" s="1"/>
  <c r="Q100" i="18"/>
  <c r="P100" i="18"/>
  <c r="N100" i="18"/>
  <c r="M100" i="18"/>
  <c r="K100" i="18"/>
  <c r="J100" i="18"/>
  <c r="H100" i="18"/>
  <c r="G100" i="18"/>
  <c r="O99" i="18"/>
  <c r="O98" i="18" s="1"/>
  <c r="L99" i="18"/>
  <c r="L98" i="18" s="1"/>
  <c r="I99" i="18"/>
  <c r="I98" i="18" s="1"/>
  <c r="F99" i="18"/>
  <c r="F98" i="18" s="1"/>
  <c r="Q98" i="18"/>
  <c r="P98" i="18"/>
  <c r="N98" i="18"/>
  <c r="M98" i="18"/>
  <c r="K98" i="18"/>
  <c r="J98" i="18"/>
  <c r="H98" i="18"/>
  <c r="G98" i="18"/>
  <c r="O97" i="18"/>
  <c r="L97" i="18"/>
  <c r="L96" i="18" s="1"/>
  <c r="I97" i="18"/>
  <c r="F97" i="18"/>
  <c r="Q96" i="18"/>
  <c r="P96" i="18"/>
  <c r="N96" i="18"/>
  <c r="M96" i="18"/>
  <c r="K96" i="18"/>
  <c r="J96" i="18"/>
  <c r="H96" i="18"/>
  <c r="G96" i="18"/>
  <c r="Q95" i="18"/>
  <c r="Q94" i="18" s="1"/>
  <c r="P95" i="18"/>
  <c r="P94" i="18" s="1"/>
  <c r="N95" i="18"/>
  <c r="N94" i="18" s="1"/>
  <c r="M95" i="18"/>
  <c r="M94" i="18" s="1"/>
  <c r="K95" i="18"/>
  <c r="K94" i="18" s="1"/>
  <c r="J95" i="18"/>
  <c r="J94" i="18" s="1"/>
  <c r="H95" i="18"/>
  <c r="H94" i="18" s="1"/>
  <c r="G95" i="18"/>
  <c r="G94" i="18" s="1"/>
  <c r="K93" i="18"/>
  <c r="I93" i="18" s="1"/>
  <c r="H93" i="18"/>
  <c r="Q92" i="18"/>
  <c r="T92" i="18" s="1"/>
  <c r="P92" i="18"/>
  <c r="N92" i="18"/>
  <c r="M92" i="18"/>
  <c r="K92" i="18"/>
  <c r="H92" i="18"/>
  <c r="H91" i="18"/>
  <c r="O86" i="18"/>
  <c r="L86" i="18"/>
  <c r="I86" i="18"/>
  <c r="F86" i="18"/>
  <c r="F85" i="18" s="1"/>
  <c r="Q85" i="18"/>
  <c r="P85" i="18"/>
  <c r="N85" i="18"/>
  <c r="M85" i="18"/>
  <c r="G85" i="18"/>
  <c r="O84" i="18"/>
  <c r="L84" i="18"/>
  <c r="L83" i="18" s="1"/>
  <c r="I84" i="18"/>
  <c r="I83" i="18" s="1"/>
  <c r="F84" i="18"/>
  <c r="Q83" i="18"/>
  <c r="P83" i="18"/>
  <c r="N83" i="18"/>
  <c r="M83" i="18"/>
  <c r="K83" i="18"/>
  <c r="J83" i="18"/>
  <c r="H83" i="18"/>
  <c r="G83" i="18"/>
  <c r="F82" i="18"/>
  <c r="H81" i="18"/>
  <c r="H80" i="18" s="1"/>
  <c r="G81" i="18"/>
  <c r="G80" i="18" s="1"/>
  <c r="O79" i="18"/>
  <c r="L79" i="18"/>
  <c r="L78" i="18" s="1"/>
  <c r="I79" i="18"/>
  <c r="I78" i="18" s="1"/>
  <c r="F79" i="18"/>
  <c r="F78" i="18" s="1"/>
  <c r="Q78" i="18"/>
  <c r="P78" i="18"/>
  <c r="N78" i="18"/>
  <c r="M78" i="18"/>
  <c r="K78" i="18"/>
  <c r="J78" i="18"/>
  <c r="H78" i="18"/>
  <c r="G78" i="18"/>
  <c r="Q44" i="18"/>
  <c r="P76" i="18"/>
  <c r="P75" i="18" s="1"/>
  <c r="M76" i="18"/>
  <c r="M44" i="18" s="1"/>
  <c r="M33" i="18" s="1"/>
  <c r="J76" i="18"/>
  <c r="G76" i="18"/>
  <c r="G44" i="18" s="1"/>
  <c r="K75" i="18"/>
  <c r="H75" i="18"/>
  <c r="O74" i="18"/>
  <c r="L74" i="18"/>
  <c r="L73" i="18" s="1"/>
  <c r="I74" i="18"/>
  <c r="I73" i="18" s="1"/>
  <c r="F74" i="18"/>
  <c r="F73" i="18" s="1"/>
  <c r="Q73" i="18"/>
  <c r="P73" i="18"/>
  <c r="N73" i="18"/>
  <c r="M73" i="18"/>
  <c r="K73" i="18"/>
  <c r="J73" i="18"/>
  <c r="H73" i="18"/>
  <c r="G73" i="18"/>
  <c r="L72" i="18"/>
  <c r="I72" i="18"/>
  <c r="I71" i="18" s="1"/>
  <c r="F72" i="18"/>
  <c r="F71" i="18" s="1"/>
  <c r="Q71" i="18"/>
  <c r="T71" i="18" s="1"/>
  <c r="P71" i="18"/>
  <c r="N71" i="18"/>
  <c r="M71" i="18"/>
  <c r="K71" i="18"/>
  <c r="J71" i="18"/>
  <c r="H71" i="18"/>
  <c r="G71" i="18"/>
  <c r="O70" i="18"/>
  <c r="O69" i="18" s="1"/>
  <c r="L70" i="18"/>
  <c r="L69" i="18" s="1"/>
  <c r="I70" i="18"/>
  <c r="I69" i="18" s="1"/>
  <c r="F70" i="18"/>
  <c r="F69" i="18" s="1"/>
  <c r="Q69" i="18"/>
  <c r="P69" i="18"/>
  <c r="N69" i="18"/>
  <c r="M69" i="18"/>
  <c r="K69" i="18"/>
  <c r="J69" i="18"/>
  <c r="H69" i="18"/>
  <c r="G69" i="18"/>
  <c r="O68" i="18"/>
  <c r="L68" i="18"/>
  <c r="I68" i="18"/>
  <c r="O67" i="18"/>
  <c r="L67" i="18"/>
  <c r="I67" i="18"/>
  <c r="F67" i="18"/>
  <c r="J66" i="18"/>
  <c r="O65" i="18"/>
  <c r="L65" i="18"/>
  <c r="I65" i="18"/>
  <c r="F65" i="18"/>
  <c r="Q64" i="18"/>
  <c r="P64" i="18"/>
  <c r="N64" i="18"/>
  <c r="M64" i="18"/>
  <c r="K64" i="18"/>
  <c r="J64" i="18"/>
  <c r="H64" i="18"/>
  <c r="G64" i="18"/>
  <c r="O63" i="18"/>
  <c r="L63" i="18"/>
  <c r="I63" i="18"/>
  <c r="O62" i="18"/>
  <c r="L62" i="18"/>
  <c r="Q61" i="18"/>
  <c r="P61" i="18"/>
  <c r="N61" i="18"/>
  <c r="M61" i="18"/>
  <c r="J61" i="18"/>
  <c r="G61" i="18"/>
  <c r="O60" i="18"/>
  <c r="L60" i="18"/>
  <c r="I60" i="18"/>
  <c r="F60" i="18"/>
  <c r="Q47" i="18"/>
  <c r="Q37" i="18" s="1"/>
  <c r="P47" i="18"/>
  <c r="N47" i="18"/>
  <c r="N37" i="18" s="1"/>
  <c r="M47" i="18"/>
  <c r="M37" i="18" s="1"/>
  <c r="J58" i="18"/>
  <c r="G58" i="18"/>
  <c r="F58" i="18" s="1"/>
  <c r="Q57" i="18"/>
  <c r="P57" i="18"/>
  <c r="N57" i="18"/>
  <c r="M57" i="18"/>
  <c r="M48" i="18" s="1"/>
  <c r="M38" i="18" s="1"/>
  <c r="K57" i="18"/>
  <c r="I57" i="18" s="1"/>
  <c r="H55" i="18"/>
  <c r="G57" i="18"/>
  <c r="Q56" i="18"/>
  <c r="P56" i="18"/>
  <c r="P42" i="18" s="1"/>
  <c r="P31" i="18" s="1"/>
  <c r="N56" i="18"/>
  <c r="N42" i="18" s="1"/>
  <c r="N31" i="18" s="1"/>
  <c r="M56" i="18"/>
  <c r="K56" i="18"/>
  <c r="K42" i="18" s="1"/>
  <c r="K31" i="18" s="1"/>
  <c r="J56" i="18"/>
  <c r="O54" i="18"/>
  <c r="L54" i="18"/>
  <c r="I54" i="18"/>
  <c r="I53" i="18" s="1"/>
  <c r="F54" i="18"/>
  <c r="F53" i="18" s="1"/>
  <c r="Q53" i="18"/>
  <c r="P53" i="18"/>
  <c r="N53" i="18"/>
  <c r="M53" i="18"/>
  <c r="K53" i="18"/>
  <c r="J53" i="18"/>
  <c r="H53" i="18"/>
  <c r="G53" i="18"/>
  <c r="O52" i="18"/>
  <c r="L52" i="18"/>
  <c r="I52" i="18"/>
  <c r="F52" i="18"/>
  <c r="O51" i="18"/>
  <c r="L51" i="18"/>
  <c r="I51" i="18"/>
  <c r="F51" i="18"/>
  <c r="Q49" i="18"/>
  <c r="T49" i="18" s="1"/>
  <c r="P49" i="18"/>
  <c r="M49" i="18"/>
  <c r="K49" i="18"/>
  <c r="J49" i="18"/>
  <c r="H49" i="18"/>
  <c r="G49" i="18"/>
  <c r="J48" i="18"/>
  <c r="J38" i="18" s="1"/>
  <c r="H48" i="18"/>
  <c r="H38" i="18" s="1"/>
  <c r="G48" i="18"/>
  <c r="G38" i="18" s="1"/>
  <c r="K47" i="18"/>
  <c r="K37" i="18" s="1"/>
  <c r="H47" i="18"/>
  <c r="H37" i="18" s="1"/>
  <c r="Q46" i="18"/>
  <c r="Q36" i="18" s="1"/>
  <c r="P46" i="18"/>
  <c r="N46" i="18"/>
  <c r="N36" i="18" s="1"/>
  <c r="M46" i="18"/>
  <c r="M36" i="18" s="1"/>
  <c r="K46" i="18"/>
  <c r="K36" i="18" s="1"/>
  <c r="J46" i="18"/>
  <c r="H46" i="18"/>
  <c r="H36" i="18" s="1"/>
  <c r="G46" i="18"/>
  <c r="G36" i="18" s="1"/>
  <c r="K44" i="18"/>
  <c r="K33" i="18" s="1"/>
  <c r="H44" i="18"/>
  <c r="H33" i="18" s="1"/>
  <c r="Q43" i="18"/>
  <c r="P43" i="18"/>
  <c r="P32" i="18" s="1"/>
  <c r="N43" i="18"/>
  <c r="N32" i="18" s="1"/>
  <c r="M43" i="18"/>
  <c r="M32" i="18" s="1"/>
  <c r="K43" i="18"/>
  <c r="K32" i="18" s="1"/>
  <c r="J43" i="18"/>
  <c r="H43" i="18"/>
  <c r="H32" i="18" s="1"/>
  <c r="G43" i="18"/>
  <c r="G32" i="18" s="1"/>
  <c r="H42" i="18"/>
  <c r="H31" i="18" s="1"/>
  <c r="F35" i="18"/>
  <c r="J30" i="18"/>
  <c r="G30" i="18"/>
  <c r="T27" i="18"/>
  <c r="S27" i="18"/>
  <c r="R27" i="18"/>
  <c r="T26" i="18"/>
  <c r="S26" i="18"/>
  <c r="R26" i="18"/>
  <c r="T25" i="18"/>
  <c r="S25" i="18"/>
  <c r="R25" i="18"/>
  <c r="T24" i="18"/>
  <c r="S24" i="18"/>
  <c r="R24" i="18"/>
  <c r="T23" i="18"/>
  <c r="S23" i="18"/>
  <c r="R23" i="18"/>
  <c r="T22" i="18"/>
  <c r="S22" i="18"/>
  <c r="R22" i="18"/>
  <c r="T21" i="18"/>
  <c r="S21" i="18"/>
  <c r="R21" i="18"/>
  <c r="T20" i="18"/>
  <c r="S20" i="18"/>
  <c r="R20" i="18"/>
  <c r="T19" i="18"/>
  <c r="S19" i="18"/>
  <c r="R19" i="18"/>
  <c r="T18" i="18"/>
  <c r="S18" i="18"/>
  <c r="R18" i="18"/>
  <c r="T17" i="18"/>
  <c r="S17" i="18"/>
  <c r="R17" i="18"/>
  <c r="T16" i="18"/>
  <c r="S16" i="18"/>
  <c r="R16" i="18"/>
  <c r="T15" i="18"/>
  <c r="S15" i="18"/>
  <c r="R15" i="18"/>
  <c r="T14" i="18"/>
  <c r="S14" i="18"/>
  <c r="R14" i="18"/>
  <c r="T13" i="18"/>
  <c r="S13" i="18"/>
  <c r="R13" i="18"/>
  <c r="T12" i="18"/>
  <c r="S12" i="18"/>
  <c r="R12" i="18"/>
  <c r="E140" i="17"/>
  <c r="H140" i="17"/>
  <c r="H63" i="17" s="1"/>
  <c r="H39" i="17" s="1"/>
  <c r="K140" i="17"/>
  <c r="K63" i="17" s="1"/>
  <c r="K39" i="17" s="1"/>
  <c r="L140" i="17"/>
  <c r="L63" i="17" s="1"/>
  <c r="L39" i="17" s="1"/>
  <c r="N140" i="17"/>
  <c r="N63" i="17" s="1"/>
  <c r="N39" i="17" s="1"/>
  <c r="O140" i="17"/>
  <c r="O63" i="17" s="1"/>
  <c r="O39" i="17" s="1"/>
  <c r="R63" i="18" l="1"/>
  <c r="S104" i="18"/>
  <c r="T121" i="18"/>
  <c r="T131" i="18"/>
  <c r="R110" i="18"/>
  <c r="R122" i="18"/>
  <c r="T138" i="18"/>
  <c r="R65" i="18"/>
  <c r="R68" i="18"/>
  <c r="T145" i="18"/>
  <c r="T83" i="18"/>
  <c r="T113" i="18"/>
  <c r="T43" i="18"/>
  <c r="Q32" i="18"/>
  <c r="T32" i="18" s="1"/>
  <c r="S47" i="18"/>
  <c r="P37" i="18"/>
  <c r="S37" i="18" s="1"/>
  <c r="O66" i="18"/>
  <c r="S66" i="18"/>
  <c r="S49" i="18"/>
  <c r="R62" i="18"/>
  <c r="O83" i="18"/>
  <c r="R83" i="18" s="1"/>
  <c r="R84" i="18"/>
  <c r="Q115" i="18"/>
  <c r="T115" i="18" s="1"/>
  <c r="T116" i="18"/>
  <c r="Q118" i="18"/>
  <c r="T119" i="18"/>
  <c r="R51" i="18"/>
  <c r="R52" i="18"/>
  <c r="T53" i="18"/>
  <c r="O53" i="18"/>
  <c r="R54" i="18"/>
  <c r="P48" i="18"/>
  <c r="S57" i="18"/>
  <c r="S61" i="18"/>
  <c r="Q33" i="18"/>
  <c r="T78" i="18"/>
  <c r="O78" i="18"/>
  <c r="R78" i="18" s="1"/>
  <c r="R79" i="18"/>
  <c r="T85" i="18"/>
  <c r="R86" i="18"/>
  <c r="Q104" i="18"/>
  <c r="T105" i="18"/>
  <c r="Q89" i="18"/>
  <c r="T89" i="18" s="1"/>
  <c r="T106" i="18"/>
  <c r="T107" i="18"/>
  <c r="T125" i="18"/>
  <c r="T126" i="18"/>
  <c r="T130" i="18"/>
  <c r="R147" i="18"/>
  <c r="Q42" i="18"/>
  <c r="T56" i="18"/>
  <c r="Q140" i="18"/>
  <c r="T141" i="18"/>
  <c r="S46" i="18"/>
  <c r="P36" i="18"/>
  <c r="S36" i="18" s="1"/>
  <c r="R67" i="18"/>
  <c r="T128" i="18"/>
  <c r="T132" i="18"/>
  <c r="Q133" i="18"/>
  <c r="T133" i="18" s="1"/>
  <c r="T134" i="18"/>
  <c r="I43" i="18"/>
  <c r="F36" i="18"/>
  <c r="T61" i="18"/>
  <c r="S64" i="18"/>
  <c r="L71" i="18"/>
  <c r="R72" i="18"/>
  <c r="T73" i="18"/>
  <c r="O73" i="18"/>
  <c r="R73" i="18" s="1"/>
  <c r="R74" i="18"/>
  <c r="T108" i="18"/>
  <c r="T109" i="18"/>
  <c r="T111" i="18"/>
  <c r="O111" i="18"/>
  <c r="R111" i="18" s="1"/>
  <c r="R112" i="18"/>
  <c r="T120" i="18"/>
  <c r="T129" i="18"/>
  <c r="R146" i="18"/>
  <c r="F151" i="18"/>
  <c r="F150" i="18" s="1"/>
  <c r="T41" i="18"/>
  <c r="Q30" i="18"/>
  <c r="L37" i="17"/>
  <c r="L35" i="17" s="1"/>
  <c r="L16" i="17"/>
  <c r="O37" i="17"/>
  <c r="O35" i="17" s="1"/>
  <c r="O16" i="17"/>
  <c r="O14" i="17" s="1"/>
  <c r="O10" i="17" s="1"/>
  <c r="H37" i="17"/>
  <c r="H16" i="17"/>
  <c r="J39" i="17"/>
  <c r="K37" i="17"/>
  <c r="K16" i="17"/>
  <c r="K14" i="17" s="1"/>
  <c r="K10" i="17" s="1"/>
  <c r="M39" i="17"/>
  <c r="N16" i="17"/>
  <c r="N37" i="17"/>
  <c r="M129" i="18"/>
  <c r="L129" i="18" s="1"/>
  <c r="M141" i="18"/>
  <c r="M140" i="18" s="1"/>
  <c r="L143" i="18"/>
  <c r="R143" i="18" s="1"/>
  <c r="L144" i="18"/>
  <c r="R144" i="18" s="1"/>
  <c r="P128" i="18"/>
  <c r="J132" i="18"/>
  <c r="I132" i="18" s="1"/>
  <c r="J125" i="18"/>
  <c r="I125" i="18" s="1"/>
  <c r="J134" i="18"/>
  <c r="J133" i="18" s="1"/>
  <c r="J126" i="18"/>
  <c r="I126" i="18" s="1"/>
  <c r="O139" i="18"/>
  <c r="R139" i="18" s="1"/>
  <c r="P132" i="18"/>
  <c r="O132" i="18" s="1"/>
  <c r="R132" i="18" s="1"/>
  <c r="L139" i="18"/>
  <c r="L138" i="18" s="1"/>
  <c r="M132" i="18"/>
  <c r="L132" i="18" s="1"/>
  <c r="I139" i="18"/>
  <c r="J127" i="18"/>
  <c r="I136" i="18"/>
  <c r="I137" i="18"/>
  <c r="I138" i="18"/>
  <c r="N44" i="18"/>
  <c r="T44" i="18" s="1"/>
  <c r="G47" i="18"/>
  <c r="G37" i="18" s="1"/>
  <c r="F37" i="18" s="1"/>
  <c r="I131" i="18"/>
  <c r="F32" i="18"/>
  <c r="I30" i="18"/>
  <c r="L92" i="18"/>
  <c r="L120" i="18"/>
  <c r="P44" i="18"/>
  <c r="O35" i="18"/>
  <c r="L57" i="18"/>
  <c r="L95" i="18"/>
  <c r="L94" i="18" s="1"/>
  <c r="L165" i="18"/>
  <c r="L164" i="18" s="1"/>
  <c r="I41" i="18"/>
  <c r="L121" i="18"/>
  <c r="N149" i="18"/>
  <c r="N148" i="18" s="1"/>
  <c r="L85" i="18"/>
  <c r="L46" i="18"/>
  <c r="N48" i="18"/>
  <c r="O151" i="18"/>
  <c r="O150" i="18" s="1"/>
  <c r="M149" i="18"/>
  <c r="M148" i="18" s="1"/>
  <c r="F166" i="18"/>
  <c r="F44" i="18"/>
  <c r="L100" i="18"/>
  <c r="O128" i="18"/>
  <c r="R128" i="18" s="1"/>
  <c r="O129" i="18"/>
  <c r="P88" i="18"/>
  <c r="P87" i="18" s="1"/>
  <c r="O85" i="18"/>
  <c r="L64" i="18"/>
  <c r="I106" i="18"/>
  <c r="O108" i="18"/>
  <c r="N124" i="18"/>
  <c r="I129" i="18"/>
  <c r="H149" i="18"/>
  <c r="H148" i="18" s="1"/>
  <c r="G149" i="18"/>
  <c r="G148" i="18" s="1"/>
  <c r="L151" i="18"/>
  <c r="L150" i="18" s="1"/>
  <c r="M158" i="18"/>
  <c r="O165" i="18"/>
  <c r="O164" i="18" s="1"/>
  <c r="L36" i="18"/>
  <c r="L56" i="18"/>
  <c r="Q75" i="18"/>
  <c r="T75" i="18" s="1"/>
  <c r="F83" i="18"/>
  <c r="F81" i="18"/>
  <c r="F80" i="18" s="1"/>
  <c r="I85" i="18"/>
  <c r="O131" i="18"/>
  <c r="R131" i="18" s="1"/>
  <c r="I141" i="18"/>
  <c r="I140" i="18" s="1"/>
  <c r="N158" i="18"/>
  <c r="J32" i="18"/>
  <c r="I32" i="18" s="1"/>
  <c r="L49" i="18"/>
  <c r="K89" i="18"/>
  <c r="I89" i="18" s="1"/>
  <c r="O116" i="18"/>
  <c r="L131" i="18"/>
  <c r="L159" i="18"/>
  <c r="L158" i="18" s="1"/>
  <c r="Q149" i="18"/>
  <c r="Q148" i="18" s="1"/>
  <c r="O37" i="18"/>
  <c r="R37" i="18" s="1"/>
  <c r="O47" i="18"/>
  <c r="L47" i="18"/>
  <c r="L37" i="18"/>
  <c r="L30" i="18"/>
  <c r="L106" i="18"/>
  <c r="M89" i="18"/>
  <c r="L89" i="18" s="1"/>
  <c r="F49" i="18"/>
  <c r="Q55" i="18"/>
  <c r="T55" i="18" s="1"/>
  <c r="N104" i="18"/>
  <c r="O113" i="18"/>
  <c r="R113" i="18" s="1"/>
  <c r="F43" i="18"/>
  <c r="Q48" i="18"/>
  <c r="O56" i="18"/>
  <c r="O58" i="18"/>
  <c r="L76" i="18"/>
  <c r="L75" i="18" s="1"/>
  <c r="M75" i="18"/>
  <c r="L91" i="18"/>
  <c r="O106" i="18"/>
  <c r="R106" i="18" s="1"/>
  <c r="P149" i="18"/>
  <c r="P148" i="18" s="1"/>
  <c r="F159" i="18"/>
  <c r="F158" i="18" s="1"/>
  <c r="O159" i="18"/>
  <c r="O158" i="18" s="1"/>
  <c r="L160" i="18"/>
  <c r="I46" i="18"/>
  <c r="J36" i="18"/>
  <c r="I36" i="18" s="1"/>
  <c r="F76" i="18"/>
  <c r="F75" i="18" s="1"/>
  <c r="G75" i="18"/>
  <c r="F95" i="18"/>
  <c r="F94" i="18" s="1"/>
  <c r="F96" i="18"/>
  <c r="F106" i="18"/>
  <c r="G89" i="18"/>
  <c r="F89" i="18" s="1"/>
  <c r="L41" i="18"/>
  <c r="O46" i="18"/>
  <c r="O49" i="18"/>
  <c r="R49" i="18" s="1"/>
  <c r="M55" i="18"/>
  <c r="N88" i="18"/>
  <c r="N87" i="18" s="1"/>
  <c r="L93" i="18"/>
  <c r="H40" i="18"/>
  <c r="H39" i="18" s="1"/>
  <c r="G33" i="18"/>
  <c r="F33" i="18" s="1"/>
  <c r="O92" i="18"/>
  <c r="R92" i="18" s="1"/>
  <c r="O95" i="18"/>
  <c r="O94" i="18" s="1"/>
  <c r="O96" i="18"/>
  <c r="J149" i="18"/>
  <c r="J148" i="18" s="1"/>
  <c r="G150" i="18"/>
  <c r="F107" i="18"/>
  <c r="L107" i="18"/>
  <c r="L108" i="18"/>
  <c r="I128" i="18"/>
  <c r="I130" i="18"/>
  <c r="L66" i="18"/>
  <c r="L116" i="18"/>
  <c r="L115" i="18" s="1"/>
  <c r="L128" i="18"/>
  <c r="L130" i="18"/>
  <c r="H124" i="18"/>
  <c r="H123" i="18" s="1"/>
  <c r="K55" i="18"/>
  <c r="K48" i="18"/>
  <c r="I81" i="18"/>
  <c r="I80" i="18" s="1"/>
  <c r="F61" i="18"/>
  <c r="I49" i="18"/>
  <c r="H30" i="18"/>
  <c r="H29" i="18" s="1"/>
  <c r="F66" i="18"/>
  <c r="I82" i="18"/>
  <c r="I35" i="18"/>
  <c r="I107" i="18"/>
  <c r="K90" i="18"/>
  <c r="I90" i="18" s="1"/>
  <c r="O61" i="18"/>
  <c r="O71" i="18"/>
  <c r="F93" i="18"/>
  <c r="H88" i="18"/>
  <c r="H87" i="18" s="1"/>
  <c r="I152" i="18"/>
  <c r="I151" i="18"/>
  <c r="O41" i="18"/>
  <c r="O42" i="18"/>
  <c r="L43" i="18"/>
  <c r="L32" i="18"/>
  <c r="F48" i="18"/>
  <c r="N55" i="18"/>
  <c r="F57" i="18"/>
  <c r="F55" i="18" s="1"/>
  <c r="O57" i="18"/>
  <c r="R57" i="18" s="1"/>
  <c r="P55" i="18"/>
  <c r="I58" i="18"/>
  <c r="J55" i="18"/>
  <c r="J47" i="18"/>
  <c r="O64" i="18"/>
  <c r="R64" i="18" s="1"/>
  <c r="I76" i="18"/>
  <c r="I75" i="18" s="1"/>
  <c r="J75" i="18"/>
  <c r="J44" i="18"/>
  <c r="O76" i="18"/>
  <c r="K124" i="18"/>
  <c r="K123" i="18" s="1"/>
  <c r="K149" i="18"/>
  <c r="K148" i="18" s="1"/>
  <c r="F41" i="18"/>
  <c r="G55" i="18"/>
  <c r="G42" i="18"/>
  <c r="O107" i="18"/>
  <c r="R107" i="18" s="1"/>
  <c r="Q90" i="18"/>
  <c r="T90" i="18" s="1"/>
  <c r="F64" i="18"/>
  <c r="O81" i="18"/>
  <c r="O109" i="18"/>
  <c r="R109" i="18" s="1"/>
  <c r="O130" i="18"/>
  <c r="O141" i="18"/>
  <c r="O145" i="18"/>
  <c r="R145" i="18" s="1"/>
  <c r="O43" i="18"/>
  <c r="R43" i="18" s="1"/>
  <c r="F46" i="18"/>
  <c r="L53" i="18"/>
  <c r="L61" i="18"/>
  <c r="I62" i="18"/>
  <c r="I61" i="18" s="1"/>
  <c r="K61" i="18"/>
  <c r="I64" i="18"/>
  <c r="L82" i="18"/>
  <c r="R82" i="18" s="1"/>
  <c r="Q124" i="18"/>
  <c r="K150" i="18"/>
  <c r="F38" i="18"/>
  <c r="I56" i="18"/>
  <c r="J42" i="18"/>
  <c r="L58" i="18"/>
  <c r="I66" i="18"/>
  <c r="G90" i="18"/>
  <c r="M90" i="18"/>
  <c r="Q91" i="18"/>
  <c r="T91" i="18" s="1"/>
  <c r="I96" i="18"/>
  <c r="I95" i="18"/>
  <c r="I94" i="18" s="1"/>
  <c r="O105" i="18"/>
  <c r="R105" i="18" s="1"/>
  <c r="O119" i="18"/>
  <c r="O121" i="18"/>
  <c r="O120" i="18"/>
  <c r="I160" i="18"/>
  <c r="I159" i="18"/>
  <c r="I158" i="18" s="1"/>
  <c r="I166" i="18"/>
  <c r="I165" i="18"/>
  <c r="I164" i="18" s="1"/>
  <c r="M42" i="18"/>
  <c r="L81" i="18"/>
  <c r="L80" i="18" s="1"/>
  <c r="L105" i="18"/>
  <c r="L104" i="18" s="1"/>
  <c r="E239" i="17"/>
  <c r="E236" i="17" s="1"/>
  <c r="H239" i="17"/>
  <c r="H236" i="17" s="1"/>
  <c r="I239" i="17"/>
  <c r="I236" i="17" s="1"/>
  <c r="K239" i="17"/>
  <c r="K236" i="17" s="1"/>
  <c r="L239" i="17"/>
  <c r="L236" i="17" s="1"/>
  <c r="O239" i="17"/>
  <c r="F236" i="17"/>
  <c r="E155" i="17"/>
  <c r="E79" i="17" s="1"/>
  <c r="E53" i="17" s="1"/>
  <c r="F155" i="17"/>
  <c r="H155" i="17"/>
  <c r="I155" i="17"/>
  <c r="L155" i="17"/>
  <c r="N155" i="17"/>
  <c r="O155" i="17"/>
  <c r="D155" i="17"/>
  <c r="E154" i="17"/>
  <c r="E77" i="17" s="1"/>
  <c r="F154" i="17"/>
  <c r="G154" i="17"/>
  <c r="H154" i="17"/>
  <c r="H77" i="17" s="1"/>
  <c r="H52" i="17" s="1"/>
  <c r="I154" i="17"/>
  <c r="I77" i="17" s="1"/>
  <c r="I52" i="17" s="1"/>
  <c r="I30" i="17" s="1"/>
  <c r="J154" i="17"/>
  <c r="K154" i="17"/>
  <c r="K77" i="17" s="1"/>
  <c r="K52" i="17" s="1"/>
  <c r="L154" i="17"/>
  <c r="L77" i="17" s="1"/>
  <c r="L52" i="17" s="1"/>
  <c r="L30" i="17" s="1"/>
  <c r="M154" i="17"/>
  <c r="N154" i="17"/>
  <c r="N77" i="17" s="1"/>
  <c r="N52" i="17" s="1"/>
  <c r="O154" i="17"/>
  <c r="O77" i="17" s="1"/>
  <c r="O52" i="17" s="1"/>
  <c r="O30" i="17" s="1"/>
  <c r="D154" i="17"/>
  <c r="E152" i="17"/>
  <c r="F152" i="17"/>
  <c r="G152" i="17"/>
  <c r="H152" i="17"/>
  <c r="I152" i="17"/>
  <c r="J152" i="17"/>
  <c r="K152" i="17"/>
  <c r="L152" i="17"/>
  <c r="M152" i="17"/>
  <c r="N152" i="17"/>
  <c r="O152" i="17"/>
  <c r="D152" i="17"/>
  <c r="E157" i="17"/>
  <c r="H157" i="17"/>
  <c r="K157" i="17"/>
  <c r="N157" i="17"/>
  <c r="E209" i="17"/>
  <c r="F209" i="17"/>
  <c r="I209" i="17"/>
  <c r="L209" i="17"/>
  <c r="O209" i="17"/>
  <c r="D209" i="17"/>
  <c r="M232" i="17"/>
  <c r="M155" i="17" s="1"/>
  <c r="J232" i="17"/>
  <c r="J155" i="17" s="1"/>
  <c r="G232" i="17"/>
  <c r="G155" i="17" s="1"/>
  <c r="M804" i="17"/>
  <c r="J804" i="17"/>
  <c r="G804" i="17"/>
  <c r="D804" i="17"/>
  <c r="M790" i="17"/>
  <c r="J790" i="17"/>
  <c r="G790" i="17"/>
  <c r="D790" i="17"/>
  <c r="O776" i="17"/>
  <c r="M776" i="17" s="1"/>
  <c r="L776" i="17"/>
  <c r="J776" i="17" s="1"/>
  <c r="I776" i="17"/>
  <c r="G776" i="17" s="1"/>
  <c r="F776" i="17"/>
  <c r="D776" i="17" s="1"/>
  <c r="D762" i="17"/>
  <c r="M748" i="17"/>
  <c r="J748" i="17"/>
  <c r="G748" i="17"/>
  <c r="D748" i="17"/>
  <c r="O734" i="17"/>
  <c r="M734" i="17" s="1"/>
  <c r="L734" i="17"/>
  <c r="J734" i="17" s="1"/>
  <c r="I734" i="17"/>
  <c r="G734" i="17" s="1"/>
  <c r="F734" i="17"/>
  <c r="D734" i="17" s="1"/>
  <c r="M720" i="17"/>
  <c r="J720" i="17"/>
  <c r="G720" i="17"/>
  <c r="D720" i="17"/>
  <c r="M718" i="17"/>
  <c r="M704" i="17" s="1"/>
  <c r="J718" i="17"/>
  <c r="J704" i="17" s="1"/>
  <c r="G718" i="17"/>
  <c r="G704" i="17" s="1"/>
  <c r="D718" i="17"/>
  <c r="D704" i="17" s="1"/>
  <c r="O704" i="17"/>
  <c r="N704" i="17"/>
  <c r="L704" i="17"/>
  <c r="K704" i="17"/>
  <c r="I704" i="17"/>
  <c r="H704" i="17"/>
  <c r="F704" i="17"/>
  <c r="M702" i="17"/>
  <c r="M688" i="17" s="1"/>
  <c r="J702" i="17"/>
  <c r="J688" i="17" s="1"/>
  <c r="G702" i="17"/>
  <c r="G688" i="17" s="1"/>
  <c r="D702" i="17"/>
  <c r="O688" i="17"/>
  <c r="N688" i="17"/>
  <c r="L688" i="17"/>
  <c r="K688" i="17"/>
  <c r="I688" i="17"/>
  <c r="H688" i="17"/>
  <c r="F688" i="17"/>
  <c r="D688" i="17"/>
  <c r="O686" i="17"/>
  <c r="O672" i="17" s="1"/>
  <c r="N686" i="17"/>
  <c r="L686" i="17"/>
  <c r="L672" i="17" s="1"/>
  <c r="K686" i="17"/>
  <c r="I686" i="17"/>
  <c r="I671" i="17" s="1"/>
  <c r="I657" i="17" s="1"/>
  <c r="H686" i="17"/>
  <c r="H672" i="17" s="1"/>
  <c r="F686" i="17"/>
  <c r="D686" i="17" s="1"/>
  <c r="M655" i="17"/>
  <c r="M641" i="17" s="1"/>
  <c r="J655" i="17"/>
  <c r="J641" i="17" s="1"/>
  <c r="G655" i="17"/>
  <c r="G641" i="17" s="1"/>
  <c r="D655" i="17"/>
  <c r="D641" i="17" s="1"/>
  <c r="O641" i="17"/>
  <c r="L641" i="17"/>
  <c r="I641" i="17"/>
  <c r="F641" i="17"/>
  <c r="M639" i="17"/>
  <c r="J639" i="17"/>
  <c r="J625" i="17" s="1"/>
  <c r="G639" i="17"/>
  <c r="G625" i="17" s="1"/>
  <c r="D639" i="17"/>
  <c r="D625" i="17" s="1"/>
  <c r="O625" i="17"/>
  <c r="M625" i="17"/>
  <c r="L625" i="17"/>
  <c r="I625" i="17"/>
  <c r="F625" i="17"/>
  <c r="M624" i="17"/>
  <c r="J624" i="17"/>
  <c r="G624" i="17"/>
  <c r="D624" i="17"/>
  <c r="M623" i="17"/>
  <c r="M609" i="17" s="1"/>
  <c r="J623" i="17"/>
  <c r="J609" i="17" s="1"/>
  <c r="G623" i="17"/>
  <c r="G609" i="17" s="1"/>
  <c r="D623" i="17"/>
  <c r="D609" i="17" s="1"/>
  <c r="O609" i="17"/>
  <c r="N609" i="17"/>
  <c r="L609" i="17"/>
  <c r="K609" i="17"/>
  <c r="I609" i="17"/>
  <c r="H609" i="17"/>
  <c r="F609" i="17"/>
  <c r="E609" i="17"/>
  <c r="M607" i="17"/>
  <c r="M593" i="17" s="1"/>
  <c r="J607" i="17"/>
  <c r="J593" i="17" s="1"/>
  <c r="G607" i="17"/>
  <c r="G593" i="17" s="1"/>
  <c r="D607" i="17"/>
  <c r="D593" i="17" s="1"/>
  <c r="O593" i="17"/>
  <c r="L593" i="17"/>
  <c r="I593" i="17"/>
  <c r="F593" i="17"/>
  <c r="O591" i="17"/>
  <c r="O577" i="17" s="1"/>
  <c r="N591" i="17"/>
  <c r="L591" i="17"/>
  <c r="L577" i="17" s="1"/>
  <c r="K591" i="17"/>
  <c r="I591" i="17"/>
  <c r="I577" i="17" s="1"/>
  <c r="H591" i="17"/>
  <c r="F591" i="17"/>
  <c r="D591" i="17" s="1"/>
  <c r="D577" i="17" s="1"/>
  <c r="M575" i="17"/>
  <c r="M561" i="17" s="1"/>
  <c r="J575" i="17"/>
  <c r="J561" i="17" s="1"/>
  <c r="G575" i="17"/>
  <c r="G561" i="17" s="1"/>
  <c r="D575" i="17"/>
  <c r="D561" i="17" s="1"/>
  <c r="O561" i="17"/>
  <c r="L561" i="17"/>
  <c r="I561" i="17"/>
  <c r="F561" i="17"/>
  <c r="M559" i="17"/>
  <c r="M545" i="17" s="1"/>
  <c r="J559" i="17"/>
  <c r="J545" i="17" s="1"/>
  <c r="G559" i="17"/>
  <c r="G545" i="17" s="1"/>
  <c r="F559" i="17"/>
  <c r="F545" i="17" s="1"/>
  <c r="D559" i="17"/>
  <c r="D545" i="17" s="1"/>
  <c r="O545" i="17"/>
  <c r="M543" i="17"/>
  <c r="M529" i="17" s="1"/>
  <c r="J543" i="17"/>
  <c r="J529" i="17" s="1"/>
  <c r="G543" i="17"/>
  <c r="G529" i="17" s="1"/>
  <c r="D543" i="17"/>
  <c r="D529" i="17" s="1"/>
  <c r="O529" i="17"/>
  <c r="L529" i="17"/>
  <c r="I529" i="17"/>
  <c r="F529" i="17"/>
  <c r="M527" i="17"/>
  <c r="M513" i="17" s="1"/>
  <c r="J527" i="17"/>
  <c r="J513" i="17" s="1"/>
  <c r="G527" i="17"/>
  <c r="G513" i="17" s="1"/>
  <c r="D527" i="17"/>
  <c r="O513" i="17"/>
  <c r="L513" i="17"/>
  <c r="I513" i="17"/>
  <c r="D513" i="17"/>
  <c r="M511" i="17"/>
  <c r="M497" i="17" s="1"/>
  <c r="J511" i="17"/>
  <c r="J497" i="17" s="1"/>
  <c r="G511" i="17"/>
  <c r="G497" i="17" s="1"/>
  <c r="D511" i="17"/>
  <c r="D497" i="17" s="1"/>
  <c r="O497" i="17"/>
  <c r="L497" i="17"/>
  <c r="I497" i="17"/>
  <c r="F497" i="17"/>
  <c r="M495" i="17"/>
  <c r="M482" i="17" s="1"/>
  <c r="J495" i="17"/>
  <c r="J482" i="17" s="1"/>
  <c r="G495" i="17"/>
  <c r="G482" i="17" s="1"/>
  <c r="D495" i="17"/>
  <c r="D482" i="17" s="1"/>
  <c r="O482" i="17"/>
  <c r="L482" i="17"/>
  <c r="I482" i="17"/>
  <c r="F482" i="17"/>
  <c r="J480" i="17"/>
  <c r="I480" i="17"/>
  <c r="G480" i="17" s="1"/>
  <c r="G467" i="17" s="1"/>
  <c r="F480" i="17"/>
  <c r="D480" i="17" s="1"/>
  <c r="D467" i="17" s="1"/>
  <c r="M453" i="17"/>
  <c r="J453" i="17"/>
  <c r="G453" i="17"/>
  <c r="D453" i="17"/>
  <c r="M439" i="17"/>
  <c r="J439" i="17"/>
  <c r="G439" i="17"/>
  <c r="D439" i="17"/>
  <c r="M425" i="17"/>
  <c r="J425" i="17"/>
  <c r="G425" i="17"/>
  <c r="D425" i="17"/>
  <c r="M411" i="17"/>
  <c r="M397" i="17" s="1"/>
  <c r="J411" i="17"/>
  <c r="J397" i="17" s="1"/>
  <c r="G411" i="17"/>
  <c r="D411" i="17"/>
  <c r="O397" i="17"/>
  <c r="L397" i="17"/>
  <c r="I397" i="17"/>
  <c r="F397" i="17"/>
  <c r="N395" i="17"/>
  <c r="K395" i="17"/>
  <c r="H395" i="17"/>
  <c r="E395" i="17"/>
  <c r="D370" i="17"/>
  <c r="O370" i="17"/>
  <c r="O368" i="17" s="1"/>
  <c r="L370" i="17"/>
  <c r="L368" i="17" s="1"/>
  <c r="I370" i="17"/>
  <c r="I368" i="17" s="1"/>
  <c r="F370" i="17"/>
  <c r="F368" i="17" s="1"/>
  <c r="J367" i="17"/>
  <c r="G367" i="17"/>
  <c r="I344" i="17"/>
  <c r="O332" i="17"/>
  <c r="M332" i="17" s="1"/>
  <c r="M330" i="17" s="1"/>
  <c r="L332" i="17"/>
  <c r="I332" i="17"/>
  <c r="F332" i="17"/>
  <c r="M326" i="17"/>
  <c r="J326" i="17"/>
  <c r="G326" i="17"/>
  <c r="D326" i="17"/>
  <c r="M317" i="17"/>
  <c r="M315" i="17" s="1"/>
  <c r="M313" i="17" s="1"/>
  <c r="J317" i="17"/>
  <c r="J315" i="17" s="1"/>
  <c r="J313" i="17" s="1"/>
  <c r="G317" i="17"/>
  <c r="G315" i="17" s="1"/>
  <c r="G313" i="17" s="1"/>
  <c r="D317" i="17"/>
  <c r="D315" i="17" s="1"/>
  <c r="D313" i="17" s="1"/>
  <c r="O315" i="17"/>
  <c r="O313" i="17" s="1"/>
  <c r="L317" i="17"/>
  <c r="L315" i="17" s="1"/>
  <c r="L313" i="17" s="1"/>
  <c r="I317" i="17"/>
  <c r="I315" i="17" s="1"/>
  <c r="I313" i="17" s="1"/>
  <c r="F317" i="17"/>
  <c r="F315" i="17" s="1"/>
  <c r="F313" i="17" s="1"/>
  <c r="N313" i="17"/>
  <c r="K313" i="17"/>
  <c r="H313" i="17"/>
  <c r="E313" i="17"/>
  <c r="M298" i="17"/>
  <c r="J298" i="17"/>
  <c r="G298" i="17"/>
  <c r="D298" i="17"/>
  <c r="O285" i="17"/>
  <c r="M285" i="17" s="1"/>
  <c r="L285" i="17"/>
  <c r="J285" i="17" s="1"/>
  <c r="I285" i="17"/>
  <c r="G285" i="17" s="1"/>
  <c r="F285" i="17"/>
  <c r="D285" i="17" s="1"/>
  <c r="M249" i="17"/>
  <c r="J249" i="17"/>
  <c r="G249" i="17"/>
  <c r="M241" i="17"/>
  <c r="J241" i="17"/>
  <c r="G241" i="17"/>
  <c r="D241" i="17"/>
  <c r="D239" i="17" s="1"/>
  <c r="M224" i="17"/>
  <c r="M214" i="17" s="1"/>
  <c r="M211" i="17" s="1"/>
  <c r="J224" i="17"/>
  <c r="J214" i="17" s="1"/>
  <c r="J211" i="17" s="1"/>
  <c r="G224" i="17"/>
  <c r="G214" i="17" s="1"/>
  <c r="G211" i="17" s="1"/>
  <c r="G209" i="17" s="1"/>
  <c r="N214" i="17"/>
  <c r="N211" i="17" s="1"/>
  <c r="N209" i="17" s="1"/>
  <c r="N79" i="17" s="1"/>
  <c r="N53" i="17" s="1"/>
  <c r="K214" i="17"/>
  <c r="H214" i="17"/>
  <c r="H211" i="17" s="1"/>
  <c r="H209" i="17" s="1"/>
  <c r="H79" i="17" s="1"/>
  <c r="H53" i="17" s="1"/>
  <c r="K211" i="17"/>
  <c r="K209" i="17" s="1"/>
  <c r="K79" i="17" s="1"/>
  <c r="K53" i="17" s="1"/>
  <c r="M191" i="17"/>
  <c r="M189" i="17" s="1"/>
  <c r="M185" i="17" s="1"/>
  <c r="M183" i="17" s="1"/>
  <c r="J191" i="17"/>
  <c r="I140" i="17"/>
  <c r="I63" i="17" s="1"/>
  <c r="I39" i="17" s="1"/>
  <c r="F140" i="17"/>
  <c r="F63" i="17" s="1"/>
  <c r="D191" i="17"/>
  <c r="O189" i="17"/>
  <c r="O185" i="17" s="1"/>
  <c r="O183" i="17" s="1"/>
  <c r="N189" i="17"/>
  <c r="L189" i="17"/>
  <c r="L185" i="17" s="1"/>
  <c r="L183" i="17" s="1"/>
  <c r="K189" i="17"/>
  <c r="K185" i="17" s="1"/>
  <c r="K183" i="17" s="1"/>
  <c r="H189" i="17"/>
  <c r="H185" i="17" s="1"/>
  <c r="H183" i="17" s="1"/>
  <c r="E189" i="17"/>
  <c r="E185" i="17" s="1"/>
  <c r="E183" i="17" s="1"/>
  <c r="N185" i="17"/>
  <c r="N183" i="17" s="1"/>
  <c r="F185" i="17"/>
  <c r="F183" i="17" s="1"/>
  <c r="M165" i="17"/>
  <c r="J165" i="17"/>
  <c r="J163" i="17" s="1"/>
  <c r="J159" i="17" s="1"/>
  <c r="J157" i="17" s="1"/>
  <c r="G165" i="17"/>
  <c r="D165" i="17"/>
  <c r="D163" i="17" s="1"/>
  <c r="D159" i="17" s="1"/>
  <c r="D157" i="17" s="1"/>
  <c r="O163" i="17"/>
  <c r="O159" i="17" s="1"/>
  <c r="O157" i="17" s="1"/>
  <c r="L163" i="17"/>
  <c r="L159" i="17" s="1"/>
  <c r="L157" i="17" s="1"/>
  <c r="I163" i="17"/>
  <c r="I159" i="17" s="1"/>
  <c r="I157" i="17" s="1"/>
  <c r="F163" i="17"/>
  <c r="F159" i="17" s="1"/>
  <c r="F157" i="17" s="1"/>
  <c r="O150" i="17"/>
  <c r="N150" i="17"/>
  <c r="L150" i="17"/>
  <c r="K150" i="17"/>
  <c r="I150" i="17"/>
  <c r="H150" i="17"/>
  <c r="G150" i="17" s="1"/>
  <c r="F150" i="17"/>
  <c r="E150" i="17"/>
  <c r="O148" i="17"/>
  <c r="N148" i="17"/>
  <c r="L148" i="17"/>
  <c r="K148" i="17"/>
  <c r="I148" i="17"/>
  <c r="H148" i="17"/>
  <c r="F148" i="17"/>
  <c r="E148" i="17"/>
  <c r="O146" i="17"/>
  <c r="N146" i="17"/>
  <c r="L146" i="17"/>
  <c r="K146" i="17"/>
  <c r="I146" i="17"/>
  <c r="H146" i="17"/>
  <c r="G146" i="17"/>
  <c r="F146" i="17"/>
  <c r="D146" i="17" s="1"/>
  <c r="E146" i="17"/>
  <c r="O144" i="17"/>
  <c r="N144" i="17"/>
  <c r="L144" i="17"/>
  <c r="K144" i="17"/>
  <c r="I144" i="17"/>
  <c r="H144" i="17"/>
  <c r="F144" i="17"/>
  <c r="E144" i="17"/>
  <c r="D144" i="17" s="1"/>
  <c r="O142" i="17"/>
  <c r="N142" i="17"/>
  <c r="L142" i="17"/>
  <c r="K142" i="17"/>
  <c r="I142" i="17"/>
  <c r="H142" i="17"/>
  <c r="F142" i="17"/>
  <c r="E142" i="17"/>
  <c r="D142" i="17" s="1"/>
  <c r="M130" i="17"/>
  <c r="M107" i="17" s="1"/>
  <c r="J130" i="17"/>
  <c r="J107" i="17" s="1"/>
  <c r="G130" i="17"/>
  <c r="G107" i="17" s="1"/>
  <c r="D130" i="17"/>
  <c r="D107" i="17" s="1"/>
  <c r="O107" i="17"/>
  <c r="L107" i="17"/>
  <c r="I107" i="17"/>
  <c r="F107" i="17"/>
  <c r="M106" i="17"/>
  <c r="J106" i="17"/>
  <c r="G106" i="17"/>
  <c r="D106" i="17"/>
  <c r="M105" i="17"/>
  <c r="J105" i="17"/>
  <c r="G105" i="17"/>
  <c r="D105" i="17"/>
  <c r="F71" i="17"/>
  <c r="E71" i="17"/>
  <c r="E63" i="17"/>
  <c r="J81" i="17" l="1"/>
  <c r="G397" i="17"/>
  <c r="O32" i="18"/>
  <c r="R32" i="18" s="1"/>
  <c r="R61" i="18"/>
  <c r="R120" i="18"/>
  <c r="G40" i="18"/>
  <c r="G39" i="18" s="1"/>
  <c r="O138" i="18"/>
  <c r="R138" i="18" s="1"/>
  <c r="R108" i="18"/>
  <c r="R121" i="18"/>
  <c r="D397" i="17"/>
  <c r="R85" i="18"/>
  <c r="M209" i="17"/>
  <c r="Q38" i="18"/>
  <c r="O115" i="18"/>
  <c r="R115" i="18" s="1"/>
  <c r="R116" i="18"/>
  <c r="S48" i="18"/>
  <c r="P38" i="18"/>
  <c r="S38" i="18" s="1"/>
  <c r="F79" i="17"/>
  <c r="F53" i="17" s="1"/>
  <c r="D53" i="17" s="1"/>
  <c r="O89" i="18"/>
  <c r="R89" i="18" s="1"/>
  <c r="T42" i="18"/>
  <c r="Q31" i="18"/>
  <c r="T31" i="18" s="1"/>
  <c r="R66" i="18"/>
  <c r="I79" i="17"/>
  <c r="I53" i="17" s="1"/>
  <c r="G239" i="17"/>
  <c r="G236" i="17" s="1"/>
  <c r="O75" i="18"/>
  <c r="R75" i="18" s="1"/>
  <c r="R76" i="18"/>
  <c r="S55" i="18"/>
  <c r="R41" i="18"/>
  <c r="K40" i="18"/>
  <c r="K39" i="18" s="1"/>
  <c r="K38" i="18"/>
  <c r="K29" i="18" s="1"/>
  <c r="R46" i="18"/>
  <c r="R58" i="18"/>
  <c r="T104" i="18"/>
  <c r="R53" i="18"/>
  <c r="E31" i="17"/>
  <c r="N33" i="18"/>
  <c r="T33" i="18"/>
  <c r="Q93" i="18"/>
  <c r="Q88" i="18" s="1"/>
  <c r="T88" i="18" s="1"/>
  <c r="T118" i="18"/>
  <c r="O80" i="18"/>
  <c r="R80" i="18" s="1"/>
  <c r="R81" i="18"/>
  <c r="P40" i="18"/>
  <c r="P33" i="18"/>
  <c r="P29" i="18" s="1"/>
  <c r="J209" i="17"/>
  <c r="M40" i="18"/>
  <c r="M39" i="18" s="1"/>
  <c r="M31" i="18"/>
  <c r="M29" i="18" s="1"/>
  <c r="O118" i="18"/>
  <c r="R118" i="18" s="1"/>
  <c r="R119" i="18"/>
  <c r="R130" i="18"/>
  <c r="R71" i="18"/>
  <c r="O36" i="18"/>
  <c r="R36" i="18" s="1"/>
  <c r="R56" i="18"/>
  <c r="R47" i="18"/>
  <c r="R129" i="18"/>
  <c r="N38" i="18"/>
  <c r="L38" i="18" s="1"/>
  <c r="T30" i="18"/>
  <c r="U123" i="18"/>
  <c r="T140" i="18"/>
  <c r="J591" i="17"/>
  <c r="J577" i="17" s="1"/>
  <c r="N123" i="18"/>
  <c r="T124" i="18"/>
  <c r="L467" i="17"/>
  <c r="J467" i="17"/>
  <c r="L671" i="17"/>
  <c r="L657" i="17" s="1"/>
  <c r="M686" i="17"/>
  <c r="M671" i="17" s="1"/>
  <c r="M657" i="17" s="1"/>
  <c r="D71" i="17"/>
  <c r="G142" i="17"/>
  <c r="D150" i="17"/>
  <c r="J686" i="17"/>
  <c r="J671" i="17" s="1"/>
  <c r="J657" i="17" s="1"/>
  <c r="G53" i="17"/>
  <c r="H14" i="17"/>
  <c r="H10" i="17" s="1"/>
  <c r="J239" i="17"/>
  <c r="J236" i="17" s="1"/>
  <c r="O671" i="17"/>
  <c r="O657" i="17" s="1"/>
  <c r="N35" i="17"/>
  <c r="N33" i="17" s="1"/>
  <c r="M37" i="17"/>
  <c r="M35" i="17" s="1"/>
  <c r="J16" i="17"/>
  <c r="J14" i="17" s="1"/>
  <c r="J10" i="17" s="1"/>
  <c r="L14" i="17"/>
  <c r="L10" i="17" s="1"/>
  <c r="G144" i="17"/>
  <c r="D148" i="17"/>
  <c r="I330" i="17"/>
  <c r="I328" i="17"/>
  <c r="F395" i="17"/>
  <c r="F382" i="17" s="1"/>
  <c r="K671" i="17"/>
  <c r="K657" i="17" s="1"/>
  <c r="J52" i="17"/>
  <c r="K30" i="17"/>
  <c r="J30" i="17" s="1"/>
  <c r="M52" i="17"/>
  <c r="N30" i="17"/>
  <c r="M30" i="17" s="1"/>
  <c r="F77" i="17"/>
  <c r="F52" i="17" s="1"/>
  <c r="F30" i="17" s="1"/>
  <c r="J332" i="17"/>
  <c r="L330" i="17"/>
  <c r="L328" i="17"/>
  <c r="L79" i="17"/>
  <c r="L53" i="17" s="1"/>
  <c r="G52" i="17"/>
  <c r="H30" i="17"/>
  <c r="G30" i="17" s="1"/>
  <c r="H35" i="17"/>
  <c r="H33" i="17" s="1"/>
  <c r="O79" i="17"/>
  <c r="O53" i="17" s="1"/>
  <c r="I16" i="17"/>
  <c r="I14" i="17" s="1"/>
  <c r="I10" i="17" s="1"/>
  <c r="I37" i="17"/>
  <c r="I35" i="17" s="1"/>
  <c r="M239" i="17"/>
  <c r="M236" i="17" s="1"/>
  <c r="D332" i="17"/>
  <c r="F328" i="17"/>
  <c r="O467" i="17"/>
  <c r="O395" i="17" s="1"/>
  <c r="O382" i="17" s="1"/>
  <c r="M480" i="17"/>
  <c r="M467" i="17" s="1"/>
  <c r="K672" i="17"/>
  <c r="N14" i="17"/>
  <c r="N10" i="17" s="1"/>
  <c r="M16" i="17"/>
  <c r="M14" i="17" s="1"/>
  <c r="M10" i="17" s="1"/>
  <c r="K35" i="17"/>
  <c r="K33" i="17" s="1"/>
  <c r="J37" i="17"/>
  <c r="J35" i="17" s="1"/>
  <c r="G39" i="17"/>
  <c r="J355" i="17"/>
  <c r="J356" i="17"/>
  <c r="G356" i="17"/>
  <c r="G355" i="17"/>
  <c r="G332" i="17"/>
  <c r="E48" i="17"/>
  <c r="K61" i="17"/>
  <c r="O138" i="17"/>
  <c r="O134" i="17" s="1"/>
  <c r="O131" i="17" s="1"/>
  <c r="G370" i="17"/>
  <c r="G368" i="17" s="1"/>
  <c r="G351" i="17"/>
  <c r="G344" i="17" s="1"/>
  <c r="J370" i="17"/>
  <c r="J368" i="17" s="1"/>
  <c r="J351" i="17"/>
  <c r="J344" i="17" s="1"/>
  <c r="M370" i="17"/>
  <c r="M368" i="17" s="1"/>
  <c r="M351" i="17"/>
  <c r="M344" i="17" s="1"/>
  <c r="M342" i="17" s="1"/>
  <c r="M591" i="17"/>
  <c r="M577" i="17" s="1"/>
  <c r="F577" i="17"/>
  <c r="I342" i="17"/>
  <c r="G71" i="17"/>
  <c r="J140" i="17"/>
  <c r="M81" i="17"/>
  <c r="G81" i="17"/>
  <c r="D81" i="17"/>
  <c r="D79" i="17"/>
  <c r="L141" i="18"/>
  <c r="L140" i="18" s="1"/>
  <c r="L137" i="18"/>
  <c r="M127" i="18"/>
  <c r="L127" i="18" s="1"/>
  <c r="I134" i="18"/>
  <c r="I133" i="18" s="1"/>
  <c r="F147" i="18"/>
  <c r="J124" i="18"/>
  <c r="J123" i="18" s="1"/>
  <c r="J121" i="18" s="1"/>
  <c r="P127" i="18"/>
  <c r="O127" i="18" s="1"/>
  <c r="R127" i="18" s="1"/>
  <c r="O137" i="18"/>
  <c r="I127" i="18"/>
  <c r="I124" i="18" s="1"/>
  <c r="I123" i="18" s="1"/>
  <c r="O44" i="18"/>
  <c r="R44" i="18" s="1"/>
  <c r="F47" i="18"/>
  <c r="L44" i="18"/>
  <c r="K88" i="18"/>
  <c r="K87" i="18" s="1"/>
  <c r="N40" i="18"/>
  <c r="N39" i="18" s="1"/>
  <c r="L48" i="18"/>
  <c r="J40" i="18"/>
  <c r="J39" i="18" s="1"/>
  <c r="L149" i="18"/>
  <c r="L148" i="18" s="1"/>
  <c r="O48" i="18"/>
  <c r="Q40" i="18"/>
  <c r="D63" i="17"/>
  <c r="E61" i="17"/>
  <c r="F39" i="17"/>
  <c r="F16" i="17" s="1"/>
  <c r="F61" i="17"/>
  <c r="F57" i="17" s="1"/>
  <c r="F55" i="17" s="1"/>
  <c r="I467" i="17"/>
  <c r="H61" i="17"/>
  <c r="H57" i="17" s="1"/>
  <c r="H55" i="17" s="1"/>
  <c r="G148" i="17"/>
  <c r="M148" i="17"/>
  <c r="J150" i="17"/>
  <c r="G163" i="17"/>
  <c r="G159" i="17" s="1"/>
  <c r="G157" i="17" s="1"/>
  <c r="M140" i="17"/>
  <c r="F330" i="17"/>
  <c r="O330" i="17"/>
  <c r="M328" i="17" s="1"/>
  <c r="O344" i="17"/>
  <c r="O342" i="17" s="1"/>
  <c r="I545" i="17"/>
  <c r="H671" i="17"/>
  <c r="H657" i="17" s="1"/>
  <c r="O236" i="17"/>
  <c r="L35" i="18"/>
  <c r="R35" i="18" s="1"/>
  <c r="F149" i="18"/>
  <c r="F148" i="18" s="1"/>
  <c r="N61" i="17"/>
  <c r="N57" i="17" s="1"/>
  <c r="N55" i="17" s="1"/>
  <c r="O61" i="17"/>
  <c r="I395" i="17"/>
  <c r="I382" i="17" s="1"/>
  <c r="E55" i="17"/>
  <c r="M144" i="17"/>
  <c r="J146" i="17"/>
  <c r="O149" i="18"/>
  <c r="O148" i="18" s="1"/>
  <c r="F30" i="18"/>
  <c r="I38" i="18"/>
  <c r="I48" i="18"/>
  <c r="I55" i="18"/>
  <c r="F42" i="18"/>
  <c r="F40" i="18" s="1"/>
  <c r="G31" i="18"/>
  <c r="G29" i="18" s="1"/>
  <c r="I47" i="18"/>
  <c r="J37" i="18"/>
  <c r="I37" i="18" s="1"/>
  <c r="F90" i="18"/>
  <c r="I42" i="18"/>
  <c r="I40" i="18" s="1"/>
  <c r="J31" i="18"/>
  <c r="Q123" i="18"/>
  <c r="O30" i="18"/>
  <c r="O104" i="18"/>
  <c r="R104" i="18" s="1"/>
  <c r="L90" i="18"/>
  <c r="L88" i="18" s="1"/>
  <c r="L87" i="18" s="1"/>
  <c r="M88" i="18"/>
  <c r="M87" i="18" s="1"/>
  <c r="O55" i="18"/>
  <c r="O90" i="18"/>
  <c r="L55" i="18"/>
  <c r="L42" i="18"/>
  <c r="O91" i="18"/>
  <c r="R91" i="18" s="1"/>
  <c r="O140" i="18"/>
  <c r="R140" i="18" s="1"/>
  <c r="I44" i="18"/>
  <c r="J33" i="18"/>
  <c r="I33" i="18" s="1"/>
  <c r="P39" i="18"/>
  <c r="I150" i="18"/>
  <c r="I149" i="18"/>
  <c r="I148" i="18" s="1"/>
  <c r="E39" i="17"/>
  <c r="E16" i="17" s="1"/>
  <c r="E14" i="17" s="1"/>
  <c r="E10" i="17" s="1"/>
  <c r="M63" i="17"/>
  <c r="N138" i="17"/>
  <c r="N134" i="17" s="1"/>
  <c r="N131" i="17" s="1"/>
  <c r="M77" i="17"/>
  <c r="G77" i="17"/>
  <c r="E52" i="17"/>
  <c r="D140" i="17"/>
  <c r="D189" i="17"/>
  <c r="D185" i="17" s="1"/>
  <c r="D183" i="17" s="1"/>
  <c r="L61" i="17"/>
  <c r="J142" i="17"/>
  <c r="J71" i="17"/>
  <c r="I672" i="17"/>
  <c r="D671" i="17"/>
  <c r="D657" i="17" s="1"/>
  <c r="D672" i="17"/>
  <c r="N671" i="17"/>
  <c r="N657" i="17" s="1"/>
  <c r="N672" i="17"/>
  <c r="L344" i="17"/>
  <c r="L342" i="17" s="1"/>
  <c r="E33" i="17"/>
  <c r="D344" i="17"/>
  <c r="D342" i="17" s="1"/>
  <c r="F48" i="17"/>
  <c r="F24" i="17" s="1"/>
  <c r="D24" i="17" s="1"/>
  <c r="F344" i="17"/>
  <c r="F342" i="17" s="1"/>
  <c r="J189" i="17"/>
  <c r="J185" i="17" s="1"/>
  <c r="J183" i="17" s="1"/>
  <c r="M71" i="17"/>
  <c r="J77" i="17"/>
  <c r="M142" i="17"/>
  <c r="J144" i="17"/>
  <c r="M146" i="17"/>
  <c r="J148" i="17"/>
  <c r="M150" i="17"/>
  <c r="G191" i="17"/>
  <c r="G140" i="17" s="1"/>
  <c r="I189" i="17"/>
  <c r="I185" i="17" s="1"/>
  <c r="I183" i="17" s="1"/>
  <c r="F467" i="17"/>
  <c r="G591" i="17"/>
  <c r="G577" i="17" s="1"/>
  <c r="G686" i="17"/>
  <c r="M163" i="17"/>
  <c r="M159" i="17" s="1"/>
  <c r="M157" i="17" s="1"/>
  <c r="L545" i="17"/>
  <c r="F671" i="17"/>
  <c r="F657" i="17" s="1"/>
  <c r="F672" i="17"/>
  <c r="Q29" i="18" l="1"/>
  <c r="D138" i="17"/>
  <c r="D134" i="17" s="1"/>
  <c r="D131" i="17" s="1"/>
  <c r="I33" i="17"/>
  <c r="M395" i="17"/>
  <c r="M382" i="17" s="1"/>
  <c r="R90" i="18"/>
  <c r="U30" i="18"/>
  <c r="O31" i="18"/>
  <c r="O29" i="18" s="1"/>
  <c r="S39" i="18"/>
  <c r="R55" i="18"/>
  <c r="O33" i="18"/>
  <c r="R48" i="18"/>
  <c r="Q39" i="18"/>
  <c r="T39" i="18" s="1"/>
  <c r="T40" i="18"/>
  <c r="R137" i="18"/>
  <c r="S40" i="18"/>
  <c r="T93" i="18"/>
  <c r="O93" i="18"/>
  <c r="R93" i="18" s="1"/>
  <c r="R30" i="18"/>
  <c r="N29" i="18"/>
  <c r="N11" i="18" s="1"/>
  <c r="N10" i="18" s="1"/>
  <c r="L40" i="18"/>
  <c r="L39" i="18" s="1"/>
  <c r="O40" i="18"/>
  <c r="R40" i="18" s="1"/>
  <c r="R42" i="18"/>
  <c r="L395" i="17"/>
  <c r="L31" i="17" s="1"/>
  <c r="L9" i="17" s="1"/>
  <c r="J29" i="18"/>
  <c r="D61" i="17"/>
  <c r="D57" i="17" s="1"/>
  <c r="G79" i="17"/>
  <c r="T123" i="18"/>
  <c r="S29" i="18"/>
  <c r="L33" i="18"/>
  <c r="R33" i="18" s="1"/>
  <c r="R141" i="18"/>
  <c r="O38" i="18"/>
  <c r="R38" i="18" s="1"/>
  <c r="M672" i="17"/>
  <c r="N31" i="17"/>
  <c r="J672" i="17"/>
  <c r="J79" i="17"/>
  <c r="O31" i="17"/>
  <c r="O9" i="17" s="1"/>
  <c r="D330" i="17"/>
  <c r="D328" i="17"/>
  <c r="M53" i="17"/>
  <c r="M79" i="17"/>
  <c r="L33" i="17"/>
  <c r="J33" i="17" s="1"/>
  <c r="G37" i="17"/>
  <c r="G35" i="17" s="1"/>
  <c r="J53" i="17"/>
  <c r="J328" i="17"/>
  <c r="J330" i="17"/>
  <c r="G330" i="17"/>
  <c r="G328" i="17"/>
  <c r="O33" i="17"/>
  <c r="M33" i="17" s="1"/>
  <c r="I31" i="17"/>
  <c r="I9" i="17" s="1"/>
  <c r="D395" i="17"/>
  <c r="D382" i="17" s="1"/>
  <c r="D31" i="17" s="1"/>
  <c r="D77" i="17"/>
  <c r="N9" i="17"/>
  <c r="G33" i="17"/>
  <c r="G16" i="17"/>
  <c r="G14" i="17" s="1"/>
  <c r="G10" i="17" s="1"/>
  <c r="K31" i="17"/>
  <c r="K9" i="17" s="1"/>
  <c r="H31" i="17"/>
  <c r="H9" i="17" s="1"/>
  <c r="J342" i="17"/>
  <c r="G342" i="17"/>
  <c r="P9" i="17"/>
  <c r="M61" i="17"/>
  <c r="D48" i="17"/>
  <c r="F37" i="17"/>
  <c r="F35" i="17" s="1"/>
  <c r="F33" i="17" s="1"/>
  <c r="D33" i="17" s="1"/>
  <c r="F14" i="17"/>
  <c r="F10" i="17" s="1"/>
  <c r="J63" i="17"/>
  <c r="J61" i="17" s="1"/>
  <c r="F39" i="18"/>
  <c r="L136" i="18"/>
  <c r="M126" i="18"/>
  <c r="I122" i="18"/>
  <c r="I119" i="18" s="1"/>
  <c r="I118" i="18" s="1"/>
  <c r="J119" i="18"/>
  <c r="J118" i="18" s="1"/>
  <c r="J92" i="18" s="1"/>
  <c r="I92" i="18" s="1"/>
  <c r="F146" i="18"/>
  <c r="F145" i="18" s="1"/>
  <c r="G145" i="18"/>
  <c r="G131" i="18"/>
  <c r="F131" i="18" s="1"/>
  <c r="J120" i="18"/>
  <c r="I120" i="18" s="1"/>
  <c r="O136" i="18"/>
  <c r="P126" i="18"/>
  <c r="O126" i="18" s="1"/>
  <c r="N28" i="18"/>
  <c r="F31" i="17"/>
  <c r="K11" i="18"/>
  <c r="K10" i="18" s="1"/>
  <c r="E37" i="17"/>
  <c r="D39" i="17"/>
  <c r="G395" i="17"/>
  <c r="G382" i="17" s="1"/>
  <c r="G31" i="17" s="1"/>
  <c r="D55" i="17"/>
  <c r="I39" i="18"/>
  <c r="H28" i="18"/>
  <c r="H11" i="18"/>
  <c r="H10" i="18" s="1"/>
  <c r="L31" i="18"/>
  <c r="Q28" i="18"/>
  <c r="Q11" i="18"/>
  <c r="F31" i="18"/>
  <c r="F29" i="18" s="1"/>
  <c r="Q87" i="18"/>
  <c r="T87" i="18" s="1"/>
  <c r="P28" i="18"/>
  <c r="I31" i="18"/>
  <c r="I29" i="18" s="1"/>
  <c r="D16" i="17"/>
  <c r="D14" i="17" s="1"/>
  <c r="D10" i="17" s="1"/>
  <c r="O234" i="17"/>
  <c r="M138" i="17"/>
  <c r="M134" i="17" s="1"/>
  <c r="M131" i="17" s="1"/>
  <c r="N234" i="17"/>
  <c r="D52" i="17"/>
  <c r="E30" i="17"/>
  <c r="I61" i="17"/>
  <c r="K57" i="17"/>
  <c r="K55" i="17" s="1"/>
  <c r="G672" i="17"/>
  <c r="G671" i="17"/>
  <c r="G657" i="17" s="1"/>
  <c r="L57" i="17"/>
  <c r="L55" i="17" s="1"/>
  <c r="G189" i="17"/>
  <c r="G185" i="17" s="1"/>
  <c r="G183" i="17" s="1"/>
  <c r="O57" i="17"/>
  <c r="O55" i="17" s="1"/>
  <c r="I121" i="18" l="1"/>
  <c r="D37" i="17"/>
  <c r="D35" i="17" s="1"/>
  <c r="J395" i="17"/>
  <c r="J382" i="17" s="1"/>
  <c r="J31" i="17" s="1"/>
  <c r="J9" i="17" s="1"/>
  <c r="M31" i="17"/>
  <c r="M9" i="17" s="1"/>
  <c r="L382" i="17"/>
  <c r="O88" i="18"/>
  <c r="R88" i="18" s="1"/>
  <c r="L29" i="18"/>
  <c r="R29" i="18" s="1"/>
  <c r="R31" i="18"/>
  <c r="R136" i="18"/>
  <c r="T29" i="18"/>
  <c r="G9" i="17"/>
  <c r="F9" i="17"/>
  <c r="I117" i="18"/>
  <c r="J116" i="18"/>
  <c r="J115" i="18" s="1"/>
  <c r="M125" i="18"/>
  <c r="L125" i="18" s="1"/>
  <c r="L135" i="18"/>
  <c r="M134" i="18"/>
  <c r="M133" i="18" s="1"/>
  <c r="L126" i="18"/>
  <c r="R126" i="18" s="1"/>
  <c r="G130" i="18"/>
  <c r="F130" i="18" s="1"/>
  <c r="F144" i="18"/>
  <c r="P134" i="18"/>
  <c r="P133" i="18" s="1"/>
  <c r="P125" i="18"/>
  <c r="O135" i="18"/>
  <c r="T28" i="18"/>
  <c r="O39" i="18"/>
  <c r="R39" i="18" s="1"/>
  <c r="K28" i="18"/>
  <c r="I28" i="18"/>
  <c r="O28" i="18"/>
  <c r="F28" i="18"/>
  <c r="T11" i="18"/>
  <c r="Q10" i="18"/>
  <c r="T10" i="18" s="1"/>
  <c r="M28" i="18"/>
  <c r="S28" i="18" s="1"/>
  <c r="J28" i="18"/>
  <c r="G28" i="18"/>
  <c r="M234" i="17"/>
  <c r="L138" i="17"/>
  <c r="L134" i="17" s="1"/>
  <c r="L131" i="17" s="1"/>
  <c r="D30" i="17"/>
  <c r="D9" i="17" s="1"/>
  <c r="E9" i="17"/>
  <c r="J57" i="17"/>
  <c r="J55" i="17" s="1"/>
  <c r="G63" i="17"/>
  <c r="G61" i="17" s="1"/>
  <c r="M57" i="17"/>
  <c r="M55" i="17" s="1"/>
  <c r="O87" i="18" l="1"/>
  <c r="R87" i="18" s="1"/>
  <c r="L28" i="18"/>
  <c r="I116" i="18"/>
  <c r="I115" i="18" s="1"/>
  <c r="L134" i="18"/>
  <c r="L133" i="18" s="1"/>
  <c r="R135" i="18"/>
  <c r="M124" i="18"/>
  <c r="L124" i="18"/>
  <c r="F143" i="18"/>
  <c r="G129" i="18"/>
  <c r="F129" i="18" s="1"/>
  <c r="P124" i="18"/>
  <c r="O125" i="18"/>
  <c r="R125" i="18" s="1"/>
  <c r="O134" i="18"/>
  <c r="J108" i="18"/>
  <c r="I114" i="18"/>
  <c r="J105" i="18"/>
  <c r="J104" i="18" s="1"/>
  <c r="J113" i="18"/>
  <c r="R28" i="18"/>
  <c r="L234" i="17"/>
  <c r="K138" i="17"/>
  <c r="K134" i="17" s="1"/>
  <c r="K131" i="17" s="1"/>
  <c r="I57" i="17"/>
  <c r="I55" i="17" s="1"/>
  <c r="BU40" i="15"/>
  <c r="BU27" i="15" s="1"/>
  <c r="BU23" i="15" s="1"/>
  <c r="BS40" i="15"/>
  <c r="BS27" i="15" s="1"/>
  <c r="BS23" i="15" s="1"/>
  <c r="BQ40" i="15"/>
  <c r="BQ27" i="15" s="1"/>
  <c r="BQ23" i="15" s="1"/>
  <c r="BO40" i="15"/>
  <c r="BO27" i="15" s="1"/>
  <c r="BO23" i="15" s="1"/>
  <c r="BM40" i="15"/>
  <c r="BM27" i="15" s="1"/>
  <c r="BM23" i="15" s="1"/>
  <c r="BK40" i="15"/>
  <c r="BK27" i="15" s="1"/>
  <c r="BK23" i="15" s="1"/>
  <c r="BI40" i="15"/>
  <c r="BI27" i="15" s="1"/>
  <c r="BI23" i="15" s="1"/>
  <c r="BG40" i="15"/>
  <c r="BG27" i="15" s="1"/>
  <c r="BG23" i="15" s="1"/>
  <c r="BE40" i="15"/>
  <c r="BE27" i="15" s="1"/>
  <c r="BE23" i="15" s="1"/>
  <c r="BC40" i="15"/>
  <c r="BC27" i="15" s="1"/>
  <c r="BC23" i="15" s="1"/>
  <c r="BA40" i="15"/>
  <c r="BA27" i="15" s="1"/>
  <c r="BA23" i="15" s="1"/>
  <c r="AY40" i="15"/>
  <c r="AY27" i="15" s="1"/>
  <c r="AY23" i="15" s="1"/>
  <c r="AW40" i="15"/>
  <c r="AW27" i="15" s="1"/>
  <c r="AW23" i="15" s="1"/>
  <c r="AU40" i="15"/>
  <c r="AU27" i="15" s="1"/>
  <c r="AU23" i="15" s="1"/>
  <c r="AS40" i="15"/>
  <c r="AS27" i="15" s="1"/>
  <c r="AS23" i="15" s="1"/>
  <c r="AQ40" i="15"/>
  <c r="AQ27" i="15" s="1"/>
  <c r="AQ23" i="15" s="1"/>
  <c r="AO40" i="15"/>
  <c r="AO27" i="15" s="1"/>
  <c r="AO23" i="15" s="1"/>
  <c r="AM40" i="15"/>
  <c r="AM27" i="15" s="1"/>
  <c r="AM23" i="15" s="1"/>
  <c r="AK40" i="15"/>
  <c r="AK27" i="15" s="1"/>
  <c r="AK23" i="15" s="1"/>
  <c r="AI40" i="15"/>
  <c r="AI27" i="15" s="1"/>
  <c r="AI23" i="15" s="1"/>
  <c r="AG40" i="15"/>
  <c r="AG27" i="15" s="1"/>
  <c r="AG23" i="15" s="1"/>
  <c r="AE40" i="15"/>
  <c r="AE27" i="15" s="1"/>
  <c r="AE23" i="15" s="1"/>
  <c r="AC40" i="15"/>
  <c r="AC27" i="15" s="1"/>
  <c r="AC23" i="15" s="1"/>
  <c r="AA40" i="15"/>
  <c r="AA27" i="15" s="1"/>
  <c r="AA23" i="15" s="1"/>
  <c r="Y40" i="15"/>
  <c r="Y27" i="15" s="1"/>
  <c r="Y23" i="15" s="1"/>
  <c r="W40" i="15"/>
  <c r="W27" i="15" s="1"/>
  <c r="W23" i="15" s="1"/>
  <c r="U40" i="15"/>
  <c r="U27" i="15" s="1"/>
  <c r="U23" i="15" s="1"/>
  <c r="S40" i="15"/>
  <c r="S27" i="15" s="1"/>
  <c r="S23" i="15" s="1"/>
  <c r="Q40" i="15"/>
  <c r="Q27" i="15" s="1"/>
  <c r="Q23" i="15" s="1"/>
  <c r="O40" i="15"/>
  <c r="O27" i="15" s="1"/>
  <c r="O23" i="15" s="1"/>
  <c r="M40" i="15"/>
  <c r="M27" i="15" s="1"/>
  <c r="M23" i="15" s="1"/>
  <c r="K40" i="15"/>
  <c r="K27" i="15" s="1"/>
  <c r="K23" i="15" s="1"/>
  <c r="I40" i="15"/>
  <c r="I27" i="15" s="1"/>
  <c r="F39" i="15"/>
  <c r="F33" i="15"/>
  <c r="W8" i="15" l="1"/>
  <c r="W10" i="15"/>
  <c r="AM8" i="15"/>
  <c r="AM10" i="15"/>
  <c r="BC8" i="15"/>
  <c r="BC10" i="15"/>
  <c r="BS8" i="15"/>
  <c r="BS10" i="15"/>
  <c r="Q10" i="15"/>
  <c r="Q8" i="15"/>
  <c r="AG8" i="15"/>
  <c r="AG10" i="15"/>
  <c r="AW10" i="15"/>
  <c r="AW8" i="15"/>
  <c r="BM8" i="15"/>
  <c r="BM10" i="15"/>
  <c r="R134" i="18"/>
  <c r="K8" i="15"/>
  <c r="K10" i="15"/>
  <c r="S8" i="15"/>
  <c r="S10" i="15"/>
  <c r="AA8" i="15"/>
  <c r="AA10" i="15"/>
  <c r="AI8" i="15"/>
  <c r="AI10" i="15"/>
  <c r="AQ8" i="15"/>
  <c r="AQ10" i="15"/>
  <c r="AY8" i="15"/>
  <c r="AY10" i="15"/>
  <c r="BG8" i="15"/>
  <c r="BG10" i="15"/>
  <c r="BO10" i="15"/>
  <c r="BO8" i="15"/>
  <c r="O10" i="15"/>
  <c r="O8" i="15"/>
  <c r="AE10" i="15"/>
  <c r="AE8" i="15"/>
  <c r="AU8" i="15"/>
  <c r="AU10" i="15"/>
  <c r="BK10" i="15"/>
  <c r="BK8" i="15"/>
  <c r="F27" i="15"/>
  <c r="F23" i="15" s="1"/>
  <c r="I23" i="15"/>
  <c r="Y8" i="15"/>
  <c r="Y10" i="15"/>
  <c r="AO8" i="15"/>
  <c r="AO10" i="15"/>
  <c r="BE8" i="15"/>
  <c r="BE10" i="15"/>
  <c r="BU10" i="15"/>
  <c r="BU8" i="15"/>
  <c r="M10" i="15"/>
  <c r="M8" i="15"/>
  <c r="U8" i="15"/>
  <c r="U10" i="15"/>
  <c r="AC10" i="15"/>
  <c r="AC8" i="15"/>
  <c r="AK10" i="15"/>
  <c r="AK8" i="15"/>
  <c r="AS8" i="15"/>
  <c r="AS10" i="15"/>
  <c r="BA8" i="15"/>
  <c r="BA10" i="15"/>
  <c r="BI10" i="15"/>
  <c r="BI8" i="15"/>
  <c r="BQ10" i="15"/>
  <c r="BQ8" i="15"/>
  <c r="M123" i="18"/>
  <c r="M11" i="18"/>
  <c r="M10" i="18" s="1"/>
  <c r="L123" i="18"/>
  <c r="L11" i="18"/>
  <c r="L10" i="18" s="1"/>
  <c r="G141" i="18"/>
  <c r="G140" i="18" s="1"/>
  <c r="G128" i="18"/>
  <c r="F128" i="18" s="1"/>
  <c r="F142" i="18"/>
  <c r="F141" i="18" s="1"/>
  <c r="F140" i="18" s="1"/>
  <c r="O133" i="18"/>
  <c r="R133" i="18" s="1"/>
  <c r="O124" i="18"/>
  <c r="R124" i="18" s="1"/>
  <c r="P123" i="18"/>
  <c r="P11" i="18"/>
  <c r="I113" i="18"/>
  <c r="I105" i="18"/>
  <c r="I104" i="18" s="1"/>
  <c r="I108" i="18"/>
  <c r="J91" i="18"/>
  <c r="J138" i="17"/>
  <c r="J134" i="17" s="1"/>
  <c r="J131" i="17" s="1"/>
  <c r="K234" i="17"/>
  <c r="G57" i="17"/>
  <c r="G55" i="17" s="1"/>
  <c r="F40" i="15"/>
  <c r="I10" i="15" l="1"/>
  <c r="F10" i="15" s="1"/>
  <c r="I8" i="15"/>
  <c r="F8" i="15"/>
  <c r="F139" i="18"/>
  <c r="G132" i="18"/>
  <c r="F132" i="18" s="1"/>
  <c r="O123" i="18"/>
  <c r="R123" i="18" s="1"/>
  <c r="O11" i="18"/>
  <c r="P10" i="18"/>
  <c r="S10" i="18" s="1"/>
  <c r="S11" i="18"/>
  <c r="J88" i="18"/>
  <c r="I91" i="18"/>
  <c r="I88" i="18" s="1"/>
  <c r="I138" i="17"/>
  <c r="I134" i="17" s="1"/>
  <c r="I131" i="17" s="1"/>
  <c r="J234" i="17"/>
  <c r="R11" i="18" l="1"/>
  <c r="O10" i="18"/>
  <c r="R10" i="18" s="1"/>
  <c r="I87" i="18"/>
  <c r="I11" i="18"/>
  <c r="I10" i="18" s="1"/>
  <c r="J87" i="18"/>
  <c r="J11" i="18"/>
  <c r="J10" i="18" s="1"/>
  <c r="H138" i="17"/>
  <c r="H134" i="17" s="1"/>
  <c r="H131" i="17" s="1"/>
  <c r="I234" i="17"/>
  <c r="G127" i="18" l="1"/>
  <c r="F127" i="18" s="1"/>
  <c r="F137" i="18"/>
  <c r="H234" i="17"/>
  <c r="G138" i="17"/>
  <c r="G134" i="17" s="1"/>
  <c r="G131" i="17" s="1"/>
  <c r="G126" i="18" l="1"/>
  <c r="F126" i="18" s="1"/>
  <c r="F136" i="18"/>
  <c r="G234" i="17"/>
  <c r="F138" i="17"/>
  <c r="F134" i="17" s="1"/>
  <c r="F131" i="17" s="1"/>
  <c r="F135" i="18" l="1"/>
  <c r="F134" i="18" s="1"/>
  <c r="F133" i="18" s="1"/>
  <c r="G125" i="18"/>
  <c r="G134" i="18"/>
  <c r="G133" i="18" s="1"/>
  <c r="E138" i="17"/>
  <c r="E134" i="17" s="1"/>
  <c r="E131" i="17" s="1"/>
  <c r="F234" i="17"/>
  <c r="G124" i="18" l="1"/>
  <c r="G123" i="18" s="1"/>
  <c r="F125" i="18"/>
  <c r="F124" i="18" s="1"/>
  <c r="F123" i="18" s="1"/>
  <c r="E234" i="17"/>
  <c r="D236" i="17"/>
  <c r="G121" i="18" l="1"/>
  <c r="G120" i="18"/>
  <c r="F120" i="18" s="1"/>
  <c r="G119" i="18"/>
  <c r="G118" i="18" s="1"/>
  <c r="F122" i="18"/>
  <c r="D234" i="17"/>
  <c r="F121" i="18" l="1"/>
  <c r="F119" i="18"/>
  <c r="F118" i="18" s="1"/>
  <c r="G92" i="18"/>
  <c r="F92" i="18" s="1"/>
  <c r="F117" i="18"/>
  <c r="G116" i="18"/>
  <c r="G115" i="18" l="1"/>
  <c r="F116" i="18"/>
  <c r="F115" i="18" s="1"/>
  <c r="G113" i="18" l="1"/>
  <c r="G108" i="18"/>
  <c r="G105" i="18"/>
  <c r="G104" i="18" s="1"/>
  <c r="F114" i="18"/>
  <c r="G91" i="18" l="1"/>
  <c r="F108" i="18"/>
  <c r="F113" i="18"/>
  <c r="F105" i="18"/>
  <c r="F104" i="18" s="1"/>
  <c r="F91" i="18" l="1"/>
  <c r="F88" i="18" s="1"/>
  <c r="G88" i="18"/>
  <c r="F87" i="18" l="1"/>
  <c r="F11" i="18"/>
  <c r="F10" i="18" s="1"/>
  <c r="G87" i="18"/>
  <c r="G11" i="18"/>
  <c r="G10" i="18" s="1"/>
</calcChain>
</file>

<file path=xl/sharedStrings.xml><?xml version="1.0" encoding="utf-8"?>
<sst xmlns="http://schemas.openxmlformats.org/spreadsheetml/2006/main" count="4480" uniqueCount="609">
  <si>
    <t>Наименование государственной программы, подпрограммы,  основного мероприятия, мероприятия</t>
  </si>
  <si>
    <t>Код бюджетной классификации 
(в соответствии с законом Воронежской области об областном бюджете)</t>
  </si>
  <si>
    <t>всего</t>
  </si>
  <si>
    <t>Государственные капитальные вложения, всего</t>
  </si>
  <si>
    <t>из них:</t>
  </si>
  <si>
    <t>НИОКР</t>
  </si>
  <si>
    <t>в том числе:</t>
  </si>
  <si>
    <t>ОСНОВНОЕ МЕРОПРИЯТИЕ 1</t>
  </si>
  <si>
    <t>…..</t>
  </si>
  <si>
    <t>ОСНОВНОЕ МЕРОПРИЯТИЕ 2</t>
  </si>
  <si>
    <t>Аннинский</t>
  </si>
  <si>
    <t>Бобровский</t>
  </si>
  <si>
    <t>Богучарский</t>
  </si>
  <si>
    <t>Бутурлиновский</t>
  </si>
  <si>
    <t>Верхнемамонский</t>
  </si>
  <si>
    <t>Верхнехавский</t>
  </si>
  <si>
    <t>Воробьевский</t>
  </si>
  <si>
    <t>Грибановский</t>
  </si>
  <si>
    <t>Калачеевский</t>
  </si>
  <si>
    <t>Каменский</t>
  </si>
  <si>
    <t>Кантемировский</t>
  </si>
  <si>
    <t>Каширский</t>
  </si>
  <si>
    <t>Лискинский</t>
  </si>
  <si>
    <t>Нижнедевицкий</t>
  </si>
  <si>
    <t>Новоусманский</t>
  </si>
  <si>
    <t>Новохопесркий</t>
  </si>
  <si>
    <t>Ольховатский</t>
  </si>
  <si>
    <t>Острогожский</t>
  </si>
  <si>
    <t>Павловский</t>
  </si>
  <si>
    <t>Панинский</t>
  </si>
  <si>
    <t>Петропавловский</t>
  </si>
  <si>
    <t>Поворинский</t>
  </si>
  <si>
    <t>Подгоренский</t>
  </si>
  <si>
    <t>Рамонский</t>
  </si>
  <si>
    <t>Репьевский</t>
  </si>
  <si>
    <t>Россошанский</t>
  </si>
  <si>
    <t>Семилукский</t>
  </si>
  <si>
    <t>Таловский</t>
  </si>
  <si>
    <t>Терновский</t>
  </si>
  <si>
    <t>Хохольский</t>
  </si>
  <si>
    <t>Эртильский</t>
  </si>
  <si>
    <t>Борисоглебский городской окург</t>
  </si>
  <si>
    <t>Городской округ Нововоронеж</t>
  </si>
  <si>
    <t>Городской округ город Воронеж</t>
  </si>
  <si>
    <t>в том числе по ГРБС:</t>
  </si>
  <si>
    <t>исполнитель 1</t>
  </si>
  <si>
    <t>исполнитель 2</t>
  </si>
  <si>
    <t>Вид бюджетных ассигнований 1</t>
  </si>
  <si>
    <t>Вид бюджетных ассигнований 2</t>
  </si>
  <si>
    <t>и т.д.</t>
  </si>
  <si>
    <t>"Развитие дорожного хозяйства Воронежской области"</t>
  </si>
  <si>
    <t>Основное мероприятие 1.1</t>
  </si>
  <si>
    <t>Капитальный ремонт, ремонт и содержание автомобильных дорог общего пользования местного значения</t>
  </si>
  <si>
    <t>Мероприятия  1.2.2.</t>
  </si>
  <si>
    <t>Основное мероприятие 2.1</t>
  </si>
  <si>
    <t>Обновление транспортных средств организаций пассажирского автомобильного транспорта общего пользования</t>
  </si>
  <si>
    <t>Развитие материально-технической базы организаций пассажирского автомобильного транспорта общего пользования</t>
  </si>
  <si>
    <t xml:space="preserve"> Внедрение новых механизмов управления транспортным комплексом Воронежской области в части развития пассажирского автомобильного транспорта общего пользования Воронежской области на основе современных информационно-технологических решений</t>
  </si>
  <si>
    <t>Основное мероприятие 2.2</t>
  </si>
  <si>
    <t>Основное мероприятие 2.3.</t>
  </si>
  <si>
    <t>Основное мероприятие 3.1</t>
  </si>
  <si>
    <t>Государственная программа</t>
  </si>
  <si>
    <t>А.Г. Дементьев</t>
  </si>
  <si>
    <t>Иные бюджетные ассигнования</t>
  </si>
  <si>
    <t>Обеспечение управлением автомобильных дорог и дорожной деятельности Воронежской области и подведомственным учреждением управления реализацией программы. Увеличение до 80 % уровня ежегодного достижения показателей (индикаторов) программы и подпрограмм</t>
  </si>
  <si>
    <t>3</t>
  </si>
  <si>
    <t>831 04 00 24 0 00 00 000</t>
  </si>
  <si>
    <t>Руководитель департамента транспорта и</t>
  </si>
  <si>
    <t>автомобильных дорог Воронежской области</t>
  </si>
  <si>
    <t>областной бюджет</t>
  </si>
  <si>
    <t>Приобретение новых автобусов, работающих с использованием газомоторного топлива</t>
  </si>
  <si>
    <t>Приобретение новой жилищно-коммунальной техники, работающих с использованием газомоторного топлива</t>
  </si>
  <si>
    <t>Перевод автотранспортных средств на использование газомоторного топлива</t>
  </si>
  <si>
    <t>Строительство и ввод в эксплуатацию новых стационарных автомобильных газозаправочных компрессорных станций</t>
  </si>
  <si>
    <t>Строительство и ввод в эксплуатацию модульных автомобильных газозаправочных компрессорных станций</t>
  </si>
  <si>
    <t>Организация подготовки кадров в области использования газомоторного топлива</t>
  </si>
  <si>
    <t>Основное мероприятие 4.1</t>
  </si>
  <si>
    <t>Основное мероприятие 4.3.</t>
  </si>
  <si>
    <t>1</t>
  </si>
  <si>
    <t>11</t>
  </si>
  <si>
    <t>9</t>
  </si>
  <si>
    <t>Статус</t>
  </si>
  <si>
    <t>федеральный бюджет</t>
  </si>
  <si>
    <t>Мероприятие 1.1</t>
  </si>
  <si>
    <t>Мероприятие 2.1</t>
  </si>
  <si>
    <t>Мероприятие 1.1.1</t>
  </si>
  <si>
    <t>Мероприятие 1.1.2</t>
  </si>
  <si>
    <t>Мероприятие 1.1.3</t>
  </si>
  <si>
    <t>Мероприятие 1.1.4</t>
  </si>
  <si>
    <t>Мероприятие 1.1.5</t>
  </si>
  <si>
    <t>ПОДПРОГРАММА 3</t>
  </si>
  <si>
    <t xml:space="preserve">ПОДПРОГРАММА 2 </t>
  </si>
  <si>
    <t>Мероприятие 2.1.1</t>
  </si>
  <si>
    <t>ПОДПРОГРАММА 4</t>
  </si>
  <si>
    <t xml:space="preserve">Содержание основного мероприятия (мероприятия), основные этапы реализации в текущем году.
Ожидаемый непосредственный результат (краткое описание) </t>
  </si>
  <si>
    <t>Таблица  10</t>
  </si>
  <si>
    <t>Исполнительный орган государственной власти Воронежской области - главный распорядитель средств областного бюджета (далее - ГРБС)</t>
  </si>
  <si>
    <t>Бюджетные ассигнования на реализацию государственной программы, тыс. рублей</t>
  </si>
  <si>
    <r>
      <t xml:space="preserve">Уровень освоения бюджетных ассигнований, % </t>
    </r>
    <r>
      <rPr>
        <vertAlign val="superscript"/>
        <sz val="26"/>
        <rFont val="Times New Roman"/>
        <family val="1"/>
        <charset val="204"/>
      </rPr>
      <t>2</t>
    </r>
  </si>
  <si>
    <t>согласно закону Воронежской области об областном бюджете на отчетную дату текущего года, тыс. рублей</t>
  </si>
  <si>
    <r>
      <t xml:space="preserve">согласно бюджетной росписи расходов областного бюджета на отчетную дату текущего года, тыс. рублей </t>
    </r>
    <r>
      <rPr>
        <vertAlign val="superscript"/>
        <sz val="26"/>
        <rFont val="Times New Roman"/>
        <family val="1"/>
        <charset val="204"/>
      </rPr>
      <t>1</t>
    </r>
  </si>
  <si>
    <r>
      <t xml:space="preserve">доведенный департаментом финансов Воронежской области предельный объем финансирования (поквартальный кассовый план  на отчетную дату нарастающим итогом), тыс. рублей </t>
    </r>
    <r>
      <rPr>
        <vertAlign val="superscript"/>
        <sz val="26"/>
        <rFont val="Times New Roman"/>
        <family val="1"/>
        <charset val="204"/>
      </rPr>
      <t>1</t>
    </r>
  </si>
  <si>
    <t>кассовое исполнение (на отчетную дату нарастающим итогом), тыс. рублей</t>
  </si>
  <si>
    <t>в том числе по источникам:</t>
  </si>
  <si>
    <t>Всего, в том числе в разрезе ГРБС</t>
  </si>
  <si>
    <t xml:space="preserve">ГРБС </t>
  </si>
  <si>
    <t>……</t>
  </si>
  <si>
    <r>
      <rPr>
        <vertAlign val="superscript"/>
        <sz val="26"/>
        <rFont val="Times New Roman"/>
        <family val="1"/>
        <charset val="204"/>
      </rPr>
      <t>1</t>
    </r>
    <r>
      <rPr>
        <sz val="26"/>
        <rFont val="Times New Roman"/>
        <family val="1"/>
        <charset val="204"/>
      </rPr>
      <t xml:space="preserve"> Для расходов за счет резервных фондов, зарезервированных средств, средств на обслуживание государственного долга Воронежской области и расходов, предусмотренных на исполнение судебных решений по искам к казне Воронежской области значение  принимается равным кассовому исполнению на отчетную дату.</t>
    </r>
  </si>
  <si>
    <t>Таблица 11</t>
  </si>
  <si>
    <t>Всего, в том числе:</t>
  </si>
  <si>
    <t>Государственные капитальные вложения (объекты капитального строительства и недвижимое имущество), из них:</t>
  </si>
  <si>
    <t>субсидии местным бюджетам на софинансирование объектов муниципальной собственности</t>
  </si>
  <si>
    <t>Государственные капитальные вложения (за исключением объектов капитального строительства и объектов недвижимого имущества)</t>
  </si>
  <si>
    <t>5</t>
  </si>
  <si>
    <t>7</t>
  </si>
  <si>
    <t>13</t>
  </si>
  <si>
    <t>15</t>
  </si>
  <si>
    <t>17</t>
  </si>
  <si>
    <t>Государственная программа Воронежской области</t>
  </si>
  <si>
    <t xml:space="preserve">Предоставление субсидий организациям и индивидуальным предпринимателям, осуществляющим деятельность по перевозке пассажиров автомобильным транспортом общего пользования, на реализацию проекта "Народный маршрут"
</t>
  </si>
  <si>
    <t xml:space="preserve">Предоставление субсидий организациям железнодорожного транспорта, осуществляющим деятельность по перевозке пассажиров, на компенсацию части потерь в доходах вследствие регулирования тарифов на перевозку пассажиров железнодорожным транспортом общего пользования в пригородном сообщении
</t>
  </si>
  <si>
    <t xml:space="preserve"> "Обеспечение реализации государственной программы"</t>
  </si>
  <si>
    <t xml:space="preserve"> "Расширение  использования  компримированного  природного  газа  в  качестве  моторного  топлива"</t>
  </si>
  <si>
    <t>Основное мероприятие 3.2</t>
  </si>
  <si>
    <t>Основное мероприятие 4.2</t>
  </si>
  <si>
    <t xml:space="preserve"> "Развитие транспортной системы"</t>
  </si>
  <si>
    <t xml:space="preserve">Реализация региональной программы в сфере дорожного хозяйства, предусматривающей осуществление крупных особо важных для социально-экономического развития проектов
</t>
  </si>
  <si>
    <t>в том  числе:</t>
  </si>
  <si>
    <t>Мероприятие 1.1.3.1</t>
  </si>
  <si>
    <t>Мероприятие 1.1.3.2</t>
  </si>
  <si>
    <t>Мероприятие 1.1.3.3</t>
  </si>
  <si>
    <t>Мероприятие 1.1.6</t>
  </si>
  <si>
    <t xml:space="preserve"> "Развитие пассажирского транспорта общего пользования Воронежской области"
</t>
  </si>
  <si>
    <t>Мероприятие 2.1.2</t>
  </si>
  <si>
    <t>Мероприятие 2.1.3</t>
  </si>
  <si>
    <t>Мероприятие 2.1.4</t>
  </si>
  <si>
    <t xml:space="preserve"> Приобретение новой жилищно-коммунальной техники, работающей с использованием газомоторного топлива</t>
  </si>
  <si>
    <t>Строительство и ввод в эксплуатацию центра по переоборудованию и техническому освидетельствованию газобаллонной аппаратуры</t>
  </si>
  <si>
    <t>Строительство и ввод в эксплуатацию новых автомобильных газозаправочных компрессорных станций</t>
  </si>
  <si>
    <t>Развитие дорожного хозяйства Воронежской области</t>
  </si>
  <si>
    <t>Внедрение новых механизмов управления транспортным комплексом Воронежской области в части развития пассажирского автомобильного транспорта общего пользования Воронежской области на основе современных информационно-технологических решений</t>
  </si>
  <si>
    <t>Мероприятие 4.1.1</t>
  </si>
  <si>
    <t>Мероприятие 4.1.3</t>
  </si>
  <si>
    <t>Мероприятие 4.1.2</t>
  </si>
  <si>
    <t>Мероприятие 4.2.1</t>
  </si>
  <si>
    <t>Мероприятие 4.2.2</t>
  </si>
  <si>
    <t>Мероприятие 4.3.2</t>
  </si>
  <si>
    <t>Мероприятие 4.3.1</t>
  </si>
  <si>
    <t>(дорожный фонд ВО)</t>
  </si>
  <si>
    <r>
      <t xml:space="preserve">ПОДПРОГРАММА 1 </t>
    </r>
    <r>
      <rPr>
        <b/>
        <sz val="26"/>
        <color indexed="10"/>
        <rFont val="Times New Roman"/>
        <family val="1"/>
        <charset val="204"/>
      </rPr>
      <t>(дорожный фонд ВО)</t>
    </r>
  </si>
  <si>
    <r>
      <t>Основное мероприятие 1.2</t>
    </r>
    <r>
      <rPr>
        <sz val="26"/>
        <color indexed="10"/>
        <rFont val="Times New Roman"/>
        <family val="1"/>
        <charset val="204"/>
      </rPr>
      <t xml:space="preserve"> </t>
    </r>
    <r>
      <rPr>
        <b/>
        <sz val="26"/>
        <color indexed="10"/>
        <rFont val="Times New Roman"/>
        <family val="1"/>
        <charset val="204"/>
      </rPr>
      <t>(дорожный фонд ВО)</t>
    </r>
  </si>
  <si>
    <r>
      <t xml:space="preserve">Основное мероприятие 3.3 </t>
    </r>
    <r>
      <rPr>
        <b/>
        <sz val="26"/>
        <color indexed="10"/>
        <rFont val="Times New Roman"/>
        <family val="1"/>
        <charset val="204"/>
      </rPr>
      <t>(дорожный фонд ВО)</t>
    </r>
  </si>
  <si>
    <r>
      <t>Основное мероприятие 3.4</t>
    </r>
    <r>
      <rPr>
        <sz val="26"/>
        <color indexed="10"/>
        <rFont val="Times New Roman"/>
        <family val="1"/>
        <charset val="204"/>
      </rPr>
      <t xml:space="preserve"> </t>
    </r>
    <r>
      <rPr>
        <b/>
        <sz val="26"/>
        <color indexed="10"/>
        <rFont val="Times New Roman"/>
        <family val="1"/>
        <charset val="204"/>
      </rPr>
      <t>(дорожный фонд ВО)</t>
    </r>
  </si>
  <si>
    <t xml:space="preserve">Развитие сети автомобильных дорог общего пользования </t>
  </si>
  <si>
    <t>Развитие сети автомобильных дорог общего пользования</t>
  </si>
  <si>
    <t>Ввод в действие 11,0 км автомобильных дорог общего пользования регионального значения законченных строительством (реконструкцией).</t>
  </si>
  <si>
    <t>Ввод в действие  автомобильных дорог общего пользования местного значения законченных капитальным ремонтом и ремонтом</t>
  </si>
  <si>
    <t xml:space="preserve">Обновление транспортных средств организаций пассажирского автомобильного транспорта общего пользования
</t>
  </si>
  <si>
    <t>Уровень исполнения утвержденных бюджетных назначений по департаменту транспорта и автомобильных дорог Воронежской области не менее 95%</t>
  </si>
  <si>
    <t xml:space="preserve">Уровень исполнения утвержденных бюджетных ассигнований на финансовое обеспечение выполнения других расходных обязательств Воронежской области департаментом транспорта и автомобильных дорог Воронежской области
</t>
  </si>
  <si>
    <t>Уровень исполнения утвержденных бюджетных назначений подведомственных учреждений не менее 95%</t>
  </si>
  <si>
    <t>Обеспечение уплаты налога на имущество (автомобильные дороги) в размере 100%</t>
  </si>
  <si>
    <t>Обеспечение развития транспортной системы Воронежской области за счет выполнения мероприятий в области дорожного хозяйства и пассажирских перевозок, в том числе:
- приведение показателя «Густота автомобильных дорог общего пользования с твердым покрытием на конец года» по итогам 2015 года  к 318.8 км / 1000 км2;
-прирост протяженности автомобильных дорог общего пользования регионального или межмуниципального значения, соответствующих нормативным требованиям к транспортно-эксплуатационным показателям по итогам 2016 года 1,1 % к предыдущему году.</t>
  </si>
  <si>
    <t>Таблица 13</t>
  </si>
  <si>
    <t>832 04 00 24 0 0000 000</t>
  </si>
  <si>
    <t>Подпрограмма направлена на решение задач Программы по развитию сети автомобильных дорог областного и местного значения, формированию единой дорожной сети круглогодичной доступности для населения, повышению конкурентоспособности межрегиональных и международных транспортных коридоров проходящих по территории Воронежской области, обеспечению безопасности дорожного движения. Выполнение мероприятий подпрограммы позволит:  ускорить товародвижение и снижение транспортных издержек в экономике; повысить доступность транспортных услуг для населения; повысить конкурентоспособность транспортной системы Воронежской области на рынке транспортных услуг; повысить безопасность и устойчивость транспортной системы Воронежской области. Привести к 2016 году долю протяженности автомобильных дорог общего пользования регионального значения, не отвечающих нормативным требованиям, в общей протяженности автомобильных дорог общего пользования регионального значения до 33,1 %.</t>
  </si>
  <si>
    <t xml:space="preserve">Приведение в нормативное состояние автомобильных дорог областного значения за счет выполнения мероприятий по содержанию, капитальному ремонту и ремонту автомобильных дорог, а также строительство и реконструкция новых объектов транспортной инфраструктуры улучшающих дорожно-транспортную ситуацию в области                                                                                                                                                                                                                           Приведение к 2016 г. доли дорожно-транспортных происшествий на автомобильных дорогах регионального или межмуниципального значения Воронежской области по сравнению с 2012 годом (нарастающим итогом с начала года) до 94,1 %. </t>
  </si>
  <si>
    <t xml:space="preserve">Содержание сети автомобильных дорог на уровне 100% в соответствии с нормативами. Ввод в действие в 2016 г. не менее 96 км автомобильных дорог общего пользования регионального или межмуниципального значения, законченных капитальным ремонтом и ремонтом
</t>
  </si>
  <si>
    <t>Мероприятие 1.1.7</t>
  </si>
  <si>
    <t>Содержание и ремонт автомобильных дорог общего пользования регионального или межмуниципального значения  и сооружений на них</t>
  </si>
  <si>
    <t>Капитальный ремонт автомобильных дорог общего пользования регионального или межмуниципального значения  и сооружений на них</t>
  </si>
  <si>
    <t>Строительство и реконструкция автомобильных дорог общего пользования регионального или межмуниципального значения  и сооружений на них</t>
  </si>
  <si>
    <t>в том числе</t>
  </si>
  <si>
    <t>департамент транспорта и автомобильных дорог Воронежской области</t>
  </si>
  <si>
    <t xml:space="preserve"> департамент транспорта и автомобильных дорог Воронежской области</t>
  </si>
  <si>
    <t>831 04 09 24 1 01 00000 000</t>
  </si>
  <si>
    <t>831 04 09 24 1 01 71290 200</t>
  </si>
  <si>
    <t>831 04 09 24 1 01 71290 400</t>
  </si>
  <si>
    <t>831 04 09 24 1 01 78230 500</t>
  </si>
  <si>
    <t>831 04 09 24 1 01 78840 500</t>
  </si>
  <si>
    <t>Развитие улично-дорожной сети административного центра Воронежской области - городского округа город Воронеж</t>
  </si>
  <si>
    <t>831 04 09 24 1 02 78660 500</t>
  </si>
  <si>
    <t>831 04 08 24 2 02 71310 800</t>
  </si>
  <si>
    <t>831 04 08 24 2 02 71320 800</t>
  </si>
  <si>
    <t>831 04 08 24 2 02 71330 800</t>
  </si>
  <si>
    <t>831 04 08 24 2 03 00590 600</t>
  </si>
  <si>
    <t>831 04 08 24 2 00 00000 000</t>
  </si>
  <si>
    <t>Способствование повышению пространственной и ценовой доступности услуг транспорта для населения, включая малообеспеченные слои населения.                           Регулярность движения автобусов на закрепленных за организациями пассажирского автомобильного транспорта общего пользования регулярных автобусных маршрутах пригородного и межмуниципального сообщения в 2016 году не менее 97 %.</t>
  </si>
  <si>
    <t>Развитие пассажирского автомобильного транспорта</t>
  </si>
  <si>
    <t>Перевод пассажирского автомобильного транспорта общего пользования на использование природного газа в качестве моторного топлива</t>
  </si>
  <si>
    <t>831 04 08 24 2 02 00000 000</t>
  </si>
  <si>
    <t>Обеспечение экономической устойчивости транспортных предприятий автомобильного транспорта и пригородного железнодорожного транспорта</t>
  </si>
  <si>
    <t>В соответствии с постановлением Правительства РФ от 07.03.1995 № 239 «О мерах по упорядочению государственного регулирования цен (тарифов)» органами исполнительной власти субъекта РФ осуществляется государственного регулирование тарифов на перевозки пассажиров автомобильным транспортом в городском и пригородном сообщении, а также ж/д транспортом в пригородном сообщении. Доведение коэффициента выпуска на линию транспортных средств организаций пассажирского транспорта общего пользования для обеспечения ежедневной работы на регулярных автобусных маршрутах пригородного и межмуниципального сообщения до 0,633 %тарифов на перевозки пассажиров автомобильным транспортом в городском и пригородном сообщении, а также ж/д транспортом в пригородном сообщении. Доведение коэффициента выпуска на линию транспортных средств организаций пассажирского транспорта общего пользования для обеспечения ежедневной работы на регулярных автобусных маршрутах пригородного и межмуниципального сообщения до 0,632 %</t>
  </si>
  <si>
    <t>Предоставление субсидий организациям и индивидуальным предпринимателям, осуществляющим деятельность по перевозке пассажиров автомобильным транспортом общего пользования на компенсацию части потерь в доходах следствие регулирования тарифов на перевозку пассажиров автомобильным транспортом  общего пользования</t>
  </si>
  <si>
    <t xml:space="preserve">Создание наиболее комфортных условий для пассажиров, выполнение расписаний движения, формирование условий по обновлению подвижного состава, внедрение в отрасли новых современных технологий, в том числе диспетчеризация транспорта на основе системы ГЛОНАСС, организация оплаты проезда с использованием электронных карт. На учреждение возложены функции учета перевозки льготных категорий пассажиров и расчет компенсации расходов автотранспортным предприятиям, в том числе связанных с государственным регулированием тарифов. Удельный вес объектов транспортной инфраструктуры, на которых проведены категорирование, оценка уязвимости и реализован план соответствующих мероприятий не менее 27 %
</t>
  </si>
  <si>
    <t>831 04 08 24 2 03 00000 000</t>
  </si>
  <si>
    <t>832 04 08 24 2 03 00590 600</t>
  </si>
  <si>
    <t>831 04 09 24 3 01 72010 000</t>
  </si>
  <si>
    <t>831 04 09 24 3 01 72010 100</t>
  </si>
  <si>
    <t>831 04 09 24 3 01 72010 200</t>
  </si>
  <si>
    <t>831 04 09 24 3 01 72010 800</t>
  </si>
  <si>
    <t xml:space="preserve"> Финансовое обеспечение выполнения других расходных обязательств Воронежской области исполнительными органами государственной власти, иными главными распорядителями средств областного бюджета - исполнителями</t>
  </si>
  <si>
    <t xml:space="preserve"> Финансовое обеспечение деятельности подведомственных учреждений</t>
  </si>
  <si>
    <t>831 04 09 24 3 03 00590 000</t>
  </si>
  <si>
    <t>831 04 09 24 3 03 00590 100</t>
  </si>
  <si>
    <t>831 04 09 24 3 03 00590 200</t>
  </si>
  <si>
    <t>831 04 09 24 3 03 00590 800</t>
  </si>
  <si>
    <t>831 04 09 24 3 00 00000 000</t>
  </si>
  <si>
    <t>832 04 09 24 3 04 71340 800</t>
  </si>
  <si>
    <t xml:space="preserve">  Отдельные мероприятия в области дорожного хозяйства в части уплаты налогов</t>
  </si>
  <si>
    <t>Финансовое обеспечение деятельности  органов государственной власти, иных главных распорядителей средств областного бюджета - исполнителей</t>
  </si>
  <si>
    <t>Развитие парка транспортных средств, использующих газомоторное топливо</t>
  </si>
  <si>
    <t>Строительство объектов реализации газомоторного топлива в Воронежской области в 2015 - 2020 годах</t>
  </si>
  <si>
    <t xml:space="preserve">Основной показатель: Обновление автотранспортных средств и техники ЖКХ, работающих с использованием газомоторного топлива </t>
  </si>
  <si>
    <t xml:space="preserve">Перевод автотранспортных средств на использование газомоторного топлива
</t>
  </si>
  <si>
    <t xml:space="preserve">Строительство и ввод в эксплуатацию центра по переоборудованию и техническому освидетельствованию газобаллонной аппаратуры
</t>
  </si>
  <si>
    <t xml:space="preserve">Наименование государственной программы, подпрограммы, основного мероприятия, мероприятия </t>
  </si>
  <si>
    <t xml:space="preserve">Наименование статей расходов
</t>
  </si>
  <si>
    <t>согласно бюджетной росписи расходов областного бюджета на отчетную дату текущего года, тыс. рублей</t>
  </si>
  <si>
    <t>Всего</t>
  </si>
  <si>
    <t>Развитие транспортной системы</t>
  </si>
  <si>
    <t>бюджетные инвестиции на финансирование объектов областной собственности</t>
  </si>
  <si>
    <r>
      <t>иные межбюджетные трансферты</t>
    </r>
    <r>
      <rPr>
        <sz val="8"/>
        <color indexed="8"/>
        <rFont val="Times New Roman"/>
        <family val="1"/>
        <charset val="204"/>
      </rPr>
      <t xml:space="preserve"> местным бюджетам на софинансирование объектов муниципальной собственности</t>
    </r>
  </si>
  <si>
    <t>ПРОЧИЕ расходы</t>
  </si>
  <si>
    <t>Подпрограмма 1</t>
  </si>
  <si>
    <r>
      <rPr>
        <sz val="8"/>
        <rFont val="Times New Roman"/>
        <family val="1"/>
        <charset val="204"/>
      </rPr>
      <t xml:space="preserve">субсидии </t>
    </r>
    <r>
      <rPr>
        <sz val="8"/>
        <color indexed="8"/>
        <rFont val="Times New Roman"/>
        <family val="1"/>
        <charset val="204"/>
      </rPr>
      <t>местным бюджетам на софинансирование объектов муниципальной собственности</t>
    </r>
  </si>
  <si>
    <t>Мероприятие 1.1.1.</t>
  </si>
  <si>
    <t>Мероприятие 1.1.2.</t>
  </si>
  <si>
    <t>Мероприятие 1.1.3.</t>
  </si>
  <si>
    <t>Реализация мероприятий региональной программы в сфере дорожного хозяйства, предусматривающей развитие и увеличение пропускной способности сети автомобильных дорог общего пользования регионального или межмуниципального значения, а также местного значения</t>
  </si>
  <si>
    <t>Реализация региональной программы в сфере дорожного хозяйства, предусматривающей осуществление крупных особо важных для социально-экономического развития проектов</t>
  </si>
  <si>
    <t>Мероприятие 1.1.4.</t>
  </si>
  <si>
    <t>0,0</t>
  </si>
  <si>
    <t>Мероприятие 1.1.5.</t>
  </si>
  <si>
    <t>Мероприятие 1.1.6.</t>
  </si>
  <si>
    <t>Мероприятие 1.1.7.</t>
  </si>
  <si>
    <t>Основное мероприятие 1.2</t>
  </si>
  <si>
    <t>Мероприятие 1.2.1.</t>
  </si>
  <si>
    <t>Мероприятие  1.2.2.</t>
  </si>
  <si>
    <t>Проектирование и строительство (реконструкция) автомобильных дорог общего пользования местного значения</t>
  </si>
  <si>
    <t>Подпрограмма 2</t>
  </si>
  <si>
    <t>Развитие пассажирского транспорта общего пользования Воронежской области</t>
  </si>
  <si>
    <t>Мероприятие 2.1.1.</t>
  </si>
  <si>
    <t>Мероприятие 2.1.2.</t>
  </si>
  <si>
    <t>Мероприятие 2.1.3.</t>
  </si>
  <si>
    <t>Мероприятие 2.1.4.</t>
  </si>
  <si>
    <t>Мероприятие 2.2.1.</t>
  </si>
  <si>
    <t>Мероприятие 2.2.2.</t>
  </si>
  <si>
    <t xml:space="preserve"> Предоставление субсидий организациям и индивидуальным предпринимателям, осуществляющим деятельность по перевозке пассажиров автомобильным транспортом общего пользования, на реализацию проекта "Народный маршрут"
</t>
  </si>
  <si>
    <t>Мероприятие 2.2.3.</t>
  </si>
  <si>
    <t>Подпрограмма 3</t>
  </si>
  <si>
    <t>Основное мероприятие 3.2.</t>
  </si>
  <si>
    <t>Финансовое обеспечение других расходных обязательств Воронежской области исполнительными органами государственной власти, иными главными распорядителями средств областного бюджета-исполнителями</t>
  </si>
  <si>
    <t>Мероприятие 3.2.1.</t>
  </si>
  <si>
    <t>Основное мероприятие 3.3.</t>
  </si>
  <si>
    <t>Финансовое обеспечение деятельности подведомственных учреждений (КУВО «Дорожное агентство»)</t>
  </si>
  <si>
    <t>Основное мероприятие 3.4.</t>
  </si>
  <si>
    <t xml:space="preserve"> Отдельные мероприятия в области дорожного хозяйства в части уплаты налогов</t>
  </si>
  <si>
    <t>Подпрограмма 4</t>
  </si>
  <si>
    <t>Расширение  использования  компримированного  природного  газа  в  качестве  моторного  топлива</t>
  </si>
  <si>
    <t>Развитие  парка   транспортных  средств использующих газомоторное топливо</t>
  </si>
  <si>
    <t>Мероприятие 4.1.1.</t>
  </si>
  <si>
    <t>Мероприятие 4.1.2.</t>
  </si>
  <si>
    <t>Мероприятие 4.1.3.</t>
  </si>
  <si>
    <t>Перевод автотранспорт-ных средств на использование газомоторного топлива</t>
  </si>
  <si>
    <t>Основное мероприятие 4.2.</t>
  </si>
  <si>
    <t>Строительство объектов реализации газомоторного топлива в Воронежской области в 2015-2020 годах</t>
  </si>
  <si>
    <t>Мероприятие 4.2.1.</t>
  </si>
  <si>
    <t>Мероприятие 4.2.2.</t>
  </si>
  <si>
    <t>Мероприятие 4.3.1.</t>
  </si>
  <si>
    <t>Мероприятие 4.3.2.</t>
  </si>
  <si>
    <t>доведенный департаментом финансов Воронежской области предельный объем финансирования (поквартальный кассовый план  на отчетную дату нарастающим итогом), тыс. рублей1</t>
  </si>
  <si>
    <t xml:space="preserve"> Обеспечение реализации государственной программы </t>
  </si>
  <si>
    <t>Создание условий (инфраструктуры) для приоритетного и устойчивого спроса на газомоторное топливо</t>
  </si>
  <si>
    <t xml:space="preserve">субсидии БУ, АУ, ГУПам на финансирование объектов областной собственности
</t>
  </si>
  <si>
    <t xml:space="preserve">субсидии БУ, АУ, ГУПам на приобретение недвижимого имущества в областную собственность
</t>
  </si>
  <si>
    <t xml:space="preserve">субсидии местным бюджетам на софинансирование объектов муниципальной собственности
</t>
  </si>
  <si>
    <t xml:space="preserve">субсидии местным бюджетам на приобретение недвижимого имущества в муниципальную собственность
</t>
  </si>
  <si>
    <t>субсидии местным бюджетам на софинансирование  объектов муниципальной собственности</t>
  </si>
  <si>
    <t xml:space="preserve">Государственные капитальные вложения (за исключением объектов капитального строительства и объектов недвижимого имущества)
</t>
  </si>
  <si>
    <t xml:space="preserve">бюджетные инвестиции на приобретение недвижимого имущества в областную собственность
</t>
  </si>
  <si>
    <t>бюджетные инвестиции на приобретение недвижимого имущества в областную собственность</t>
  </si>
  <si>
    <t>1 Для расходов за счет резервных фондов, зарезервированных средств, средств на обслуживание государственного долга Воронежской области и расходов, предусмотренных на исполнение судебных решений по искам к казне Воронежской области, значение  принимается равным кассовому исполнению на отчетную дату.</t>
  </si>
  <si>
    <t>"Развитие транспортной системы"</t>
  </si>
  <si>
    <t>Основное мероприятие 2.4</t>
  </si>
  <si>
    <t>Государственная поддержка региональных авиаперевозок</t>
  </si>
  <si>
    <t>Расширение авиационной маршрутной сети. Увеличение пассажиропотока международного аэропорта «Воронеж» (Чертовицкое). Увеличение в 2016 году уровня пассажиропотока международного аэропорта «Воронеж» (Чертовицкое) не менее чем на 3% к предыдущему году</t>
  </si>
  <si>
    <t>831 04 08 24 2 04 00000</t>
  </si>
  <si>
    <t>831 04 08 24 2 04 71350 800</t>
  </si>
  <si>
    <t>Мероприятие 2.4.1</t>
  </si>
  <si>
    <t>Предоставление субсидий организациям воздушного транспорта на возмещение части затрат на осуществление воздушных перевозок пассажиров и багажа на региональных маршрутах между субъектами Российской Федерации</t>
  </si>
  <si>
    <t>831 04 08 24 3 02 70200 800</t>
  </si>
  <si>
    <t>831 0409 24 1 01 54200 500</t>
  </si>
  <si>
    <t>831 0409 24 1 01 54200 400</t>
  </si>
  <si>
    <t>Основное мероприятие 2.4.</t>
  </si>
  <si>
    <t>Мероприятие 2.4.1.</t>
  </si>
  <si>
    <t>Дорож. Фонд</t>
  </si>
  <si>
    <t>831 0409 24 1 01 54200 200</t>
  </si>
  <si>
    <t>Мероприятие 1.1.3.4</t>
  </si>
  <si>
    <t>831 04 09 24 3 04 00000 000</t>
  </si>
  <si>
    <t>-цветом показаны иные межбюджетные трансферты на строительство тоннеля г.Лиски.</t>
  </si>
  <si>
    <t>832 04 09 24 1 01 78850 500</t>
  </si>
  <si>
    <t>831 04 09 24 1 01 78850 500</t>
  </si>
  <si>
    <t>831 04 09 241 01 78850 500</t>
  </si>
  <si>
    <r>
      <t xml:space="preserve">Отчет о выполнении Плана реализации государственной программы Воронежской области 
</t>
    </r>
    <r>
      <rPr>
        <b/>
        <sz val="30"/>
        <rFont val="Times New Roman"/>
        <family val="1"/>
        <charset val="204"/>
      </rPr>
      <t>"Развитие транспортной системы"</t>
    </r>
    <r>
      <rPr>
        <sz val="30"/>
        <rFont val="Times New Roman"/>
        <family val="1"/>
        <charset val="204"/>
      </rPr>
      <t xml:space="preserve">  в разрезе  исполнительных органов государственной власти Воронежской области
по состоянию на 01.01.2017 года</t>
    </r>
  </si>
  <si>
    <t>Отчет о выполнении Плана реализации государственной программы Воронежской области 
"Развитие транспортной системы" по статьям расходов
по состоянию на 01.01.2017 года</t>
  </si>
  <si>
    <t>Информация 
о субсидиях, предусмотренных из федерального и областного бюджетов на реализацию мероприятий государственной программы Воронежской области "Развитие транспортной системы", в разрезе муниципальных образований Воронежской области
по состоянию на 01.01.2017 года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</si>
  <si>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</si>
  <si>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</si>
  <si>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 xml:space="preserve">Должность, Ф.И.О. </t>
  </si>
  <si>
    <t>Департамент транспорта и автомобильных дорог Воронежской области</t>
  </si>
  <si>
    <t>Руководитель департамента - А.Г. Дементьев</t>
  </si>
  <si>
    <t xml:space="preserve">ПОДПРОГРАММА 1 </t>
  </si>
  <si>
    <t>Начальник отдела планирования расходов дорожного фонда и реализации государственных программ - Н.С. Котлярова</t>
  </si>
  <si>
    <t>Реализация мероприятий региональной программы в сфере дорожного хозяйства, предусматривающей мероприятия по строительству, реконструкции, капитальному ремонту и ремонту уникальных искусственных дорожных сооружений</t>
  </si>
  <si>
    <t>Субсидии на капитальный ремонт автомобильных дорог общего пользования  населенных пунктов</t>
  </si>
  <si>
    <t>Субсидии местным бюджетам на капитальный ремонт и ремонт автомобильных дорог общего пользования местного значения</t>
  </si>
  <si>
    <t>Проектирование, строительство, реконструкцию автомобильных дорог общего пользования местного значения с твердым покрытием до сельских населенных пунктов, не имеющих круглогодичной связи с сетью автомобильных дорог общего пользования</t>
  </si>
  <si>
    <t>Проектирование и строительство  (реконструкция) автомобильных дорог общего пользования местного значения</t>
  </si>
  <si>
    <t>Заместитель руководителя департамента - О.В. Беляков</t>
  </si>
  <si>
    <t>Ведущий советник отдела организации пассажирских перевозок -                         И.Н. Муковнин</t>
  </si>
  <si>
    <t>Ведущий советник отдела организации пассажирских перевозок - И.Н. Муковнин</t>
  </si>
  <si>
    <t>Ведущий советник отдела организации пассажирских перевозок -                          И.Н. Муковнин</t>
  </si>
  <si>
    <t>Финансовое обеспечение деятельности подведомственного учреждения БУ ВО «Регионтранс»</t>
  </si>
  <si>
    <t>Ведущий советник отдела организации пассажирских перевозок -                        И.Н. Муковнин</t>
  </si>
  <si>
    <t xml:space="preserve">Государственная поддержка региональных авиаперевозок
</t>
  </si>
  <si>
    <t>Советник отдела транспортной инфраструктуры и логистики -                             Р.В. Жихарев</t>
  </si>
  <si>
    <t xml:space="preserve">Предоставление субсидий организациям воздушного транспорта на возмещение части затрат на осуществление воздушных перевозок пассажиров и багажа на региональных маршрутах между субъектами Российской Федерации
</t>
  </si>
  <si>
    <t xml:space="preserve"> Обеспечение реализации государственной программы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</si>
  <si>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</si>
  <si>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 xml:space="preserve">  Финансовое обеспечение выполнения других расходных обязательств Воронежской области исполнительными органами государственной власти, иными главными распорядителями средств областного бюджета - исполнителями</t>
  </si>
  <si>
    <t>Начальник отдела правовой и кадровой работы - Л.В. Воскова</t>
  </si>
  <si>
    <t xml:space="preserve"> Расширение  использования  компримированного  природного  газа  в  качестве  моторного  топлива</t>
  </si>
  <si>
    <t xml:space="preserve">Развитие парка транспортных средств, использующих газомоторное топливо
</t>
  </si>
  <si>
    <t xml:space="preserve">Приобретение новых автобусов, работающих с использованием газомоторного топлива
</t>
  </si>
  <si>
    <t xml:space="preserve"> Приобретение новой жилищно-коммунальной техники, работающей с использованием газомоторного топлива
</t>
  </si>
  <si>
    <t xml:space="preserve">Перевод автотранспортных средств на использование газомоторного топлива
</t>
  </si>
  <si>
    <t xml:space="preserve">Строительство объектов реализации газомоторного топлива в Воронежской области в 2015 - 2020 годах
</t>
  </si>
  <si>
    <t>Ведущий советник отдела организации пассажирских перевозок -                       И.Н. Муковнин</t>
  </si>
  <si>
    <t xml:space="preserve">Строительство и ввод в эксплуатацию новых стационарных автомобильных газозаправочных компрессорных станций
</t>
  </si>
  <si>
    <t xml:space="preserve">Строительство и ввод в эксплуатацию модульных автомобильных газозаправочных компрессорных станций
</t>
  </si>
  <si>
    <t xml:space="preserve">Создание условий (инфраструктуры) для приоритетного и устойчивого спроса на газомоторное топливо
</t>
  </si>
  <si>
    <t>Ведущий советник отдела организации пассажирских перевозок -                             И.Н. Муковнин</t>
  </si>
  <si>
    <t xml:space="preserve">Организация подготовки кадров в области использования газомоторного топлива
</t>
  </si>
  <si>
    <t xml:space="preserve">Строительство и ввод в эксплуатацию центра по переоборудованию и техническому освидетельствованию газобаллонной аппаратуры
</t>
  </si>
  <si>
    <t>Таблица 9</t>
  </si>
  <si>
    <t>Наименование государственной программы, подпрограммы, основного мероприятия</t>
  </si>
  <si>
    <t>Наименование показателя (индикатора)</t>
  </si>
  <si>
    <t>Пункт Федерального плана статистических работ</t>
  </si>
  <si>
    <t>Единицы измерения</t>
  </si>
  <si>
    <t>Значения показателя (индикатора) государственной программы, подпрограммы, основного мероприятия</t>
  </si>
  <si>
    <t>Обоснование отклонений значений показателя (индикатора) на конец отчетного года (при наличии)</t>
  </si>
  <si>
    <t>факт или оценка (в случае отсутствия статистических данных на отчетную дату)</t>
  </si>
  <si>
    <t>ГОСУДАРСТВЕН-НАЯ ПРОГРАММА</t>
  </si>
  <si>
    <t xml:space="preserve">"Густота автомобильных дорог общего пользования с твердым покрытием на конец года"
</t>
  </si>
  <si>
    <t>У</t>
  </si>
  <si>
    <t xml:space="preserve">км/1000 кв. км
</t>
  </si>
  <si>
    <t xml:space="preserve">"Прирост протяженности автомобильных дорог общего пользования регионального или межмуниципального значения, соответствующих нормативным требованиям к транспортно-эксплуатационным показателям"
</t>
  </si>
  <si>
    <t>2.4.8.</t>
  </si>
  <si>
    <t xml:space="preserve">% к предыдущему году
</t>
  </si>
  <si>
    <t>Показатель (индикатор) 1.1, определяющий результативность только основного мероприятия 1</t>
  </si>
  <si>
    <t>Показатель (индикатор) 1.2, определяющий результативность только основного мероприятия 1</t>
  </si>
  <si>
    <t>Показатель (индикатор) 2.1, определяющий результативность только основного мероприятия 2</t>
  </si>
  <si>
    <t>Показатель (индикатор) 2.2, определяющий результативность только основного мероприятия 2</t>
  </si>
  <si>
    <t>2.1.45</t>
  </si>
  <si>
    <t>С</t>
  </si>
  <si>
    <t>%</t>
  </si>
  <si>
    <t>"Развитие сети автомобильных дорог общего пользования"</t>
  </si>
  <si>
    <t xml:space="preserve">"Ввод в действие автомобильных дорог общего пользования регионального или межмуниципального значения, законченных строительством (реконструкцией)"
</t>
  </si>
  <si>
    <t>км</t>
  </si>
  <si>
    <t xml:space="preserve">"Ввод в действие автомобильных дорог общего пользования регионального или межмуниципального значения, законченных капитальным ремонтом и ремонтом"
</t>
  </si>
  <si>
    <t xml:space="preserve">"Ввод в действие автомобильных дорог общего пользования местного значения, законченных капитальным ремонтом и ремонтом"
</t>
  </si>
  <si>
    <t>кв.м</t>
  </si>
  <si>
    <t>-</t>
  </si>
  <si>
    <t xml:space="preserve">"Развитие улично-дорожной сети административного центра Воронежской области городского округа город Воронеж"
</t>
  </si>
  <si>
    <t xml:space="preserve">"Ввод в действие автомобильных дорог общего пользования местного значения городского округа город Воронеж, законченных капитальным ремонтом и ремонтом"
</t>
  </si>
  <si>
    <t>"Развитие пассажирского транспорта общего пользования"</t>
  </si>
  <si>
    <t>Отклонений нет</t>
  </si>
  <si>
    <t xml:space="preserve">"Развитие пассажирского автомобильного транспорта"
</t>
  </si>
  <si>
    <t xml:space="preserve">"Обновление транспортных средств организаций пассажирского автомобильного транспорта общего пользования"
</t>
  </si>
  <si>
    <t xml:space="preserve">единиц
</t>
  </si>
  <si>
    <t>0</t>
  </si>
  <si>
    <t xml:space="preserve">"Обеспечение экономической устойчивости транспортных предприятий автомобильного транспорта и пригородного железнодорожного транспорта"
</t>
  </si>
  <si>
    <t xml:space="preserve">коэффициент
</t>
  </si>
  <si>
    <t>Основное мероприятие 2.3</t>
  </si>
  <si>
    <t xml:space="preserve">"Финансовое обеспечение деятельности подведомственного учреждения БУ ВО "Регионтранс"
</t>
  </si>
  <si>
    <t xml:space="preserve">"Удельный вес объектов транспортной инфраструктуры, на которых проведены категорирование, оценка уязвимости и реализован план соответствующих мероприятий"
</t>
  </si>
  <si>
    <t xml:space="preserve"> "Обеспечение реализации государственной подпрограммы"</t>
  </si>
  <si>
    <t xml:space="preserve"> "Финансовое обеспечение деятельности органов государственной власти, иных главных распорядителей средств областного бюджета - исполнителей"
</t>
  </si>
  <si>
    <t xml:space="preserve">"Уровень исполнения утвержденных бюджетных назначений по департаменту транспорта и автомобильных дорог Воронежской области
</t>
  </si>
  <si>
    <t xml:space="preserve">"Финансовое обеспечение выполнения других расходных обязательств Воронежской области исполнительными органами государственной власти, иными главными распорядителями средств областного бюджета - исполнителями"
</t>
  </si>
  <si>
    <t xml:space="preserve">"Уровень исполнения утвержденных бюджетных ассигнований на финансовое обеспечение выполнения других расходных обязательств Воронежской области департаментом транспорта и автомобильных дорог Воронежской области
</t>
  </si>
  <si>
    <t>Основное мероприятие 3.3</t>
  </si>
  <si>
    <t xml:space="preserve"> "Финансовое обеспечение деятельности подведомственных учреждений"
</t>
  </si>
  <si>
    <t xml:space="preserve">"Уровень исполнения утвержденных бюджетных назначений подведомственных учреждений"
</t>
  </si>
  <si>
    <t>Основное мероприятие 3.4</t>
  </si>
  <si>
    <t xml:space="preserve">"Отдельные мероприятия в области дорожного хозяйства в части уплаты налогов"
</t>
  </si>
  <si>
    <t xml:space="preserve">"Обеспечение уплаты налога на имущество (автомобильные дороги)"
</t>
  </si>
  <si>
    <t>100</t>
  </si>
  <si>
    <t xml:space="preserve"> «Расширение  использования  компримированного  природного  газа  в  качестве  моторного  топлива» </t>
  </si>
  <si>
    <t xml:space="preserve">"Обновление автотранспортных средств и техники ЖКХ, работающих с использованием газомоторного топлива"
</t>
  </si>
  <si>
    <t xml:space="preserve">"Развитие парка транспортных средств, использующих газомоторное топливо"
</t>
  </si>
  <si>
    <t xml:space="preserve">"Перевод автотранспортных средств на использование газомоторного топлива"
</t>
  </si>
  <si>
    <t xml:space="preserve">"Строительство объектов реализации газомоторного топлива в Воронежской области в 2015 - 2020 годах"
</t>
  </si>
  <si>
    <t xml:space="preserve">"Строительство и ввод в эксплуатацию новых автомобильных газозаправочных компрессорных станций"
</t>
  </si>
  <si>
    <t>Основное мероприятие 4.3</t>
  </si>
  <si>
    <t xml:space="preserve"> "Создание условий (инфраструктуры) для приоритетного и устойчивого спроса на газомоторное топливо"
</t>
  </si>
  <si>
    <t xml:space="preserve">"Строительство и ввод в эксплуатацию центра по переоборудованию и техническому освидетельствованию газобаллонной аппаратуры"
</t>
  </si>
  <si>
    <r>
      <rPr>
        <vertAlign val="superscript"/>
        <sz val="12"/>
        <rFont val="Times New Roman"/>
        <family val="1"/>
        <charset val="204"/>
      </rPr>
      <t xml:space="preserve">1 </t>
    </r>
    <r>
      <rPr>
        <sz val="12"/>
        <rFont val="Times New Roman"/>
        <family val="1"/>
        <charset val="204"/>
      </rPr>
      <t>В графе указывается вид для показателя (индикатора), значение которого оценивается в абсолютных или относительных величинах:
- показатель (индикатор), желаемой тенденцией развития которого является увеличение значения, обозначается буквой "У";
- показатель (индикатор), желаемой тенденцией развития которого является снижение значения, обозначается буквой "С".</t>
    </r>
  </si>
  <si>
    <r>
      <rPr>
        <vertAlign val="superscript"/>
        <sz val="12"/>
        <rFont val="Times New Roman"/>
        <family val="1"/>
        <charset val="204"/>
      </rPr>
      <t xml:space="preserve">1 </t>
    </r>
    <r>
      <rPr>
        <sz val="12"/>
        <rFont val="Times New Roman"/>
        <family val="1"/>
        <charset val="204"/>
      </rPr>
      <t>В графе приводится фактическое значение показателя (индикатора) за год, предшествующий отчетному.</t>
    </r>
  </si>
  <si>
    <t xml:space="preserve">2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   в отчетном периоде, не установлено, то указывается фактическое значение данного показателя за предыдущий отчетный период.  </t>
  </si>
  <si>
    <r>
      <t xml:space="preserve">Сведения
о достижении значений показателей (индикаторов) реализации государственной программы Воронежской области
</t>
    </r>
    <r>
      <rPr>
        <b/>
        <sz val="14"/>
        <rFont val="Times New Roman"/>
        <family val="1"/>
        <charset val="204"/>
      </rPr>
      <t>"Развитие транспортной системы"</t>
    </r>
    <r>
      <rPr>
        <sz val="14"/>
        <rFont val="Times New Roman"/>
        <family val="1"/>
        <charset val="204"/>
      </rPr>
      <t xml:space="preserve">
по состоянию на 01.01.2017 года</t>
    </r>
  </si>
  <si>
    <r>
      <t xml:space="preserve">Ответственные за исполнение мероприятий Плана реализации государственной программы Воронежской области
</t>
    </r>
    <r>
      <rPr>
        <b/>
        <u/>
        <sz val="26"/>
        <rFont val="Times New Roman"/>
        <family val="1"/>
        <charset val="204"/>
      </rPr>
      <t xml:space="preserve">"Развитие транспортной системы" </t>
    </r>
    <r>
      <rPr>
        <sz val="26"/>
        <rFont val="Times New Roman"/>
        <family val="1"/>
        <charset val="204"/>
      </rPr>
      <t xml:space="preserve">
за 2016 год</t>
    </r>
  </si>
  <si>
    <t>319,3</t>
  </si>
  <si>
    <t xml:space="preserve">"Доля дорожно-транспортных происшествий на автомобильных дорогах регионального и межмуниципального значения Воронежской области по сравнению с 2012 годом (нарастающим итогом с начала года)"
</t>
  </si>
  <si>
    <t>33,1</t>
  </si>
  <si>
    <t xml:space="preserve">"Доля протяженности автомобильных дорог общего пользования регионального или межмуниципального значения, не отвечающих нормативным требованиям, в общей протяженности автомобильных дорог общего пользования регионального или межмуниципального значения"
</t>
  </si>
  <si>
    <t>94,1</t>
  </si>
  <si>
    <t>21,845</t>
  </si>
  <si>
    <t>149,83</t>
  </si>
  <si>
    <t>484,24</t>
  </si>
  <si>
    <t>Не менее             150 000</t>
  </si>
  <si>
    <t xml:space="preserve">"Увеличение доли дорог местного значения городского округа город Воронеж, соответствующих нормативным требованиям"
</t>
  </si>
  <si>
    <t>Не менее           0,5</t>
  </si>
  <si>
    <t xml:space="preserve">"Выполнение запланированного комплекса мероприятий по содержанию улично-дорожной сети городского округа город Воронеж в соответствии с выделенными средствами Дорожного фонда Воронежской области"
</t>
  </si>
  <si>
    <t xml:space="preserve">"Регулярность движения автобусов на закрепленных за организациями пассажирского автомобильного транспорта общего пользования регулярных автобусных маршрутах межмуниципального сообщения"
</t>
  </si>
  <si>
    <t>Не менее                                         97</t>
  </si>
  <si>
    <t xml:space="preserve">"Увеличение коэффициента выпуска на линию транспортных средств организаций пассажирского транспорта общего пользования для обеспечения ежедневной работы на регулярных автобусных межмуниципальных маршрутах"
</t>
  </si>
  <si>
    <t>Не менее                0,633</t>
  </si>
  <si>
    <t>Не менее                          27</t>
  </si>
  <si>
    <t>"Государственная поддержка региональных авиаперевозок"</t>
  </si>
  <si>
    <t xml:space="preserve">"Прирост пассажиропотока международного аэропорта "Воронеж" (Чертовицкое)"
</t>
  </si>
  <si>
    <t>Не менее                        3</t>
  </si>
  <si>
    <t>% к предыдущему году</t>
  </si>
  <si>
    <t xml:space="preserve">"Уровень достижения значений целевых показателей (индикаторов) Программы и подпрограмм"
</t>
  </si>
  <si>
    <t>Не менее                         95</t>
  </si>
  <si>
    <t>Не менее                     95</t>
  </si>
  <si>
    <t>1,1</t>
  </si>
  <si>
    <t>0,5</t>
  </si>
  <si>
    <t>В 2016 году не предусматривалось финансовое обеспечение на реализацию подпрограммы 4.</t>
  </si>
  <si>
    <t xml:space="preserve">Проектирование, строительство, реконструкция автомобильных дорог общего пользования регионального значения с твердым покрытием до сельских населенных пунктов, не имеющих круглогодичной связи с сетью автомобильных дорог общего пользования
</t>
  </si>
  <si>
    <t xml:space="preserve">Реализация мероприятий региональной программы в сфере дорожного хозяйства, предусматривающей развитие и увеличение пропускной способности сети автомобильных дорог общего пользования регионального или межмуниципального значения, а также местного значения
</t>
  </si>
  <si>
    <t xml:space="preserve">Реализация мероприятий региональной программы в сфере дорожного хозяйства, предусматривающей мероприятия по строительству, реконструкции, капитальному ремонту и ремонту уникальных искусственных дорожных сооружений
</t>
  </si>
  <si>
    <t xml:space="preserve">Субсидии на ремонт автомобильных дорог общего пользования местного значения населенных пунктов
</t>
  </si>
  <si>
    <t xml:space="preserve">Субсидии местным бюджетам на погашение задолженности по бюджетным кредитам на проектирование, строительство, реконструкцию, капитальный ремонт, ремонт и содержание автомобильных дорог общего пользования местного значения, а также на капитальный ремонт и ремонт дворовых территорий многоквартирных домов, проездов к дворовым территориям многоквартирных домов населенных пунктов
</t>
  </si>
  <si>
    <t xml:space="preserve">Субсидии местным бюджетам на капитальный ремонт и ремонт автомобильных дорог общего пользования местного значения
</t>
  </si>
  <si>
    <t xml:space="preserve">Субсидии местным бюджетам на строительство автомобильных дорог общего пользования местного значения
</t>
  </si>
  <si>
    <t xml:space="preserve">Проектирование, строительство, реконструкцию автомобильных дорог общего пользования местного значения с твердым покрытием до сельских населенных пунктов, не имеющих круглогодичной связи с сетью автомобильных дорог общего пользования
</t>
  </si>
  <si>
    <t xml:space="preserve">Развитие улично-дорожной сети административного центра Воронежской области - городского округа город Воронеж
</t>
  </si>
  <si>
    <t xml:space="preserve">Капитальный ремонт, ремонт и содержание автомобильных дорог общего пользования местного значени
</t>
  </si>
  <si>
    <t xml:space="preserve">Проектирование и строительство (реконструкция) автомобильных дорог общего пользования местного значения
</t>
  </si>
  <si>
    <t>Предоставление субсидий организациям железнодорожного транспорта, осуществляющим деятельность по перевозке пассажиров на компенсацию части потерь в доходах вследствие регулирования тарифов на перевозку пассажиров железнодорожным транспортом общего пользования в пригородном сообщении</t>
  </si>
  <si>
    <t>Финансовое обеспечение деятельности подведомственного учреждения БУ ВО «Регионтранс"</t>
  </si>
  <si>
    <t>Проектирование, строительство, реконструкция автомобильных дорог общего пользования регионального значения с твердым покрытием до сельских населенных пунктов, не имеющих круглогодичной связи с сетью автомобильных дорог общего пользования</t>
  </si>
  <si>
    <t>Субсидии местным бюджетам на погашение задолженности по бюджетным кредитам на проектирование, строительство, реконструкцию, капитальный ремонт, ремонт и  содержание автомобильных дорог общего пользования местного значения, а также на капитальный ремонт и ремонт дворовых территорий многоквартирных домов, проездов к дворовым территориям многоквартирных домов населенных пунктов</t>
  </si>
  <si>
    <t>-3,5%</t>
  </si>
  <si>
    <t>27</t>
  </si>
  <si>
    <t>0,633</t>
  </si>
  <si>
    <t>97</t>
  </si>
  <si>
    <t>99,6</t>
  </si>
  <si>
    <t>Снижение общего пассажиропотока произошло из-за отмены наиболее популярных международных направлений (Турция, Египет), генерирующих пассажиропоток около 80 тыс. пасс. (18% общего пассажиропотока). На внутренних авиарейсах - рост пассажиропотока составил - 7,5%. (Расчет показателя: 433675/449304*100%-100%=-3,5%)</t>
  </si>
  <si>
    <t>Не сданы в срок работы по строительству  восточного обхода п.г.т.Подгоренский в Подгоренском районе на сумму 69 910 тыс.руб.; Экономия по итогам конкурсных процедур на сумму 1878,3 тыс.руб.; 5% средств дорожного фонда согласно БК небыли распределы в 2016 году в связи с отсутствием заявок от муниципальных районов.</t>
  </si>
  <si>
    <t>Увеличение ввода в действие автомобильных дорог общего пользования местного значения городского округа город Воронеж по отношению к плновому значению за счет дополнительного выделения средств дорожного фонда Воронежской области.</t>
  </si>
  <si>
    <t xml:space="preserve">Наименование государственной программы, подпрограммы, основного мероприятия </t>
  </si>
  <si>
    <t>Источники ресурсного обеспечения</t>
  </si>
  <si>
    <t>ГОСУДАРСТВЕННАЯ ПРОГРАММА</t>
  </si>
  <si>
    <t>всего, в том числе:</t>
  </si>
  <si>
    <t xml:space="preserve"> федеральный бюджет (бюджетные ассигнования, не предусмотренные законом Воронежской области об областном бюджете)</t>
  </si>
  <si>
    <t>бюджетные ассигнования, предусмотренные законом Воронежской области об областном бюджете, всего</t>
  </si>
  <si>
    <t>местный бюджет</t>
  </si>
  <si>
    <t>внебюджетные источники, всего</t>
  </si>
  <si>
    <t xml:space="preserve">территориальные              государственные внебюджетные фонды                        </t>
  </si>
  <si>
    <t xml:space="preserve">юридические лица </t>
  </si>
  <si>
    <t>физические лица</t>
  </si>
  <si>
    <t>в том числе по мероприятиям:</t>
  </si>
  <si>
    <t>ПОДПРОГРАММА 1</t>
  </si>
  <si>
    <t>«Развитие дорожного хозяйства Воронежской области»</t>
  </si>
  <si>
    <t>ОСНОВНОЕ МЕРОПРИЯТИЕ 1.1</t>
  </si>
  <si>
    <t>ОСНОВНОЕ МЕРОПРИЯТИЕ 1.2</t>
  </si>
  <si>
    <t>ПОДПРОГРАММА 2</t>
  </si>
  <si>
    <t>ОСНОВНОЕ МЕРОПРИЯТИЕ 2.1</t>
  </si>
  <si>
    <t>ОСНОВНОЕ МЕРОПРИЯТИЕ 2.2</t>
  </si>
  <si>
    <t>ОСНОВНОЕ МЕРОПРИЯТИЕ 2.3.</t>
  </si>
  <si>
    <t xml:space="preserve"> Финансовое обеспечение деятельности подведомственного учреждения БУ ВО «Регионтранс»</t>
  </si>
  <si>
    <t xml:space="preserve"> «Обеспечение реализации государственной программы» </t>
  </si>
  <si>
    <t>ОСНОВНОЕ МЕРОПРИЯТИЕ 3.1</t>
  </si>
  <si>
    <t>ОСНОВНОЕ МЕРОПРИЯТИЕ 3.2</t>
  </si>
  <si>
    <t>ОСНОВНОЕ МЕРОПРИЯТИЕ 3.3</t>
  </si>
  <si>
    <t>ОСНОВНОЕ МЕРОПРИЯТИЕ 3.4</t>
  </si>
  <si>
    <t>ОСНОВНОЕ МЕРОПРИЯТИЕ 4.1</t>
  </si>
  <si>
    <t>ОСНОВНОЕ МЕРОПРИЯТИЕ 4.2</t>
  </si>
  <si>
    <t>ОСНОВНОЕ МЕРОПРИЯТИЕ 4.3</t>
  </si>
  <si>
    <t>Таблица 12</t>
  </si>
  <si>
    <t xml:space="preserve">Расходы за отчетный период,  тыс. руб. </t>
  </si>
  <si>
    <t xml:space="preserve">Реализация мероприятий региональной программы в сфере дорожного хозяйства, предусматривающей развитие и увеличение пропускной способности сети автомобильных дорог общего пользования регионального или межмуниципального значения, а также местного значения
</t>
  </si>
  <si>
    <t>Мероприятие 1.2.1</t>
  </si>
  <si>
    <t>"Развитие пассажирского транспорта общего пользования Воронежской области"</t>
  </si>
  <si>
    <t>Перевод пассажирского автомобильного транспорта общего пользования на использование сжатого природного газа в качестве моторного топлива</t>
  </si>
  <si>
    <t>"Развитие парка транспортных средств, использующих газомоторное топливо"</t>
  </si>
  <si>
    <t>Приобретение новой жилищно-коммунальной техники, работающей с использованием газомоторного топлива</t>
  </si>
  <si>
    <t>"Строительство объектов реализации газомоторного топлива в Воронежской области в 2015 - 2020 годах"</t>
  </si>
  <si>
    <t>"Создание условий (инфраструктуры) для приоритетного и устойчивого спроса на газомоторное топливо"</t>
  </si>
  <si>
    <r>
      <t xml:space="preserve"> </t>
    </r>
    <r>
      <rPr>
        <vertAlign val="superscript"/>
        <sz val="11"/>
        <rFont val="Times New Roman"/>
        <family val="1"/>
        <charset val="204"/>
      </rPr>
      <t xml:space="preserve">3 </t>
    </r>
    <r>
      <rPr>
        <sz val="11"/>
        <rFont val="Times New Roman"/>
        <family val="1"/>
        <charset val="204"/>
      </rPr>
      <t>Объем выполненных работ - объем, подтвержденный актами выполненных работ или другими финансовыми документами, на отчетную дату.</t>
    </r>
  </si>
  <si>
    <t>Информация
о расходах федерального, областного и местных бюджетов, бюджетов территориальных государственных внебюджетных фондов, юридических и физических лиц на реализацию целей государственной программы Воронежской области "Развитие транспортной системы"
по состоянию на 01.01.2017 года</t>
  </si>
  <si>
    <t>Субсидии местным бюджетам на погашение задолженности по бюджетным кредитам на проектирование, строительство, реконструкцию, капитальный ремонт, ремонт и содержание автомобильных дорог общего пользования местного значения, а также на капитальный ремонт и ремонт дворовых территорий многоквартирных домов, проездов к дворовым территориям многоквартирных домов населенных пунктов</t>
  </si>
  <si>
    <t>Субсидии на ремонт автомобильных дорог общего пользования местного значения населенных пунктов</t>
  </si>
  <si>
    <t>Мероприятие 1.1.3.4.</t>
  </si>
  <si>
    <t>Предоставление субсидий организациям и индивидуальным предпринимателям, осуществляющим деятельность по перевозке пассажиров автомобильным транспортом общего пользования, на реализацию проекта "Народный маршрут"</t>
  </si>
  <si>
    <t>ОСНОВНОЕ МЕРОПРИЯТИЕ 2.4.</t>
  </si>
  <si>
    <r>
      <t xml:space="preserve"> </t>
    </r>
    <r>
      <rPr>
        <vertAlign val="superscript"/>
        <sz val="11"/>
        <rFont val="Times New Roman"/>
        <family val="1"/>
        <charset val="204"/>
      </rPr>
      <t>2</t>
    </r>
    <r>
      <rPr>
        <sz val="11"/>
        <rFont val="Times New Roman"/>
        <family val="1"/>
        <charset val="204"/>
      </rPr>
      <t xml:space="preserve">  Фактически профинансировано - объемы расходов, произведенные из соответствующих источников на реализацию мероприятий государственной программы за отчетный период (областной бюджет - кассовое исполнение на отчетную дату). 
</t>
    </r>
  </si>
  <si>
    <t xml:space="preserve">Наименование государственной программы, подпрограммы, основного мероприятия, мероприятия, в рамках которых предусмотрены субсидии из федерального и областного бюджетов местным бюджетам согласно бюджетной росписи расходов
</t>
  </si>
  <si>
    <t xml:space="preserve">Наименование субсидии
</t>
  </si>
  <si>
    <t xml:space="preserve">Код бюджетной классификации (в соответствии с законом Воронежской области об областном бюджете или согласно бюджетной росписи расходов)
</t>
  </si>
  <si>
    <t>Бюджетные ассигнования согласно бюджетной росписи расходов областного бюджета на отчетную дату текущего года (далее - план), тыс. рублей</t>
  </si>
  <si>
    <t xml:space="preserve">Кассовое исполнение на отчетную дату нарастающим итогом (далее - факт), тыс. рублей
</t>
  </si>
  <si>
    <t xml:space="preserve">не распределено
</t>
  </si>
  <si>
    <t xml:space="preserve">в том числе по муниципальным районам и городским округам Воронежской области
</t>
  </si>
  <si>
    <t>план</t>
  </si>
  <si>
    <t>факт</t>
  </si>
  <si>
    <t>Субсидия на развитие улично-дорожной сети административного центра Воронежской области - городского округа город Воронеж</t>
  </si>
  <si>
    <t xml:space="preserve">ОСНОВНОЕ МЕРОПРИЯТИЕ 1 </t>
  </si>
  <si>
    <t xml:space="preserve">ОСНОВНОЕ МЕРОПРИЯТИЕ 2 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</si>
  <si>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</si>
  <si>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</si>
  <si>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</si>
  <si>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</si>
  <si>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</si>
  <si>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</si>
  <si>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</si>
  <si>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</si>
  <si>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</si>
  <si>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</si>
  <si>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</si>
  <si>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</si>
  <si>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</si>
  <si>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</si>
  <si>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</si>
  <si>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</si>
  <si>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</si>
  <si>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</si>
  <si>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</si>
  <si>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</si>
  <si>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</si>
  <si>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</si>
  <si>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</si>
  <si>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</si>
  <si>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</si>
  <si>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</si>
  <si>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</si>
  <si>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</si>
  <si>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</si>
  <si>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</si>
  <si>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</si>
  <si>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</si>
  <si>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</si>
  <si>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</si>
  <si>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</si>
  <si>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</si>
  <si>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</si>
  <si>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</si>
  <si>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</si>
  <si>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</si>
  <si>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</si>
  <si>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</si>
  <si>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</si>
  <si>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</si>
  <si>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</si>
  <si>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</si>
  <si>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</si>
  <si>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</si>
  <si>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</si>
  <si>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</si>
  <si>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</si>
  <si>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</si>
  <si>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</si>
  <si>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</si>
  <si>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</si>
  <si>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</si>
  <si>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</si>
  <si>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</si>
  <si>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</si>
  <si>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</si>
  <si>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</si>
  <si>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</si>
  <si>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</si>
  <si>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</si>
  <si>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</si>
  <si>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r>
      <rPr>
        <vertAlign val="superscript"/>
        <sz val="11"/>
        <rFont val="Times New Roman"/>
        <family val="1"/>
        <charset val="204"/>
      </rPr>
      <t>1</t>
    </r>
    <r>
      <rPr>
        <sz val="11"/>
        <rFont val="Times New Roman"/>
        <family val="1"/>
        <charset val="204"/>
      </rPr>
      <t xml:space="preserve"> Предусмотрено на год - объемы расходов, предусмотренные нормативными правовыми актами или соглашениями из соответствующих источников на реализацию мероприятий государственной программы (областной бюджет - расходы, предусмотренные законом Воронежской области об областном бюджете на отчетную дату).</t>
    </r>
  </si>
  <si>
    <t>Приведение в нормативное состояние улично-дорожной сети городского округа город Воронеж за счет выполнения мероприятий по содержанию, капитальному ремонту и ремонту автомобильных дорог, а также строительство и реконструкция новых объектов транспортной инфраструктуры улучшающих дорожно-транспортную ситуацию в городе                                                                                                                                                                                                         Ввод в действие в 2016 г. не менее 150 000,0 кв.м автомобильных дорог общего пользования местного значения городского округа город Воронеж,  законченных капитальным ремонтом и ремонтом</t>
  </si>
  <si>
    <t xml:space="preserve">Капитальный ремонт, ремонт и содержание автомобильных дорог общего пользования местного значения
</t>
  </si>
  <si>
    <t>Мероприятие 2.2.2</t>
  </si>
  <si>
    <t>Мероприятие 2.2.3</t>
  </si>
  <si>
    <r>
      <rPr>
        <vertAlign val="superscript"/>
        <sz val="26"/>
        <rFont val="Times New Roman"/>
        <family val="1"/>
        <charset val="204"/>
      </rPr>
      <t>2</t>
    </r>
    <r>
      <rPr>
        <sz val="26"/>
        <rFont val="Times New Roman"/>
        <family val="1"/>
        <charset val="204"/>
      </rPr>
      <t xml:space="preserve"> Уровень освоения бюджетных ассигнований рассчитывается как отношение объема кассового исполнения к доведенному департаментом финансов Воронежской области предельному объему финансирования, умноженное на 100.</t>
    </r>
  </si>
  <si>
    <t>Строительство и ввод в эксплуатацию центра по переоборудова-нию и техническому освидетельствованию газобаллонной аппаратуры</t>
  </si>
  <si>
    <t>99,8</t>
  </si>
  <si>
    <t>24,452</t>
  </si>
  <si>
    <t>Увеличение на 11,9%</t>
  </si>
  <si>
    <t>99,7</t>
  </si>
  <si>
    <r>
      <t xml:space="preserve">Вид  показателя (индикатора) </t>
    </r>
    <r>
      <rPr>
        <vertAlign val="superscript"/>
        <sz val="11"/>
        <rFont val="Times New Roman"/>
        <family val="1"/>
        <charset val="204"/>
      </rPr>
      <t>1</t>
    </r>
    <r>
      <rPr>
        <sz val="11"/>
        <rFont val="Times New Roman"/>
        <family val="1"/>
        <charset val="204"/>
      </rPr>
      <t xml:space="preserve"> </t>
    </r>
  </si>
  <si>
    <r>
      <t xml:space="preserve">план </t>
    </r>
    <r>
      <rPr>
        <vertAlign val="superscript"/>
        <sz val="11"/>
        <rFont val="Times New Roman"/>
        <family val="1"/>
        <charset val="204"/>
      </rPr>
      <t>2</t>
    </r>
  </si>
  <si>
    <r>
      <t>предусмотрено на год</t>
    </r>
    <r>
      <rPr>
        <vertAlign val="superscript"/>
        <sz val="11"/>
        <rFont val="Times New Roman"/>
        <family val="1"/>
        <charset val="204"/>
      </rPr>
      <t>1</t>
    </r>
  </si>
  <si>
    <r>
      <t>фактически профинансировано</t>
    </r>
    <r>
      <rPr>
        <vertAlign val="superscript"/>
        <sz val="11"/>
        <rFont val="Times New Roman"/>
        <family val="1"/>
        <charset val="204"/>
      </rPr>
      <t>2</t>
    </r>
  </si>
  <si>
    <r>
      <t>объем выполненных работ</t>
    </r>
    <r>
      <rPr>
        <vertAlign val="superscript"/>
        <sz val="11"/>
        <rFont val="Times New Roman"/>
        <family val="1"/>
        <charset val="204"/>
      </rPr>
      <t>3</t>
    </r>
  </si>
  <si>
    <t>тыс. руб.</t>
  </si>
  <si>
    <t>Таблица 8</t>
  </si>
  <si>
    <t xml:space="preserve">Проектирование, строительство, реконструкция автомобильных дорог общего пользования регионального значения с твердым покрытием до сельских населенных пунктов, не имеющих круглогодичной связи с сетью автомобильных дорог общего пользования. </t>
  </si>
  <si>
    <t>Наименование государственной программы, подпрограммы,  основного Мероприятие, Мероприятие</t>
  </si>
  <si>
    <t xml:space="preserve"> Отдельные Мероприятие в области дорожного хозяйства в части уплаты налогов
</t>
  </si>
  <si>
    <t>Субсидии местным бюджетам  на строительство автомобильных дорог общего пользования местного значения, в том числе: Проектирование, строительство, реконструкцию автомобильных дорог общего пользования местного значения с твердым покрытием до сельских населенных пунктов, не имеющих круглогодичной связи с сетью автомобильных дорог общего пользования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</si>
</sst>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color indexed="10"/>
      <name val="Times New Roman"/>
      <family val="1"/>
      <charset val="204"/>
    </font>
    <font>
      <sz val="26"/>
      <name val="Times New Roman"/>
      <family val="1"/>
      <charset val="204"/>
    </font>
    <font>
      <sz val="26"/>
      <name val="Arial Cyr"/>
      <charset val="204"/>
    </font>
    <font>
      <sz val="26"/>
      <color indexed="10"/>
      <name val="Times New Roman"/>
      <family val="1"/>
      <charset val="204"/>
    </font>
    <font>
      <sz val="30"/>
      <name val="Times New Roman"/>
      <family val="1"/>
      <charset val="204"/>
    </font>
    <font>
      <vertAlign val="superscript"/>
      <sz val="26"/>
      <name val="Times New Roman"/>
      <family val="1"/>
      <charset val="204"/>
    </font>
    <font>
      <sz val="13"/>
      <name val="Arial Cyr"/>
      <charset val="204"/>
    </font>
    <font>
      <b/>
      <sz val="26"/>
      <name val="Times New Roman"/>
      <family val="1"/>
      <charset val="204"/>
    </font>
    <font>
      <b/>
      <sz val="26"/>
      <color indexed="10"/>
      <name val="Times New Roman"/>
      <family val="1"/>
      <charset val="204"/>
    </font>
    <font>
      <sz val="22"/>
      <name val="Times New Roman"/>
      <family val="1"/>
      <charset val="204"/>
    </font>
    <font>
      <b/>
      <sz val="30"/>
      <name val="Times New Roman"/>
      <family val="1"/>
      <charset val="204"/>
    </font>
    <font>
      <b/>
      <sz val="26"/>
      <color indexed="8"/>
      <name val="Times New Roman"/>
      <family val="1"/>
      <charset val="204"/>
    </font>
    <font>
      <sz val="26"/>
      <color indexed="8"/>
      <name val="Calibri"/>
      <family val="2"/>
    </font>
    <font>
      <b/>
      <sz val="20"/>
      <name val="Times New Roman"/>
      <family val="1"/>
      <charset val="204"/>
    </font>
    <font>
      <sz val="20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b/>
      <sz val="8"/>
      <color indexed="10"/>
      <name val="Times New Roman"/>
      <family val="1"/>
      <charset val="204"/>
    </font>
    <font>
      <b/>
      <sz val="7"/>
      <color indexed="8"/>
      <name val="Times New Roman"/>
      <family val="1"/>
      <charset val="204"/>
    </font>
    <font>
      <sz val="8"/>
      <color indexed="8"/>
      <name val="Calibri"/>
      <family val="2"/>
    </font>
    <font>
      <sz val="8"/>
      <color indexed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Calibri"/>
      <family val="2"/>
    </font>
    <font>
      <sz val="11"/>
      <color theme="1"/>
      <name val="Calibri"/>
      <family val="2"/>
      <charset val="204"/>
      <scheme val="minor"/>
    </font>
    <font>
      <sz val="26"/>
      <color theme="1"/>
      <name val="Times New Roman"/>
      <family val="1"/>
      <charset val="204"/>
    </font>
    <font>
      <sz val="2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6"/>
      <color theme="1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color theme="1"/>
      <name val="Arial Cyr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Arial Cyr"/>
      <charset val="204"/>
    </font>
    <font>
      <sz val="12"/>
      <color theme="1"/>
      <name val="Calibri"/>
      <family val="2"/>
    </font>
    <font>
      <sz val="26"/>
      <color theme="1"/>
      <name val="Arial Cyr"/>
      <charset val="204"/>
    </font>
    <font>
      <b/>
      <sz val="12"/>
      <color theme="1"/>
      <name val="Arial Cyr"/>
      <charset val="204"/>
    </font>
    <font>
      <b/>
      <sz val="12"/>
      <color theme="1"/>
      <name val="Calibri"/>
      <family val="2"/>
    </font>
    <font>
      <sz val="22"/>
      <color rgb="FFFF0000"/>
      <name val="Times New Roman"/>
      <family val="1"/>
      <charset val="204"/>
    </font>
    <font>
      <b/>
      <u/>
      <sz val="26"/>
      <name val="Times New Roman"/>
      <family val="1"/>
      <charset val="204"/>
    </font>
    <font>
      <i/>
      <sz val="26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26"/>
      <color rgb="FFFF0000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sz val="11"/>
      <color rgb="FFFF0000"/>
      <name val="Calibri"/>
      <family val="2"/>
      <scheme val="minor"/>
    </font>
    <font>
      <sz val="11"/>
      <name val="Times New Roman"/>
      <family val="1"/>
      <charset val="204"/>
    </font>
    <font>
      <vertAlign val="superscript"/>
      <sz val="11"/>
      <name val="Times New Roman"/>
      <family val="1"/>
      <charset val="204"/>
    </font>
    <font>
      <sz val="11"/>
      <name val="Arial Cyr"/>
      <charset val="204"/>
    </font>
    <font>
      <sz val="12"/>
      <color theme="1"/>
      <name val="Calibri"/>
      <family val="2"/>
      <scheme val="minor"/>
    </font>
    <font>
      <b/>
      <sz val="8"/>
      <color rgb="FFFF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name val="Arial Cyr"/>
      <charset val="204"/>
    </font>
    <font>
      <sz val="14"/>
      <color indexed="8"/>
      <name val="Calibri"/>
      <family val="2"/>
    </font>
    <font>
      <b/>
      <sz val="16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1"/>
      <color rgb="FFFF0000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20">
    <xf numFmtId="0" fontId="0" fillId="0" borderId="0" xfId="0"/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Fill="1" applyBorder="1" applyAlignment="1">
      <alignment horizontal="center"/>
    </xf>
    <xf numFmtId="49" fontId="10" fillId="0" borderId="5" xfId="0" applyNumberFormat="1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top" wrapText="1"/>
    </xf>
    <xf numFmtId="0" fontId="0" fillId="0" borderId="0" xfId="0" applyFill="1"/>
    <xf numFmtId="0" fontId="3" fillId="0" borderId="0" xfId="0" applyFont="1" applyFill="1"/>
    <xf numFmtId="0" fontId="24" fillId="0" borderId="0" xfId="0" applyFont="1" applyFill="1" applyBorder="1" applyAlignment="1">
      <alignment horizontal="center" vertical="center" wrapText="1"/>
    </xf>
    <xf numFmtId="0" fontId="30" fillId="0" borderId="0" xfId="0" applyFont="1" applyFill="1"/>
    <xf numFmtId="0" fontId="30" fillId="0" borderId="1" xfId="0" applyFont="1" applyFill="1" applyBorder="1"/>
    <xf numFmtId="0" fontId="0" fillId="0" borderId="0" xfId="0" applyFont="1" applyFill="1"/>
    <xf numFmtId="164" fontId="26" fillId="0" borderId="11" xfId="0" applyNumberFormat="1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right" vertical="top" wrapText="1"/>
    </xf>
    <xf numFmtId="0" fontId="3" fillId="0" borderId="0" xfId="0" applyFont="1" applyFill="1" applyAlignment="1">
      <alignment vertical="top"/>
    </xf>
    <xf numFmtId="0" fontId="27" fillId="0" borderId="10" xfId="0" applyFont="1" applyFill="1" applyBorder="1" applyAlignment="1">
      <alignment vertical="top" wrapText="1"/>
    </xf>
    <xf numFmtId="0" fontId="26" fillId="0" borderId="13" xfId="0" applyFont="1" applyFill="1" applyBorder="1" applyAlignment="1">
      <alignment horizontal="center" vertical="top" wrapText="1"/>
    </xf>
    <xf numFmtId="0" fontId="26" fillId="0" borderId="8" xfId="0" applyFont="1" applyFill="1" applyBorder="1" applyAlignment="1">
      <alignment vertical="top" wrapText="1"/>
    </xf>
    <xf numFmtId="0" fontId="28" fillId="0" borderId="8" xfId="0" applyFont="1" applyFill="1" applyBorder="1" applyAlignment="1">
      <alignment horizontal="center" vertical="top" wrapText="1"/>
    </xf>
    <xf numFmtId="0" fontId="26" fillId="0" borderId="3" xfId="0" applyFont="1" applyFill="1" applyBorder="1" applyAlignment="1">
      <alignment vertical="top" wrapText="1"/>
    </xf>
    <xf numFmtId="0" fontId="27" fillId="0" borderId="14" xfId="0" applyFont="1" applyFill="1" applyBorder="1" applyAlignment="1">
      <alignment horizontal="center" vertical="top" wrapText="1"/>
    </xf>
    <xf numFmtId="0" fontId="26" fillId="0" borderId="14" xfId="0" applyFont="1" applyFill="1" applyBorder="1" applyAlignment="1">
      <alignment vertical="top" wrapText="1"/>
    </xf>
    <xf numFmtId="0" fontId="26" fillId="0" borderId="15" xfId="0" applyFont="1" applyFill="1" applyBorder="1" applyAlignment="1">
      <alignment vertical="top" wrapText="1"/>
    </xf>
    <xf numFmtId="0" fontId="27" fillId="0" borderId="10" xfId="0" applyFont="1" applyFill="1" applyBorder="1" applyAlignment="1">
      <alignment horizontal="center" vertical="top" wrapText="1"/>
    </xf>
    <xf numFmtId="0" fontId="27" fillId="0" borderId="12" xfId="0" applyFont="1" applyFill="1" applyBorder="1" applyAlignment="1">
      <alignment horizontal="center" vertical="top" wrapText="1"/>
    </xf>
    <xf numFmtId="0" fontId="0" fillId="0" borderId="10" xfId="0" applyFill="1" applyBorder="1" applyAlignment="1">
      <alignment vertical="top"/>
    </xf>
    <xf numFmtId="0" fontId="26" fillId="0" borderId="9" xfId="0" applyFont="1" applyFill="1" applyBorder="1" applyAlignment="1">
      <alignment vertical="top" wrapText="1"/>
    </xf>
    <xf numFmtId="0" fontId="26" fillId="0" borderId="9" xfId="0" applyFont="1" applyFill="1" applyBorder="1" applyAlignment="1">
      <alignment horizontal="left" vertical="top" wrapText="1"/>
    </xf>
    <xf numFmtId="0" fontId="34" fillId="0" borderId="0" xfId="0" applyFont="1" applyFill="1"/>
    <xf numFmtId="0" fontId="6" fillId="0" borderId="3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vertical="center" wrapText="1"/>
    </xf>
    <xf numFmtId="0" fontId="0" fillId="0" borderId="0" xfId="0" applyFont="1" applyFill="1" applyBorder="1"/>
    <xf numFmtId="0" fontId="16" fillId="0" borderId="1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vertical="center" wrapText="1"/>
    </xf>
    <xf numFmtId="0" fontId="11" fillId="0" borderId="0" xfId="0" applyFont="1" applyFill="1" applyBorder="1"/>
    <xf numFmtId="0" fontId="11" fillId="0" borderId="0" xfId="0" applyFont="1" applyFill="1"/>
    <xf numFmtId="0" fontId="40" fillId="0" borderId="8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top" wrapText="1"/>
    </xf>
    <xf numFmtId="0" fontId="33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49" fontId="0" fillId="0" borderId="0" xfId="0" applyNumberFormat="1" applyFont="1" applyFill="1"/>
    <xf numFmtId="0" fontId="41" fillId="0" borderId="0" xfId="0" applyNumberFormat="1" applyFont="1" applyFill="1" applyAlignment="1">
      <alignment vertical="center" wrapText="1"/>
    </xf>
    <xf numFmtId="49" fontId="41" fillId="0" borderId="0" xfId="0" applyNumberFormat="1" applyFont="1" applyFill="1" applyAlignment="1">
      <alignment horizontal="center" vertical="center" wrapText="1"/>
    </xf>
    <xf numFmtId="0" fontId="4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42" fillId="0" borderId="0" xfId="0" applyFont="1" applyFill="1" applyAlignment="1">
      <alignment vertical="center"/>
    </xf>
    <xf numFmtId="0" fontId="42" fillId="0" borderId="0" xfId="0" applyNumberFormat="1" applyFont="1" applyFill="1" applyAlignment="1">
      <alignment vertical="center" wrapText="1"/>
    </xf>
    <xf numFmtId="49" fontId="42" fillId="0" borderId="0" xfId="0" applyNumberFormat="1" applyFont="1" applyFill="1" applyAlignment="1">
      <alignment horizontal="center" vertical="center" wrapText="1"/>
    </xf>
    <xf numFmtId="0" fontId="42" fillId="0" borderId="0" xfId="0" applyFont="1" applyFill="1" applyAlignment="1">
      <alignment horizontal="center" vertical="center"/>
    </xf>
    <xf numFmtId="0" fontId="43" fillId="0" borderId="0" xfId="0" applyFont="1" applyFill="1" applyAlignment="1">
      <alignment horizontal="right" vertical="center"/>
    </xf>
    <xf numFmtId="0" fontId="44" fillId="0" borderId="0" xfId="0" applyFont="1" applyFill="1" applyAlignment="1">
      <alignment vertical="center"/>
    </xf>
    <xf numFmtId="0" fontId="44" fillId="0" borderId="0" xfId="0" applyFont="1" applyFill="1" applyAlignment="1">
      <alignment vertical="center" wrapText="1"/>
    </xf>
    <xf numFmtId="49" fontId="46" fillId="0" borderId="1" xfId="0" applyNumberFormat="1" applyFont="1" applyFill="1" applyBorder="1" applyAlignment="1">
      <alignment horizontal="center" vertical="center" wrapText="1"/>
    </xf>
    <xf numFmtId="164" fontId="45" fillId="0" borderId="1" xfId="0" applyNumberFormat="1" applyFont="1" applyFill="1" applyBorder="1" applyAlignment="1">
      <alignment horizontal="center" vertical="center"/>
    </xf>
    <xf numFmtId="0" fontId="45" fillId="0" borderId="0" xfId="0" applyFont="1" applyFill="1" applyAlignment="1">
      <alignment vertical="center"/>
    </xf>
    <xf numFmtId="0" fontId="44" fillId="0" borderId="1" xfId="1" applyFont="1" applyFill="1" applyBorder="1" applyAlignment="1">
      <alignment wrapText="1"/>
    </xf>
    <xf numFmtId="49" fontId="42" fillId="0" borderId="1" xfId="0" applyNumberFormat="1" applyFont="1" applyFill="1" applyBorder="1" applyAlignment="1">
      <alignment horizontal="center" vertical="center" wrapText="1"/>
    </xf>
    <xf numFmtId="164" fontId="42" fillId="0" borderId="1" xfId="0" applyNumberFormat="1" applyFont="1" applyFill="1" applyBorder="1" applyAlignment="1">
      <alignment horizontal="center" vertical="center"/>
    </xf>
    <xf numFmtId="164" fontId="43" fillId="0" borderId="1" xfId="0" applyNumberFormat="1" applyFont="1" applyFill="1" applyBorder="1" applyAlignment="1">
      <alignment vertical="center"/>
    </xf>
    <xf numFmtId="0" fontId="45" fillId="0" borderId="1" xfId="0" applyNumberFormat="1" applyFont="1" applyFill="1" applyBorder="1" applyAlignment="1">
      <alignment horizontal="left" vertical="center" wrapText="1" indent="2"/>
    </xf>
    <xf numFmtId="49" fontId="47" fillId="0" borderId="1" xfId="0" applyNumberFormat="1" applyFont="1" applyFill="1" applyBorder="1" applyAlignment="1">
      <alignment horizontal="center" vertical="center" wrapText="1"/>
    </xf>
    <xf numFmtId="0" fontId="44" fillId="0" borderId="1" xfId="0" applyNumberFormat="1" applyFont="1" applyFill="1" applyBorder="1" applyAlignment="1">
      <alignment horizontal="left" vertical="center" wrapText="1" indent="2"/>
    </xf>
    <xf numFmtId="0" fontId="44" fillId="0" borderId="1" xfId="0" applyNumberFormat="1" applyFont="1" applyFill="1" applyBorder="1" applyAlignment="1">
      <alignment vertical="center" wrapText="1"/>
    </xf>
    <xf numFmtId="0" fontId="44" fillId="0" borderId="2" xfId="0" applyNumberFormat="1" applyFont="1" applyFill="1" applyBorder="1" applyAlignment="1">
      <alignment vertical="center" wrapText="1"/>
    </xf>
    <xf numFmtId="49" fontId="47" fillId="0" borderId="11" xfId="0" applyNumberFormat="1" applyFont="1" applyFill="1" applyBorder="1" applyAlignment="1">
      <alignment horizontal="center" vertical="center" wrapText="1"/>
    </xf>
    <xf numFmtId="0" fontId="44" fillId="0" borderId="3" xfId="0" applyNumberFormat="1" applyFont="1" applyFill="1" applyBorder="1" applyAlignment="1">
      <alignment vertical="center" wrapText="1"/>
    </xf>
    <xf numFmtId="164" fontId="46" fillId="0" borderId="1" xfId="0" applyNumberFormat="1" applyFont="1" applyFill="1" applyBorder="1" applyAlignment="1">
      <alignment horizontal="center" vertical="center"/>
    </xf>
    <xf numFmtId="0" fontId="44" fillId="0" borderId="8" xfId="0" applyNumberFormat="1" applyFont="1" applyFill="1" applyBorder="1" applyAlignment="1">
      <alignment vertical="center" wrapText="1"/>
    </xf>
    <xf numFmtId="164" fontId="47" fillId="0" borderId="1" xfId="0" applyNumberFormat="1" applyFont="1" applyFill="1" applyBorder="1" applyAlignment="1">
      <alignment horizontal="center" vertical="center"/>
    </xf>
    <xf numFmtId="164" fontId="42" fillId="0" borderId="1" xfId="0" applyNumberFormat="1" applyFont="1" applyFill="1" applyBorder="1" applyAlignment="1">
      <alignment vertical="center"/>
    </xf>
    <xf numFmtId="164" fontId="44" fillId="0" borderId="1" xfId="0" applyNumberFormat="1" applyFont="1" applyFill="1" applyBorder="1" applyAlignment="1">
      <alignment horizontal="center" vertical="center"/>
    </xf>
    <xf numFmtId="0" fontId="48" fillId="0" borderId="4" xfId="0" applyFont="1" applyFill="1" applyBorder="1"/>
    <xf numFmtId="49" fontId="42" fillId="0" borderId="4" xfId="0" applyNumberFormat="1" applyFont="1" applyFill="1" applyBorder="1" applyAlignment="1">
      <alignment horizontal="center" vertical="center"/>
    </xf>
    <xf numFmtId="0" fontId="42" fillId="0" borderId="4" xfId="0" applyFont="1" applyFill="1" applyBorder="1" applyAlignment="1">
      <alignment horizontal="center" vertical="center"/>
    </xf>
    <xf numFmtId="0" fontId="42" fillId="0" borderId="4" xfId="0" applyFont="1" applyFill="1" applyBorder="1" applyAlignment="1">
      <alignment vertical="center"/>
    </xf>
    <xf numFmtId="0" fontId="48" fillId="0" borderId="0" xfId="0" applyFont="1" applyFill="1"/>
    <xf numFmtId="0" fontId="42" fillId="0" borderId="0" xfId="0" applyNumberFormat="1" applyFont="1" applyFill="1" applyBorder="1" applyAlignment="1">
      <alignment vertical="center"/>
    </xf>
    <xf numFmtId="49" fontId="0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49" fillId="0" borderId="0" xfId="0" applyFont="1" applyFill="1" applyBorder="1" applyAlignment="1">
      <alignment vertical="center"/>
    </xf>
    <xf numFmtId="0" fontId="50" fillId="0" borderId="0" xfId="0" applyFont="1" applyFill="1" applyBorder="1"/>
    <xf numFmtId="0" fontId="51" fillId="0" borderId="0" xfId="0" applyFont="1" applyFill="1" applyAlignment="1">
      <alignment vertical="center"/>
    </xf>
    <xf numFmtId="0" fontId="52" fillId="0" borderId="0" xfId="0" applyFont="1" applyFill="1"/>
    <xf numFmtId="49" fontId="52" fillId="0" borderId="0" xfId="0" applyNumberFormat="1" applyFont="1" applyFill="1"/>
    <xf numFmtId="0" fontId="54" fillId="0" borderId="0" xfId="0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 wrapText="1"/>
    </xf>
    <xf numFmtId="0" fontId="0" fillId="0" borderId="0" xfId="0" applyFill="1" applyBorder="1"/>
    <xf numFmtId="0" fontId="26" fillId="0" borderId="14" xfId="0" applyFont="1" applyFill="1" applyBorder="1" applyAlignment="1">
      <alignment horizontal="center" vertical="top" wrapText="1"/>
    </xf>
    <xf numFmtId="0" fontId="26" fillId="0" borderId="5" xfId="0" applyFont="1" applyFill="1" applyBorder="1" applyAlignment="1">
      <alignment horizontal="center" vertical="top" wrapText="1"/>
    </xf>
    <xf numFmtId="0" fontId="26" fillId="0" borderId="6" xfId="0" applyFont="1" applyFill="1" applyBorder="1" applyAlignment="1">
      <alignment horizontal="center" vertical="top" wrapText="1"/>
    </xf>
    <xf numFmtId="0" fontId="26" fillId="0" borderId="15" xfId="0" applyFont="1" applyFill="1" applyBorder="1" applyAlignment="1">
      <alignment horizontal="center" vertical="top" wrapText="1"/>
    </xf>
    <xf numFmtId="0" fontId="26" fillId="0" borderId="16" xfId="0" applyFont="1" applyFill="1" applyBorder="1" applyAlignment="1">
      <alignment horizontal="center" vertical="top" wrapText="1"/>
    </xf>
    <xf numFmtId="4" fontId="31" fillId="0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164" fontId="27" fillId="2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top" wrapText="1"/>
    </xf>
    <xf numFmtId="49" fontId="10" fillId="0" borderId="2" xfId="0" applyNumberFormat="1" applyFont="1" applyFill="1" applyBorder="1" applyAlignment="1">
      <alignment horizontal="center" vertical="top" wrapText="1"/>
    </xf>
    <xf numFmtId="49" fontId="16" fillId="0" borderId="2" xfId="0" applyNumberFormat="1" applyFont="1" applyFill="1" applyBorder="1" applyAlignment="1">
      <alignment horizontal="center" vertical="top" wrapText="1"/>
    </xf>
    <xf numFmtId="0" fontId="16" fillId="0" borderId="2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center" wrapText="1"/>
    </xf>
    <xf numFmtId="49" fontId="16" fillId="0" borderId="1" xfId="0" applyNumberFormat="1" applyFont="1" applyFill="1" applyBorder="1" applyAlignment="1">
      <alignment horizontal="left" vertical="top" wrapText="1"/>
    </xf>
    <xf numFmtId="49" fontId="16" fillId="0" borderId="1" xfId="0" applyNumberFormat="1" applyFont="1" applyFill="1" applyBorder="1" applyAlignment="1">
      <alignment horizontal="center" vertical="top" wrapText="1"/>
    </xf>
    <xf numFmtId="49" fontId="10" fillId="0" borderId="1" xfId="0" applyNumberFormat="1" applyFont="1" applyFill="1" applyBorder="1" applyAlignment="1">
      <alignment horizontal="left" vertical="top" wrapText="1"/>
    </xf>
    <xf numFmtId="49" fontId="57" fillId="0" borderId="5" xfId="0" applyNumberFormat="1" applyFont="1" applyFill="1" applyBorder="1" applyAlignment="1">
      <alignment horizontal="left" vertical="top" wrapText="1"/>
    </xf>
    <xf numFmtId="49" fontId="57" fillId="0" borderId="2" xfId="0" applyNumberFormat="1" applyFont="1" applyFill="1" applyBorder="1" applyAlignment="1">
      <alignment horizontal="center" vertical="top" wrapText="1"/>
    </xf>
    <xf numFmtId="0" fontId="57" fillId="0" borderId="2" xfId="0" applyFont="1" applyFill="1" applyBorder="1" applyAlignment="1">
      <alignment horizontal="left" vertical="top" wrapText="1"/>
    </xf>
    <xf numFmtId="0" fontId="57" fillId="0" borderId="1" xfId="0" applyFont="1" applyFill="1" applyBorder="1" applyAlignment="1">
      <alignment horizontal="center" vertical="center" wrapText="1"/>
    </xf>
    <xf numFmtId="0" fontId="57" fillId="0" borderId="0" xfId="0" applyFont="1" applyFill="1" applyBorder="1" applyAlignment="1">
      <alignment vertical="center" wrapText="1"/>
    </xf>
    <xf numFmtId="0" fontId="58" fillId="0" borderId="0" xfId="0" applyFont="1" applyFill="1" applyBorder="1" applyAlignment="1">
      <alignment vertical="center" wrapText="1"/>
    </xf>
    <xf numFmtId="49" fontId="57" fillId="0" borderId="1" xfId="0" applyNumberFormat="1" applyFont="1" applyFill="1" applyBorder="1" applyAlignment="1">
      <alignment horizontal="left" vertical="top" wrapText="1"/>
    </xf>
    <xf numFmtId="0" fontId="57" fillId="0" borderId="1" xfId="0" applyFont="1" applyFill="1" applyBorder="1" applyAlignment="1">
      <alignment horizontal="left" vertical="top" wrapText="1"/>
    </xf>
    <xf numFmtId="0" fontId="59" fillId="0" borderId="0" xfId="0" applyFont="1" applyFill="1" applyBorder="1" applyAlignment="1">
      <alignment vertical="center" wrapText="1"/>
    </xf>
    <xf numFmtId="0" fontId="60" fillId="0" borderId="0" xfId="0" applyFont="1" applyFill="1" applyBorder="1" applyAlignment="1">
      <alignment vertical="center" wrapText="1"/>
    </xf>
    <xf numFmtId="49" fontId="57" fillId="0" borderId="2" xfId="0" applyNumberFormat="1" applyFont="1" applyFill="1" applyBorder="1" applyAlignment="1">
      <alignment horizontal="left" vertical="top" wrapText="1"/>
    </xf>
    <xf numFmtId="0" fontId="61" fillId="0" borderId="0" xfId="0" applyFont="1" applyFill="1" applyBorder="1" applyAlignment="1">
      <alignment vertical="center" wrapText="1"/>
    </xf>
    <xf numFmtId="0" fontId="62" fillId="0" borderId="0" xfId="0" applyFont="1" applyFill="1" applyBorder="1" applyAlignment="1">
      <alignment vertical="center" wrapText="1"/>
    </xf>
    <xf numFmtId="49" fontId="16" fillId="0" borderId="5" xfId="0" applyNumberFormat="1" applyFont="1" applyFill="1" applyBorder="1" applyAlignment="1">
      <alignment horizontal="left" vertical="top" wrapText="1"/>
    </xf>
    <xf numFmtId="0" fontId="63" fillId="0" borderId="0" xfId="0" applyFont="1" applyFill="1" applyBorder="1" applyAlignment="1">
      <alignment vertical="center" wrapText="1"/>
    </xf>
    <xf numFmtId="0" fontId="64" fillId="0" borderId="0" xfId="0" applyFont="1" applyFill="1" applyBorder="1" applyAlignment="1">
      <alignment vertical="center" wrapText="1"/>
    </xf>
    <xf numFmtId="49" fontId="10" fillId="0" borderId="2" xfId="0" applyNumberFormat="1" applyFont="1" applyFill="1" applyBorder="1" applyAlignment="1">
      <alignment horizontal="left" vertical="top" wrapText="1"/>
    </xf>
    <xf numFmtId="49" fontId="16" fillId="0" borderId="2" xfId="0" applyNumberFormat="1" applyFont="1" applyFill="1" applyBorder="1" applyAlignment="1">
      <alignment horizontal="left" vertical="top" wrapText="1"/>
    </xf>
    <xf numFmtId="0" fontId="65" fillId="0" borderId="0" xfId="0" applyFont="1" applyFill="1" applyAlignment="1">
      <alignment vertical="center" wrapText="1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0" fillId="0" borderId="0" xfId="0" applyFont="1"/>
    <xf numFmtId="0" fontId="65" fillId="0" borderId="0" xfId="0" applyFont="1" applyAlignment="1">
      <alignment vertical="center" wrapText="1"/>
    </xf>
    <xf numFmtId="0" fontId="67" fillId="0" borderId="0" xfId="0" applyFont="1" applyFill="1" applyAlignment="1">
      <alignment horizontal="left"/>
    </xf>
    <xf numFmtId="0" fontId="65" fillId="0" borderId="0" xfId="0" applyFont="1" applyFill="1" applyAlignment="1">
      <alignment horizontal="center"/>
    </xf>
    <xf numFmtId="0" fontId="0" fillId="0" borderId="0" xfId="0" applyFont="1" applyBorder="1"/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9" fillId="0" borderId="0" xfId="0" applyFont="1"/>
    <xf numFmtId="0" fontId="69" fillId="3" borderId="0" xfId="0" applyFont="1" applyFill="1"/>
    <xf numFmtId="0" fontId="0" fillId="3" borderId="0" xfId="0" applyFont="1" applyFill="1"/>
    <xf numFmtId="0" fontId="0" fillId="3" borderId="0" xfId="0" applyFill="1"/>
    <xf numFmtId="0" fontId="4" fillId="0" borderId="0" xfId="0" applyFont="1"/>
    <xf numFmtId="0" fontId="70" fillId="0" borderId="0" xfId="0" applyNumberFormat="1" applyFont="1" applyFill="1" applyBorder="1" applyAlignment="1">
      <alignment horizontal="left" vertical="center"/>
    </xf>
    <xf numFmtId="0" fontId="70" fillId="0" borderId="0" xfId="0" applyFont="1" applyBorder="1" applyAlignment="1">
      <alignment vertical="center"/>
    </xf>
    <xf numFmtId="0" fontId="5" fillId="0" borderId="0" xfId="0" applyNumberFormat="1" applyFont="1" applyFill="1" applyAlignment="1">
      <alignment horizontal="center" vertical="top"/>
    </xf>
    <xf numFmtId="0" fontId="65" fillId="0" borderId="0" xfId="0" applyNumberFormat="1" applyFont="1" applyFill="1" applyAlignment="1">
      <alignment horizontal="center" vertical="top"/>
    </xf>
    <xf numFmtId="0" fontId="4" fillId="4" borderId="1" xfId="0" applyNumberFormat="1" applyFont="1" applyFill="1" applyBorder="1" applyAlignment="1">
      <alignment horizontal="center" vertical="top" wrapText="1"/>
    </xf>
    <xf numFmtId="0" fontId="8" fillId="4" borderId="1" xfId="0" applyNumberFormat="1" applyFont="1" applyFill="1" applyBorder="1" applyAlignment="1">
      <alignment horizontal="center" vertical="top" wrapText="1"/>
    </xf>
    <xf numFmtId="0" fontId="4" fillId="3" borderId="1" xfId="0" applyNumberFormat="1" applyFont="1" applyFill="1" applyBorder="1" applyAlignment="1">
      <alignment horizontal="center" vertical="top" wrapText="1"/>
    </xf>
    <xf numFmtId="0" fontId="4" fillId="0" borderId="1" xfId="0" applyNumberFormat="1" applyFont="1" applyBorder="1" applyAlignment="1">
      <alignment horizontal="center" vertical="top" wrapText="1"/>
    </xf>
    <xf numFmtId="0" fontId="8" fillId="3" borderId="1" xfId="0" applyNumberFormat="1" applyFont="1" applyFill="1" applyBorder="1" applyAlignment="1">
      <alignment horizontal="center" vertical="top" wrapText="1"/>
    </xf>
    <xf numFmtId="0" fontId="8" fillId="0" borderId="1" xfId="0" applyNumberFormat="1" applyFont="1" applyBorder="1" applyAlignment="1">
      <alignment horizontal="center" vertical="top" wrapText="1"/>
    </xf>
    <xf numFmtId="0" fontId="4" fillId="0" borderId="1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Alignment="1">
      <alignment horizontal="center" vertical="top"/>
    </xf>
    <xf numFmtId="49" fontId="38" fillId="3" borderId="1" xfId="0" applyNumberFormat="1" applyFont="1" applyFill="1" applyBorder="1" applyAlignment="1">
      <alignment horizontal="center" vertical="center" wrapText="1"/>
    </xf>
    <xf numFmtId="0" fontId="44" fillId="0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65" fillId="0" borderId="0" xfId="0" applyFont="1" applyFill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 wrapText="1"/>
    </xf>
    <xf numFmtId="49" fontId="8" fillId="0" borderId="8" xfId="0" applyNumberFormat="1" applyFont="1" applyFill="1" applyBorder="1" applyAlignment="1">
      <alignment vertical="top" wrapText="1"/>
    </xf>
    <xf numFmtId="49" fontId="8" fillId="0" borderId="3" xfId="0" applyNumberFormat="1" applyFont="1" applyFill="1" applyBorder="1" applyAlignment="1">
      <alignment vertical="top" wrapText="1"/>
    </xf>
    <xf numFmtId="49" fontId="4" fillId="0" borderId="8" xfId="0" applyNumberFormat="1" applyFont="1" applyFill="1" applyBorder="1" applyAlignment="1">
      <alignment vertical="top" wrapText="1"/>
    </xf>
    <xf numFmtId="49" fontId="4" fillId="0" borderId="3" xfId="0" applyNumberFormat="1" applyFont="1" applyFill="1" applyBorder="1" applyAlignment="1">
      <alignment vertical="top" wrapText="1"/>
    </xf>
    <xf numFmtId="49" fontId="4" fillId="0" borderId="2" xfId="0" applyNumberFormat="1" applyFont="1" applyFill="1" applyBorder="1" applyAlignment="1">
      <alignment vertical="top" wrapText="1"/>
    </xf>
    <xf numFmtId="164" fontId="8" fillId="0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vertical="center" wrapText="1"/>
    </xf>
    <xf numFmtId="49" fontId="4" fillId="0" borderId="30" xfId="0" applyNumberFormat="1" applyFont="1" applyFill="1" applyBorder="1" applyAlignment="1">
      <alignment vertical="center" wrapText="1"/>
    </xf>
    <xf numFmtId="0" fontId="49" fillId="0" borderId="0" xfId="0" applyNumberFormat="1" applyFont="1" applyFill="1" applyBorder="1" applyAlignment="1">
      <alignment vertical="center"/>
    </xf>
    <xf numFmtId="49" fontId="73" fillId="0" borderId="8" xfId="0" applyNumberFormat="1" applyFont="1" applyFill="1" applyBorder="1" applyAlignment="1">
      <alignment vertical="top" wrapText="1"/>
    </xf>
    <xf numFmtId="0" fontId="72" fillId="0" borderId="0" xfId="0" applyNumberFormat="1" applyFont="1" applyFill="1" applyAlignment="1">
      <alignment horizontal="center"/>
    </xf>
    <xf numFmtId="0" fontId="38" fillId="4" borderId="1" xfId="0" applyNumberFormat="1" applyFont="1" applyFill="1" applyBorder="1" applyAlignment="1">
      <alignment horizontal="center" vertical="center" wrapText="1"/>
    </xf>
    <xf numFmtId="0" fontId="73" fillId="4" borderId="1" xfId="0" applyNumberFormat="1" applyFont="1" applyFill="1" applyBorder="1" applyAlignment="1">
      <alignment horizontal="center" vertical="center" wrapText="1"/>
    </xf>
    <xf numFmtId="0" fontId="38" fillId="3" borderId="1" xfId="0" applyNumberFormat="1" applyFont="1" applyFill="1" applyBorder="1" applyAlignment="1">
      <alignment horizontal="center" vertical="center" wrapText="1"/>
    </xf>
    <xf numFmtId="0" fontId="71" fillId="0" borderId="1" xfId="0" applyNumberFormat="1" applyFont="1" applyBorder="1" applyAlignment="1">
      <alignment horizontal="center" wrapText="1"/>
    </xf>
    <xf numFmtId="0" fontId="71" fillId="0" borderId="1" xfId="0" applyNumberFormat="1" applyFont="1" applyBorder="1" applyAlignment="1">
      <alignment horizontal="center" vertical="center" wrapText="1"/>
    </xf>
    <xf numFmtId="0" fontId="71" fillId="0" borderId="1" xfId="0" applyNumberFormat="1" applyFont="1" applyFill="1" applyBorder="1" applyAlignment="1">
      <alignment horizontal="center" wrapText="1"/>
    </xf>
    <xf numFmtId="0" fontId="73" fillId="0" borderId="1" xfId="0" applyNumberFormat="1" applyFont="1" applyFill="1" applyBorder="1" applyAlignment="1">
      <alignment horizontal="center" vertical="center" wrapText="1"/>
    </xf>
    <xf numFmtId="0" fontId="38" fillId="0" borderId="1" xfId="0" applyNumberFormat="1" applyFont="1" applyFill="1" applyBorder="1" applyAlignment="1">
      <alignment horizontal="center" vertical="center" wrapText="1"/>
    </xf>
    <xf numFmtId="0" fontId="73" fillId="3" borderId="1" xfId="0" applyNumberFormat="1" applyFont="1" applyFill="1" applyBorder="1" applyAlignment="1">
      <alignment horizontal="center" vertical="center" wrapText="1"/>
    </xf>
    <xf numFmtId="0" fontId="73" fillId="0" borderId="1" xfId="0" applyNumberFormat="1" applyFont="1" applyBorder="1" applyAlignment="1">
      <alignment horizontal="center" vertical="center" wrapText="1"/>
    </xf>
    <xf numFmtId="0" fontId="71" fillId="3" borderId="1" xfId="0" applyNumberFormat="1" applyFont="1" applyFill="1" applyBorder="1" applyAlignment="1">
      <alignment horizontal="center" vertical="center" wrapText="1" shrinkToFit="1"/>
    </xf>
    <xf numFmtId="0" fontId="74" fillId="0" borderId="0" xfId="0" applyNumberFormat="1" applyFont="1" applyBorder="1" applyAlignment="1">
      <alignment vertical="center"/>
    </xf>
    <xf numFmtId="0" fontId="70" fillId="0" borderId="0" xfId="0" applyNumberFormat="1" applyFont="1" applyBorder="1" applyAlignment="1">
      <alignment vertical="center"/>
    </xf>
    <xf numFmtId="0" fontId="75" fillId="0" borderId="0" xfId="0" applyNumberFormat="1" applyFont="1"/>
    <xf numFmtId="0" fontId="4" fillId="3" borderId="1" xfId="0" applyNumberFormat="1" applyFont="1" applyFill="1" applyBorder="1" applyAlignment="1">
      <alignment horizontal="center" vertical="center" wrapText="1"/>
    </xf>
    <xf numFmtId="0" fontId="38" fillId="0" borderId="1" xfId="0" applyNumberFormat="1" applyFont="1" applyBorder="1" applyAlignment="1">
      <alignment horizontal="center" vertical="center" wrapText="1"/>
    </xf>
    <xf numFmtId="0" fontId="38" fillId="0" borderId="0" xfId="0" applyNumberFormat="1" applyFont="1" applyFill="1" applyAlignment="1">
      <alignment horizontal="right"/>
    </xf>
    <xf numFmtId="0" fontId="0" fillId="0" borderId="0" xfId="0" applyFill="1" applyAlignment="1">
      <alignment vertical="center"/>
    </xf>
    <xf numFmtId="0" fontId="42" fillId="0" borderId="0" xfId="0" applyFont="1" applyFill="1" applyBorder="1" applyAlignment="1">
      <alignment vertical="center"/>
    </xf>
    <xf numFmtId="0" fontId="41" fillId="0" borderId="0" xfId="0" applyNumberFormat="1" applyFont="1" applyFill="1" applyAlignment="1">
      <alignment vertical="top" wrapText="1"/>
    </xf>
    <xf numFmtId="0" fontId="42" fillId="0" borderId="0" xfId="0" applyNumberFormat="1" applyFont="1" applyFill="1" applyAlignment="1">
      <alignment vertical="top" wrapText="1"/>
    </xf>
    <xf numFmtId="0" fontId="44" fillId="0" borderId="1" xfId="0" applyNumberFormat="1" applyFont="1" applyFill="1" applyBorder="1" applyAlignment="1">
      <alignment vertical="top" wrapText="1"/>
    </xf>
    <xf numFmtId="0" fontId="44" fillId="0" borderId="1" xfId="1" applyFont="1" applyFill="1" applyBorder="1" applyAlignment="1">
      <alignment vertical="top" wrapText="1"/>
    </xf>
    <xf numFmtId="0" fontId="45" fillId="0" borderId="1" xfId="0" applyNumberFormat="1" applyFont="1" applyFill="1" applyBorder="1" applyAlignment="1">
      <alignment vertical="top" wrapText="1"/>
    </xf>
    <xf numFmtId="0" fontId="44" fillId="0" borderId="2" xfId="0" applyNumberFormat="1" applyFont="1" applyFill="1" applyBorder="1" applyAlignment="1">
      <alignment vertical="top" wrapText="1"/>
    </xf>
    <xf numFmtId="0" fontId="44" fillId="0" borderId="19" xfId="0" applyNumberFormat="1" applyFont="1" applyFill="1" applyBorder="1" applyAlignment="1">
      <alignment vertical="top" wrapText="1"/>
    </xf>
    <xf numFmtId="0" fontId="44" fillId="0" borderId="11" xfId="0" applyNumberFormat="1" applyFont="1" applyFill="1" applyBorder="1" applyAlignment="1">
      <alignment vertical="top" wrapText="1"/>
    </xf>
    <xf numFmtId="0" fontId="44" fillId="0" borderId="3" xfId="0" applyNumberFormat="1" applyFont="1" applyFill="1" applyBorder="1" applyAlignment="1">
      <alignment vertical="top" wrapText="1"/>
    </xf>
    <xf numFmtId="0" fontId="44" fillId="0" borderId="8" xfId="0" applyNumberFormat="1" applyFont="1" applyFill="1" applyBorder="1" applyAlignment="1">
      <alignment vertical="top" wrapText="1"/>
    </xf>
    <xf numFmtId="0" fontId="48" fillId="0" borderId="4" xfId="0" applyFont="1" applyFill="1" applyBorder="1" applyAlignment="1">
      <alignment vertical="top"/>
    </xf>
    <xf numFmtId="0" fontId="42" fillId="0" borderId="0" xfId="0" applyNumberFormat="1" applyFont="1" applyFill="1" applyBorder="1" applyAlignment="1">
      <alignment vertical="top"/>
    </xf>
    <xf numFmtId="0" fontId="52" fillId="0" borderId="0" xfId="0" applyFont="1" applyFill="1" applyAlignment="1">
      <alignment vertical="top"/>
    </xf>
    <xf numFmtId="0" fontId="0" fillId="0" borderId="0" xfId="0" applyNumberFormat="1" applyFont="1" applyFill="1" applyBorder="1" applyAlignment="1">
      <alignment vertical="top"/>
    </xf>
    <xf numFmtId="0" fontId="0" fillId="0" borderId="0" xfId="0" applyNumberFormat="1" applyFont="1" applyFill="1" applyAlignment="1">
      <alignment vertical="top" wrapText="1"/>
    </xf>
    <xf numFmtId="49" fontId="41" fillId="0" borderId="0" xfId="0" applyNumberFormat="1" applyFont="1" applyFill="1" applyAlignment="1">
      <alignment horizontal="center" vertical="top" wrapText="1"/>
    </xf>
    <xf numFmtId="49" fontId="42" fillId="0" borderId="0" xfId="0" applyNumberFormat="1" applyFont="1" applyFill="1" applyAlignment="1">
      <alignment horizontal="center" vertical="top" wrapText="1"/>
    </xf>
    <xf numFmtId="49" fontId="44" fillId="0" borderId="1" xfId="0" applyNumberFormat="1" applyFont="1" applyFill="1" applyBorder="1" applyAlignment="1">
      <alignment horizontal="center" vertical="top" wrapText="1"/>
    </xf>
    <xf numFmtId="49" fontId="42" fillId="0" borderId="4" xfId="0" applyNumberFormat="1" applyFont="1" applyFill="1" applyBorder="1" applyAlignment="1">
      <alignment vertical="top" wrapText="1"/>
    </xf>
    <xf numFmtId="49" fontId="0" fillId="0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52" fillId="0" borderId="0" xfId="0" applyFont="1" applyFill="1" applyAlignment="1">
      <alignment vertical="top" wrapText="1"/>
    </xf>
    <xf numFmtId="0" fontId="0" fillId="0" borderId="0" xfId="0" applyNumberFormat="1" applyFont="1" applyFill="1" applyBorder="1" applyAlignment="1">
      <alignment horizontal="center" vertical="top" wrapText="1"/>
    </xf>
    <xf numFmtId="164" fontId="41" fillId="0" borderId="0" xfId="0" applyNumberFormat="1" applyFont="1" applyFill="1" applyAlignment="1">
      <alignment horizontal="center" vertical="center" wrapText="1"/>
    </xf>
    <xf numFmtId="164" fontId="42" fillId="0" borderId="0" xfId="0" applyNumberFormat="1" applyFont="1" applyFill="1" applyAlignment="1">
      <alignment horizontal="center" vertical="center" wrapText="1"/>
    </xf>
    <xf numFmtId="164" fontId="42" fillId="0" borderId="1" xfId="0" applyNumberFormat="1" applyFont="1" applyFill="1" applyBorder="1" applyAlignment="1">
      <alignment horizontal="center" vertical="center" wrapText="1"/>
    </xf>
    <xf numFmtId="164" fontId="47" fillId="0" borderId="1" xfId="0" applyNumberFormat="1" applyFont="1" applyFill="1" applyBorder="1" applyAlignment="1">
      <alignment horizontal="center" vertical="center" wrapText="1"/>
    </xf>
    <xf numFmtId="164" fontId="47" fillId="0" borderId="11" xfId="0" applyNumberFormat="1" applyFont="1" applyFill="1" applyBorder="1" applyAlignment="1">
      <alignment horizontal="center" vertical="center" wrapText="1"/>
    </xf>
    <xf numFmtId="164" fontId="46" fillId="0" borderId="1" xfId="0" applyNumberFormat="1" applyFont="1" applyFill="1" applyBorder="1" applyAlignment="1">
      <alignment horizontal="center" vertical="center" wrapText="1"/>
    </xf>
    <xf numFmtId="164" fontId="42" fillId="0" borderId="4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 wrapText="1"/>
    </xf>
    <xf numFmtId="164" fontId="0" fillId="0" borderId="0" xfId="0" applyNumberFormat="1" applyFont="1" applyFill="1"/>
    <xf numFmtId="164" fontId="52" fillId="0" borderId="0" xfId="0" applyNumberFormat="1" applyFont="1" applyFill="1"/>
    <xf numFmtId="164" fontId="0" fillId="0" borderId="0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0" fontId="69" fillId="0" borderId="0" xfId="0" applyFont="1" applyFill="1" applyAlignment="1">
      <alignment vertical="center"/>
    </xf>
    <xf numFmtId="0" fontId="65" fillId="0" borderId="0" xfId="0" applyNumberFormat="1" applyFont="1" applyFill="1" applyAlignment="1">
      <alignment horizontal="center" vertical="center"/>
    </xf>
    <xf numFmtId="0" fontId="67" fillId="0" borderId="1" xfId="0" applyNumberFormat="1" applyFont="1" applyFill="1" applyBorder="1" applyAlignment="1">
      <alignment horizontal="left" vertical="top" wrapText="1"/>
    </xf>
    <xf numFmtId="0" fontId="65" fillId="0" borderId="1" xfId="0" applyNumberFormat="1" applyFont="1" applyFill="1" applyBorder="1" applyAlignment="1">
      <alignment horizontal="left" vertical="top" wrapText="1" indent="1"/>
    </xf>
    <xf numFmtId="0" fontId="65" fillId="0" borderId="1" xfId="0" applyNumberFormat="1" applyFont="1" applyFill="1" applyBorder="1" applyAlignment="1">
      <alignment horizontal="left" vertical="top" wrapText="1"/>
    </xf>
    <xf numFmtId="0" fontId="67" fillId="0" borderId="11" xfId="0" applyNumberFormat="1" applyFont="1" applyFill="1" applyBorder="1" applyAlignment="1">
      <alignment horizontal="left" vertical="top" wrapText="1"/>
    </xf>
    <xf numFmtId="0" fontId="67" fillId="0" borderId="1" xfId="0" applyNumberFormat="1" applyFont="1" applyFill="1" applyBorder="1" applyAlignment="1">
      <alignment horizontal="left" vertical="top" wrapText="1" indent="1"/>
    </xf>
    <xf numFmtId="0" fontId="4" fillId="0" borderId="0" xfId="0" applyNumberFormat="1" applyFont="1" applyFill="1" applyBorder="1" applyAlignment="1">
      <alignment vertical="center" wrapText="1"/>
    </xf>
    <xf numFmtId="0" fontId="65" fillId="0" borderId="0" xfId="0" applyNumberFormat="1" applyFont="1" applyFill="1" applyAlignment="1">
      <alignment vertical="center"/>
    </xf>
    <xf numFmtId="0" fontId="4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/>
    <xf numFmtId="0" fontId="24" fillId="0" borderId="0" xfId="0" applyNumberFormat="1" applyFont="1" applyFill="1" applyAlignment="1">
      <alignment horizontal="right" vertical="top" wrapText="1"/>
    </xf>
    <xf numFmtId="0" fontId="24" fillId="0" borderId="0" xfId="0" applyNumberFormat="1" applyFont="1" applyFill="1" applyAlignment="1">
      <alignment horizontal="center" vertical="top" wrapText="1"/>
    </xf>
    <xf numFmtId="0" fontId="3" fillId="0" borderId="0" xfId="0" applyNumberFormat="1" applyFont="1" applyFill="1" applyAlignment="1">
      <alignment vertical="top"/>
    </xf>
    <xf numFmtId="0" fontId="3" fillId="0" borderId="0" xfId="0" applyNumberFormat="1" applyFont="1" applyFill="1" applyAlignment="1">
      <alignment horizontal="center" vertical="top"/>
    </xf>
    <xf numFmtId="0" fontId="26" fillId="0" borderId="17" xfId="0" applyNumberFormat="1" applyFont="1" applyFill="1" applyBorder="1" applyAlignment="1">
      <alignment horizontal="center" vertical="top" wrapText="1"/>
    </xf>
    <xf numFmtId="0" fontId="31" fillId="0" borderId="1" xfId="0" applyNumberFormat="1" applyFont="1" applyFill="1" applyBorder="1" applyAlignment="1">
      <alignment horizontal="center" vertical="top" wrapText="1"/>
    </xf>
    <xf numFmtId="0" fontId="27" fillId="2" borderId="1" xfId="0" applyNumberFormat="1" applyFont="1" applyFill="1" applyBorder="1" applyAlignment="1">
      <alignment horizontal="center" vertical="top" wrapText="1"/>
    </xf>
    <xf numFmtId="0" fontId="31" fillId="0" borderId="10" xfId="0" applyNumberFormat="1" applyFont="1" applyFill="1" applyBorder="1" applyAlignment="1">
      <alignment horizontal="center" vertical="top" wrapText="1"/>
    </xf>
    <xf numFmtId="0" fontId="31" fillId="0" borderId="11" xfId="0" applyNumberFormat="1" applyFont="1" applyFill="1" applyBorder="1" applyAlignment="1">
      <alignment horizontal="center" vertical="top" wrapText="1"/>
    </xf>
    <xf numFmtId="0" fontId="26" fillId="0" borderId="19" xfId="0" applyNumberFormat="1" applyFont="1" applyFill="1" applyBorder="1" applyAlignment="1">
      <alignment horizontal="center" vertical="top" wrapText="1"/>
    </xf>
    <xf numFmtId="0" fontId="26" fillId="0" borderId="20" xfId="0" applyNumberFormat="1" applyFont="1" applyFill="1" applyBorder="1" applyAlignment="1">
      <alignment horizontal="center" vertical="top" wrapText="1"/>
    </xf>
    <xf numFmtId="0" fontId="32" fillId="0" borderId="1" xfId="0" applyNumberFormat="1" applyFont="1" applyFill="1" applyBorder="1" applyAlignment="1">
      <alignment horizontal="center" vertical="top" wrapText="1"/>
    </xf>
    <xf numFmtId="0" fontId="26" fillId="0" borderId="21" xfId="0" applyNumberFormat="1" applyFont="1" applyFill="1" applyBorder="1" applyAlignment="1">
      <alignment horizontal="center" vertical="top" wrapText="1"/>
    </xf>
    <xf numFmtId="0" fontId="26" fillId="0" borderId="22" xfId="0" applyNumberFormat="1" applyFont="1" applyFill="1" applyBorder="1" applyAlignment="1">
      <alignment horizontal="center" vertical="top" wrapText="1"/>
    </xf>
    <xf numFmtId="0" fontId="27" fillId="0" borderId="22" xfId="0" applyNumberFormat="1" applyFont="1" applyFill="1" applyBorder="1" applyAlignment="1">
      <alignment horizontal="center" vertical="top" wrapText="1"/>
    </xf>
    <xf numFmtId="0" fontId="26" fillId="0" borderId="23" xfId="0" applyNumberFormat="1" applyFont="1" applyFill="1" applyBorder="1" applyAlignment="1">
      <alignment horizontal="center" vertical="top" wrapText="1"/>
    </xf>
    <xf numFmtId="0" fontId="27" fillId="0" borderId="10" xfId="0" applyNumberFormat="1" applyFont="1" applyFill="1" applyBorder="1" applyAlignment="1">
      <alignment horizontal="center" vertical="top" wrapText="1"/>
    </xf>
    <xf numFmtId="0" fontId="27" fillId="0" borderId="12" xfId="0" applyNumberFormat="1" applyFont="1" applyFill="1" applyBorder="1" applyAlignment="1">
      <alignment horizontal="center" vertical="top" wrapText="1"/>
    </xf>
    <xf numFmtId="0" fontId="32" fillId="0" borderId="11" xfId="0" applyNumberFormat="1" applyFont="1" applyFill="1" applyBorder="1" applyAlignment="1">
      <alignment horizontal="center" vertical="top" wrapText="1"/>
    </xf>
    <xf numFmtId="0" fontId="27" fillId="0" borderId="21" xfId="0" applyNumberFormat="1" applyFont="1" applyFill="1" applyBorder="1" applyAlignment="1">
      <alignment horizontal="center" vertical="top" wrapText="1"/>
    </xf>
    <xf numFmtId="0" fontId="27" fillId="0" borderId="8" xfId="0" applyNumberFormat="1" applyFont="1" applyFill="1" applyBorder="1" applyAlignment="1">
      <alignment horizontal="center" vertical="top" wrapText="1"/>
    </xf>
    <xf numFmtId="0" fontId="27" fillId="0" borderId="14" xfId="0" applyNumberFormat="1" applyFont="1" applyFill="1" applyBorder="1" applyAlignment="1">
      <alignment horizontal="center" vertical="top" wrapText="1"/>
    </xf>
    <xf numFmtId="0" fontId="29" fillId="0" borderId="14" xfId="0" applyNumberFormat="1" applyFont="1" applyFill="1" applyBorder="1" applyAlignment="1">
      <alignment horizontal="center" vertical="top" wrapText="1"/>
    </xf>
    <xf numFmtId="0" fontId="29" fillId="0" borderId="1" xfId="0" applyNumberFormat="1" applyFont="1" applyFill="1" applyBorder="1" applyAlignment="1">
      <alignment horizontal="center" vertical="top" wrapText="1"/>
    </xf>
    <xf numFmtId="0" fontId="0" fillId="0" borderId="0" xfId="0" applyNumberFormat="1" applyFill="1" applyAlignment="1">
      <alignment vertical="top"/>
    </xf>
    <xf numFmtId="0" fontId="0" fillId="0" borderId="0" xfId="0" applyNumberFormat="1" applyFill="1" applyAlignment="1">
      <alignment horizontal="center" vertical="top"/>
    </xf>
    <xf numFmtId="0" fontId="0" fillId="0" borderId="0" xfId="0" applyNumberFormat="1" applyFont="1" applyFill="1" applyAlignment="1">
      <alignment vertical="top"/>
    </xf>
    <xf numFmtId="165" fontId="85" fillId="0" borderId="0" xfId="0" applyNumberFormat="1" applyFont="1" applyFill="1" applyAlignment="1">
      <alignment horizontal="center"/>
    </xf>
    <xf numFmtId="165" fontId="72" fillId="0" borderId="0" xfId="0" applyNumberFormat="1" applyFont="1" applyFill="1" applyAlignment="1">
      <alignment horizontal="center"/>
    </xf>
    <xf numFmtId="165" fontId="71" fillId="4" borderId="1" xfId="0" applyNumberFormat="1" applyFont="1" applyFill="1" applyBorder="1" applyAlignment="1">
      <alignment horizontal="center" vertical="center" wrapText="1"/>
    </xf>
    <xf numFmtId="165" fontId="73" fillId="4" borderId="1" xfId="0" applyNumberFormat="1" applyFont="1" applyFill="1" applyBorder="1" applyAlignment="1">
      <alignment horizontal="center" vertical="center" wrapText="1"/>
    </xf>
    <xf numFmtId="165" fontId="71" fillId="3" borderId="1" xfId="0" applyNumberFormat="1" applyFont="1" applyFill="1" applyBorder="1" applyAlignment="1">
      <alignment horizontal="center" vertical="center" wrapText="1"/>
    </xf>
    <xf numFmtId="165" fontId="71" fillId="0" borderId="1" xfId="0" applyNumberFormat="1" applyFont="1" applyBorder="1" applyAlignment="1">
      <alignment horizontal="center" vertical="center" wrapText="1"/>
    </xf>
    <xf numFmtId="165" fontId="71" fillId="0" borderId="1" xfId="0" applyNumberFormat="1" applyFont="1" applyFill="1" applyBorder="1" applyAlignment="1">
      <alignment horizontal="center" wrapText="1"/>
    </xf>
    <xf numFmtId="165" fontId="73" fillId="0" borderId="1" xfId="0" applyNumberFormat="1" applyFont="1" applyFill="1" applyBorder="1" applyAlignment="1">
      <alignment horizontal="center" vertical="center" wrapText="1"/>
    </xf>
    <xf numFmtId="165" fontId="73" fillId="3" borderId="1" xfId="0" applyNumberFormat="1" applyFont="1" applyFill="1" applyBorder="1" applyAlignment="1">
      <alignment horizontal="center" vertical="center" wrapText="1"/>
    </xf>
    <xf numFmtId="165" fontId="71" fillId="0" borderId="1" xfId="0" applyNumberFormat="1" applyFont="1" applyFill="1" applyBorder="1" applyAlignment="1">
      <alignment horizontal="center" vertical="center" wrapText="1"/>
    </xf>
    <xf numFmtId="165" fontId="74" fillId="0" borderId="0" xfId="0" applyNumberFormat="1" applyFont="1" applyFill="1" applyBorder="1" applyAlignment="1">
      <alignment horizontal="left" vertical="center"/>
    </xf>
    <xf numFmtId="165" fontId="75" fillId="0" borderId="0" xfId="0" applyNumberFormat="1" applyFont="1"/>
    <xf numFmtId="0" fontId="4" fillId="3" borderId="1" xfId="0" applyNumberFormat="1" applyFont="1" applyFill="1" applyBorder="1" applyAlignment="1">
      <alignment horizontal="center" vertical="top" wrapText="1"/>
    </xf>
    <xf numFmtId="0" fontId="10" fillId="0" borderId="8" xfId="0" applyNumberFormat="1" applyFont="1" applyFill="1" applyBorder="1" applyAlignment="1">
      <alignment horizontal="center" vertical="top" wrapText="1"/>
    </xf>
    <xf numFmtId="49" fontId="10" fillId="0" borderId="8" xfId="0" applyNumberFormat="1" applyFont="1" applyFill="1" applyBorder="1" applyAlignment="1">
      <alignment horizontal="center" vertical="top" wrapText="1"/>
    </xf>
    <xf numFmtId="0" fontId="4" fillId="0" borderId="3" xfId="0" applyNumberFormat="1" applyFont="1" applyFill="1" applyBorder="1" applyAlignment="1">
      <alignment horizontal="center" vertical="top" wrapText="1"/>
    </xf>
    <xf numFmtId="164" fontId="26" fillId="0" borderId="1" xfId="0" applyNumberFormat="1" applyFont="1" applyFill="1" applyBorder="1" applyAlignment="1">
      <alignment horizontal="center" vertical="center" wrapText="1"/>
    </xf>
    <xf numFmtId="0" fontId="26" fillId="0" borderId="9" xfId="0" applyNumberFormat="1" applyFont="1" applyFill="1" applyBorder="1" applyAlignment="1">
      <alignment horizontal="center" vertical="top" wrapText="1"/>
    </xf>
    <xf numFmtId="0" fontId="0" fillId="0" borderId="10" xfId="0" applyNumberFormat="1" applyFill="1" applyBorder="1" applyAlignment="1">
      <alignment horizontal="center" vertical="top" wrapText="1"/>
    </xf>
    <xf numFmtId="0" fontId="33" fillId="0" borderId="0" xfId="0" applyNumberFormat="1" applyFont="1" applyFill="1" applyBorder="1" applyAlignment="1">
      <alignment horizontal="left" vertical="center"/>
    </xf>
    <xf numFmtId="0" fontId="26" fillId="0" borderId="10" xfId="0" applyFont="1" applyFill="1" applyBorder="1" applyAlignment="1">
      <alignment vertical="top" wrapText="1"/>
    </xf>
    <xf numFmtId="0" fontId="26" fillId="0" borderId="12" xfId="0" applyFont="1" applyFill="1" applyBorder="1" applyAlignment="1">
      <alignment vertical="top" wrapText="1"/>
    </xf>
    <xf numFmtId="0" fontId="26" fillId="0" borderId="14" xfId="0" applyNumberFormat="1" applyFont="1" applyFill="1" applyBorder="1" applyAlignment="1">
      <alignment horizontal="center" vertical="top" wrapText="1"/>
    </xf>
    <xf numFmtId="0" fontId="26" fillId="0" borderId="15" xfId="0" applyNumberFormat="1" applyFont="1" applyFill="1" applyBorder="1" applyAlignment="1">
      <alignment horizontal="center" vertical="top" wrapText="1"/>
    </xf>
    <xf numFmtId="0" fontId="26" fillId="0" borderId="1" xfId="0" applyNumberFormat="1" applyFont="1" applyFill="1" applyBorder="1" applyAlignment="1">
      <alignment horizontal="center" vertical="top" wrapText="1"/>
    </xf>
    <xf numFmtId="0" fontId="26" fillId="0" borderId="10" xfId="0" applyNumberFormat="1" applyFont="1" applyFill="1" applyBorder="1" applyAlignment="1">
      <alignment horizontal="center" vertical="top" wrapText="1"/>
    </xf>
    <xf numFmtId="0" fontId="26" fillId="0" borderId="12" xfId="0" applyNumberFormat="1" applyFont="1" applyFill="1" applyBorder="1" applyAlignment="1">
      <alignment horizontal="center" vertical="top" wrapText="1"/>
    </xf>
    <xf numFmtId="0" fontId="26" fillId="0" borderId="11" xfId="0" applyNumberFormat="1" applyFont="1" applyFill="1" applyBorder="1" applyAlignment="1">
      <alignment horizontal="center" vertical="top" wrapText="1"/>
    </xf>
    <xf numFmtId="0" fontId="26" fillId="0" borderId="8" xfId="0" applyNumberFormat="1" applyFont="1" applyFill="1" applyBorder="1" applyAlignment="1">
      <alignment horizontal="center" vertical="top" wrapText="1"/>
    </xf>
    <xf numFmtId="0" fontId="26" fillId="0" borderId="3" xfId="0" applyNumberFormat="1" applyFont="1" applyFill="1" applyBorder="1" applyAlignment="1">
      <alignment horizontal="center" vertical="top" wrapText="1"/>
    </xf>
    <xf numFmtId="164" fontId="27" fillId="0" borderId="1" xfId="0" applyNumberFormat="1" applyFont="1" applyFill="1" applyBorder="1" applyAlignment="1">
      <alignment horizontal="center" vertical="center" wrapText="1"/>
    </xf>
    <xf numFmtId="0" fontId="26" fillId="0" borderId="9" xfId="0" applyFont="1" applyFill="1" applyBorder="1" applyAlignment="1">
      <alignment horizontal="center" vertical="top" wrapText="1"/>
    </xf>
    <xf numFmtId="0" fontId="26" fillId="0" borderId="10" xfId="0" applyFont="1" applyFill="1" applyBorder="1" applyAlignment="1">
      <alignment horizontal="center" vertical="top" wrapText="1"/>
    </xf>
    <xf numFmtId="0" fontId="27" fillId="0" borderId="11" xfId="0" applyNumberFormat="1" applyFont="1" applyFill="1" applyBorder="1" applyAlignment="1">
      <alignment horizontal="center" vertical="top" wrapText="1"/>
    </xf>
    <xf numFmtId="0" fontId="26" fillId="0" borderId="18" xfId="0" applyNumberFormat="1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vertical="top" wrapText="1"/>
    </xf>
    <xf numFmtId="0" fontId="26" fillId="0" borderId="3" xfId="0" applyFont="1" applyFill="1" applyBorder="1" applyAlignment="1">
      <alignment horizontal="center" vertical="center" wrapText="1"/>
    </xf>
    <xf numFmtId="0" fontId="27" fillId="0" borderId="1" xfId="0" applyNumberFormat="1" applyFont="1" applyFill="1" applyBorder="1" applyAlignment="1">
      <alignment horizontal="center" vertical="top" wrapText="1"/>
    </xf>
    <xf numFmtId="0" fontId="28" fillId="0" borderId="1" xfId="0" applyNumberFormat="1" applyFont="1" applyFill="1" applyBorder="1" applyAlignment="1">
      <alignment horizontal="center" vertical="top" wrapText="1"/>
    </xf>
    <xf numFmtId="164" fontId="26" fillId="0" borderId="2" xfId="0" applyNumberFormat="1" applyFont="1" applyFill="1" applyBorder="1" applyAlignment="1">
      <alignment horizontal="center" vertical="center" wrapText="1"/>
    </xf>
    <xf numFmtId="0" fontId="26" fillId="0" borderId="16" xfId="0" applyNumberFormat="1" applyFont="1" applyFill="1" applyBorder="1" applyAlignment="1">
      <alignment horizontal="center" vertical="top" wrapText="1"/>
    </xf>
    <xf numFmtId="0" fontId="7" fillId="0" borderId="1" xfId="0" applyNumberFormat="1" applyFont="1" applyFill="1" applyBorder="1" applyAlignment="1">
      <alignment horizontal="center" vertical="top" wrapText="1"/>
    </xf>
    <xf numFmtId="0" fontId="26" fillId="0" borderId="1" xfId="0" applyFont="1" applyFill="1" applyBorder="1" applyAlignment="1">
      <alignment horizontal="center" vertical="center" wrapText="1"/>
    </xf>
    <xf numFmtId="164" fontId="27" fillId="0" borderId="3" xfId="0" applyNumberFormat="1" applyFont="1" applyFill="1" applyBorder="1" applyAlignment="1">
      <alignment horizontal="center" vertical="center" wrapText="1"/>
    </xf>
    <xf numFmtId="0" fontId="26" fillId="0" borderId="12" xfId="0" applyFont="1" applyFill="1" applyBorder="1" applyAlignment="1">
      <alignment horizontal="center" vertical="top" wrapText="1"/>
    </xf>
    <xf numFmtId="0" fontId="24" fillId="0" borderId="0" xfId="0" applyFont="1" applyFill="1" applyAlignment="1">
      <alignment horizontal="right" vertical="center" wrapText="1"/>
    </xf>
    <xf numFmtId="0" fontId="24" fillId="0" borderId="0" xfId="0" applyFont="1" applyFill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top" wrapText="1"/>
    </xf>
    <xf numFmtId="0" fontId="26" fillId="0" borderId="8" xfId="0" applyFont="1" applyFill="1" applyBorder="1" applyAlignment="1">
      <alignment horizontal="center" vertical="top" wrapText="1"/>
    </xf>
    <xf numFmtId="0" fontId="49" fillId="0" borderId="0" xfId="0" applyNumberFormat="1" applyFont="1" applyFill="1" applyBorder="1" applyAlignment="1">
      <alignment horizontal="left" vertical="center"/>
    </xf>
    <xf numFmtId="0" fontId="53" fillId="0" borderId="0" xfId="0" applyNumberFormat="1" applyFont="1" applyFill="1" applyBorder="1" applyAlignment="1">
      <alignment horizontal="left" vertical="center"/>
    </xf>
    <xf numFmtId="0" fontId="41" fillId="0" borderId="0" xfId="0" applyFont="1" applyFill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49" fontId="44" fillId="0" borderId="8" xfId="0" applyNumberFormat="1" applyFont="1" applyFill="1" applyBorder="1" applyAlignment="1">
      <alignment horizontal="center" vertical="top" wrapText="1"/>
    </xf>
    <xf numFmtId="165" fontId="0" fillId="0" borderId="0" xfId="0" applyNumberFormat="1" applyFont="1"/>
    <xf numFmtId="3" fontId="4" fillId="3" borderId="1" xfId="0" applyNumberFormat="1" applyFont="1" applyFill="1" applyBorder="1" applyAlignment="1">
      <alignment horizontal="center" vertical="center" wrapText="1"/>
    </xf>
    <xf numFmtId="0" fontId="65" fillId="0" borderId="0" xfId="0" applyFont="1" applyFill="1" applyAlignment="1">
      <alignment vertical="top" wrapText="1"/>
    </xf>
    <xf numFmtId="0" fontId="65" fillId="0" borderId="0" xfId="0" applyFont="1" applyAlignment="1">
      <alignment vertical="top" wrapText="1"/>
    </xf>
    <xf numFmtId="0" fontId="4" fillId="4" borderId="1" xfId="0" applyFont="1" applyFill="1" applyBorder="1" applyAlignment="1">
      <alignment horizontal="center" vertical="top" wrapText="1"/>
    </xf>
    <xf numFmtId="49" fontId="8" fillId="4" borderId="1" xfId="0" applyNumberFormat="1" applyFont="1" applyFill="1" applyBorder="1" applyAlignment="1">
      <alignment horizontal="center" vertical="top" wrapText="1"/>
    </xf>
    <xf numFmtId="49" fontId="4" fillId="4" borderId="1" xfId="0" applyNumberFormat="1" applyFont="1" applyFill="1" applyBorder="1" applyAlignment="1">
      <alignment horizontal="center" vertical="top" wrapText="1"/>
    </xf>
    <xf numFmtId="49" fontId="4" fillId="0" borderId="1" xfId="0" applyNumberFormat="1" applyFont="1" applyBorder="1" applyAlignment="1">
      <alignment horizontal="center" vertical="top" wrapText="1"/>
    </xf>
    <xf numFmtId="49" fontId="4" fillId="0" borderId="1" xfId="0" applyNumberFormat="1" applyFont="1" applyFill="1" applyBorder="1" applyAlignment="1">
      <alignment horizontal="center" vertical="top" wrapText="1"/>
    </xf>
    <xf numFmtId="49" fontId="8" fillId="0" borderId="1" xfId="0" applyNumberFormat="1" applyFont="1" applyFill="1" applyBorder="1" applyAlignment="1">
      <alignment horizontal="center" vertical="top" wrapText="1"/>
    </xf>
    <xf numFmtId="49" fontId="8" fillId="3" borderId="1" xfId="0" applyNumberFormat="1" applyFont="1" applyFill="1" applyBorder="1" applyAlignment="1">
      <alignment horizontal="center" vertical="top" wrapText="1"/>
    </xf>
    <xf numFmtId="49" fontId="4" fillId="3" borderId="1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vertical="top"/>
    </xf>
    <xf numFmtId="165" fontId="62" fillId="4" borderId="19" xfId="0" applyNumberFormat="1" applyFont="1" applyFill="1" applyBorder="1" applyAlignment="1">
      <alignment horizontal="center" vertical="center" wrapText="1"/>
    </xf>
    <xf numFmtId="165" fontId="62" fillId="4" borderId="21" xfId="0" applyNumberFormat="1" applyFont="1" applyFill="1" applyBorder="1" applyAlignment="1">
      <alignment horizontal="center" vertical="center" wrapText="1"/>
    </xf>
    <xf numFmtId="0" fontId="76" fillId="4" borderId="3" xfId="0" applyFont="1" applyFill="1" applyBorder="1" applyAlignment="1">
      <alignment horizontal="center" vertical="center" wrapText="1"/>
    </xf>
    <xf numFmtId="0" fontId="76" fillId="4" borderId="1" xfId="0" applyFont="1" applyFill="1" applyBorder="1" applyAlignment="1">
      <alignment horizontal="center" vertical="center" wrapText="1"/>
    </xf>
    <xf numFmtId="165" fontId="62" fillId="4" borderId="1" xfId="0" applyNumberFormat="1" applyFont="1" applyFill="1" applyBorder="1" applyAlignment="1">
      <alignment horizontal="center" vertical="center" wrapText="1"/>
    </xf>
    <xf numFmtId="0" fontId="10" fillId="3" borderId="0" xfId="0" applyFont="1" applyFill="1"/>
    <xf numFmtId="0" fontId="10" fillId="3" borderId="0" xfId="0" applyNumberFormat="1" applyFont="1" applyFill="1"/>
    <xf numFmtId="0" fontId="10" fillId="3" borderId="0" xfId="0" applyFont="1" applyFill="1" applyAlignment="1">
      <alignment horizontal="right"/>
    </xf>
    <xf numFmtId="0" fontId="81" fillId="3" borderId="0" xfId="0" applyFont="1" applyFill="1"/>
    <xf numFmtId="0" fontId="10" fillId="3" borderId="0" xfId="0" applyFont="1" applyFill="1" applyAlignment="1">
      <alignment horizontal="center"/>
    </xf>
    <xf numFmtId="0" fontId="10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Border="1" applyAlignment="1">
      <alignment horizontal="center"/>
    </xf>
    <xf numFmtId="0" fontId="81" fillId="3" borderId="0" xfId="0" applyFont="1" applyFill="1" applyBorder="1"/>
    <xf numFmtId="0" fontId="0" fillId="3" borderId="0" xfId="0" applyFont="1" applyFill="1" applyBorder="1"/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2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16" fillId="3" borderId="1" xfId="0" applyNumberFormat="1" applyFont="1" applyFill="1" applyBorder="1" applyAlignment="1">
      <alignment horizontal="left" vertical="top" wrapText="1"/>
    </xf>
    <xf numFmtId="0" fontId="16" fillId="3" borderId="1" xfId="0" applyFont="1" applyFill="1" applyBorder="1" applyAlignment="1">
      <alignment horizontal="center" vertical="center" wrapText="1"/>
    </xf>
    <xf numFmtId="164" fontId="16" fillId="3" borderId="1" xfId="0" applyNumberFormat="1" applyFont="1" applyFill="1" applyBorder="1" applyAlignment="1">
      <alignment horizontal="center" vertical="center" wrapText="1"/>
    </xf>
    <xf numFmtId="0" fontId="66" fillId="3" borderId="0" xfId="0" applyFont="1" applyFill="1" applyBorder="1" applyAlignment="1">
      <alignment vertical="center" wrapText="1"/>
    </xf>
    <xf numFmtId="0" fontId="8" fillId="3" borderId="0" xfId="0" applyFont="1" applyFill="1" applyBorder="1" applyAlignment="1">
      <alignment vertical="center" wrapText="1"/>
    </xf>
    <xf numFmtId="49" fontId="10" fillId="3" borderId="5" xfId="0" applyNumberFormat="1" applyFont="1" applyFill="1" applyBorder="1" applyAlignment="1">
      <alignment horizontal="left" vertical="top" wrapText="1"/>
    </xf>
    <xf numFmtId="0" fontId="4" fillId="3" borderId="2" xfId="0" applyNumberFormat="1" applyFont="1" applyFill="1" applyBorder="1" applyAlignment="1">
      <alignment horizontal="center" vertical="top" wrapText="1"/>
    </xf>
    <xf numFmtId="0" fontId="10" fillId="3" borderId="3" xfId="0" applyNumberFormat="1" applyFont="1" applyFill="1" applyBorder="1" applyAlignment="1">
      <alignment horizontal="left" vertical="top" wrapText="1"/>
    </xf>
    <xf numFmtId="164" fontId="10" fillId="3" borderId="3" xfId="0" applyNumberFormat="1" applyFont="1" applyFill="1" applyBorder="1" applyAlignment="1">
      <alignment horizontal="center" vertical="center" wrapText="1"/>
    </xf>
    <xf numFmtId="49" fontId="10" fillId="3" borderId="6" xfId="0" applyNumberFormat="1" applyFont="1" applyFill="1" applyBorder="1" applyAlignment="1">
      <alignment horizontal="center" vertical="top" wrapText="1"/>
    </xf>
    <xf numFmtId="0" fontId="4" fillId="3" borderId="8" xfId="0" applyNumberFormat="1" applyFont="1" applyFill="1" applyBorder="1" applyAlignment="1">
      <alignment horizontal="center" vertical="top" wrapText="1"/>
    </xf>
    <xf numFmtId="0" fontId="10" fillId="3" borderId="1" xfId="0" applyNumberFormat="1" applyFont="1" applyFill="1" applyBorder="1" applyAlignment="1">
      <alignment horizontal="left" vertical="top" wrapText="1"/>
    </xf>
    <xf numFmtId="164" fontId="10" fillId="3" borderId="1" xfId="0" applyNumberFormat="1" applyFont="1" applyFill="1" applyBorder="1" applyAlignment="1">
      <alignment horizontal="center" vertical="center" wrapText="1"/>
    </xf>
    <xf numFmtId="49" fontId="10" fillId="3" borderId="7" xfId="0" applyNumberFormat="1" applyFont="1" applyFill="1" applyBorder="1" applyAlignment="1">
      <alignment horizontal="left" vertical="top" wrapText="1"/>
    </xf>
    <xf numFmtId="0" fontId="16" fillId="3" borderId="3" xfId="0" applyNumberFormat="1" applyFont="1" applyFill="1" applyBorder="1" applyAlignment="1">
      <alignment horizontal="left" vertical="top" wrapText="1"/>
    </xf>
    <xf numFmtId="0" fontId="16" fillId="3" borderId="2" xfId="0" applyNumberFormat="1" applyFont="1" applyFill="1" applyBorder="1" applyAlignment="1">
      <alignment horizontal="left" vertical="top" wrapText="1"/>
    </xf>
    <xf numFmtId="49" fontId="16" fillId="3" borderId="6" xfId="0" applyNumberFormat="1" applyFont="1" applyFill="1" applyBorder="1" applyAlignment="1">
      <alignment horizontal="center" vertical="top" wrapText="1"/>
    </xf>
    <xf numFmtId="0" fontId="16" fillId="3" borderId="8" xfId="0" applyNumberFormat="1" applyFont="1" applyFill="1" applyBorder="1" applyAlignment="1">
      <alignment horizontal="center" vertical="top" wrapText="1"/>
    </xf>
    <xf numFmtId="0" fontId="23" fillId="3" borderId="8" xfId="0" applyNumberFormat="1" applyFont="1" applyFill="1" applyBorder="1" applyAlignment="1">
      <alignment horizontal="center" vertical="top" wrapText="1"/>
    </xf>
    <xf numFmtId="0" fontId="16" fillId="3" borderId="8" xfId="0" applyNumberFormat="1" applyFont="1" applyFill="1" applyBorder="1" applyAlignment="1">
      <alignment horizontal="left" vertical="top" wrapText="1"/>
    </xf>
    <xf numFmtId="164" fontId="66" fillId="3" borderId="0" xfId="0" applyNumberFormat="1" applyFont="1" applyFill="1" applyBorder="1" applyAlignment="1">
      <alignment vertical="center" wrapText="1"/>
    </xf>
    <xf numFmtId="164" fontId="8" fillId="3" borderId="0" xfId="0" applyNumberFormat="1" applyFont="1" applyFill="1" applyBorder="1" applyAlignment="1">
      <alignment vertical="center" wrapText="1"/>
    </xf>
    <xf numFmtId="0" fontId="39" fillId="3" borderId="1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top"/>
    </xf>
    <xf numFmtId="0" fontId="10" fillId="3" borderId="8" xfId="0" applyNumberFormat="1" applyFont="1" applyFill="1" applyBorder="1" applyAlignment="1">
      <alignment horizontal="center" vertical="top" wrapText="1"/>
    </xf>
    <xf numFmtId="164" fontId="36" fillId="3" borderId="1" xfId="0" applyNumberFormat="1" applyFont="1" applyFill="1" applyBorder="1" applyAlignment="1">
      <alignment horizontal="center" vertical="center" wrapText="1"/>
    </xf>
    <xf numFmtId="0" fontId="10" fillId="3" borderId="2" xfId="0" applyNumberFormat="1" applyFont="1" applyFill="1" applyBorder="1" applyAlignment="1">
      <alignment horizontal="center" vertical="top" wrapText="1"/>
    </xf>
    <xf numFmtId="0" fontId="23" fillId="3" borderId="2" xfId="0" applyNumberFormat="1" applyFont="1" applyFill="1" applyBorder="1" applyAlignment="1">
      <alignment horizontal="center" vertical="top" wrapText="1"/>
    </xf>
    <xf numFmtId="0" fontId="10" fillId="3" borderId="2" xfId="0" applyNumberFormat="1" applyFont="1" applyFill="1" applyBorder="1" applyAlignment="1">
      <alignment horizontal="left" vertical="top" wrapText="1"/>
    </xf>
    <xf numFmtId="0" fontId="36" fillId="3" borderId="1" xfId="0" applyFont="1" applyFill="1" applyBorder="1" applyAlignment="1">
      <alignment horizontal="center" vertical="center" wrapText="1"/>
    </xf>
    <xf numFmtId="0" fontId="23" fillId="3" borderId="3" xfId="0" applyNumberFormat="1" applyFont="1" applyFill="1" applyBorder="1" applyAlignment="1">
      <alignment horizontal="center" vertical="top" wrapText="1"/>
    </xf>
    <xf numFmtId="49" fontId="10" fillId="3" borderId="2" xfId="0" applyNumberFormat="1" applyFont="1" applyFill="1" applyBorder="1" applyAlignment="1">
      <alignment horizontal="center" vertical="top" wrapText="1"/>
    </xf>
    <xf numFmtId="49" fontId="10" fillId="3" borderId="8" xfId="0" applyNumberFormat="1" applyFont="1" applyFill="1" applyBorder="1" applyAlignment="1">
      <alignment horizontal="center" vertical="top" wrapText="1"/>
    </xf>
    <xf numFmtId="0" fontId="10" fillId="3" borderId="8" xfId="0" applyNumberFormat="1" applyFont="1" applyFill="1" applyBorder="1" applyAlignment="1">
      <alignment horizontal="left" vertical="top" wrapText="1"/>
    </xf>
    <xf numFmtId="49" fontId="10" fillId="3" borderId="3" xfId="0" applyNumberFormat="1" applyFont="1" applyFill="1" applyBorder="1" applyAlignment="1">
      <alignment horizontal="left" vertical="top" wrapText="1"/>
    </xf>
    <xf numFmtId="0" fontId="18" fillId="3" borderId="3" xfId="0" applyNumberFormat="1" applyFont="1" applyFill="1" applyBorder="1" applyAlignment="1">
      <alignment horizontal="center" vertical="top" wrapText="1"/>
    </xf>
    <xf numFmtId="0" fontId="18" fillId="3" borderId="2" xfId="0" applyNumberFormat="1" applyFont="1" applyFill="1" applyBorder="1" applyAlignment="1">
      <alignment horizontal="center" vertical="top" wrapText="1"/>
    </xf>
    <xf numFmtId="49" fontId="10" fillId="3" borderId="1" xfId="0" applyNumberFormat="1" applyFont="1" applyFill="1" applyBorder="1" applyAlignment="1">
      <alignment vertical="top" wrapText="1"/>
    </xf>
    <xf numFmtId="0" fontId="18" fillId="3" borderId="1" xfId="0" applyNumberFormat="1" applyFont="1" applyFill="1" applyBorder="1" applyAlignment="1">
      <alignment horizontal="center" vertical="top" wrapText="1"/>
    </xf>
    <xf numFmtId="49" fontId="10" fillId="3" borderId="2" xfId="0" applyNumberFormat="1" applyFont="1" applyFill="1" applyBorder="1" applyAlignment="1">
      <alignment vertical="top" wrapText="1"/>
    </xf>
    <xf numFmtId="49" fontId="10" fillId="3" borderId="8" xfId="0" applyNumberFormat="1" applyFont="1" applyFill="1" applyBorder="1" applyAlignment="1">
      <alignment vertical="top" wrapText="1"/>
    </xf>
    <xf numFmtId="0" fontId="18" fillId="3" borderId="8" xfId="0" applyNumberFormat="1" applyFont="1" applyFill="1" applyBorder="1" applyAlignment="1">
      <alignment horizontal="center" vertical="top" wrapText="1"/>
    </xf>
    <xf numFmtId="49" fontId="10" fillId="3" borderId="3" xfId="0" applyNumberFormat="1" applyFont="1" applyFill="1" applyBorder="1" applyAlignment="1">
      <alignment vertical="top" wrapText="1"/>
    </xf>
    <xf numFmtId="49" fontId="36" fillId="3" borderId="2" xfId="0" applyNumberFormat="1" applyFont="1" applyFill="1" applyBorder="1" applyAlignment="1">
      <alignment vertical="top" wrapText="1"/>
    </xf>
    <xf numFmtId="0" fontId="37" fillId="3" borderId="2" xfId="0" applyNumberFormat="1" applyFont="1" applyFill="1" applyBorder="1" applyAlignment="1">
      <alignment horizontal="center" vertical="top" wrapText="1"/>
    </xf>
    <xf numFmtId="0" fontId="38" fillId="3" borderId="8" xfId="0" applyNumberFormat="1" applyFont="1" applyFill="1" applyBorder="1" applyAlignment="1">
      <alignment horizontal="center" vertical="top" wrapText="1"/>
    </xf>
    <xf numFmtId="0" fontId="36" fillId="3" borderId="1" xfId="0" applyNumberFormat="1" applyFont="1" applyFill="1" applyBorder="1" applyAlignment="1">
      <alignment horizontal="left" vertical="top" wrapText="1"/>
    </xf>
    <xf numFmtId="49" fontId="36" fillId="3" borderId="3" xfId="0" applyNumberFormat="1" applyFont="1" applyFill="1" applyBorder="1" applyAlignment="1">
      <alignment horizontal="center" vertical="top" wrapText="1"/>
    </xf>
    <xf numFmtId="0" fontId="37" fillId="3" borderId="3" xfId="0" applyNumberFormat="1" applyFont="1" applyFill="1" applyBorder="1" applyAlignment="1">
      <alignment horizontal="center" vertical="top" wrapText="1"/>
    </xf>
    <xf numFmtId="0" fontId="38" fillId="3" borderId="3" xfId="0" applyNumberFormat="1" applyFont="1" applyFill="1" applyBorder="1" applyAlignment="1">
      <alignment horizontal="center" vertical="top" wrapText="1"/>
    </xf>
    <xf numFmtId="0" fontId="37" fillId="3" borderId="8" xfId="0" applyNumberFormat="1" applyFont="1" applyFill="1" applyBorder="1" applyAlignment="1">
      <alignment horizontal="center" vertical="top" wrapText="1"/>
    </xf>
    <xf numFmtId="49" fontId="36" fillId="3" borderId="8" xfId="0" applyNumberFormat="1" applyFont="1" applyFill="1" applyBorder="1" applyAlignment="1">
      <alignment vertical="top" wrapText="1"/>
    </xf>
    <xf numFmtId="0" fontId="55" fillId="3" borderId="8" xfId="0" applyNumberFormat="1" applyFont="1" applyFill="1" applyBorder="1" applyAlignment="1">
      <alignment horizontal="center" vertical="top" wrapText="1"/>
    </xf>
    <xf numFmtId="0" fontId="36" fillId="3" borderId="2" xfId="0" applyNumberFormat="1" applyFont="1" applyFill="1" applyBorder="1" applyAlignment="1">
      <alignment horizontal="left" vertical="top" wrapText="1"/>
    </xf>
    <xf numFmtId="49" fontId="36" fillId="3" borderId="3" xfId="0" applyNumberFormat="1" applyFont="1" applyFill="1" applyBorder="1" applyAlignment="1">
      <alignment vertical="top" wrapText="1"/>
    </xf>
    <xf numFmtId="0" fontId="36" fillId="3" borderId="3" xfId="0" applyNumberFormat="1" applyFont="1" applyFill="1" applyBorder="1" applyAlignment="1">
      <alignment horizontal="left" vertical="top" wrapText="1"/>
    </xf>
    <xf numFmtId="49" fontId="10" fillId="3" borderId="3" xfId="0" applyNumberFormat="1" applyFont="1" applyFill="1" applyBorder="1" applyAlignment="1">
      <alignment horizontal="center" vertical="top" wrapText="1"/>
    </xf>
    <xf numFmtId="0" fontId="4" fillId="3" borderId="3" xfId="0" applyNumberFormat="1" applyFont="1" applyFill="1" applyBorder="1" applyAlignment="1">
      <alignment horizontal="center" vertical="top" wrapText="1"/>
    </xf>
    <xf numFmtId="49" fontId="16" fillId="3" borderId="8" xfId="0" applyNumberFormat="1" applyFont="1" applyFill="1" applyBorder="1" applyAlignment="1">
      <alignment horizontal="center" vertical="top" wrapText="1"/>
    </xf>
    <xf numFmtId="0" fontId="22" fillId="3" borderId="8" xfId="0" applyNumberFormat="1" applyFont="1" applyFill="1" applyBorder="1" applyAlignment="1">
      <alignment horizontal="center" vertical="top" wrapText="1"/>
    </xf>
    <xf numFmtId="49" fontId="16" fillId="3" borderId="3" xfId="0" applyNumberFormat="1" applyFont="1" applyFill="1" applyBorder="1" applyAlignment="1">
      <alignment horizontal="center" vertical="top" wrapText="1"/>
    </xf>
    <xf numFmtId="0" fontId="16" fillId="3" borderId="3" xfId="0" applyNumberFormat="1" applyFont="1" applyFill="1" applyBorder="1" applyAlignment="1">
      <alignment horizontal="center" vertical="top" wrapText="1"/>
    </xf>
    <xf numFmtId="0" fontId="22" fillId="3" borderId="3" xfId="0" applyNumberFormat="1" applyFont="1" applyFill="1" applyBorder="1" applyAlignment="1">
      <alignment horizontal="center" vertical="top" wrapText="1"/>
    </xf>
    <xf numFmtId="0" fontId="10" fillId="3" borderId="3" xfId="0" applyNumberFormat="1" applyFont="1" applyFill="1" applyBorder="1" applyAlignment="1">
      <alignment horizontal="center" vertical="top" wrapText="1"/>
    </xf>
    <xf numFmtId="4" fontId="5" fillId="3" borderId="0" xfId="0" applyNumberFormat="1" applyFont="1" applyFill="1" applyBorder="1" applyAlignment="1">
      <alignment vertical="center" wrapText="1"/>
    </xf>
    <xf numFmtId="0" fontId="5" fillId="3" borderId="0" xfId="0" applyFont="1" applyFill="1"/>
    <xf numFmtId="49" fontId="10" fillId="3" borderId="0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horizontal="center" wrapText="1"/>
    </xf>
    <xf numFmtId="49" fontId="10" fillId="3" borderId="0" xfId="0" applyNumberFormat="1" applyFont="1" applyFill="1" applyBorder="1" applyAlignment="1">
      <alignment horizontal="center" wrapText="1"/>
    </xf>
    <xf numFmtId="0" fontId="15" fillId="3" borderId="0" xfId="0" applyFont="1" applyFill="1" applyBorder="1"/>
    <xf numFmtId="0" fontId="82" fillId="3" borderId="0" xfId="0" applyFont="1" applyFill="1" applyBorder="1"/>
    <xf numFmtId="49" fontId="10" fillId="3" borderId="0" xfId="0" applyNumberFormat="1" applyFont="1" applyFill="1" applyBorder="1" applyAlignment="1">
      <alignment horizontal="left" vertical="center" wrapText="1"/>
    </xf>
    <xf numFmtId="0" fontId="10" fillId="3" borderId="0" xfId="0" applyNumberFormat="1" applyFont="1" applyFill="1" applyBorder="1" applyAlignment="1">
      <alignment horizontal="left" vertical="top"/>
    </xf>
    <xf numFmtId="0" fontId="11" fillId="3" borderId="0" xfId="0" applyNumberFormat="1" applyFont="1" applyFill="1" applyBorder="1"/>
    <xf numFmtId="0" fontId="10" fillId="3" borderId="0" xfId="0" applyNumberFormat="1" applyFont="1" applyFill="1" applyBorder="1" applyAlignment="1">
      <alignment horizontal="center" vertical="top"/>
    </xf>
    <xf numFmtId="49" fontId="10" fillId="3" borderId="0" xfId="0" applyNumberFormat="1" applyFont="1" applyFill="1" applyBorder="1" applyAlignment="1">
      <alignment horizontal="center" vertical="top" wrapText="1"/>
    </xf>
    <xf numFmtId="0" fontId="20" fillId="3" borderId="0" xfId="0" applyNumberFormat="1" applyFont="1" applyFill="1" applyBorder="1" applyAlignment="1">
      <alignment horizontal="left" vertical="center"/>
    </xf>
    <xf numFmtId="0" fontId="20" fillId="3" borderId="0" xfId="0" applyFont="1" applyFill="1" applyBorder="1" applyAlignment="1">
      <alignment vertical="center"/>
    </xf>
    <xf numFmtId="0" fontId="11" fillId="3" borderId="0" xfId="0" applyFont="1" applyFill="1" applyBorder="1"/>
    <xf numFmtId="0" fontId="21" fillId="3" borderId="0" xfId="0" applyFont="1" applyFill="1" applyBorder="1"/>
    <xf numFmtId="0" fontId="83" fillId="3" borderId="0" xfId="0" applyFont="1" applyFill="1" applyBorder="1"/>
    <xf numFmtId="0" fontId="0" fillId="3" borderId="0" xfId="0" applyNumberFormat="1" applyFont="1" applyFill="1"/>
    <xf numFmtId="0" fontId="11" fillId="3" borderId="0" xfId="0" applyFont="1" applyFill="1"/>
    <xf numFmtId="0" fontId="11" fillId="3" borderId="0" xfId="0" applyNumberFormat="1" applyFont="1" applyFill="1"/>
    <xf numFmtId="0" fontId="16" fillId="2" borderId="1" xfId="0" applyNumberFormat="1" applyFont="1" applyFill="1" applyBorder="1" applyAlignment="1">
      <alignment horizontal="left" vertical="top" wrapText="1"/>
    </xf>
    <xf numFmtId="0" fontId="16" fillId="2" borderId="1" xfId="0" applyFont="1" applyFill="1" applyBorder="1" applyAlignment="1">
      <alignment horizontal="center" vertical="center" wrapText="1"/>
    </xf>
    <xf numFmtId="164" fontId="16" fillId="2" borderId="1" xfId="0" applyNumberFormat="1" applyFont="1" applyFill="1" applyBorder="1" applyAlignment="1">
      <alignment horizontal="center" vertical="center" wrapText="1"/>
    </xf>
    <xf numFmtId="0" fontId="66" fillId="2" borderId="0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0" fontId="16" fillId="5" borderId="3" xfId="0" applyNumberFormat="1" applyFont="1" applyFill="1" applyBorder="1" applyAlignment="1">
      <alignment horizontal="left" vertical="top" wrapText="1"/>
    </xf>
    <xf numFmtId="0" fontId="16" fillId="5" borderId="1" xfId="0" applyFont="1" applyFill="1" applyBorder="1" applyAlignment="1">
      <alignment horizontal="center" vertical="center" wrapText="1"/>
    </xf>
    <xf numFmtId="164" fontId="16" fillId="5" borderId="1" xfId="0" applyNumberFormat="1" applyFont="1" applyFill="1" applyBorder="1" applyAlignment="1">
      <alignment horizontal="center" vertical="center" wrapText="1"/>
    </xf>
    <xf numFmtId="0" fontId="66" fillId="5" borderId="0" xfId="0" applyFont="1" applyFill="1" applyBorder="1" applyAlignment="1">
      <alignment vertical="center" wrapText="1"/>
    </xf>
    <xf numFmtId="0" fontId="8" fillId="5" borderId="0" xfId="0" applyFont="1" applyFill="1" applyBorder="1" applyAlignment="1">
      <alignment vertical="center" wrapText="1"/>
    </xf>
    <xf numFmtId="4" fontId="16" fillId="5" borderId="1" xfId="0" applyNumberFormat="1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164" fontId="84" fillId="5" borderId="0" xfId="0" applyNumberFormat="1" applyFont="1" applyFill="1" applyBorder="1" applyAlignment="1">
      <alignment vertical="center" wrapText="1"/>
    </xf>
    <xf numFmtId="49" fontId="10" fillId="6" borderId="5" xfId="0" applyNumberFormat="1" applyFont="1" applyFill="1" applyBorder="1" applyAlignment="1">
      <alignment horizontal="left" vertical="top" wrapText="1"/>
    </xf>
    <xf numFmtId="0" fontId="10" fillId="6" borderId="3" xfId="0" applyNumberFormat="1" applyFont="1" applyFill="1" applyBorder="1" applyAlignment="1">
      <alignment horizontal="left" vertical="top" wrapText="1"/>
    </xf>
    <xf numFmtId="0" fontId="10" fillId="6" borderId="1" xfId="0" applyFont="1" applyFill="1" applyBorder="1" applyAlignment="1">
      <alignment horizontal="center" vertical="center" wrapText="1"/>
    </xf>
    <xf numFmtId="164" fontId="10" fillId="6" borderId="1" xfId="0" applyNumberFormat="1" applyFont="1" applyFill="1" applyBorder="1" applyAlignment="1">
      <alignment horizontal="center" vertical="center" wrapText="1"/>
    </xf>
    <xf numFmtId="164" fontId="16" fillId="6" borderId="1" xfId="0" applyNumberFormat="1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0" fillId="6" borderId="2" xfId="0" applyNumberFormat="1" applyFont="1" applyFill="1" applyBorder="1" applyAlignment="1">
      <alignment horizontal="left" vertical="top" wrapText="1"/>
    </xf>
    <xf numFmtId="0" fontId="10" fillId="6" borderId="1" xfId="0" applyNumberFormat="1" applyFont="1" applyFill="1" applyBorder="1" applyAlignment="1">
      <alignment horizontal="left" vertical="top" wrapText="1"/>
    </xf>
    <xf numFmtId="0" fontId="27" fillId="2" borderId="9" xfId="0" applyFont="1" applyFill="1" applyBorder="1" applyAlignment="1">
      <alignment horizontal="center" vertical="top" wrapText="1"/>
    </xf>
    <xf numFmtId="0" fontId="27" fillId="2" borderId="16" xfId="0" applyNumberFormat="1" applyFont="1" applyFill="1" applyBorder="1" applyAlignment="1">
      <alignment horizontal="center" vertical="top" wrapText="1"/>
    </xf>
    <xf numFmtId="164" fontId="0" fillId="2" borderId="0" xfId="0" applyNumberFormat="1" applyFill="1"/>
    <xf numFmtId="0" fontId="27" fillId="5" borderId="9" xfId="0" applyFont="1" applyFill="1" applyBorder="1" applyAlignment="1">
      <alignment horizontal="center" vertical="top" wrapText="1"/>
    </xf>
    <xf numFmtId="0" fontId="27" fillId="5" borderId="16" xfId="0" applyNumberFormat="1" applyFont="1" applyFill="1" applyBorder="1" applyAlignment="1">
      <alignment horizontal="center" vertical="top" wrapText="1"/>
    </xf>
    <xf numFmtId="0" fontId="27" fillId="5" borderId="1" xfId="0" applyNumberFormat="1" applyFont="1" applyFill="1" applyBorder="1" applyAlignment="1">
      <alignment horizontal="center" vertical="top" wrapText="1"/>
    </xf>
    <xf numFmtId="164" fontId="27" fillId="5" borderId="1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27" fillId="6" borderId="9" xfId="0" applyFont="1" applyFill="1" applyBorder="1" applyAlignment="1">
      <alignment horizontal="center" vertical="top" wrapText="1"/>
    </xf>
    <xf numFmtId="0" fontId="27" fillId="6" borderId="16" xfId="0" applyNumberFormat="1" applyFont="1" applyFill="1" applyBorder="1" applyAlignment="1">
      <alignment horizontal="center" vertical="top" wrapText="1"/>
    </xf>
    <xf numFmtId="0" fontId="27" fillId="6" borderId="1" xfId="0" applyNumberFormat="1" applyFont="1" applyFill="1" applyBorder="1" applyAlignment="1">
      <alignment horizontal="center" vertical="top" wrapText="1"/>
    </xf>
    <xf numFmtId="164" fontId="27" fillId="6" borderId="1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27" fillId="6" borderId="2" xfId="0" applyFont="1" applyFill="1" applyBorder="1" applyAlignment="1">
      <alignment horizontal="center" vertical="top" wrapText="1"/>
    </xf>
    <xf numFmtId="0" fontId="27" fillId="6" borderId="23" xfId="0" applyNumberFormat="1" applyFont="1" applyFill="1" applyBorder="1" applyAlignment="1">
      <alignment horizontal="center" vertical="top" wrapText="1"/>
    </xf>
    <xf numFmtId="0" fontId="27" fillId="6" borderId="11" xfId="0" applyNumberFormat="1" applyFont="1" applyFill="1" applyBorder="1" applyAlignment="1">
      <alignment horizontal="center" vertical="top" wrapText="1"/>
    </xf>
    <xf numFmtId="0" fontId="27" fillId="5" borderId="14" xfId="0" applyFont="1" applyFill="1" applyBorder="1" applyAlignment="1">
      <alignment horizontal="center" vertical="top" wrapText="1"/>
    </xf>
    <xf numFmtId="0" fontId="27" fillId="5" borderId="18" xfId="0" applyNumberFormat="1" applyFont="1" applyFill="1" applyBorder="1" applyAlignment="1">
      <alignment horizontal="center" vertical="top" wrapText="1"/>
    </xf>
    <xf numFmtId="0" fontId="27" fillId="5" borderId="11" xfId="0" applyNumberFormat="1" applyFont="1" applyFill="1" applyBorder="1" applyAlignment="1">
      <alignment horizontal="center" vertical="top" wrapText="1"/>
    </xf>
    <xf numFmtId="0" fontId="27" fillId="6" borderId="9" xfId="0" applyNumberFormat="1" applyFont="1" applyFill="1" applyBorder="1" applyAlignment="1">
      <alignment horizontal="center" vertical="top" wrapText="1"/>
    </xf>
    <xf numFmtId="0" fontId="27" fillId="6" borderId="33" xfId="0" applyFont="1" applyFill="1" applyBorder="1" applyAlignment="1">
      <alignment horizontal="center" vertical="top" wrapText="1"/>
    </xf>
    <xf numFmtId="0" fontId="0" fillId="6" borderId="30" xfId="0" applyFill="1" applyBorder="1"/>
    <xf numFmtId="0" fontId="27" fillId="6" borderId="16" xfId="0" applyFont="1" applyFill="1" applyBorder="1" applyAlignment="1">
      <alignment horizontal="center" vertical="top" wrapText="1"/>
    </xf>
    <xf numFmtId="0" fontId="27" fillId="5" borderId="14" xfId="0" applyNumberFormat="1" applyFont="1" applyFill="1" applyBorder="1" applyAlignment="1">
      <alignment horizontal="center" vertical="top" wrapText="1"/>
    </xf>
    <xf numFmtId="0" fontId="27" fillId="5" borderId="10" xfId="0" applyFont="1" applyFill="1" applyBorder="1" applyAlignment="1">
      <alignment vertical="top" wrapText="1"/>
    </xf>
    <xf numFmtId="0" fontId="29" fillId="5" borderId="16" xfId="0" applyNumberFormat="1" applyFont="1" applyFill="1" applyBorder="1" applyAlignment="1">
      <alignment horizontal="center" vertical="top" wrapText="1"/>
    </xf>
    <xf numFmtId="0" fontId="29" fillId="5" borderId="1" xfId="0" applyNumberFormat="1" applyFont="1" applyFill="1" applyBorder="1" applyAlignment="1">
      <alignment horizontal="center" vertical="top" wrapText="1"/>
    </xf>
    <xf numFmtId="0" fontId="27" fillId="6" borderId="9" xfId="0" applyFont="1" applyFill="1" applyBorder="1" applyAlignment="1">
      <alignment vertical="top" wrapText="1"/>
    </xf>
    <xf numFmtId="0" fontId="27" fillId="6" borderId="1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top" wrapText="1"/>
    </xf>
    <xf numFmtId="0" fontId="26" fillId="6" borderId="10" xfId="0" applyNumberFormat="1" applyFont="1" applyFill="1" applyBorder="1" applyAlignment="1">
      <alignment horizontal="center" vertical="top" wrapText="1"/>
    </xf>
    <xf numFmtId="164" fontId="26" fillId="6" borderId="1" xfId="0" applyNumberFormat="1" applyFont="1" applyFill="1" applyBorder="1" applyAlignment="1">
      <alignment horizontal="center" vertical="center" wrapText="1"/>
    </xf>
    <xf numFmtId="0" fontId="32" fillId="6" borderId="11" xfId="0" applyNumberFormat="1" applyFont="1" applyFill="1" applyBorder="1" applyAlignment="1">
      <alignment horizontal="center" vertical="top" wrapText="1"/>
    </xf>
    <xf numFmtId="0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164" fontId="0" fillId="0" borderId="0" xfId="0" applyNumberFormat="1" applyFont="1" applyFill="1" applyAlignment="1">
      <alignment vertical="center"/>
    </xf>
    <xf numFmtId="0" fontId="4" fillId="0" borderId="3" xfId="0" applyNumberFormat="1" applyFont="1" applyFill="1" applyBorder="1" applyAlignment="1">
      <alignment vertical="top" wrapText="1"/>
    </xf>
    <xf numFmtId="49" fontId="4" fillId="0" borderId="1" xfId="0" applyNumberFormat="1" applyFont="1" applyFill="1" applyBorder="1" applyAlignment="1">
      <alignment vertical="top" wrapText="1"/>
    </xf>
    <xf numFmtId="0" fontId="8" fillId="0" borderId="8" xfId="0" applyNumberFormat="1" applyFont="1" applyFill="1" applyBorder="1" applyAlignment="1">
      <alignment vertical="top" wrapText="1"/>
    </xf>
    <xf numFmtId="0" fontId="8" fillId="0" borderId="3" xfId="0" applyNumberFormat="1" applyFont="1" applyFill="1" applyBorder="1" applyAlignment="1">
      <alignment vertical="top" wrapText="1"/>
    </xf>
    <xf numFmtId="0" fontId="4" fillId="0" borderId="8" xfId="0" applyNumberFormat="1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8" xfId="0" applyFont="1" applyFill="1" applyBorder="1" applyAlignment="1">
      <alignment vertical="top" wrapText="1"/>
    </xf>
    <xf numFmtId="0" fontId="65" fillId="0" borderId="2" xfId="0" applyNumberFormat="1" applyFont="1" applyFill="1" applyBorder="1" applyAlignment="1">
      <alignment horizontal="left" vertical="top" wrapText="1" indent="1"/>
    </xf>
    <xf numFmtId="0" fontId="4" fillId="0" borderId="1" xfId="0" applyNumberFormat="1" applyFont="1" applyFill="1" applyBorder="1" applyAlignment="1">
      <alignment vertical="top" wrapText="1"/>
    </xf>
    <xf numFmtId="0" fontId="4" fillId="0" borderId="3" xfId="0" applyFont="1" applyFill="1" applyBorder="1" applyAlignment="1">
      <alignment vertical="top" wrapText="1"/>
    </xf>
    <xf numFmtId="164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top" wrapText="1"/>
    </xf>
    <xf numFmtId="0" fontId="65" fillId="0" borderId="11" xfId="0" applyNumberFormat="1" applyFont="1" applyFill="1" applyBorder="1" applyAlignment="1">
      <alignment horizontal="left" vertical="top" wrapText="1" indent="1"/>
    </xf>
    <xf numFmtId="0" fontId="8" fillId="0" borderId="8" xfId="0" applyFont="1" applyFill="1" applyBorder="1" applyAlignment="1">
      <alignment vertical="top" wrapText="1"/>
    </xf>
    <xf numFmtId="0" fontId="0" fillId="0" borderId="0" xfId="0" applyNumberFormat="1" applyFont="1" applyFill="1" applyBorder="1" applyAlignment="1">
      <alignment vertical="center"/>
    </xf>
    <xf numFmtId="0" fontId="78" fillId="0" borderId="0" xfId="0" applyFont="1" applyFill="1" applyAlignment="1">
      <alignment vertical="center"/>
    </xf>
    <xf numFmtId="0" fontId="79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Continuous" vertical="center" wrapText="1"/>
    </xf>
    <xf numFmtId="0" fontId="4" fillId="0" borderId="0" xfId="0" applyNumberFormat="1" applyFont="1" applyFill="1" applyAlignment="1">
      <alignment horizontal="centerContinuous" vertical="center" wrapText="1"/>
    </xf>
    <xf numFmtId="0" fontId="76" fillId="0" borderId="1" xfId="0" applyFont="1" applyFill="1" applyBorder="1" applyAlignment="1">
      <alignment horizontal="centerContinuous" vertical="center" wrapText="1"/>
    </xf>
    <xf numFmtId="0" fontId="76" fillId="0" borderId="1" xfId="0" applyFont="1" applyFill="1" applyBorder="1" applyAlignment="1">
      <alignment horizontal="center" vertical="center" wrapText="1"/>
    </xf>
    <xf numFmtId="0" fontId="86" fillId="0" borderId="0" xfId="0" applyFont="1" applyFill="1" applyBorder="1" applyAlignment="1">
      <alignment vertical="center"/>
    </xf>
    <xf numFmtId="0" fontId="76" fillId="0" borderId="1" xfId="16" applyNumberFormat="1" applyFont="1" applyFill="1" applyBorder="1" applyAlignment="1">
      <alignment horizontal="center" vertical="center" wrapText="1"/>
    </xf>
    <xf numFmtId="0" fontId="76" fillId="0" borderId="1" xfId="0" applyNumberFormat="1" applyFont="1" applyFill="1" applyBorder="1" applyAlignment="1">
      <alignment horizontal="center" vertical="center" wrapText="1"/>
    </xf>
    <xf numFmtId="0" fontId="67" fillId="2" borderId="1" xfId="0" applyNumberFormat="1" applyFont="1" applyFill="1" applyBorder="1" applyAlignment="1">
      <alignment horizontal="left" vertical="top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0" fillId="2" borderId="0" xfId="0" applyFont="1" applyFill="1" applyAlignment="1">
      <alignment vertical="center"/>
    </xf>
    <xf numFmtId="49" fontId="8" fillId="5" borderId="2" xfId="0" applyNumberFormat="1" applyFont="1" applyFill="1" applyBorder="1" applyAlignment="1">
      <alignment vertical="top" wrapText="1"/>
    </xf>
    <xf numFmtId="0" fontId="67" fillId="5" borderId="1" xfId="0" applyNumberFormat="1" applyFont="1" applyFill="1" applyBorder="1" applyAlignment="1">
      <alignment horizontal="left" vertical="top" wrapText="1"/>
    </xf>
    <xf numFmtId="164" fontId="8" fillId="5" borderId="1" xfId="0" applyNumberFormat="1" applyFont="1" applyFill="1" applyBorder="1" applyAlignment="1">
      <alignment horizontal="center" vertical="center" wrapText="1"/>
    </xf>
    <xf numFmtId="0" fontId="69" fillId="5" borderId="0" xfId="0" applyFont="1" applyFill="1" applyAlignment="1">
      <alignment vertical="center"/>
    </xf>
    <xf numFmtId="0" fontId="67" fillId="6" borderId="1" xfId="0" applyNumberFormat="1" applyFont="1" applyFill="1" applyBorder="1" applyAlignment="1">
      <alignment horizontal="left" vertical="top" wrapText="1"/>
    </xf>
    <xf numFmtId="164" fontId="4" fillId="6" borderId="1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49" fontId="8" fillId="6" borderId="2" xfId="0" applyNumberFormat="1" applyFont="1" applyFill="1" applyBorder="1" applyAlignment="1">
      <alignment vertical="top" wrapText="1"/>
    </xf>
    <xf numFmtId="0" fontId="0" fillId="5" borderId="0" xfId="0" applyFill="1" applyAlignment="1">
      <alignment vertical="center"/>
    </xf>
    <xf numFmtId="0" fontId="45" fillId="2" borderId="2" xfId="0" applyNumberFormat="1" applyFont="1" applyFill="1" applyBorder="1" applyAlignment="1">
      <alignment vertical="top" wrapText="1"/>
    </xf>
    <xf numFmtId="0" fontId="45" fillId="2" borderId="1" xfId="0" applyNumberFormat="1" applyFont="1" applyFill="1" applyBorder="1" applyAlignment="1">
      <alignment vertical="center" wrapText="1"/>
    </xf>
    <xf numFmtId="0" fontId="45" fillId="2" borderId="1" xfId="0" applyNumberFormat="1" applyFont="1" applyFill="1" applyBorder="1" applyAlignment="1">
      <alignment vertical="top" wrapText="1"/>
    </xf>
    <xf numFmtId="49" fontId="46" fillId="2" borderId="1" xfId="0" applyNumberFormat="1" applyFont="1" applyFill="1" applyBorder="1" applyAlignment="1">
      <alignment horizontal="center" vertical="center" wrapText="1"/>
    </xf>
    <xf numFmtId="164" fontId="46" fillId="2" borderId="1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/>
    </xf>
    <xf numFmtId="164" fontId="45" fillId="2" borderId="1" xfId="0" applyNumberFormat="1" applyFont="1" applyFill="1" applyBorder="1" applyAlignment="1">
      <alignment horizontal="center" vertical="center"/>
    </xf>
    <xf numFmtId="0" fontId="45" fillId="2" borderId="0" xfId="0" applyFont="1" applyFill="1" applyAlignment="1">
      <alignment vertical="center"/>
    </xf>
    <xf numFmtId="49" fontId="45" fillId="5" borderId="8" xfId="0" applyNumberFormat="1" applyFont="1" applyFill="1" applyBorder="1" applyAlignment="1">
      <alignment horizontal="center" vertical="top" wrapText="1"/>
    </xf>
    <xf numFmtId="0" fontId="45" fillId="5" borderId="2" xfId="0" applyNumberFormat="1" applyFont="1" applyFill="1" applyBorder="1" applyAlignment="1">
      <alignment vertical="center" wrapText="1"/>
    </xf>
    <xf numFmtId="0" fontId="45" fillId="5" borderId="2" xfId="0" applyNumberFormat="1" applyFont="1" applyFill="1" applyBorder="1" applyAlignment="1">
      <alignment vertical="top" wrapText="1"/>
    </xf>
    <xf numFmtId="165" fontId="80" fillId="5" borderId="1" xfId="0" applyNumberFormat="1" applyFont="1" applyFill="1" applyBorder="1" applyAlignment="1">
      <alignment horizontal="center" vertical="center" wrapText="1"/>
    </xf>
    <xf numFmtId="164" fontId="46" fillId="5" borderId="1" xfId="0" applyNumberFormat="1" applyFont="1" applyFill="1" applyBorder="1" applyAlignment="1">
      <alignment horizontal="center" vertical="center"/>
    </xf>
    <xf numFmtId="0" fontId="45" fillId="5" borderId="0" xfId="0" applyFont="1" applyFill="1" applyAlignment="1">
      <alignment vertical="center"/>
    </xf>
    <xf numFmtId="164" fontId="46" fillId="6" borderId="1" xfId="0" applyNumberFormat="1" applyFont="1" applyFill="1" applyBorder="1" applyAlignment="1">
      <alignment horizontal="center" vertical="center"/>
    </xf>
    <xf numFmtId="49" fontId="44" fillId="6" borderId="2" xfId="0" applyNumberFormat="1" applyFont="1" applyFill="1" applyBorder="1" applyAlignment="1">
      <alignment horizontal="center" vertical="top" wrapText="1"/>
    </xf>
    <xf numFmtId="0" fontId="44" fillId="6" borderId="2" xfId="0" applyNumberFormat="1" applyFont="1" applyFill="1" applyBorder="1" applyAlignment="1">
      <alignment vertical="center" wrapText="1"/>
    </xf>
    <xf numFmtId="0" fontId="44" fillId="6" borderId="2" xfId="0" applyNumberFormat="1" applyFont="1" applyFill="1" applyBorder="1" applyAlignment="1">
      <alignment vertical="top" wrapText="1"/>
    </xf>
    <xf numFmtId="49" fontId="46" fillId="6" borderId="1" xfId="0" applyNumberFormat="1" applyFont="1" applyFill="1" applyBorder="1" applyAlignment="1">
      <alignment horizontal="center" vertical="center" wrapText="1"/>
    </xf>
    <xf numFmtId="164" fontId="7" fillId="6" borderId="1" xfId="0" applyNumberFormat="1" applyFont="1" applyFill="1" applyBorder="1" applyAlignment="1">
      <alignment horizontal="center" vertical="center"/>
    </xf>
    <xf numFmtId="0" fontId="44" fillId="6" borderId="0" xfId="0" applyFont="1" applyFill="1" applyAlignment="1">
      <alignment vertical="center"/>
    </xf>
    <xf numFmtId="0" fontId="44" fillId="6" borderId="1" xfId="0" applyNumberFormat="1" applyFont="1" applyFill="1" applyBorder="1" applyAlignment="1">
      <alignment vertical="center" wrapText="1"/>
    </xf>
    <xf numFmtId="0" fontId="44" fillId="6" borderId="1" xfId="0" applyNumberFormat="1" applyFont="1" applyFill="1" applyBorder="1" applyAlignment="1">
      <alignment vertical="top" wrapText="1"/>
    </xf>
    <xf numFmtId="164" fontId="47" fillId="6" borderId="1" xfId="0" applyNumberFormat="1" applyFont="1" applyFill="1" applyBorder="1" applyAlignment="1">
      <alignment horizontal="center" vertical="center"/>
    </xf>
    <xf numFmtId="164" fontId="42" fillId="6" borderId="1" xfId="0" applyNumberFormat="1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43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76" fillId="4" borderId="5" xfId="0" applyFont="1" applyFill="1" applyBorder="1" applyAlignment="1">
      <alignment horizontal="center" vertical="center" wrapText="1"/>
    </xf>
    <xf numFmtId="0" fontId="76" fillId="4" borderId="19" xfId="0" applyFont="1" applyFill="1" applyBorder="1" applyAlignment="1">
      <alignment horizontal="center" vertical="center" wrapText="1"/>
    </xf>
    <xf numFmtId="0" fontId="76" fillId="4" borderId="29" xfId="0" applyFont="1" applyFill="1" applyBorder="1" applyAlignment="1">
      <alignment horizontal="center" vertical="center" wrapText="1"/>
    </xf>
    <xf numFmtId="0" fontId="76" fillId="4" borderId="21" xfId="0" applyFont="1" applyFill="1" applyBorder="1" applyAlignment="1">
      <alignment horizontal="center" vertical="center" wrapText="1"/>
    </xf>
    <xf numFmtId="0" fontId="44" fillId="4" borderId="1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left"/>
    </xf>
    <xf numFmtId="49" fontId="4" fillId="4" borderId="28" xfId="0" applyNumberFormat="1" applyFont="1" applyFill="1" applyBorder="1" applyAlignment="1">
      <alignment horizontal="left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6" fillId="4" borderId="1" xfId="0" applyFont="1" applyFill="1" applyBorder="1" applyAlignment="1">
      <alignment horizontal="center" vertical="center" wrapText="1"/>
    </xf>
    <xf numFmtId="0" fontId="76" fillId="4" borderId="2" xfId="0" applyFont="1" applyFill="1" applyBorder="1" applyAlignment="1">
      <alignment horizontal="center" vertical="center" wrapText="1"/>
    </xf>
    <xf numFmtId="0" fontId="76" fillId="4" borderId="8" xfId="0" applyFont="1" applyFill="1" applyBorder="1" applyAlignment="1">
      <alignment horizontal="center" vertical="center" wrapText="1"/>
    </xf>
    <xf numFmtId="0" fontId="76" fillId="4" borderId="3" xfId="0" applyFont="1" applyFill="1" applyBorder="1" applyAlignment="1">
      <alignment horizontal="center" vertical="center" wrapText="1"/>
    </xf>
    <xf numFmtId="0" fontId="76" fillId="3" borderId="1" xfId="0" applyNumberFormat="1" applyFont="1" applyFill="1" applyBorder="1" applyAlignment="1">
      <alignment horizontal="center" vertical="center" wrapText="1"/>
    </xf>
    <xf numFmtId="0" fontId="76" fillId="0" borderId="2" xfId="0" applyFont="1" applyFill="1" applyBorder="1" applyAlignment="1">
      <alignment horizontal="center" vertical="center" wrapText="1"/>
    </xf>
    <xf numFmtId="0" fontId="76" fillId="0" borderId="8" xfId="0" applyFont="1" applyFill="1" applyBorder="1" applyAlignment="1">
      <alignment horizontal="center" vertical="center" wrapText="1"/>
    </xf>
    <xf numFmtId="0" fontId="76" fillId="0" borderId="3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8" fillId="0" borderId="0" xfId="0" applyFont="1" applyAlignment="1">
      <alignment horizontal="left" vertical="center" wrapText="1"/>
    </xf>
    <xf numFmtId="0" fontId="38" fillId="0" borderId="0" xfId="0" applyFont="1" applyAlignment="1">
      <alignment horizontal="left" vertical="center"/>
    </xf>
    <xf numFmtId="0" fontId="70" fillId="0" borderId="0" xfId="0" applyNumberFormat="1" applyFont="1" applyFill="1" applyBorder="1" applyAlignment="1">
      <alignment horizontal="left" vertical="center"/>
    </xf>
    <xf numFmtId="0" fontId="13" fillId="3" borderId="0" xfId="0" applyNumberFormat="1" applyFont="1" applyFill="1" applyAlignment="1">
      <alignment horizontal="center" vertical="center" wrapText="1"/>
    </xf>
    <xf numFmtId="0" fontId="0" fillId="3" borderId="0" xfId="0" applyNumberFormat="1" applyFill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2" xfId="0" applyNumberFormat="1" applyFont="1" applyFill="1" applyBorder="1" applyAlignment="1">
      <alignment horizontal="center" vertical="center" wrapText="1"/>
    </xf>
    <xf numFmtId="0" fontId="10" fillId="3" borderId="8" xfId="0" applyNumberFormat="1" applyFont="1" applyFill="1" applyBorder="1" applyAlignment="1">
      <alignment horizontal="center" vertical="center" wrapText="1"/>
    </xf>
    <xf numFmtId="0" fontId="10" fillId="3" borderId="3" xfId="0" applyNumberFormat="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28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0" fillId="3" borderId="29" xfId="0" applyFont="1" applyFill="1" applyBorder="1" applyAlignment="1">
      <alignment horizontal="center" vertical="center" wrapText="1"/>
    </xf>
    <xf numFmtId="0" fontId="10" fillId="3" borderId="30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left" vertical="top" wrapText="1"/>
    </xf>
    <xf numFmtId="0" fontId="16" fillId="3" borderId="8" xfId="0" applyFont="1" applyFill="1" applyBorder="1" applyAlignment="1">
      <alignment horizontal="left" vertical="top" wrapText="1"/>
    </xf>
    <xf numFmtId="0" fontId="16" fillId="3" borderId="2" xfId="0" applyNumberFormat="1" applyFont="1" applyFill="1" applyBorder="1" applyAlignment="1">
      <alignment horizontal="center" vertical="top" wrapText="1"/>
    </xf>
    <xf numFmtId="0" fontId="16" fillId="3" borderId="8" xfId="0" applyNumberFormat="1" applyFont="1" applyFill="1" applyBorder="1" applyAlignment="1">
      <alignment horizontal="center" vertical="top" wrapText="1"/>
    </xf>
    <xf numFmtId="0" fontId="22" fillId="3" borderId="2" xfId="0" applyNumberFormat="1" applyFont="1" applyFill="1" applyBorder="1" applyAlignment="1">
      <alignment horizontal="center" vertical="top" wrapText="1"/>
    </xf>
    <xf numFmtId="0" fontId="22" fillId="3" borderId="3" xfId="0" applyNumberFormat="1" applyFont="1" applyFill="1" applyBorder="1" applyAlignment="1">
      <alignment horizontal="center" vertical="top" wrapText="1"/>
    </xf>
    <xf numFmtId="49" fontId="16" fillId="3" borderId="2" xfId="0" applyNumberFormat="1" applyFont="1" applyFill="1" applyBorder="1" applyAlignment="1">
      <alignment horizontal="center" vertical="top" wrapText="1"/>
    </xf>
    <xf numFmtId="49" fontId="16" fillId="3" borderId="8" xfId="0" applyNumberFormat="1" applyFont="1" applyFill="1" applyBorder="1" applyAlignment="1">
      <alignment horizontal="center" vertical="top" wrapText="1"/>
    </xf>
    <xf numFmtId="0" fontId="23" fillId="3" borderId="2" xfId="0" applyNumberFormat="1" applyFont="1" applyFill="1" applyBorder="1" applyAlignment="1">
      <alignment horizontal="center" vertical="top" wrapText="1"/>
    </xf>
    <xf numFmtId="0" fontId="23" fillId="3" borderId="8" xfId="0" applyNumberFormat="1" applyFont="1" applyFill="1" applyBorder="1" applyAlignment="1">
      <alignment horizontal="center" vertical="top" wrapText="1"/>
    </xf>
    <xf numFmtId="49" fontId="10" fillId="3" borderId="2" xfId="0" applyNumberFormat="1" applyFont="1" applyFill="1" applyBorder="1" applyAlignment="1">
      <alignment horizontal="center" vertical="top" wrapText="1"/>
    </xf>
    <xf numFmtId="49" fontId="10" fillId="3" borderId="3" xfId="0" applyNumberFormat="1" applyFont="1" applyFill="1" applyBorder="1" applyAlignment="1">
      <alignment horizontal="center" vertical="top" wrapText="1"/>
    </xf>
    <xf numFmtId="0" fontId="18" fillId="3" borderId="1" xfId="0" applyNumberFormat="1" applyFont="1" applyFill="1" applyBorder="1" applyAlignment="1">
      <alignment horizontal="center" vertical="top" wrapText="1"/>
    </xf>
    <xf numFmtId="0" fontId="4" fillId="3" borderId="8" xfId="0" applyNumberFormat="1" applyFont="1" applyFill="1" applyBorder="1" applyAlignment="1">
      <alignment horizontal="center" vertical="top" wrapText="1"/>
    </xf>
    <xf numFmtId="0" fontId="10" fillId="3" borderId="2" xfId="0" applyNumberFormat="1" applyFont="1" applyFill="1" applyBorder="1" applyAlignment="1">
      <alignment horizontal="center" vertical="top" wrapText="1"/>
    </xf>
    <xf numFmtId="0" fontId="10" fillId="3" borderId="8" xfId="0" applyNumberFormat="1" applyFont="1" applyFill="1" applyBorder="1" applyAlignment="1">
      <alignment horizontal="center" vertical="top" wrapText="1"/>
    </xf>
    <xf numFmtId="0" fontId="0" fillId="3" borderId="8" xfId="0" applyNumberFormat="1" applyFill="1" applyBorder="1" applyAlignment="1">
      <alignment horizontal="center" vertical="top" wrapText="1"/>
    </xf>
    <xf numFmtId="0" fontId="0" fillId="3" borderId="3" xfId="0" applyNumberFormat="1" applyFill="1" applyBorder="1" applyAlignment="1">
      <alignment horizontal="center" vertical="top" wrapText="1"/>
    </xf>
    <xf numFmtId="0" fontId="10" fillId="3" borderId="2" xfId="0" applyNumberFormat="1" applyFont="1" applyFill="1" applyBorder="1" applyAlignment="1">
      <alignment horizontal="left" vertical="top" wrapText="1"/>
    </xf>
    <xf numFmtId="0" fontId="0" fillId="3" borderId="8" xfId="0" applyNumberFormat="1" applyFill="1" applyBorder="1" applyAlignment="1">
      <alignment horizontal="left" vertical="top" wrapText="1"/>
    </xf>
    <xf numFmtId="0" fontId="0" fillId="3" borderId="3" xfId="0" applyNumberForma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18" fillId="3" borderId="2" xfId="0" applyNumberFormat="1" applyFont="1" applyFill="1" applyBorder="1" applyAlignment="1">
      <alignment horizontal="center" vertical="top" wrapText="1"/>
    </xf>
    <xf numFmtId="0" fontId="18" fillId="3" borderId="3" xfId="0" applyNumberFormat="1" applyFont="1" applyFill="1" applyBorder="1" applyAlignment="1">
      <alignment horizontal="center" vertical="top" wrapText="1"/>
    </xf>
    <xf numFmtId="0" fontId="4" fillId="3" borderId="3" xfId="0" applyNumberFormat="1" applyFont="1" applyFill="1" applyBorder="1" applyAlignment="1">
      <alignment horizontal="center" vertical="top" wrapText="1"/>
    </xf>
    <xf numFmtId="0" fontId="10" fillId="3" borderId="3" xfId="0" applyNumberFormat="1" applyFont="1" applyFill="1" applyBorder="1" applyAlignment="1">
      <alignment horizontal="center" vertical="top" wrapText="1"/>
    </xf>
    <xf numFmtId="0" fontId="18" fillId="3" borderId="8" xfId="0" applyNumberFormat="1" applyFont="1" applyFill="1" applyBorder="1" applyAlignment="1">
      <alignment horizontal="center" vertical="top" wrapText="1"/>
    </xf>
    <xf numFmtId="0" fontId="22" fillId="3" borderId="8" xfId="0" applyNumberFormat="1" applyFont="1" applyFill="1" applyBorder="1" applyAlignment="1">
      <alignment horizontal="center" vertical="top" wrapText="1"/>
    </xf>
    <xf numFmtId="0" fontId="10" fillId="3" borderId="1" xfId="0" applyNumberFormat="1" applyFont="1" applyFill="1" applyBorder="1" applyAlignment="1">
      <alignment horizontal="center" vertical="top" wrapText="1"/>
    </xf>
    <xf numFmtId="49" fontId="16" fillId="3" borderId="3" xfId="0" applyNumberFormat="1" applyFont="1" applyFill="1" applyBorder="1" applyAlignment="1">
      <alignment horizontal="center" vertical="top" wrapText="1"/>
    </xf>
    <xf numFmtId="0" fontId="16" fillId="3" borderId="3" xfId="0" applyNumberFormat="1" applyFont="1" applyFill="1" applyBorder="1" applyAlignment="1">
      <alignment horizontal="center" vertical="top" wrapText="1"/>
    </xf>
    <xf numFmtId="0" fontId="23" fillId="3" borderId="3" xfId="0" applyNumberFormat="1" applyFont="1" applyFill="1" applyBorder="1" applyAlignment="1">
      <alignment horizontal="center" vertical="top" wrapText="1"/>
    </xf>
    <xf numFmtId="49" fontId="10" fillId="3" borderId="1" xfId="0" applyNumberFormat="1" applyFont="1" applyFill="1" applyBorder="1" applyAlignment="1">
      <alignment horizontal="center" vertical="top" wrapText="1"/>
    </xf>
    <xf numFmtId="0" fontId="10" fillId="3" borderId="0" xfId="0" applyFont="1" applyFill="1" applyAlignment="1">
      <alignment horizontal="left" wrapText="1"/>
    </xf>
    <xf numFmtId="49" fontId="10" fillId="3" borderId="0" xfId="0" applyNumberFormat="1" applyFont="1" applyFill="1" applyBorder="1" applyAlignment="1">
      <alignment horizontal="center" vertical="top" wrapText="1"/>
    </xf>
    <xf numFmtId="0" fontId="20" fillId="3" borderId="0" xfId="0" applyNumberFormat="1" applyFont="1" applyFill="1" applyBorder="1" applyAlignment="1">
      <alignment horizontal="left" vertical="center"/>
    </xf>
    <xf numFmtId="164" fontId="26" fillId="0" borderId="1" xfId="0" applyNumberFormat="1" applyFont="1" applyFill="1" applyBorder="1" applyAlignment="1">
      <alignment horizontal="center" vertical="center" wrapText="1"/>
    </xf>
    <xf numFmtId="0" fontId="26" fillId="0" borderId="9" xfId="0" applyNumberFormat="1" applyFont="1" applyFill="1" applyBorder="1" applyAlignment="1">
      <alignment horizontal="center" vertical="top" wrapText="1"/>
    </xf>
    <xf numFmtId="0" fontId="0" fillId="0" borderId="10" xfId="0" applyNumberFormat="1" applyFill="1" applyBorder="1" applyAlignment="1">
      <alignment horizontal="center" vertical="top" wrapText="1"/>
    </xf>
    <xf numFmtId="0" fontId="34" fillId="0" borderId="0" xfId="0" applyFont="1" applyFill="1" applyAlignment="1">
      <alignment vertical="top" wrapText="1"/>
    </xf>
    <xf numFmtId="0" fontId="34" fillId="0" borderId="0" xfId="0" applyFont="1" applyFill="1" applyAlignment="1">
      <alignment wrapText="1"/>
    </xf>
    <xf numFmtId="0" fontId="33" fillId="0" borderId="0" xfId="0" applyNumberFormat="1" applyFont="1" applyFill="1" applyBorder="1" applyAlignment="1">
      <alignment horizontal="left" vertical="center"/>
    </xf>
    <xf numFmtId="0" fontId="26" fillId="0" borderId="10" xfId="0" applyFont="1" applyFill="1" applyBorder="1" applyAlignment="1">
      <alignment vertical="top" wrapText="1"/>
    </xf>
    <xf numFmtId="0" fontId="26" fillId="0" borderId="12" xfId="0" applyFont="1" applyFill="1" applyBorder="1" applyAlignment="1">
      <alignment vertical="top" wrapText="1"/>
    </xf>
    <xf numFmtId="0" fontId="26" fillId="0" borderId="14" xfId="0" applyNumberFormat="1" applyFont="1" applyFill="1" applyBorder="1" applyAlignment="1">
      <alignment horizontal="center" vertical="top" wrapText="1"/>
    </xf>
    <xf numFmtId="0" fontId="26" fillId="0" borderId="15" xfId="0" applyNumberFormat="1" applyFont="1" applyFill="1" applyBorder="1" applyAlignment="1">
      <alignment horizontal="center" vertical="top" wrapText="1"/>
    </xf>
    <xf numFmtId="0" fontId="26" fillId="0" borderId="1" xfId="0" applyNumberFormat="1" applyFont="1" applyFill="1" applyBorder="1" applyAlignment="1">
      <alignment horizontal="center" vertical="top" wrapText="1"/>
    </xf>
    <xf numFmtId="0" fontId="26" fillId="0" borderId="10" xfId="0" applyNumberFormat="1" applyFont="1" applyFill="1" applyBorder="1" applyAlignment="1">
      <alignment horizontal="center" vertical="top" wrapText="1"/>
    </xf>
    <xf numFmtId="0" fontId="26" fillId="0" borderId="12" xfId="0" applyNumberFormat="1" applyFont="1" applyFill="1" applyBorder="1" applyAlignment="1">
      <alignment horizontal="center" vertical="top" wrapText="1"/>
    </xf>
    <xf numFmtId="0" fontId="26" fillId="0" borderId="11" xfId="0" applyNumberFormat="1" applyFont="1" applyFill="1" applyBorder="1" applyAlignment="1">
      <alignment horizontal="center" vertical="top" wrapText="1"/>
    </xf>
    <xf numFmtId="0" fontId="27" fillId="0" borderId="24" xfId="0" applyNumberFormat="1" applyFont="1" applyFill="1" applyBorder="1" applyAlignment="1">
      <alignment horizontal="center" vertical="top" wrapText="1"/>
    </xf>
    <xf numFmtId="0" fontId="0" fillId="0" borderId="25" xfId="0" applyNumberFormat="1" applyFill="1" applyBorder="1" applyAlignment="1">
      <alignment horizontal="center" vertical="top" wrapText="1"/>
    </xf>
    <xf numFmtId="0" fontId="31" fillId="0" borderId="2" xfId="0" applyNumberFormat="1" applyFont="1" applyFill="1" applyBorder="1" applyAlignment="1">
      <alignment horizontal="center" vertical="top" wrapText="1"/>
    </xf>
    <xf numFmtId="0" fontId="31" fillId="0" borderId="3" xfId="0" applyNumberFormat="1" applyFont="1" applyFill="1" applyBorder="1" applyAlignment="1">
      <alignment horizontal="center" vertical="top" wrapText="1"/>
    </xf>
    <xf numFmtId="0" fontId="26" fillId="0" borderId="2" xfId="0" applyNumberFormat="1" applyFont="1" applyFill="1" applyBorder="1" applyAlignment="1">
      <alignment horizontal="center" vertical="top" wrapText="1"/>
    </xf>
    <xf numFmtId="0" fontId="0" fillId="0" borderId="8" xfId="0" applyNumberFormat="1" applyFont="1" applyFill="1" applyBorder="1" applyAlignment="1">
      <alignment horizontal="center" vertical="top" wrapText="1"/>
    </xf>
    <xf numFmtId="0" fontId="26" fillId="0" borderId="8" xfId="0" applyNumberFormat="1" applyFont="1" applyFill="1" applyBorder="1" applyAlignment="1">
      <alignment horizontal="center" vertical="top" wrapText="1"/>
    </xf>
    <xf numFmtId="0" fontId="26" fillId="0" borderId="3" xfId="0" applyNumberFormat="1" applyFont="1" applyFill="1" applyBorder="1" applyAlignment="1">
      <alignment horizontal="center" vertical="top" wrapText="1"/>
    </xf>
    <xf numFmtId="0" fontId="27" fillId="0" borderId="2" xfId="0" applyNumberFormat="1" applyFont="1" applyFill="1" applyBorder="1" applyAlignment="1">
      <alignment horizontal="center" vertical="top" wrapText="1"/>
    </xf>
    <xf numFmtId="0" fontId="0" fillId="0" borderId="8" xfId="0" applyNumberFormat="1" applyFill="1" applyBorder="1" applyAlignment="1">
      <alignment horizontal="center" vertical="top" wrapText="1"/>
    </xf>
    <xf numFmtId="0" fontId="26" fillId="0" borderId="24" xfId="0" applyNumberFormat="1" applyFont="1" applyFill="1" applyBorder="1" applyAlignment="1">
      <alignment horizontal="center" vertical="top" wrapText="1"/>
    </xf>
    <xf numFmtId="0" fontId="0" fillId="0" borderId="12" xfId="0" applyNumberFormat="1" applyFill="1" applyBorder="1" applyAlignment="1">
      <alignment horizontal="center" vertical="top" wrapText="1"/>
    </xf>
    <xf numFmtId="164" fontId="27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6" fillId="0" borderId="9" xfId="0" applyFont="1" applyFill="1" applyBorder="1" applyAlignment="1">
      <alignment horizontal="center" vertical="top" wrapText="1"/>
    </xf>
    <xf numFmtId="0" fontId="26" fillId="0" borderId="10" xfId="0" applyFont="1" applyFill="1" applyBorder="1" applyAlignment="1">
      <alignment horizontal="center" vertical="top" wrapText="1"/>
    </xf>
    <xf numFmtId="0" fontId="26" fillId="0" borderId="26" xfId="0" applyNumberFormat="1" applyFont="1" applyFill="1" applyBorder="1" applyAlignment="1">
      <alignment horizontal="center" vertical="top" wrapText="1"/>
    </xf>
    <xf numFmtId="0" fontId="0" fillId="0" borderId="27" xfId="0" applyNumberFormat="1" applyFill="1" applyBorder="1" applyAlignment="1">
      <alignment horizontal="center" vertical="top" wrapText="1"/>
    </xf>
    <xf numFmtId="0" fontId="27" fillId="0" borderId="11" xfId="0" applyNumberFormat="1" applyFont="1" applyFill="1" applyBorder="1" applyAlignment="1">
      <alignment horizontal="center" vertical="top" wrapText="1"/>
    </xf>
    <xf numFmtId="0" fontId="7" fillId="0" borderId="19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26" fillId="0" borderId="18" xfId="0" applyNumberFormat="1" applyFont="1" applyFill="1" applyBorder="1" applyAlignment="1">
      <alignment horizontal="center" vertical="top" wrapText="1"/>
    </xf>
    <xf numFmtId="0" fontId="26" fillId="0" borderId="27" xfId="0" applyNumberFormat="1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0" fontId="6" fillId="0" borderId="31" xfId="0" applyNumberFormat="1" applyFont="1" applyFill="1" applyBorder="1" applyAlignment="1">
      <alignment horizontal="center" vertical="top" wrapText="1"/>
    </xf>
    <xf numFmtId="0" fontId="6" fillId="0" borderId="32" xfId="0" applyNumberFormat="1" applyFont="1" applyFill="1" applyBorder="1" applyAlignment="1">
      <alignment horizontal="center" vertical="top" wrapText="1"/>
    </xf>
    <xf numFmtId="0" fontId="7" fillId="0" borderId="31" xfId="0" applyNumberFormat="1" applyFont="1" applyFill="1" applyBorder="1" applyAlignment="1">
      <alignment horizontal="center" vertical="top" wrapText="1"/>
    </xf>
    <xf numFmtId="0" fontId="7" fillId="0" borderId="32" xfId="0" applyNumberFormat="1" applyFont="1" applyFill="1" applyBorder="1" applyAlignment="1">
      <alignment horizontal="center" vertical="top" wrapText="1"/>
    </xf>
    <xf numFmtId="0" fontId="9" fillId="0" borderId="31" xfId="0" applyNumberFormat="1" applyFont="1" applyFill="1" applyBorder="1" applyAlignment="1">
      <alignment horizontal="center" vertical="top" wrapText="1"/>
    </xf>
    <xf numFmtId="0" fontId="9" fillId="0" borderId="32" xfId="0" applyNumberFormat="1" applyFont="1" applyFill="1" applyBorder="1" applyAlignment="1">
      <alignment horizontal="center" vertical="top" wrapText="1"/>
    </xf>
    <xf numFmtId="0" fontId="26" fillId="0" borderId="31" xfId="0" applyNumberFormat="1" applyFont="1" applyFill="1" applyBorder="1" applyAlignment="1">
      <alignment horizontal="center" vertical="top" wrapText="1"/>
    </xf>
    <xf numFmtId="0" fontId="26" fillId="0" borderId="32" xfId="0" applyNumberFormat="1" applyFont="1" applyFill="1" applyBorder="1" applyAlignment="1">
      <alignment horizontal="center" vertical="top" wrapText="1"/>
    </xf>
    <xf numFmtId="0" fontId="6" fillId="0" borderId="31" xfId="0" applyNumberFormat="1" applyFont="1" applyFill="1" applyBorder="1" applyAlignment="1">
      <alignment horizontal="center" vertical="center" wrapText="1"/>
    </xf>
    <xf numFmtId="0" fontId="6" fillId="0" borderId="32" xfId="0" applyNumberFormat="1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vertical="center" wrapText="1"/>
    </xf>
    <xf numFmtId="0" fontId="27" fillId="0" borderId="3" xfId="0" applyFont="1" applyFill="1" applyBorder="1" applyAlignment="1">
      <alignment vertical="center" wrapText="1"/>
    </xf>
    <xf numFmtId="0" fontId="27" fillId="0" borderId="31" xfId="0" applyNumberFormat="1" applyFont="1" applyFill="1" applyBorder="1" applyAlignment="1">
      <alignment horizontal="center" vertical="top" wrapText="1"/>
    </xf>
    <xf numFmtId="0" fontId="27" fillId="0" borderId="32" xfId="0" applyNumberFormat="1" applyFont="1" applyFill="1" applyBorder="1" applyAlignment="1">
      <alignment horizontal="center" vertical="top" wrapText="1"/>
    </xf>
    <xf numFmtId="0" fontId="26" fillId="0" borderId="11" xfId="0" applyFont="1" applyFill="1" applyBorder="1" applyAlignment="1">
      <alignment vertical="center" wrapText="1"/>
    </xf>
    <xf numFmtId="0" fontId="6" fillId="0" borderId="19" xfId="0" applyNumberFormat="1" applyFont="1" applyFill="1" applyBorder="1" applyAlignment="1">
      <alignment horizontal="center" vertical="top" wrapText="1"/>
    </xf>
    <xf numFmtId="0" fontId="6" fillId="0" borderId="21" xfId="0" applyNumberFormat="1" applyFont="1" applyFill="1" applyBorder="1" applyAlignment="1">
      <alignment horizontal="center" vertical="top" wrapText="1"/>
    </xf>
    <xf numFmtId="0" fontId="7" fillId="0" borderId="19" xfId="0" applyNumberFormat="1" applyFont="1" applyFill="1" applyBorder="1" applyAlignment="1">
      <alignment horizontal="center" vertical="top" wrapText="1"/>
    </xf>
    <xf numFmtId="0" fontId="7" fillId="0" borderId="21" xfId="0" applyNumberFormat="1" applyFont="1" applyFill="1" applyBorder="1" applyAlignment="1">
      <alignment horizontal="center" vertical="top" wrapText="1"/>
    </xf>
    <xf numFmtId="0" fontId="27" fillId="0" borderId="1" xfId="0" applyFont="1" applyFill="1" applyBorder="1" applyAlignment="1">
      <alignment vertical="center" wrapText="1"/>
    </xf>
    <xf numFmtId="0" fontId="28" fillId="0" borderId="10" xfId="0" applyFont="1" applyFill="1" applyBorder="1" applyAlignment="1">
      <alignment vertical="top" wrapText="1"/>
    </xf>
    <xf numFmtId="0" fontId="9" fillId="0" borderId="11" xfId="0" applyNumberFormat="1" applyFont="1" applyFill="1" applyBorder="1" applyAlignment="1">
      <alignment horizontal="center" vertical="top" wrapText="1"/>
    </xf>
    <xf numFmtId="0" fontId="28" fillId="0" borderId="11" xfId="0" applyNumberFormat="1" applyFont="1" applyFill="1" applyBorder="1" applyAlignment="1">
      <alignment horizontal="center" vertical="top" wrapText="1"/>
    </xf>
    <xf numFmtId="0" fontId="26" fillId="0" borderId="11" xfId="0" applyFont="1" applyFill="1" applyBorder="1" applyAlignment="1">
      <alignment vertical="top" wrapText="1"/>
    </xf>
    <xf numFmtId="4" fontId="26" fillId="0" borderId="2" xfId="0" applyNumberFormat="1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center" vertical="center" wrapText="1"/>
    </xf>
    <xf numFmtId="164" fontId="26" fillId="0" borderId="2" xfId="0" applyNumberFormat="1" applyFont="1" applyFill="1" applyBorder="1" applyAlignment="1">
      <alignment horizontal="center" vertical="center" wrapText="1"/>
    </xf>
    <xf numFmtId="164" fontId="26" fillId="0" borderId="3" xfId="0" applyNumberFormat="1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4" fontId="26" fillId="0" borderId="3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27" fillId="0" borderId="1" xfId="0" applyNumberFormat="1" applyFont="1" applyFill="1" applyBorder="1" applyAlignment="1">
      <alignment horizontal="center" vertical="top" wrapText="1"/>
    </xf>
    <xf numFmtId="0" fontId="6" fillId="0" borderId="2" xfId="0" applyNumberFormat="1" applyFont="1" applyFill="1" applyBorder="1" applyAlignment="1">
      <alignment horizontal="center" vertical="top" wrapText="1"/>
    </xf>
    <xf numFmtId="0" fontId="6" fillId="0" borderId="3" xfId="0" applyNumberFormat="1" applyFont="1" applyFill="1" applyBorder="1" applyAlignment="1">
      <alignment horizontal="center" vertical="top" wrapText="1"/>
    </xf>
    <xf numFmtId="0" fontId="9" fillId="0" borderId="1" xfId="0" applyNumberFormat="1" applyFont="1" applyFill="1" applyBorder="1" applyAlignment="1">
      <alignment horizontal="center" vertical="top" wrapText="1"/>
    </xf>
    <xf numFmtId="0" fontId="2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vertical="center" wrapText="1"/>
    </xf>
    <xf numFmtId="0" fontId="28" fillId="0" borderId="1" xfId="0" applyFont="1" applyFill="1" applyBorder="1" applyAlignment="1">
      <alignment vertical="center" wrapText="1"/>
    </xf>
    <xf numFmtId="0" fontId="26" fillId="0" borderId="16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 vertical="top" wrapText="1"/>
    </xf>
    <xf numFmtId="0" fontId="7" fillId="0" borderId="1" xfId="0" applyNumberFormat="1" applyFont="1" applyFill="1" applyBorder="1" applyAlignment="1">
      <alignment horizontal="center" vertical="top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4" fontId="6" fillId="0" borderId="1" xfId="0" applyNumberFormat="1" applyFont="1" applyFill="1" applyBorder="1" applyAlignment="1">
      <alignment horizontal="center" vertical="center" wrapText="1"/>
    </xf>
    <xf numFmtId="4" fontId="7" fillId="0" borderId="1" xfId="0" applyNumberFormat="1" applyFont="1" applyFill="1" applyBorder="1" applyAlignment="1">
      <alignment horizontal="center" vertical="center" wrapText="1"/>
    </xf>
    <xf numFmtId="164" fontId="27" fillId="0" borderId="2" xfId="0" applyNumberFormat="1" applyFont="1" applyFill="1" applyBorder="1" applyAlignment="1">
      <alignment horizontal="center" vertical="center" wrapText="1"/>
    </xf>
    <xf numFmtId="164" fontId="27" fillId="0" borderId="8" xfId="0" applyNumberFormat="1" applyFont="1" applyFill="1" applyBorder="1" applyAlignment="1">
      <alignment horizontal="center" vertical="center" wrapText="1"/>
    </xf>
    <xf numFmtId="164" fontId="27" fillId="0" borderId="3" xfId="0" applyNumberFormat="1" applyFont="1" applyFill="1" applyBorder="1" applyAlignment="1">
      <alignment horizontal="center" vertical="center" wrapText="1"/>
    </xf>
    <xf numFmtId="0" fontId="26" fillId="0" borderId="25" xfId="0" applyNumberFormat="1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12" xfId="0" applyFont="1" applyFill="1" applyBorder="1" applyAlignment="1">
      <alignment horizontal="center" vertical="top" wrapText="1"/>
    </xf>
    <xf numFmtId="0" fontId="26" fillId="0" borderId="1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vertical="top" wrapText="1"/>
    </xf>
    <xf numFmtId="0" fontId="27" fillId="0" borderId="1" xfId="0" applyNumberFormat="1" applyFont="1" applyFill="1" applyBorder="1" applyAlignment="1">
      <alignment horizontal="center" vertical="top"/>
    </xf>
    <xf numFmtId="0" fontId="26" fillId="0" borderId="1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vertical="center" wrapText="1"/>
    </xf>
    <xf numFmtId="0" fontId="26" fillId="0" borderId="3" xfId="0" applyFont="1" applyFill="1" applyBorder="1" applyAlignment="1">
      <alignment vertical="center" wrapText="1"/>
    </xf>
    <xf numFmtId="0" fontId="26" fillId="0" borderId="2" xfId="0" applyNumberFormat="1" applyFont="1" applyFill="1" applyBorder="1" applyAlignment="1">
      <alignment horizontal="center" vertical="center" wrapText="1"/>
    </xf>
    <xf numFmtId="0" fontId="26" fillId="0" borderId="3" xfId="0" applyNumberFormat="1" applyFont="1" applyFill="1" applyBorder="1" applyAlignment="1">
      <alignment horizontal="center" vertical="center" wrapText="1"/>
    </xf>
    <xf numFmtId="0" fontId="26" fillId="0" borderId="12" xfId="0" applyFont="1" applyFill="1" applyBorder="1" applyAlignment="1">
      <alignment horizontal="center" vertical="top" wrapText="1"/>
    </xf>
    <xf numFmtId="164" fontId="6" fillId="0" borderId="2" xfId="0" applyNumberFormat="1" applyFont="1" applyFill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right" vertical="center" wrapText="1"/>
    </xf>
    <xf numFmtId="0" fontId="24" fillId="0" borderId="0" xfId="0" applyFont="1" applyFill="1" applyAlignment="1">
      <alignment horizontal="center" vertical="center" wrapText="1"/>
    </xf>
    <xf numFmtId="0" fontId="0" fillId="0" borderId="0" xfId="0" applyFill="1" applyAlignment="1"/>
    <xf numFmtId="0" fontId="26" fillId="0" borderId="2" xfId="0" applyFont="1" applyFill="1" applyBorder="1" applyAlignment="1">
      <alignment horizontal="center" vertical="top" wrapText="1"/>
    </xf>
    <xf numFmtId="0" fontId="26" fillId="0" borderId="8" xfId="0" applyFont="1" applyFill="1" applyBorder="1" applyAlignment="1">
      <alignment horizontal="center" vertical="top" wrapText="1"/>
    </xf>
    <xf numFmtId="0" fontId="26" fillId="0" borderId="3" xfId="0" applyFont="1" applyFill="1" applyBorder="1" applyAlignment="1">
      <alignment horizontal="center" vertical="top" wrapText="1"/>
    </xf>
    <xf numFmtId="0" fontId="26" fillId="0" borderId="5" xfId="0" applyNumberFormat="1" applyFont="1" applyFill="1" applyBorder="1" applyAlignment="1">
      <alignment horizontal="center" vertical="top" wrapText="1"/>
    </xf>
    <xf numFmtId="0" fontId="26" fillId="0" borderId="6" xfId="0" applyNumberFormat="1" applyFont="1" applyFill="1" applyBorder="1" applyAlignment="1">
      <alignment horizontal="center" vertical="top" wrapText="1"/>
    </xf>
    <xf numFmtId="0" fontId="26" fillId="0" borderId="29" xfId="0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top" wrapText="1"/>
    </xf>
    <xf numFmtId="0" fontId="8" fillId="0" borderId="8" xfId="0" applyNumberFormat="1" applyFont="1" applyFill="1" applyBorder="1" applyAlignment="1">
      <alignment horizontal="center" vertical="top" wrapText="1"/>
    </xf>
    <xf numFmtId="49" fontId="8" fillId="0" borderId="2" xfId="0" applyNumberFormat="1" applyFont="1" applyFill="1" applyBorder="1" applyAlignment="1">
      <alignment horizontal="left" vertical="top" wrapText="1"/>
    </xf>
    <xf numFmtId="49" fontId="8" fillId="0" borderId="8" xfId="0" applyNumberFormat="1" applyFont="1" applyFill="1" applyBorder="1" applyAlignment="1">
      <alignment horizontal="left" vertical="top" wrapText="1"/>
    </xf>
    <xf numFmtId="0" fontId="76" fillId="0" borderId="1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top" wrapText="1"/>
    </xf>
    <xf numFmtId="0" fontId="4" fillId="0" borderId="8" xfId="0" applyNumberFormat="1" applyFont="1" applyFill="1" applyBorder="1" applyAlignment="1">
      <alignment horizontal="center" vertical="top" wrapText="1"/>
    </xf>
    <xf numFmtId="0" fontId="76" fillId="0" borderId="1" xfId="0" applyFont="1" applyFill="1" applyBorder="1" applyAlignment="1">
      <alignment horizontal="center" vertical="center" wrapText="1"/>
    </xf>
    <xf numFmtId="0" fontId="76" fillId="0" borderId="1" xfId="16" applyNumberFormat="1" applyFont="1" applyFill="1" applyBorder="1" applyAlignment="1">
      <alignment horizontal="center" vertical="center" wrapText="1"/>
    </xf>
    <xf numFmtId="0" fontId="66" fillId="0" borderId="2" xfId="0" applyNumberFormat="1" applyFont="1" applyFill="1" applyBorder="1" applyAlignment="1">
      <alignment horizontal="center" vertical="top" wrapText="1"/>
    </xf>
    <xf numFmtId="0" fontId="66" fillId="0" borderId="8" xfId="0" applyNumberFormat="1" applyFont="1" applyFill="1" applyBorder="1" applyAlignment="1">
      <alignment horizontal="center" vertical="top" wrapText="1"/>
    </xf>
    <xf numFmtId="0" fontId="66" fillId="0" borderId="3" xfId="0" applyNumberFormat="1" applyFont="1" applyFill="1" applyBorder="1" applyAlignment="1">
      <alignment horizontal="center" vertical="top" wrapText="1"/>
    </xf>
    <xf numFmtId="0" fontId="4" fillId="0" borderId="1" xfId="0" applyNumberFormat="1" applyFont="1" applyFill="1" applyBorder="1" applyAlignment="1">
      <alignment horizontal="center" vertical="top" wrapText="1"/>
    </xf>
    <xf numFmtId="0" fontId="4" fillId="0" borderId="3" xfId="0" applyNumberFormat="1" applyFont="1" applyFill="1" applyBorder="1" applyAlignment="1">
      <alignment horizontal="center" vertical="top" wrapText="1"/>
    </xf>
    <xf numFmtId="0" fontId="76" fillId="0" borderId="4" xfId="0" applyNumberFormat="1" applyFont="1" applyFill="1" applyBorder="1" applyAlignment="1">
      <alignment horizontal="left" vertical="top" wrapText="1"/>
    </xf>
    <xf numFmtId="49" fontId="76" fillId="0" borderId="0" xfId="0" applyNumberFormat="1" applyFont="1" applyFill="1" applyBorder="1" applyAlignment="1">
      <alignment horizontal="left" vertical="center" wrapText="1"/>
    </xf>
    <xf numFmtId="0" fontId="44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4" fillId="0" borderId="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49" fillId="0" borderId="0" xfId="0" applyNumberFormat="1" applyFont="1" applyFill="1" applyBorder="1" applyAlignment="1">
      <alignment horizontal="left" vertical="center"/>
    </xf>
    <xf numFmtId="0" fontId="53" fillId="0" borderId="0" xfId="0" applyNumberFormat="1" applyFont="1" applyFill="1" applyBorder="1" applyAlignment="1">
      <alignment horizontal="left" vertical="center"/>
    </xf>
    <xf numFmtId="0" fontId="44" fillId="0" borderId="0" xfId="0" applyFont="1" applyFill="1" applyAlignment="1">
      <alignment horizontal="right" vertical="center"/>
    </xf>
    <xf numFmtId="49" fontId="44" fillId="0" borderId="2" xfId="0" applyNumberFormat="1" applyFont="1" applyFill="1" applyBorder="1" applyAlignment="1">
      <alignment horizontal="center" vertical="top" wrapText="1"/>
    </xf>
    <xf numFmtId="49" fontId="44" fillId="0" borderId="8" xfId="0" applyNumberFormat="1" applyFont="1" applyFill="1" applyBorder="1" applyAlignment="1">
      <alignment horizontal="center" vertical="top" wrapText="1"/>
    </xf>
    <xf numFmtId="0" fontId="0" fillId="0" borderId="3" xfId="0" applyFont="1" applyFill="1" applyBorder="1" applyAlignment="1">
      <alignment horizontal="center" vertical="top" wrapText="1"/>
    </xf>
    <xf numFmtId="49" fontId="44" fillId="0" borderId="2" xfId="0" applyNumberFormat="1" applyFont="1" applyFill="1" applyBorder="1" applyAlignment="1">
      <alignment horizontal="center" vertical="center" wrapText="1"/>
    </xf>
    <xf numFmtId="49" fontId="44" fillId="0" borderId="8" xfId="0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164" fontId="44" fillId="0" borderId="2" xfId="0" applyNumberFormat="1" applyFont="1" applyFill="1" applyBorder="1" applyAlignment="1">
      <alignment horizontal="center" vertical="center" wrapText="1"/>
    </xf>
    <xf numFmtId="164" fontId="44" fillId="0" borderId="8" xfId="0" applyNumberFormat="1" applyFont="1" applyFill="1" applyBorder="1" applyAlignment="1">
      <alignment horizontal="center" vertical="center" wrapText="1"/>
    </xf>
    <xf numFmtId="164" fontId="0" fillId="0" borderId="3" xfId="0" applyNumberFormat="1" applyFill="1" applyBorder="1" applyAlignment="1">
      <alignment horizontal="center" vertical="center" wrapText="1"/>
    </xf>
    <xf numFmtId="0" fontId="44" fillId="0" borderId="2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top" wrapText="1"/>
    </xf>
    <xf numFmtId="0" fontId="0" fillId="0" borderId="8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49" fontId="57" fillId="0" borderId="2" xfId="0" applyNumberFormat="1" applyFont="1" applyFill="1" applyBorder="1" applyAlignment="1">
      <alignment horizontal="center" vertical="top" wrapText="1"/>
    </xf>
    <xf numFmtId="49" fontId="57" fillId="0" borderId="3" xfId="0" applyNumberFormat="1" applyFont="1" applyFill="1" applyBorder="1" applyAlignment="1">
      <alignment horizontal="center" vertical="top" wrapText="1"/>
    </xf>
  </cellXfs>
  <cellStyles count="17">
    <cellStyle name="Обычный" xfId="0" builtinId="0"/>
    <cellStyle name="Обычный 2 2" xfId="1" xr:uid="{00000000-0005-0000-0000-000001000000}"/>
    <cellStyle name="Обычный 2 2 2" xfId="2" xr:uid="{00000000-0005-0000-0000-000002000000}"/>
    <cellStyle name="Обычный 2 2 2 2" xfId="6" xr:uid="{00000000-0005-0000-0000-000003000000}"/>
    <cellStyle name="Обычный 2 2 2 2 2" xfId="15" xr:uid="{00000000-0005-0000-0000-000004000000}"/>
    <cellStyle name="Обычный 2 2 2 3" xfId="11" xr:uid="{00000000-0005-0000-0000-000005000000}"/>
    <cellStyle name="Обычный 2 2 3" xfId="5" xr:uid="{00000000-0005-0000-0000-000006000000}"/>
    <cellStyle name="Обычный 2 2 3 2" xfId="13" xr:uid="{00000000-0005-0000-0000-000007000000}"/>
    <cellStyle name="Обычный 2 2 4" xfId="9" xr:uid="{00000000-0005-0000-0000-000008000000}"/>
    <cellStyle name="Обычный 2 4" xfId="3" xr:uid="{00000000-0005-0000-0000-000009000000}"/>
    <cellStyle name="Обычный 2 4 2" xfId="4" xr:uid="{00000000-0005-0000-0000-00000A000000}"/>
    <cellStyle name="Обычный 2 4 2 2" xfId="8" xr:uid="{00000000-0005-0000-0000-00000B000000}"/>
    <cellStyle name="Обычный 2 4 2 2 2" xfId="16" xr:uid="{00000000-0005-0000-0000-00000C000000}"/>
    <cellStyle name="Обычный 2 4 2 3" xfId="12" xr:uid="{00000000-0005-0000-0000-00000D000000}"/>
    <cellStyle name="Обычный 2 4 3" xfId="7" xr:uid="{00000000-0005-0000-0000-00000E000000}"/>
    <cellStyle name="Обычный 2 4 3 2" xfId="14" xr:uid="{00000000-0005-0000-0000-00000F000000}"/>
    <cellStyle name="Обычный 2 4 4" xfId="10" xr:uid="{00000000-0005-0000-0000-000010000000}"/>
  </cellStyles>
  <dxfs count="0"/>
  <tableStyles count="0" defaultTableStyle="TableStyleMedium2" defaultPivotStyle="PivotStyleMedium9"/>
  <colors>
    <mruColors>
      <color rgb="FFFFCCFF"/>
      <color rgb="FF00FF00"/>
      <color rgb="FF66FF99"/>
      <color rgb="FF6699FF"/>
      <color rgb="FF81ABFF"/>
      <color rgb="FFC5CAB4"/>
      <color rgb="FFE4B46E"/>
      <color rgb="FFFF990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topLeftCell="A22" zoomScale="25" zoomScaleNormal="40" workbookViewId="0">
      <selection activeCell="F37" sqref="F37"/>
    </sheetView>
  </sheetViews>
  <sheetFormatPr baseColWidth="10" defaultColWidth="9.1640625" defaultRowHeight="33"/>
  <cols>
    <col min="1" max="1" width="60.33203125" style="37" customWidth="1"/>
    <col min="2" max="2" width="204.33203125" style="37" customWidth="1"/>
    <col min="3" max="3" width="154" style="37" customWidth="1"/>
    <col min="4" max="4" width="146" style="37" customWidth="1"/>
    <col min="5" max="5" width="26" style="8" customWidth="1"/>
    <col min="6" max="17" width="135.6640625" style="8" customWidth="1"/>
    <col min="18" max="16384" width="9.1640625" style="8"/>
  </cols>
  <sheetData>
    <row r="1" spans="1:5">
      <c r="A1" s="1"/>
      <c r="B1" s="1"/>
      <c r="C1" s="1"/>
      <c r="D1" s="1" t="s">
        <v>604</v>
      </c>
      <c r="E1" s="37"/>
    </row>
    <row r="2" spans="1:5" s="13" customFormat="1" ht="146.5" customHeight="1">
      <c r="A2" s="585" t="s">
        <v>412</v>
      </c>
      <c r="B2" s="585"/>
      <c r="C2" s="585"/>
      <c r="D2" s="585"/>
      <c r="E2" s="32"/>
    </row>
    <row r="3" spans="1:5">
      <c r="A3" s="32"/>
      <c r="B3" s="2"/>
      <c r="C3" s="1"/>
      <c r="D3" s="3"/>
      <c r="E3" s="37"/>
    </row>
    <row r="4" spans="1:5">
      <c r="A4" s="586" t="s">
        <v>81</v>
      </c>
      <c r="B4" s="586" t="s">
        <v>606</v>
      </c>
      <c r="C4" s="587" t="s">
        <v>307</v>
      </c>
      <c r="D4" s="587"/>
      <c r="E4" s="37"/>
    </row>
    <row r="5" spans="1:5" s="33" customFormat="1" ht="68">
      <c r="A5" s="586"/>
      <c r="B5" s="586"/>
      <c r="C5" s="106" t="s">
        <v>308</v>
      </c>
      <c r="D5" s="106" t="s">
        <v>309</v>
      </c>
      <c r="E5" s="36"/>
    </row>
    <row r="6" spans="1:5" s="6" customFormat="1">
      <c r="A6" s="106">
        <v>1</v>
      </c>
      <c r="B6" s="106">
        <v>2</v>
      </c>
      <c r="C6" s="106">
        <v>3</v>
      </c>
      <c r="D6" s="106">
        <v>4</v>
      </c>
      <c r="E6" s="107"/>
    </row>
    <row r="7" spans="1:5" s="35" customFormat="1" ht="68">
      <c r="A7" s="34" t="s">
        <v>61</v>
      </c>
      <c r="B7" s="108" t="s">
        <v>220</v>
      </c>
      <c r="C7" s="34" t="s">
        <v>310</v>
      </c>
      <c r="D7" s="5" t="s">
        <v>311</v>
      </c>
      <c r="E7" s="109"/>
    </row>
    <row r="8" spans="1:5" s="6" customFormat="1" ht="68">
      <c r="A8" s="110" t="s">
        <v>312</v>
      </c>
      <c r="B8" s="111" t="s">
        <v>139</v>
      </c>
      <c r="C8" s="34" t="s">
        <v>310</v>
      </c>
      <c r="D8" s="5" t="s">
        <v>311</v>
      </c>
      <c r="E8" s="107"/>
    </row>
    <row r="9" spans="1:5" s="6" customFormat="1" ht="68">
      <c r="A9" s="112" t="s">
        <v>51</v>
      </c>
      <c r="B9" s="102" t="s">
        <v>153</v>
      </c>
      <c r="C9" s="7" t="s">
        <v>310</v>
      </c>
      <c r="D9" s="106" t="s">
        <v>313</v>
      </c>
      <c r="E9" s="107"/>
    </row>
    <row r="10" spans="1:5" s="118" customFormat="1" ht="68">
      <c r="A10" s="113" t="s">
        <v>85</v>
      </c>
      <c r="B10" s="114" t="s">
        <v>169</v>
      </c>
      <c r="C10" s="115" t="s">
        <v>310</v>
      </c>
      <c r="D10" s="116" t="s">
        <v>313</v>
      </c>
      <c r="E10" s="117"/>
    </row>
    <row r="11" spans="1:5" s="118" customFormat="1" ht="68">
      <c r="A11" s="113" t="s">
        <v>227</v>
      </c>
      <c r="B11" s="114" t="s">
        <v>170</v>
      </c>
      <c r="C11" s="115" t="s">
        <v>310</v>
      </c>
      <c r="D11" s="116" t="s">
        <v>313</v>
      </c>
      <c r="E11" s="117"/>
    </row>
    <row r="12" spans="1:5" s="118" customFormat="1" ht="68">
      <c r="A12" s="113" t="s">
        <v>228</v>
      </c>
      <c r="B12" s="114" t="s">
        <v>171</v>
      </c>
      <c r="C12" s="115" t="s">
        <v>310</v>
      </c>
      <c r="D12" s="116" t="s">
        <v>313</v>
      </c>
      <c r="E12" s="117"/>
    </row>
    <row r="13" spans="1:5" s="118" customFormat="1" ht="102">
      <c r="A13" s="113" t="s">
        <v>128</v>
      </c>
      <c r="B13" s="114" t="s">
        <v>605</v>
      </c>
      <c r="C13" s="115" t="s">
        <v>310</v>
      </c>
      <c r="D13" s="116" t="s">
        <v>313</v>
      </c>
      <c r="E13" s="117"/>
    </row>
    <row r="14" spans="1:5" s="118" customFormat="1" ht="136">
      <c r="A14" s="113" t="s">
        <v>129</v>
      </c>
      <c r="B14" s="114" t="s">
        <v>229</v>
      </c>
      <c r="C14" s="115" t="s">
        <v>310</v>
      </c>
      <c r="D14" s="116" t="s">
        <v>313</v>
      </c>
      <c r="E14" s="117"/>
    </row>
    <row r="15" spans="1:5" s="118" customFormat="1" ht="68">
      <c r="A15" s="113" t="s">
        <v>130</v>
      </c>
      <c r="B15" s="114" t="s">
        <v>230</v>
      </c>
      <c r="C15" s="115" t="s">
        <v>310</v>
      </c>
      <c r="D15" s="116" t="s">
        <v>313</v>
      </c>
      <c r="E15" s="117"/>
    </row>
    <row r="16" spans="1:5" s="118" customFormat="1" ht="102">
      <c r="A16" s="113" t="s">
        <v>298</v>
      </c>
      <c r="B16" s="114" t="s">
        <v>314</v>
      </c>
      <c r="C16" s="115" t="s">
        <v>310</v>
      </c>
      <c r="D16" s="116" t="s">
        <v>313</v>
      </c>
      <c r="E16" s="117"/>
    </row>
    <row r="17" spans="1:5" s="118" customFormat="1" ht="68">
      <c r="A17" s="113" t="s">
        <v>231</v>
      </c>
      <c r="B17" s="114" t="s">
        <v>315</v>
      </c>
      <c r="C17" s="115" t="s">
        <v>310</v>
      </c>
      <c r="D17" s="116" t="s">
        <v>313</v>
      </c>
      <c r="E17" s="117"/>
    </row>
    <row r="18" spans="1:5" s="118" customFormat="1" ht="170">
      <c r="A18" s="113" t="s">
        <v>233</v>
      </c>
      <c r="B18" s="114" t="s">
        <v>454</v>
      </c>
      <c r="C18" s="115" t="s">
        <v>310</v>
      </c>
      <c r="D18" s="116" t="s">
        <v>313</v>
      </c>
      <c r="E18" s="117"/>
    </row>
    <row r="19" spans="1:5" s="122" customFormat="1" ht="68">
      <c r="A19" s="119" t="s">
        <v>234</v>
      </c>
      <c r="B19" s="114" t="s">
        <v>316</v>
      </c>
      <c r="C19" s="120" t="s">
        <v>310</v>
      </c>
      <c r="D19" s="116" t="s">
        <v>313</v>
      </c>
      <c r="E19" s="121"/>
    </row>
    <row r="20" spans="1:5" s="122" customFormat="1" ht="170" customHeight="1">
      <c r="A20" s="818" t="s">
        <v>168</v>
      </c>
      <c r="B20" s="818" t="s">
        <v>608</v>
      </c>
      <c r="C20" s="120" t="s">
        <v>310</v>
      </c>
      <c r="D20" s="116" t="s">
        <v>313</v>
      </c>
      <c r="E20" s="121"/>
    </row>
    <row r="21" spans="1:5" s="122" customFormat="1" ht="102" customHeight="1">
      <c r="A21" s="819"/>
      <c r="B21" s="819"/>
      <c r="C21" s="120" t="s">
        <v>310</v>
      </c>
      <c r="D21" s="116" t="s">
        <v>313</v>
      </c>
      <c r="E21" s="121"/>
    </row>
    <row r="22" spans="1:5" s="125" customFormat="1" ht="68">
      <c r="A22" s="4" t="s">
        <v>236</v>
      </c>
      <c r="B22" s="103" t="s">
        <v>180</v>
      </c>
      <c r="C22" s="7" t="s">
        <v>310</v>
      </c>
      <c r="D22" s="116" t="s">
        <v>313</v>
      </c>
      <c r="E22" s="124"/>
    </row>
    <row r="23" spans="1:5" s="122" customFormat="1" ht="68">
      <c r="A23" s="113" t="s">
        <v>237</v>
      </c>
      <c r="B23" s="114" t="s">
        <v>52</v>
      </c>
      <c r="C23" s="120" t="s">
        <v>310</v>
      </c>
      <c r="D23" s="116" t="s">
        <v>313</v>
      </c>
      <c r="E23" s="121"/>
    </row>
    <row r="24" spans="1:5" s="122" customFormat="1" ht="68">
      <c r="A24" s="113" t="s">
        <v>238</v>
      </c>
      <c r="B24" s="114" t="s">
        <v>318</v>
      </c>
      <c r="C24" s="120" t="s">
        <v>310</v>
      </c>
      <c r="D24" s="116" t="s">
        <v>313</v>
      </c>
      <c r="E24" s="121"/>
    </row>
    <row r="25" spans="1:5" s="128" customFormat="1" ht="68">
      <c r="A25" s="126" t="s">
        <v>91</v>
      </c>
      <c r="B25" s="104" t="s">
        <v>241</v>
      </c>
      <c r="C25" s="105" t="s">
        <v>310</v>
      </c>
      <c r="D25" s="5" t="s">
        <v>319</v>
      </c>
      <c r="E25" s="127"/>
    </row>
    <row r="26" spans="1:5" s="125" customFormat="1" ht="68">
      <c r="A26" s="129" t="s">
        <v>54</v>
      </c>
      <c r="B26" s="102" t="s">
        <v>188</v>
      </c>
      <c r="C26" s="7" t="s">
        <v>310</v>
      </c>
      <c r="D26" s="106" t="s">
        <v>320</v>
      </c>
      <c r="E26" s="124"/>
    </row>
    <row r="27" spans="1:5" s="118" customFormat="1" ht="68">
      <c r="A27" s="123" t="s">
        <v>92</v>
      </c>
      <c r="B27" s="114" t="s">
        <v>55</v>
      </c>
      <c r="C27" s="120" t="s">
        <v>310</v>
      </c>
      <c r="D27" s="116" t="s">
        <v>321</v>
      </c>
      <c r="E27" s="117"/>
    </row>
    <row r="28" spans="1:5" s="118" customFormat="1" ht="68">
      <c r="A28" s="123" t="s">
        <v>243</v>
      </c>
      <c r="B28" s="114" t="s">
        <v>56</v>
      </c>
      <c r="C28" s="120" t="s">
        <v>310</v>
      </c>
      <c r="D28" s="116" t="s">
        <v>321</v>
      </c>
      <c r="E28" s="117"/>
    </row>
    <row r="29" spans="1:5" s="118" customFormat="1" ht="68">
      <c r="A29" s="123" t="s">
        <v>244</v>
      </c>
      <c r="B29" s="114" t="s">
        <v>189</v>
      </c>
      <c r="C29" s="120" t="s">
        <v>310</v>
      </c>
      <c r="D29" s="116" t="s">
        <v>321</v>
      </c>
      <c r="E29" s="117"/>
    </row>
    <row r="30" spans="1:5" s="118" customFormat="1" ht="102">
      <c r="A30" s="123" t="s">
        <v>245</v>
      </c>
      <c r="B30" s="114" t="s">
        <v>57</v>
      </c>
      <c r="C30" s="120" t="s">
        <v>310</v>
      </c>
      <c r="D30" s="116" t="s">
        <v>321</v>
      </c>
      <c r="E30" s="117"/>
    </row>
    <row r="31" spans="1:5" s="6" customFormat="1" ht="68">
      <c r="A31" s="129" t="s">
        <v>58</v>
      </c>
      <c r="B31" s="103" t="s">
        <v>191</v>
      </c>
      <c r="C31" s="7" t="s">
        <v>310</v>
      </c>
      <c r="D31" s="106" t="s">
        <v>322</v>
      </c>
      <c r="E31" s="107"/>
    </row>
    <row r="32" spans="1:5" s="6" customFormat="1" ht="136">
      <c r="A32" s="123" t="s">
        <v>246</v>
      </c>
      <c r="B32" s="114" t="s">
        <v>193</v>
      </c>
      <c r="C32" s="120" t="s">
        <v>310</v>
      </c>
      <c r="D32" s="116" t="s">
        <v>321</v>
      </c>
      <c r="E32" s="107"/>
    </row>
    <row r="33" spans="1:5" s="6" customFormat="1" ht="136">
      <c r="A33" s="123" t="s">
        <v>247</v>
      </c>
      <c r="B33" s="114" t="s">
        <v>119</v>
      </c>
      <c r="C33" s="120" t="s">
        <v>310</v>
      </c>
      <c r="D33" s="116" t="s">
        <v>321</v>
      </c>
      <c r="E33" s="107"/>
    </row>
    <row r="34" spans="1:5" s="6" customFormat="1" ht="170">
      <c r="A34" s="123" t="s">
        <v>249</v>
      </c>
      <c r="B34" s="114" t="s">
        <v>120</v>
      </c>
      <c r="C34" s="120" t="s">
        <v>310</v>
      </c>
      <c r="D34" s="116" t="s">
        <v>321</v>
      </c>
      <c r="E34" s="107"/>
    </row>
    <row r="35" spans="1:5" s="6" customFormat="1" ht="68">
      <c r="A35" s="129" t="s">
        <v>59</v>
      </c>
      <c r="B35" s="103" t="s">
        <v>323</v>
      </c>
      <c r="C35" s="7" t="s">
        <v>310</v>
      </c>
      <c r="D35" s="106" t="s">
        <v>324</v>
      </c>
      <c r="E35" s="107"/>
    </row>
    <row r="36" spans="1:5" s="6" customFormat="1" ht="68">
      <c r="A36" s="129" t="s">
        <v>284</v>
      </c>
      <c r="B36" s="103" t="s">
        <v>325</v>
      </c>
      <c r="C36" s="7" t="s">
        <v>310</v>
      </c>
      <c r="D36" s="106" t="s">
        <v>326</v>
      </c>
      <c r="E36" s="107"/>
    </row>
    <row r="37" spans="1:5" s="6" customFormat="1" ht="136">
      <c r="A37" s="123" t="s">
        <v>289</v>
      </c>
      <c r="B37" s="114" t="s">
        <v>327</v>
      </c>
      <c r="C37" s="120" t="s">
        <v>310</v>
      </c>
      <c r="D37" s="116" t="s">
        <v>326</v>
      </c>
      <c r="E37" s="107"/>
    </row>
    <row r="38" spans="1:5" s="6" customFormat="1" ht="34">
      <c r="A38" s="130" t="s">
        <v>90</v>
      </c>
      <c r="B38" s="104" t="s">
        <v>328</v>
      </c>
      <c r="C38" s="34" t="s">
        <v>310</v>
      </c>
      <c r="D38" s="5" t="s">
        <v>311</v>
      </c>
      <c r="E38" s="107"/>
    </row>
    <row r="39" spans="1:5" s="6" customFormat="1" ht="68">
      <c r="A39" s="129" t="s">
        <v>60</v>
      </c>
      <c r="B39" s="103" t="s">
        <v>329</v>
      </c>
      <c r="C39" s="7" t="s">
        <v>310</v>
      </c>
      <c r="D39" s="116" t="s">
        <v>313</v>
      </c>
      <c r="E39" s="107"/>
    </row>
    <row r="40" spans="1:5" s="6" customFormat="1" ht="102">
      <c r="A40" s="129" t="s">
        <v>251</v>
      </c>
      <c r="B40" s="103" t="s">
        <v>330</v>
      </c>
      <c r="C40" s="7" t="s">
        <v>310</v>
      </c>
      <c r="D40" s="106" t="s">
        <v>331</v>
      </c>
      <c r="E40" s="107"/>
    </row>
    <row r="41" spans="1:5" s="6" customFormat="1" ht="68">
      <c r="A41" s="129" t="s">
        <v>254</v>
      </c>
      <c r="B41" s="103" t="s">
        <v>202</v>
      </c>
      <c r="C41" s="7" t="s">
        <v>310</v>
      </c>
      <c r="D41" s="116" t="s">
        <v>313</v>
      </c>
      <c r="E41" s="107"/>
    </row>
    <row r="42" spans="1:5" s="6" customFormat="1" ht="68">
      <c r="A42" s="129" t="s">
        <v>256</v>
      </c>
      <c r="B42" s="103" t="s">
        <v>607</v>
      </c>
      <c r="C42" s="7" t="s">
        <v>310</v>
      </c>
      <c r="D42" s="116" t="s">
        <v>313</v>
      </c>
      <c r="E42" s="107"/>
    </row>
    <row r="43" spans="1:5" s="6" customFormat="1" ht="68">
      <c r="A43" s="130" t="s">
        <v>93</v>
      </c>
      <c r="B43" s="104" t="s">
        <v>332</v>
      </c>
      <c r="C43" s="34" t="s">
        <v>310</v>
      </c>
      <c r="D43" s="5" t="s">
        <v>319</v>
      </c>
      <c r="E43" s="107"/>
    </row>
    <row r="44" spans="1:5" s="6" customFormat="1" ht="68">
      <c r="A44" s="129" t="s">
        <v>76</v>
      </c>
      <c r="B44" s="103" t="s">
        <v>333</v>
      </c>
      <c r="C44" s="7" t="s">
        <v>310</v>
      </c>
      <c r="D44" s="106" t="s">
        <v>322</v>
      </c>
      <c r="E44" s="107"/>
    </row>
    <row r="45" spans="1:5" s="118" customFormat="1" ht="68">
      <c r="A45" s="123" t="s">
        <v>261</v>
      </c>
      <c r="B45" s="114" t="s">
        <v>334</v>
      </c>
      <c r="C45" s="120" t="s">
        <v>310</v>
      </c>
      <c r="D45" s="116" t="s">
        <v>321</v>
      </c>
      <c r="E45" s="117"/>
    </row>
    <row r="46" spans="1:5" s="118" customFormat="1" ht="102">
      <c r="A46" s="123" t="s">
        <v>262</v>
      </c>
      <c r="B46" s="114" t="s">
        <v>335</v>
      </c>
      <c r="C46" s="120" t="s">
        <v>310</v>
      </c>
      <c r="D46" s="116" t="s">
        <v>321</v>
      </c>
      <c r="E46" s="117"/>
    </row>
    <row r="47" spans="1:5" s="118" customFormat="1" ht="68">
      <c r="A47" s="123" t="s">
        <v>263</v>
      </c>
      <c r="B47" s="114" t="s">
        <v>336</v>
      </c>
      <c r="C47" s="120" t="s">
        <v>310</v>
      </c>
      <c r="D47" s="116" t="s">
        <v>321</v>
      </c>
      <c r="E47" s="117"/>
    </row>
    <row r="48" spans="1:5" s="6" customFormat="1" ht="102">
      <c r="A48" s="129" t="s">
        <v>265</v>
      </c>
      <c r="B48" s="103" t="s">
        <v>337</v>
      </c>
      <c r="C48" s="7" t="s">
        <v>310</v>
      </c>
      <c r="D48" s="106" t="s">
        <v>338</v>
      </c>
      <c r="E48" s="107"/>
    </row>
    <row r="49" spans="1:5" s="118" customFormat="1" ht="102">
      <c r="A49" s="123" t="s">
        <v>267</v>
      </c>
      <c r="B49" s="114" t="s">
        <v>339</v>
      </c>
      <c r="C49" s="120" t="s">
        <v>310</v>
      </c>
      <c r="D49" s="116" t="s">
        <v>321</v>
      </c>
      <c r="E49" s="117"/>
    </row>
    <row r="50" spans="1:5" s="118" customFormat="1" ht="102">
      <c r="A50" s="123" t="s">
        <v>268</v>
      </c>
      <c r="B50" s="114" t="s">
        <v>340</v>
      </c>
      <c r="C50" s="120" t="s">
        <v>310</v>
      </c>
      <c r="D50" s="116" t="s">
        <v>321</v>
      </c>
      <c r="E50" s="117"/>
    </row>
    <row r="51" spans="1:5" s="6" customFormat="1" ht="102">
      <c r="A51" s="129" t="s">
        <v>77</v>
      </c>
      <c r="B51" s="103" t="s">
        <v>341</v>
      </c>
      <c r="C51" s="7" t="s">
        <v>310</v>
      </c>
      <c r="D51" s="106" t="s">
        <v>342</v>
      </c>
      <c r="E51" s="107"/>
    </row>
    <row r="52" spans="1:5" s="6" customFormat="1" ht="68">
      <c r="A52" s="123" t="s">
        <v>269</v>
      </c>
      <c r="B52" s="103" t="s">
        <v>343</v>
      </c>
      <c r="C52" s="120" t="s">
        <v>310</v>
      </c>
      <c r="D52" s="116" t="s">
        <v>321</v>
      </c>
      <c r="E52" s="107"/>
    </row>
    <row r="53" spans="1:5" s="6" customFormat="1" ht="102">
      <c r="A53" s="119" t="s">
        <v>270</v>
      </c>
      <c r="B53" s="102" t="s">
        <v>344</v>
      </c>
      <c r="C53" s="120" t="s">
        <v>310</v>
      </c>
      <c r="D53" s="116" t="s">
        <v>321</v>
      </c>
      <c r="E53" s="107"/>
    </row>
  </sheetData>
  <mergeCells count="6">
    <mergeCell ref="A2:D2"/>
    <mergeCell ref="A4:A5"/>
    <mergeCell ref="B4:B5"/>
    <mergeCell ref="C4:D4"/>
    <mergeCell ref="A20:A21"/>
    <mergeCell ref="B20:B21"/>
  </mergeCells>
  <pageMargins left="0.19685039370078741" right="0.15748031496062992" top="0.45" bottom="0.74803149606299213" header="0.17" footer="0.31496062992125984"/>
  <pageSetup paperSize="9" scale="2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Z53"/>
  <sheetViews>
    <sheetView topLeftCell="A44" zoomScale="80" zoomScaleNormal="80" workbookViewId="0">
      <selection sqref="A1:J53"/>
    </sheetView>
  </sheetViews>
  <sheetFormatPr baseColWidth="10" defaultColWidth="8.83203125" defaultRowHeight="15"/>
  <cols>
    <col min="1" max="1" width="23.1640625" style="134" customWidth="1"/>
    <col min="2" max="2" width="22.5" style="349" customWidth="1"/>
    <col min="3" max="3" width="32.5" style="172" customWidth="1"/>
    <col min="4" max="4" width="22.33203125" style="134" customWidth="1"/>
    <col min="5" max="5" width="16.33203125" style="134" customWidth="1"/>
    <col min="6" max="6" width="13.6640625" style="134" customWidth="1"/>
    <col min="7" max="7" width="10.5" style="134" customWidth="1"/>
    <col min="8" max="8" width="15.6640625" style="134" customWidth="1"/>
    <col min="9" max="9" width="20.33203125" style="294" hidden="1" customWidth="1"/>
    <col min="10" max="10" width="39.33203125" style="204" customWidth="1"/>
  </cols>
  <sheetData>
    <row r="1" spans="1:10" ht="18">
      <c r="A1" s="131"/>
      <c r="B1" s="339"/>
      <c r="C1" s="163"/>
      <c r="D1" s="132"/>
      <c r="E1" s="132"/>
      <c r="F1" s="132"/>
      <c r="G1" s="133"/>
      <c r="H1" s="133"/>
      <c r="I1" s="283"/>
      <c r="J1" s="207" t="s">
        <v>345</v>
      </c>
    </row>
    <row r="2" spans="1:10" s="134" customFormat="1" ht="75" customHeight="1">
      <c r="A2" s="606" t="s">
        <v>411</v>
      </c>
      <c r="B2" s="607"/>
      <c r="C2" s="607"/>
      <c r="D2" s="607"/>
      <c r="E2" s="607"/>
      <c r="F2" s="607"/>
      <c r="G2" s="607"/>
      <c r="H2" s="607"/>
      <c r="I2" s="607"/>
      <c r="J2" s="607"/>
    </row>
    <row r="3" spans="1:10">
      <c r="A3" s="135"/>
      <c r="B3" s="340"/>
      <c r="C3" s="164"/>
      <c r="D3" s="136"/>
      <c r="E3" s="136"/>
      <c r="F3" s="136"/>
      <c r="G3" s="137"/>
      <c r="H3" s="137"/>
      <c r="I3" s="284"/>
      <c r="J3" s="190"/>
    </row>
    <row r="4" spans="1:10" s="138" customFormat="1">
      <c r="A4" s="598" t="s">
        <v>81</v>
      </c>
      <c r="B4" s="599" t="s">
        <v>346</v>
      </c>
      <c r="C4" s="602" t="s">
        <v>347</v>
      </c>
      <c r="D4" s="598" t="s">
        <v>348</v>
      </c>
      <c r="E4" s="603" t="s">
        <v>598</v>
      </c>
      <c r="F4" s="598" t="s">
        <v>349</v>
      </c>
      <c r="G4" s="588" t="s">
        <v>350</v>
      </c>
      <c r="H4" s="589"/>
      <c r="I4" s="350"/>
      <c r="J4" s="592" t="s">
        <v>351</v>
      </c>
    </row>
    <row r="5" spans="1:10" s="134" customFormat="1" ht="87.5" customHeight="1">
      <c r="A5" s="598"/>
      <c r="B5" s="600"/>
      <c r="C5" s="602"/>
      <c r="D5" s="598"/>
      <c r="E5" s="604"/>
      <c r="F5" s="598"/>
      <c r="G5" s="590"/>
      <c r="H5" s="591"/>
      <c r="I5" s="351"/>
      <c r="J5" s="592"/>
    </row>
    <row r="6" spans="1:10" s="138" customFormat="1" ht="90">
      <c r="A6" s="598"/>
      <c r="B6" s="601"/>
      <c r="C6" s="602"/>
      <c r="D6" s="598"/>
      <c r="E6" s="605"/>
      <c r="F6" s="598"/>
      <c r="G6" s="352" t="s">
        <v>599</v>
      </c>
      <c r="H6" s="353" t="s">
        <v>352</v>
      </c>
      <c r="I6" s="354"/>
      <c r="J6" s="592"/>
    </row>
    <row r="7" spans="1:10" s="140" customFormat="1" ht="16">
      <c r="A7" s="139">
        <v>1</v>
      </c>
      <c r="B7" s="341">
        <v>2</v>
      </c>
      <c r="C7" s="165">
        <v>3</v>
      </c>
      <c r="D7" s="139">
        <v>4</v>
      </c>
      <c r="E7" s="139">
        <v>5</v>
      </c>
      <c r="F7" s="139">
        <v>6</v>
      </c>
      <c r="G7" s="139">
        <v>7</v>
      </c>
      <c r="H7" s="139">
        <v>8</v>
      </c>
      <c r="I7" s="285"/>
      <c r="J7" s="191">
        <v>9</v>
      </c>
    </row>
    <row r="8" spans="1:10" s="143" customFormat="1" ht="51">
      <c r="A8" s="141" t="s">
        <v>353</v>
      </c>
      <c r="B8" s="342" t="s">
        <v>125</v>
      </c>
      <c r="C8" s="166"/>
      <c r="D8" s="141"/>
      <c r="E8" s="141"/>
      <c r="F8" s="141"/>
      <c r="G8" s="141"/>
      <c r="H8" s="141"/>
      <c r="I8" s="286"/>
      <c r="J8" s="192"/>
    </row>
    <row r="9" spans="1:10" s="134" customFormat="1" ht="49.75" customHeight="1">
      <c r="A9" s="144"/>
      <c r="B9" s="343"/>
      <c r="C9" s="167" t="s">
        <v>354</v>
      </c>
      <c r="D9" s="146"/>
      <c r="E9" s="144" t="s">
        <v>355</v>
      </c>
      <c r="F9" s="146" t="s">
        <v>356</v>
      </c>
      <c r="G9" s="145" t="s">
        <v>413</v>
      </c>
      <c r="H9" s="145" t="s">
        <v>413</v>
      </c>
      <c r="I9" s="287">
        <f>H9/G9*100</f>
        <v>100</v>
      </c>
      <c r="J9" s="193" t="s">
        <v>377</v>
      </c>
    </row>
    <row r="10" spans="1:10" s="134" customFormat="1" ht="111" customHeight="1">
      <c r="A10" s="148"/>
      <c r="B10" s="344"/>
      <c r="C10" s="168" t="s">
        <v>357</v>
      </c>
      <c r="D10" s="146" t="s">
        <v>358</v>
      </c>
      <c r="E10" s="144" t="s">
        <v>355</v>
      </c>
      <c r="F10" s="146" t="s">
        <v>359</v>
      </c>
      <c r="G10" s="145" t="s">
        <v>437</v>
      </c>
      <c r="H10" s="145" t="s">
        <v>437</v>
      </c>
      <c r="I10" s="287">
        <f>H10/G10*100</f>
        <v>100</v>
      </c>
      <c r="J10" s="193" t="s">
        <v>377</v>
      </c>
    </row>
    <row r="11" spans="1:10" s="134" customFormat="1" ht="16" hidden="1">
      <c r="A11" s="148"/>
      <c r="B11" s="344"/>
      <c r="C11" s="168"/>
      <c r="D11" s="146"/>
      <c r="E11" s="146"/>
      <c r="F11" s="146"/>
      <c r="G11" s="145"/>
      <c r="H11" s="147"/>
      <c r="I11" s="288"/>
      <c r="J11" s="194"/>
    </row>
    <row r="12" spans="1:10" s="134" customFormat="1" ht="16" hidden="1">
      <c r="A12" s="148"/>
      <c r="B12" s="344"/>
      <c r="C12" s="168"/>
      <c r="D12" s="146"/>
      <c r="E12" s="149"/>
      <c r="F12" s="146"/>
      <c r="G12" s="145"/>
      <c r="H12" s="150"/>
      <c r="I12" s="287"/>
      <c r="J12" s="195"/>
    </row>
    <row r="13" spans="1:10" s="134" customFormat="1" ht="16" hidden="1">
      <c r="A13" s="593" t="s">
        <v>7</v>
      </c>
      <c r="B13" s="594"/>
      <c r="C13" s="594"/>
      <c r="D13" s="594"/>
      <c r="E13" s="594"/>
      <c r="F13" s="594"/>
      <c r="G13" s="594"/>
      <c r="H13" s="594"/>
      <c r="I13" s="594"/>
      <c r="J13" s="594"/>
    </row>
    <row r="14" spans="1:10" s="134" customFormat="1" ht="51" hidden="1">
      <c r="A14" s="151" t="s">
        <v>8</v>
      </c>
      <c r="B14" s="345"/>
      <c r="C14" s="167" t="s">
        <v>360</v>
      </c>
      <c r="D14" s="152"/>
      <c r="E14" s="152"/>
      <c r="F14" s="152"/>
      <c r="G14" s="152"/>
      <c r="H14" s="152"/>
      <c r="I14" s="289"/>
      <c r="J14" s="196"/>
    </row>
    <row r="15" spans="1:10" s="134" customFormat="1" ht="51" hidden="1">
      <c r="A15" s="151" t="s">
        <v>8</v>
      </c>
      <c r="B15" s="345"/>
      <c r="C15" s="167" t="s">
        <v>361</v>
      </c>
      <c r="D15" s="152"/>
      <c r="E15" s="152"/>
      <c r="F15" s="152"/>
      <c r="G15" s="152"/>
      <c r="H15" s="152"/>
      <c r="I15" s="289"/>
      <c r="J15" s="196"/>
    </row>
    <row r="16" spans="1:10" s="134" customFormat="1" ht="17" hidden="1">
      <c r="A16" s="151" t="s">
        <v>8</v>
      </c>
      <c r="B16" s="345"/>
      <c r="C16" s="167" t="s">
        <v>8</v>
      </c>
      <c r="D16" s="152"/>
      <c r="E16" s="152"/>
      <c r="F16" s="152"/>
      <c r="G16" s="152"/>
      <c r="H16" s="152"/>
      <c r="I16" s="289"/>
      <c r="J16" s="196"/>
    </row>
    <row r="17" spans="1:10" s="134" customFormat="1" ht="16" hidden="1">
      <c r="A17" s="593" t="s">
        <v>9</v>
      </c>
      <c r="B17" s="594"/>
      <c r="C17" s="594"/>
      <c r="D17" s="594"/>
      <c r="E17" s="594"/>
      <c r="F17" s="594"/>
      <c r="G17" s="594"/>
      <c r="H17" s="594"/>
      <c r="I17" s="594"/>
      <c r="J17" s="594"/>
    </row>
    <row r="18" spans="1:10" s="134" customFormat="1" ht="51" hidden="1">
      <c r="A18" s="151" t="s">
        <v>8</v>
      </c>
      <c r="B18" s="345"/>
      <c r="C18" s="167" t="s">
        <v>362</v>
      </c>
      <c r="D18" s="152"/>
      <c r="E18" s="152"/>
      <c r="F18" s="152"/>
      <c r="G18" s="152"/>
      <c r="H18" s="152"/>
      <c r="I18" s="289"/>
      <c r="J18" s="196"/>
    </row>
    <row r="19" spans="1:10" s="134" customFormat="1" ht="51" hidden="1">
      <c r="A19" s="151" t="s">
        <v>8</v>
      </c>
      <c r="B19" s="345"/>
      <c r="C19" s="167" t="s">
        <v>363</v>
      </c>
      <c r="D19" s="152"/>
      <c r="E19" s="152"/>
      <c r="F19" s="152"/>
      <c r="G19" s="152"/>
      <c r="H19" s="152"/>
      <c r="I19" s="289"/>
      <c r="J19" s="196"/>
    </row>
    <row r="20" spans="1:10" s="134" customFormat="1" ht="17" hidden="1">
      <c r="A20" s="151" t="s">
        <v>8</v>
      </c>
      <c r="B20" s="345"/>
      <c r="C20" s="167" t="s">
        <v>8</v>
      </c>
      <c r="D20" s="152"/>
      <c r="E20" s="152"/>
      <c r="F20" s="152"/>
      <c r="G20" s="152"/>
      <c r="H20" s="152"/>
      <c r="I20" s="289"/>
      <c r="J20" s="196"/>
    </row>
    <row r="21" spans="1:10" s="134" customFormat="1" ht="16" hidden="1">
      <c r="A21" s="151"/>
      <c r="B21" s="345"/>
      <c r="C21" s="167"/>
      <c r="D21" s="152"/>
      <c r="E21" s="152"/>
      <c r="F21" s="152"/>
      <c r="G21" s="152"/>
      <c r="H21" s="152"/>
      <c r="I21" s="289"/>
      <c r="J21" s="196"/>
    </row>
    <row r="22" spans="1:10" s="156" customFormat="1" ht="66" customHeight="1">
      <c r="A22" s="153" t="s">
        <v>312</v>
      </c>
      <c r="B22" s="346" t="s">
        <v>50</v>
      </c>
      <c r="C22" s="169"/>
      <c r="D22" s="155"/>
      <c r="E22" s="153"/>
      <c r="F22" s="155"/>
      <c r="G22" s="154"/>
      <c r="H22" s="153"/>
      <c r="I22" s="290"/>
      <c r="J22" s="197"/>
    </row>
    <row r="23" spans="1:10" s="134" customFormat="1" ht="159" customHeight="1">
      <c r="A23" s="151"/>
      <c r="B23" s="345"/>
      <c r="C23" s="167" t="s">
        <v>416</v>
      </c>
      <c r="D23" s="151" t="s">
        <v>364</v>
      </c>
      <c r="E23" s="151" t="s">
        <v>365</v>
      </c>
      <c r="F23" s="146" t="s">
        <v>366</v>
      </c>
      <c r="G23" s="145" t="s">
        <v>415</v>
      </c>
      <c r="H23" s="145" t="s">
        <v>415</v>
      </c>
      <c r="I23" s="287">
        <f>G23/H23*100</f>
        <v>100</v>
      </c>
      <c r="J23" s="193" t="s">
        <v>377</v>
      </c>
    </row>
    <row r="24" spans="1:10" s="134" customFormat="1" ht="145.25" customHeight="1">
      <c r="A24" s="151" t="s">
        <v>51</v>
      </c>
      <c r="B24" s="345" t="s">
        <v>367</v>
      </c>
      <c r="C24" s="167" t="s">
        <v>414</v>
      </c>
      <c r="D24" s="146"/>
      <c r="E24" s="151" t="s">
        <v>365</v>
      </c>
      <c r="F24" s="146" t="s">
        <v>366</v>
      </c>
      <c r="G24" s="145" t="s">
        <v>417</v>
      </c>
      <c r="H24" s="145" t="s">
        <v>417</v>
      </c>
      <c r="I24" s="287">
        <f>G24/H24*100</f>
        <v>100</v>
      </c>
      <c r="J24" s="193" t="s">
        <v>377</v>
      </c>
    </row>
    <row r="25" spans="1:10" ht="94.25" customHeight="1">
      <c r="A25" s="144"/>
      <c r="B25" s="343"/>
      <c r="C25" s="167" t="s">
        <v>368</v>
      </c>
      <c r="D25" s="146"/>
      <c r="E25" s="144" t="s">
        <v>355</v>
      </c>
      <c r="F25" s="146" t="s">
        <v>369</v>
      </c>
      <c r="G25" s="145" t="s">
        <v>418</v>
      </c>
      <c r="H25" s="151" t="s">
        <v>595</v>
      </c>
      <c r="I25" s="287">
        <f>H25/G25*100</f>
        <v>111.9340810254063</v>
      </c>
      <c r="J25" s="193" t="s">
        <v>596</v>
      </c>
    </row>
    <row r="26" spans="1:10" ht="100.25" customHeight="1">
      <c r="A26" s="144"/>
      <c r="B26" s="343"/>
      <c r="C26" s="167" t="s">
        <v>370</v>
      </c>
      <c r="D26" s="146"/>
      <c r="E26" s="144" t="s">
        <v>355</v>
      </c>
      <c r="F26" s="146" t="s">
        <v>369</v>
      </c>
      <c r="G26" s="145" t="s">
        <v>419</v>
      </c>
      <c r="H26" s="151" t="s">
        <v>419</v>
      </c>
      <c r="I26" s="287">
        <f>H26/G26*100</f>
        <v>100</v>
      </c>
      <c r="J26" s="193" t="s">
        <v>377</v>
      </c>
    </row>
    <row r="27" spans="1:10" ht="84.5" customHeight="1">
      <c r="A27" s="144"/>
      <c r="B27" s="343"/>
      <c r="C27" s="167" t="s">
        <v>371</v>
      </c>
      <c r="D27" s="146"/>
      <c r="E27" s="175" t="s">
        <v>355</v>
      </c>
      <c r="F27" s="146" t="s">
        <v>372</v>
      </c>
      <c r="G27" s="145" t="s">
        <v>420</v>
      </c>
      <c r="H27" s="151" t="s">
        <v>420</v>
      </c>
      <c r="I27" s="287">
        <f>H27/G27*100</f>
        <v>100</v>
      </c>
      <c r="J27" s="193" t="s">
        <v>377</v>
      </c>
    </row>
    <row r="28" spans="1:10" ht="130.75" customHeight="1">
      <c r="A28" s="151" t="s">
        <v>236</v>
      </c>
      <c r="B28" s="343" t="s">
        <v>374</v>
      </c>
      <c r="C28" s="167" t="s">
        <v>375</v>
      </c>
      <c r="D28" s="146"/>
      <c r="E28" s="144" t="s">
        <v>355</v>
      </c>
      <c r="F28" s="146" t="s">
        <v>372</v>
      </c>
      <c r="G28" s="145" t="s">
        <v>421</v>
      </c>
      <c r="H28" s="338">
        <v>414351</v>
      </c>
      <c r="I28" s="287">
        <f>H28/150000*100</f>
        <v>276.23399999999998</v>
      </c>
      <c r="J28" s="198" t="s">
        <v>462</v>
      </c>
    </row>
    <row r="29" spans="1:10" ht="93.5" customHeight="1">
      <c r="A29" s="151"/>
      <c r="B29" s="343"/>
      <c r="C29" s="144" t="s">
        <v>422</v>
      </c>
      <c r="D29" s="146"/>
      <c r="E29" s="144" t="s">
        <v>355</v>
      </c>
      <c r="F29" s="146" t="s">
        <v>366</v>
      </c>
      <c r="G29" s="145" t="s">
        <v>423</v>
      </c>
      <c r="H29" s="145" t="s">
        <v>438</v>
      </c>
      <c r="I29" s="287">
        <f>H29/0.5*100</f>
        <v>100</v>
      </c>
      <c r="J29" s="193" t="s">
        <v>377</v>
      </c>
    </row>
    <row r="30" spans="1:10" ht="126.5" customHeight="1">
      <c r="A30" s="151"/>
      <c r="B30" s="343"/>
      <c r="C30" s="167" t="s">
        <v>424</v>
      </c>
      <c r="D30" s="146"/>
      <c r="E30" s="144" t="s">
        <v>355</v>
      </c>
      <c r="F30" s="146" t="s">
        <v>366</v>
      </c>
      <c r="G30" s="145" t="s">
        <v>398</v>
      </c>
      <c r="H30" s="145" t="s">
        <v>398</v>
      </c>
      <c r="I30" s="287">
        <f>H30/G30*100</f>
        <v>100</v>
      </c>
      <c r="J30" s="193" t="s">
        <v>377</v>
      </c>
    </row>
    <row r="31" spans="1:10" s="157" customFormat="1" ht="72" customHeight="1">
      <c r="A31" s="154" t="s">
        <v>91</v>
      </c>
      <c r="B31" s="347" t="s">
        <v>376</v>
      </c>
      <c r="C31" s="169"/>
      <c r="D31" s="155"/>
      <c r="E31" s="154"/>
      <c r="F31" s="155"/>
      <c r="G31" s="154"/>
      <c r="H31" s="154"/>
      <c r="I31" s="291"/>
      <c r="J31" s="199"/>
    </row>
    <row r="32" spans="1:10" s="158" customFormat="1" ht="99" customHeight="1">
      <c r="A32" s="145"/>
      <c r="B32" s="348"/>
      <c r="C32" s="167" t="s">
        <v>425</v>
      </c>
      <c r="D32" s="146"/>
      <c r="E32" s="145" t="s">
        <v>355</v>
      </c>
      <c r="F32" s="146" t="s">
        <v>366</v>
      </c>
      <c r="G32" s="145" t="s">
        <v>426</v>
      </c>
      <c r="H32" s="145" t="s">
        <v>458</v>
      </c>
      <c r="I32" s="287">
        <f>H32/97*100</f>
        <v>100</v>
      </c>
      <c r="J32" s="193" t="s">
        <v>377</v>
      </c>
    </row>
    <row r="33" spans="1:16380" s="158" customFormat="1" ht="63.5" customHeight="1">
      <c r="A33" s="151" t="s">
        <v>54</v>
      </c>
      <c r="B33" s="348" t="s">
        <v>378</v>
      </c>
      <c r="C33" s="167" t="s">
        <v>379</v>
      </c>
      <c r="D33" s="146"/>
      <c r="E33" s="145"/>
      <c r="F33" s="146" t="s">
        <v>380</v>
      </c>
      <c r="G33" s="145" t="s">
        <v>381</v>
      </c>
      <c r="H33" s="145" t="s">
        <v>373</v>
      </c>
      <c r="I33" s="287"/>
      <c r="J33" s="193"/>
    </row>
    <row r="34" spans="1:16380" s="158" customFormat="1" ht="160.75" customHeight="1">
      <c r="A34" s="151" t="s">
        <v>58</v>
      </c>
      <c r="B34" s="348" t="s">
        <v>382</v>
      </c>
      <c r="C34" s="167" t="s">
        <v>427</v>
      </c>
      <c r="D34" s="146"/>
      <c r="E34" s="145" t="s">
        <v>355</v>
      </c>
      <c r="F34" s="146" t="s">
        <v>383</v>
      </c>
      <c r="G34" s="145" t="s">
        <v>428</v>
      </c>
      <c r="H34" s="145" t="s">
        <v>457</v>
      </c>
      <c r="I34" s="287">
        <f>H34/0.633*100</f>
        <v>100</v>
      </c>
      <c r="J34" s="193" t="s">
        <v>377</v>
      </c>
    </row>
    <row r="35" spans="1:16380" s="159" customFormat="1" ht="108.75" customHeight="1">
      <c r="A35" s="151" t="s">
        <v>384</v>
      </c>
      <c r="B35" s="348" t="s">
        <v>385</v>
      </c>
      <c r="C35" s="167" t="s">
        <v>386</v>
      </c>
      <c r="D35" s="146"/>
      <c r="E35" s="145" t="s">
        <v>355</v>
      </c>
      <c r="F35" s="146" t="s">
        <v>366</v>
      </c>
      <c r="G35" s="145" t="s">
        <v>429</v>
      </c>
      <c r="H35" s="145" t="s">
        <v>456</v>
      </c>
      <c r="I35" s="287">
        <f>H35/27*100</f>
        <v>100</v>
      </c>
      <c r="J35" s="193" t="s">
        <v>377</v>
      </c>
    </row>
    <row r="36" spans="1:16380" s="159" customFormat="1" ht="177.5" customHeight="1">
      <c r="A36" s="151" t="s">
        <v>284</v>
      </c>
      <c r="B36" s="348" t="s">
        <v>430</v>
      </c>
      <c r="C36" s="205" t="s">
        <v>431</v>
      </c>
      <c r="D36" s="146"/>
      <c r="E36" s="145" t="s">
        <v>355</v>
      </c>
      <c r="F36" s="146" t="s">
        <v>433</v>
      </c>
      <c r="G36" s="145" t="s">
        <v>432</v>
      </c>
      <c r="H36" s="173" t="s">
        <v>455</v>
      </c>
      <c r="I36" s="287">
        <v>96.5</v>
      </c>
      <c r="J36" s="205" t="s">
        <v>460</v>
      </c>
    </row>
    <row r="37" spans="1:16380" s="156" customFormat="1" ht="70.25" customHeight="1">
      <c r="A37" s="153" t="s">
        <v>90</v>
      </c>
      <c r="B37" s="346" t="s">
        <v>387</v>
      </c>
      <c r="C37" s="170"/>
      <c r="D37" s="155"/>
      <c r="E37" s="142"/>
      <c r="F37" s="155"/>
      <c r="G37" s="142"/>
      <c r="H37" s="142"/>
      <c r="I37" s="286"/>
      <c r="J37" s="200"/>
    </row>
    <row r="38" spans="1:16380" ht="160.25" customHeight="1">
      <c r="A38" s="151"/>
      <c r="B38" s="345"/>
      <c r="C38" s="168" t="s">
        <v>434</v>
      </c>
      <c r="D38" s="146"/>
      <c r="E38" s="144" t="s">
        <v>355</v>
      </c>
      <c r="F38" s="146" t="s">
        <v>366</v>
      </c>
      <c r="G38" s="176" t="s">
        <v>398</v>
      </c>
      <c r="H38" s="176" t="s">
        <v>597</v>
      </c>
      <c r="I38" s="292"/>
      <c r="J38" s="206" t="s">
        <v>461</v>
      </c>
      <c r="K38">
        <f>(16*100+96.5)/17</f>
        <v>99.794117647058826</v>
      </c>
    </row>
    <row r="39" spans="1:16380" ht="144" customHeight="1">
      <c r="A39" s="151" t="s">
        <v>60</v>
      </c>
      <c r="B39" s="345" t="s">
        <v>388</v>
      </c>
      <c r="C39" s="171" t="s">
        <v>389</v>
      </c>
      <c r="D39" s="146"/>
      <c r="E39" s="144" t="s">
        <v>355</v>
      </c>
      <c r="F39" s="146" t="s">
        <v>366</v>
      </c>
      <c r="G39" s="145" t="s">
        <v>435</v>
      </c>
      <c r="H39" s="144" t="s">
        <v>594</v>
      </c>
      <c r="I39" s="287">
        <f>H39/95*100</f>
        <v>105.05263157894737</v>
      </c>
      <c r="J39" s="198"/>
    </row>
    <row r="40" spans="1:16380" ht="240" customHeight="1">
      <c r="A40" s="151" t="s">
        <v>123</v>
      </c>
      <c r="B40" s="345" t="s">
        <v>390</v>
      </c>
      <c r="C40" s="168" t="s">
        <v>391</v>
      </c>
      <c r="D40" s="146"/>
      <c r="E40" s="144" t="s">
        <v>355</v>
      </c>
      <c r="F40" s="146" t="s">
        <v>366</v>
      </c>
      <c r="G40" s="144" t="s">
        <v>398</v>
      </c>
      <c r="H40" s="144" t="s">
        <v>398</v>
      </c>
      <c r="I40" s="285">
        <f>H40/G40*100</f>
        <v>100</v>
      </c>
      <c r="J40" s="193" t="s">
        <v>377</v>
      </c>
    </row>
    <row r="41" spans="1:16380" ht="81.5" customHeight="1">
      <c r="A41" s="151" t="s">
        <v>392</v>
      </c>
      <c r="B41" s="345" t="s">
        <v>393</v>
      </c>
      <c r="C41" s="168" t="s">
        <v>394</v>
      </c>
      <c r="D41" s="146"/>
      <c r="E41" s="144" t="s">
        <v>355</v>
      </c>
      <c r="F41" s="146" t="s">
        <v>366</v>
      </c>
      <c r="G41" s="145" t="s">
        <v>436</v>
      </c>
      <c r="H41" s="144" t="s">
        <v>459</v>
      </c>
      <c r="I41" s="285">
        <f>H41/95*100</f>
        <v>104.84210526315789</v>
      </c>
      <c r="J41" s="193" t="s">
        <v>377</v>
      </c>
    </row>
    <row r="42" spans="1:16380" ht="78" customHeight="1">
      <c r="A42" s="151" t="s">
        <v>395</v>
      </c>
      <c r="B42" s="345" t="s">
        <v>396</v>
      </c>
      <c r="C42" s="168" t="s">
        <v>397</v>
      </c>
      <c r="D42" s="146"/>
      <c r="E42" s="144" t="s">
        <v>355</v>
      </c>
      <c r="F42" s="146" t="s">
        <v>366</v>
      </c>
      <c r="G42" s="144" t="s">
        <v>398</v>
      </c>
      <c r="H42" s="144" t="s">
        <v>398</v>
      </c>
      <c r="I42" s="285">
        <f>H42/G42*100</f>
        <v>100</v>
      </c>
      <c r="J42" s="193" t="s">
        <v>377</v>
      </c>
    </row>
    <row r="43" spans="1:16380" s="156" customFormat="1" ht="102">
      <c r="A43" s="153" t="s">
        <v>93</v>
      </c>
      <c r="B43" s="346" t="s">
        <v>399</v>
      </c>
      <c r="C43" s="170"/>
      <c r="D43" s="155"/>
      <c r="E43" s="142"/>
      <c r="F43" s="155"/>
      <c r="G43" s="142"/>
      <c r="H43" s="142"/>
      <c r="I43" s="286"/>
      <c r="J43" s="206" t="s">
        <v>439</v>
      </c>
    </row>
    <row r="44" spans="1:16380" ht="80" customHeight="1">
      <c r="A44" s="151"/>
      <c r="B44" s="345"/>
      <c r="C44" s="168" t="s">
        <v>400</v>
      </c>
      <c r="D44" s="146"/>
      <c r="E44" s="151"/>
      <c r="F44" s="146" t="s">
        <v>380</v>
      </c>
      <c r="G44" s="144" t="s">
        <v>381</v>
      </c>
      <c r="H44" s="144" t="s">
        <v>373</v>
      </c>
      <c r="I44" s="285"/>
      <c r="J44" s="201"/>
    </row>
    <row r="45" spans="1:16380" ht="89.5" customHeight="1">
      <c r="A45" s="151" t="s">
        <v>76</v>
      </c>
      <c r="B45" s="345" t="s">
        <v>401</v>
      </c>
      <c r="C45" s="168" t="s">
        <v>402</v>
      </c>
      <c r="D45" s="146"/>
      <c r="E45" s="144"/>
      <c r="F45" s="146" t="s">
        <v>380</v>
      </c>
      <c r="G45" s="144" t="s">
        <v>381</v>
      </c>
      <c r="H45" s="144" t="s">
        <v>373</v>
      </c>
      <c r="I45" s="285"/>
      <c r="J45" s="195"/>
    </row>
    <row r="46" spans="1:16380" ht="105.5" customHeight="1">
      <c r="A46" s="151" t="s">
        <v>124</v>
      </c>
      <c r="B46" s="345" t="s">
        <v>403</v>
      </c>
      <c r="C46" s="168" t="s">
        <v>404</v>
      </c>
      <c r="D46" s="146"/>
      <c r="E46" s="144"/>
      <c r="F46" s="146" t="s">
        <v>380</v>
      </c>
      <c r="G46" s="144" t="s">
        <v>381</v>
      </c>
      <c r="H46" s="144" t="s">
        <v>373</v>
      </c>
      <c r="I46" s="285"/>
      <c r="J46" s="195"/>
    </row>
    <row r="47" spans="1:16380" ht="101.5" customHeight="1">
      <c r="A47" s="151" t="s">
        <v>405</v>
      </c>
      <c r="B47" s="345" t="s">
        <v>406</v>
      </c>
      <c r="C47" s="168" t="s">
        <v>407</v>
      </c>
      <c r="D47" s="146"/>
      <c r="E47" s="144"/>
      <c r="F47" s="146" t="s">
        <v>380</v>
      </c>
      <c r="G47" s="144" t="s">
        <v>381</v>
      </c>
      <c r="H47" s="144" t="s">
        <v>373</v>
      </c>
      <c r="I47" s="285"/>
      <c r="J47" s="195"/>
    </row>
    <row r="48" spans="1:16380" s="160" customFormat="1" ht="62" customHeight="1">
      <c r="A48" s="595" t="s">
        <v>408</v>
      </c>
      <c r="B48" s="595"/>
      <c r="C48" s="596"/>
      <c r="D48" s="596"/>
      <c r="E48" s="596"/>
      <c r="F48" s="596"/>
      <c r="G48" s="596"/>
      <c r="H48" s="596"/>
      <c r="I48" s="596"/>
      <c r="J48" s="596"/>
      <c r="K48" s="597"/>
      <c r="L48" s="597"/>
      <c r="M48" s="597"/>
      <c r="N48" s="597"/>
      <c r="O48" s="597"/>
      <c r="P48" s="597"/>
      <c r="Q48" s="597"/>
      <c r="R48" s="597"/>
      <c r="S48" s="597"/>
      <c r="T48" s="597"/>
      <c r="U48" s="597" t="s">
        <v>409</v>
      </c>
      <c r="V48" s="597"/>
      <c r="W48" s="597"/>
      <c r="X48" s="597"/>
      <c r="Y48" s="597"/>
      <c r="Z48" s="597"/>
      <c r="AA48" s="597"/>
      <c r="AB48" s="597"/>
      <c r="AC48" s="597" t="s">
        <v>409</v>
      </c>
      <c r="AD48" s="597"/>
      <c r="AE48" s="597"/>
      <c r="AF48" s="597"/>
      <c r="AG48" s="597"/>
      <c r="AH48" s="597"/>
      <c r="AI48" s="597"/>
      <c r="AJ48" s="597"/>
      <c r="AK48" s="597" t="s">
        <v>409</v>
      </c>
      <c r="AL48" s="597"/>
      <c r="AM48" s="597"/>
      <c r="AN48" s="597"/>
      <c r="AO48" s="597"/>
      <c r="AP48" s="597"/>
      <c r="AQ48" s="597"/>
      <c r="AR48" s="597"/>
      <c r="AS48" s="597" t="s">
        <v>409</v>
      </c>
      <c r="AT48" s="597"/>
      <c r="AU48" s="597"/>
      <c r="AV48" s="597"/>
      <c r="AW48" s="597"/>
      <c r="AX48" s="597"/>
      <c r="AY48" s="597"/>
      <c r="AZ48" s="597"/>
      <c r="BA48" s="597" t="s">
        <v>409</v>
      </c>
      <c r="BB48" s="597"/>
      <c r="BC48" s="597"/>
      <c r="BD48" s="597"/>
      <c r="BE48" s="597"/>
      <c r="BF48" s="597"/>
      <c r="BG48" s="597"/>
      <c r="BH48" s="597"/>
      <c r="BI48" s="597" t="s">
        <v>409</v>
      </c>
      <c r="BJ48" s="597"/>
      <c r="BK48" s="597"/>
      <c r="BL48" s="597"/>
      <c r="BM48" s="597"/>
      <c r="BN48" s="597"/>
      <c r="BO48" s="597"/>
      <c r="BP48" s="597"/>
      <c r="BQ48" s="597" t="s">
        <v>409</v>
      </c>
      <c r="BR48" s="597"/>
      <c r="BS48" s="597"/>
      <c r="BT48" s="597"/>
      <c r="BU48" s="597"/>
      <c r="BV48" s="597"/>
      <c r="BW48" s="597"/>
      <c r="BX48" s="597"/>
      <c r="BY48" s="597" t="s">
        <v>409</v>
      </c>
      <c r="BZ48" s="597"/>
      <c r="CA48" s="597"/>
      <c r="CB48" s="597"/>
      <c r="CC48" s="597"/>
      <c r="CD48" s="597"/>
      <c r="CE48" s="597"/>
      <c r="CF48" s="597"/>
      <c r="CG48" s="597" t="s">
        <v>409</v>
      </c>
      <c r="CH48" s="597"/>
      <c r="CI48" s="597"/>
      <c r="CJ48" s="597"/>
      <c r="CK48" s="597"/>
      <c r="CL48" s="597"/>
      <c r="CM48" s="597"/>
      <c r="CN48" s="597"/>
      <c r="CO48" s="597" t="s">
        <v>409</v>
      </c>
      <c r="CP48" s="597"/>
      <c r="CQ48" s="597"/>
      <c r="CR48" s="597"/>
      <c r="CS48" s="597"/>
      <c r="CT48" s="597"/>
      <c r="CU48" s="597"/>
      <c r="CV48" s="597"/>
      <c r="CW48" s="597" t="s">
        <v>409</v>
      </c>
      <c r="CX48" s="597"/>
      <c r="CY48" s="597"/>
      <c r="CZ48" s="597"/>
      <c r="DA48" s="597"/>
      <c r="DB48" s="597"/>
      <c r="DC48" s="597"/>
      <c r="DD48" s="597"/>
      <c r="DE48" s="597" t="s">
        <v>409</v>
      </c>
      <c r="DF48" s="597"/>
      <c r="DG48" s="597"/>
      <c r="DH48" s="597"/>
      <c r="DI48" s="597"/>
      <c r="DJ48" s="597"/>
      <c r="DK48" s="597"/>
      <c r="DL48" s="597"/>
      <c r="DM48" s="597" t="s">
        <v>409</v>
      </c>
      <c r="DN48" s="597"/>
      <c r="DO48" s="597"/>
      <c r="DP48" s="597"/>
      <c r="DQ48" s="597"/>
      <c r="DR48" s="597"/>
      <c r="DS48" s="597"/>
      <c r="DT48" s="597"/>
      <c r="DU48" s="597" t="s">
        <v>409</v>
      </c>
      <c r="DV48" s="597"/>
      <c r="DW48" s="597"/>
      <c r="DX48" s="597"/>
      <c r="DY48" s="597"/>
      <c r="DZ48" s="597"/>
      <c r="EA48" s="597"/>
      <c r="EB48" s="597"/>
      <c r="EC48" s="597" t="s">
        <v>409</v>
      </c>
      <c r="ED48" s="597"/>
      <c r="EE48" s="597"/>
      <c r="EF48" s="597"/>
      <c r="EG48" s="597"/>
      <c r="EH48" s="597"/>
      <c r="EI48" s="597"/>
      <c r="EJ48" s="597"/>
      <c r="EK48" s="597" t="s">
        <v>409</v>
      </c>
      <c r="EL48" s="597"/>
      <c r="EM48" s="597"/>
      <c r="EN48" s="597"/>
      <c r="EO48" s="597"/>
      <c r="EP48" s="597"/>
      <c r="EQ48" s="597"/>
      <c r="ER48" s="597"/>
      <c r="ES48" s="597" t="s">
        <v>409</v>
      </c>
      <c r="ET48" s="597"/>
      <c r="EU48" s="597"/>
      <c r="EV48" s="597"/>
      <c r="EW48" s="597"/>
      <c r="EX48" s="597"/>
      <c r="EY48" s="597"/>
      <c r="EZ48" s="597"/>
      <c r="FA48" s="597" t="s">
        <v>409</v>
      </c>
      <c r="FB48" s="597"/>
      <c r="FC48" s="597"/>
      <c r="FD48" s="597"/>
      <c r="FE48" s="597"/>
      <c r="FF48" s="597"/>
      <c r="FG48" s="597"/>
      <c r="FH48" s="597"/>
      <c r="FI48" s="597" t="s">
        <v>409</v>
      </c>
      <c r="FJ48" s="597"/>
      <c r="FK48" s="597"/>
      <c r="FL48" s="597"/>
      <c r="FM48" s="597"/>
      <c r="FN48" s="597"/>
      <c r="FO48" s="597"/>
      <c r="FP48" s="597"/>
      <c r="FQ48" s="597" t="s">
        <v>409</v>
      </c>
      <c r="FR48" s="597"/>
      <c r="FS48" s="597"/>
      <c r="FT48" s="597"/>
      <c r="FU48" s="597"/>
      <c r="FV48" s="597"/>
      <c r="FW48" s="597"/>
      <c r="FX48" s="597"/>
      <c r="FY48" s="597" t="s">
        <v>409</v>
      </c>
      <c r="FZ48" s="597"/>
      <c r="GA48" s="597"/>
      <c r="GB48" s="597"/>
      <c r="GC48" s="597"/>
      <c r="GD48" s="597"/>
      <c r="GE48" s="597"/>
      <c r="GF48" s="597"/>
      <c r="GG48" s="597" t="s">
        <v>409</v>
      </c>
      <c r="GH48" s="597"/>
      <c r="GI48" s="597"/>
      <c r="GJ48" s="597"/>
      <c r="GK48" s="597"/>
      <c r="GL48" s="597"/>
      <c r="GM48" s="597"/>
      <c r="GN48" s="597"/>
      <c r="GO48" s="597" t="s">
        <v>409</v>
      </c>
      <c r="GP48" s="597"/>
      <c r="GQ48" s="597"/>
      <c r="GR48" s="597"/>
      <c r="GS48" s="597"/>
      <c r="GT48" s="597"/>
      <c r="GU48" s="597"/>
      <c r="GV48" s="597"/>
      <c r="GW48" s="597" t="s">
        <v>409</v>
      </c>
      <c r="GX48" s="597"/>
      <c r="GY48" s="597"/>
      <c r="GZ48" s="597"/>
      <c r="HA48" s="597"/>
      <c r="HB48" s="597"/>
      <c r="HC48" s="597"/>
      <c r="HD48" s="597"/>
      <c r="HE48" s="597" t="s">
        <v>409</v>
      </c>
      <c r="HF48" s="597"/>
      <c r="HG48" s="597"/>
      <c r="HH48" s="597"/>
      <c r="HI48" s="597"/>
      <c r="HJ48" s="597"/>
      <c r="HK48" s="597"/>
      <c r="HL48" s="597"/>
      <c r="HM48" s="597" t="s">
        <v>409</v>
      </c>
      <c r="HN48" s="597"/>
      <c r="HO48" s="597"/>
      <c r="HP48" s="597"/>
      <c r="HQ48" s="597"/>
      <c r="HR48" s="597"/>
      <c r="HS48" s="597"/>
      <c r="HT48" s="597"/>
      <c r="HU48" s="597" t="s">
        <v>409</v>
      </c>
      <c r="HV48" s="597"/>
      <c r="HW48" s="597"/>
      <c r="HX48" s="597"/>
      <c r="HY48" s="597"/>
      <c r="HZ48" s="597"/>
      <c r="IA48" s="597"/>
      <c r="IB48" s="597"/>
      <c r="IC48" s="597" t="s">
        <v>409</v>
      </c>
      <c r="ID48" s="597"/>
      <c r="IE48" s="597"/>
      <c r="IF48" s="597"/>
      <c r="IG48" s="597"/>
      <c r="IH48" s="597"/>
      <c r="II48" s="597"/>
      <c r="IJ48" s="597"/>
      <c r="IK48" s="597" t="s">
        <v>409</v>
      </c>
      <c r="IL48" s="597"/>
      <c r="IM48" s="597"/>
      <c r="IN48" s="597"/>
      <c r="IO48" s="597"/>
      <c r="IP48" s="597"/>
      <c r="IQ48" s="597"/>
      <c r="IR48" s="597"/>
      <c r="IS48" s="597" t="s">
        <v>409</v>
      </c>
      <c r="IT48" s="597"/>
      <c r="IU48" s="597"/>
      <c r="IV48" s="597"/>
      <c r="IW48" s="597"/>
      <c r="IX48" s="597"/>
      <c r="IY48" s="597"/>
      <c r="IZ48" s="597"/>
      <c r="JA48" s="597" t="s">
        <v>409</v>
      </c>
      <c r="JB48" s="597"/>
      <c r="JC48" s="597"/>
      <c r="JD48" s="597"/>
      <c r="JE48" s="597"/>
      <c r="JF48" s="597"/>
      <c r="JG48" s="597"/>
      <c r="JH48" s="597"/>
      <c r="JI48" s="597" t="s">
        <v>409</v>
      </c>
      <c r="JJ48" s="597"/>
      <c r="JK48" s="597"/>
      <c r="JL48" s="597"/>
      <c r="JM48" s="597"/>
      <c r="JN48" s="597"/>
      <c r="JO48" s="597"/>
      <c r="JP48" s="597"/>
      <c r="JQ48" s="597" t="s">
        <v>409</v>
      </c>
      <c r="JR48" s="597"/>
      <c r="JS48" s="597"/>
      <c r="JT48" s="597"/>
      <c r="JU48" s="597"/>
      <c r="JV48" s="597"/>
      <c r="JW48" s="597"/>
      <c r="JX48" s="597"/>
      <c r="JY48" s="597" t="s">
        <v>409</v>
      </c>
      <c r="JZ48" s="597"/>
      <c r="KA48" s="597"/>
      <c r="KB48" s="597"/>
      <c r="KC48" s="597"/>
      <c r="KD48" s="597"/>
      <c r="KE48" s="597"/>
      <c r="KF48" s="597"/>
      <c r="KG48" s="597" t="s">
        <v>409</v>
      </c>
      <c r="KH48" s="597"/>
      <c r="KI48" s="597"/>
      <c r="KJ48" s="597"/>
      <c r="KK48" s="597"/>
      <c r="KL48" s="597"/>
      <c r="KM48" s="597"/>
      <c r="KN48" s="597"/>
      <c r="KO48" s="597" t="s">
        <v>409</v>
      </c>
      <c r="KP48" s="597"/>
      <c r="KQ48" s="597"/>
      <c r="KR48" s="597"/>
      <c r="KS48" s="597"/>
      <c r="KT48" s="597"/>
      <c r="KU48" s="597"/>
      <c r="KV48" s="597"/>
      <c r="KW48" s="597" t="s">
        <v>409</v>
      </c>
      <c r="KX48" s="597"/>
      <c r="KY48" s="597"/>
      <c r="KZ48" s="597"/>
      <c r="LA48" s="597"/>
      <c r="LB48" s="597"/>
      <c r="LC48" s="597"/>
      <c r="LD48" s="597"/>
      <c r="LE48" s="597" t="s">
        <v>409</v>
      </c>
      <c r="LF48" s="597"/>
      <c r="LG48" s="597"/>
      <c r="LH48" s="597"/>
      <c r="LI48" s="597"/>
      <c r="LJ48" s="597"/>
      <c r="LK48" s="597"/>
      <c r="LL48" s="597"/>
      <c r="LM48" s="597" t="s">
        <v>409</v>
      </c>
      <c r="LN48" s="597"/>
      <c r="LO48" s="597"/>
      <c r="LP48" s="597"/>
      <c r="LQ48" s="597"/>
      <c r="LR48" s="597"/>
      <c r="LS48" s="597"/>
      <c r="LT48" s="597"/>
      <c r="LU48" s="597" t="s">
        <v>409</v>
      </c>
      <c r="LV48" s="597"/>
      <c r="LW48" s="597"/>
      <c r="LX48" s="597"/>
      <c r="LY48" s="597"/>
      <c r="LZ48" s="597"/>
      <c r="MA48" s="597"/>
      <c r="MB48" s="597"/>
      <c r="MC48" s="597" t="s">
        <v>409</v>
      </c>
      <c r="MD48" s="597"/>
      <c r="ME48" s="597"/>
      <c r="MF48" s="597"/>
      <c r="MG48" s="597"/>
      <c r="MH48" s="597"/>
      <c r="MI48" s="597"/>
      <c r="MJ48" s="597"/>
      <c r="MK48" s="597" t="s">
        <v>409</v>
      </c>
      <c r="ML48" s="597"/>
      <c r="MM48" s="597"/>
      <c r="MN48" s="597"/>
      <c r="MO48" s="597"/>
      <c r="MP48" s="597"/>
      <c r="MQ48" s="597"/>
      <c r="MR48" s="597"/>
      <c r="MS48" s="597" t="s">
        <v>409</v>
      </c>
      <c r="MT48" s="597"/>
      <c r="MU48" s="597"/>
      <c r="MV48" s="597"/>
      <c r="MW48" s="597"/>
      <c r="MX48" s="597"/>
      <c r="MY48" s="597"/>
      <c r="MZ48" s="597"/>
      <c r="NA48" s="597" t="s">
        <v>409</v>
      </c>
      <c r="NB48" s="597"/>
      <c r="NC48" s="597"/>
      <c r="ND48" s="597"/>
      <c r="NE48" s="597"/>
      <c r="NF48" s="597"/>
      <c r="NG48" s="597"/>
      <c r="NH48" s="597"/>
      <c r="NI48" s="597" t="s">
        <v>409</v>
      </c>
      <c r="NJ48" s="597"/>
      <c r="NK48" s="597"/>
      <c r="NL48" s="597"/>
      <c r="NM48" s="597"/>
      <c r="NN48" s="597"/>
      <c r="NO48" s="597"/>
      <c r="NP48" s="597"/>
      <c r="NQ48" s="597" t="s">
        <v>409</v>
      </c>
      <c r="NR48" s="597"/>
      <c r="NS48" s="597"/>
      <c r="NT48" s="597"/>
      <c r="NU48" s="597"/>
      <c r="NV48" s="597"/>
      <c r="NW48" s="597"/>
      <c r="NX48" s="597"/>
      <c r="NY48" s="597" t="s">
        <v>409</v>
      </c>
      <c r="NZ48" s="597"/>
      <c r="OA48" s="597"/>
      <c r="OB48" s="597"/>
      <c r="OC48" s="597"/>
      <c r="OD48" s="597"/>
      <c r="OE48" s="597"/>
      <c r="OF48" s="597"/>
      <c r="OG48" s="597" t="s">
        <v>409</v>
      </c>
      <c r="OH48" s="597"/>
      <c r="OI48" s="597"/>
      <c r="OJ48" s="597"/>
      <c r="OK48" s="597"/>
      <c r="OL48" s="597"/>
      <c r="OM48" s="597"/>
      <c r="ON48" s="597"/>
      <c r="OO48" s="597" t="s">
        <v>409</v>
      </c>
      <c r="OP48" s="597"/>
      <c r="OQ48" s="597"/>
      <c r="OR48" s="597"/>
      <c r="OS48" s="597"/>
      <c r="OT48" s="597"/>
      <c r="OU48" s="597"/>
      <c r="OV48" s="597"/>
      <c r="OW48" s="597" t="s">
        <v>409</v>
      </c>
      <c r="OX48" s="597"/>
      <c r="OY48" s="597"/>
      <c r="OZ48" s="597"/>
      <c r="PA48" s="597"/>
      <c r="PB48" s="597"/>
      <c r="PC48" s="597"/>
      <c r="PD48" s="597"/>
      <c r="PE48" s="597" t="s">
        <v>409</v>
      </c>
      <c r="PF48" s="597"/>
      <c r="PG48" s="597"/>
      <c r="PH48" s="597"/>
      <c r="PI48" s="597"/>
      <c r="PJ48" s="597"/>
      <c r="PK48" s="597"/>
      <c r="PL48" s="597"/>
      <c r="PM48" s="597" t="s">
        <v>409</v>
      </c>
      <c r="PN48" s="597"/>
      <c r="PO48" s="597"/>
      <c r="PP48" s="597"/>
      <c r="PQ48" s="597"/>
      <c r="PR48" s="597"/>
      <c r="PS48" s="597"/>
      <c r="PT48" s="597"/>
      <c r="PU48" s="597" t="s">
        <v>409</v>
      </c>
      <c r="PV48" s="597"/>
      <c r="PW48" s="597"/>
      <c r="PX48" s="597"/>
      <c r="PY48" s="597"/>
      <c r="PZ48" s="597"/>
      <c r="QA48" s="597"/>
      <c r="QB48" s="597"/>
      <c r="QC48" s="597" t="s">
        <v>409</v>
      </c>
      <c r="QD48" s="597"/>
      <c r="QE48" s="597"/>
      <c r="QF48" s="597"/>
      <c r="QG48" s="597"/>
      <c r="QH48" s="597"/>
      <c r="QI48" s="597"/>
      <c r="QJ48" s="597"/>
      <c r="QK48" s="597" t="s">
        <v>409</v>
      </c>
      <c r="QL48" s="597"/>
      <c r="QM48" s="597"/>
      <c r="QN48" s="597"/>
      <c r="QO48" s="597"/>
      <c r="QP48" s="597"/>
      <c r="QQ48" s="597"/>
      <c r="QR48" s="597"/>
      <c r="QS48" s="597" t="s">
        <v>409</v>
      </c>
      <c r="QT48" s="597"/>
      <c r="QU48" s="597"/>
      <c r="QV48" s="597"/>
      <c r="QW48" s="597"/>
      <c r="QX48" s="597"/>
      <c r="QY48" s="597"/>
      <c r="QZ48" s="597"/>
      <c r="RA48" s="597" t="s">
        <v>409</v>
      </c>
      <c r="RB48" s="597"/>
      <c r="RC48" s="597"/>
      <c r="RD48" s="597"/>
      <c r="RE48" s="597"/>
      <c r="RF48" s="597"/>
      <c r="RG48" s="597"/>
      <c r="RH48" s="597"/>
      <c r="RI48" s="597" t="s">
        <v>409</v>
      </c>
      <c r="RJ48" s="597"/>
      <c r="RK48" s="597"/>
      <c r="RL48" s="597"/>
      <c r="RM48" s="597"/>
      <c r="RN48" s="597"/>
      <c r="RO48" s="597"/>
      <c r="RP48" s="597"/>
      <c r="RQ48" s="597" t="s">
        <v>409</v>
      </c>
      <c r="RR48" s="597"/>
      <c r="RS48" s="597"/>
      <c r="RT48" s="597"/>
      <c r="RU48" s="597"/>
      <c r="RV48" s="597"/>
      <c r="RW48" s="597"/>
      <c r="RX48" s="597"/>
      <c r="RY48" s="597" t="s">
        <v>409</v>
      </c>
      <c r="RZ48" s="597"/>
      <c r="SA48" s="597"/>
      <c r="SB48" s="597"/>
      <c r="SC48" s="597"/>
      <c r="SD48" s="597"/>
      <c r="SE48" s="597"/>
      <c r="SF48" s="597"/>
      <c r="SG48" s="597" t="s">
        <v>409</v>
      </c>
      <c r="SH48" s="597"/>
      <c r="SI48" s="597"/>
      <c r="SJ48" s="597"/>
      <c r="SK48" s="597"/>
      <c r="SL48" s="597"/>
      <c r="SM48" s="597"/>
      <c r="SN48" s="597"/>
      <c r="SO48" s="597" t="s">
        <v>409</v>
      </c>
      <c r="SP48" s="597"/>
      <c r="SQ48" s="597"/>
      <c r="SR48" s="597"/>
      <c r="SS48" s="597"/>
      <c r="ST48" s="597"/>
      <c r="SU48" s="597"/>
      <c r="SV48" s="597"/>
      <c r="SW48" s="597" t="s">
        <v>409</v>
      </c>
      <c r="SX48" s="597"/>
      <c r="SY48" s="597"/>
      <c r="SZ48" s="597"/>
      <c r="TA48" s="597"/>
      <c r="TB48" s="597"/>
      <c r="TC48" s="597"/>
      <c r="TD48" s="597"/>
      <c r="TE48" s="597" t="s">
        <v>409</v>
      </c>
      <c r="TF48" s="597"/>
      <c r="TG48" s="597"/>
      <c r="TH48" s="597"/>
      <c r="TI48" s="597"/>
      <c r="TJ48" s="597"/>
      <c r="TK48" s="597"/>
      <c r="TL48" s="597"/>
      <c r="TM48" s="597" t="s">
        <v>409</v>
      </c>
      <c r="TN48" s="597"/>
      <c r="TO48" s="597"/>
      <c r="TP48" s="597"/>
      <c r="TQ48" s="597"/>
      <c r="TR48" s="597"/>
      <c r="TS48" s="597"/>
      <c r="TT48" s="597"/>
      <c r="TU48" s="597" t="s">
        <v>409</v>
      </c>
      <c r="TV48" s="597"/>
      <c r="TW48" s="597"/>
      <c r="TX48" s="597"/>
      <c r="TY48" s="597"/>
      <c r="TZ48" s="597"/>
      <c r="UA48" s="597"/>
      <c r="UB48" s="597"/>
      <c r="UC48" s="597" t="s">
        <v>409</v>
      </c>
      <c r="UD48" s="597"/>
      <c r="UE48" s="597"/>
      <c r="UF48" s="597"/>
      <c r="UG48" s="597"/>
      <c r="UH48" s="597"/>
      <c r="UI48" s="597"/>
      <c r="UJ48" s="597"/>
      <c r="UK48" s="597" t="s">
        <v>409</v>
      </c>
      <c r="UL48" s="597"/>
      <c r="UM48" s="597"/>
      <c r="UN48" s="597"/>
      <c r="UO48" s="597"/>
      <c r="UP48" s="597"/>
      <c r="UQ48" s="597"/>
      <c r="UR48" s="597"/>
      <c r="US48" s="597" t="s">
        <v>409</v>
      </c>
      <c r="UT48" s="597"/>
      <c r="UU48" s="597"/>
      <c r="UV48" s="597"/>
      <c r="UW48" s="597"/>
      <c r="UX48" s="597"/>
      <c r="UY48" s="597"/>
      <c r="UZ48" s="597"/>
      <c r="VA48" s="597" t="s">
        <v>409</v>
      </c>
      <c r="VB48" s="597"/>
      <c r="VC48" s="597"/>
      <c r="VD48" s="597"/>
      <c r="VE48" s="597"/>
      <c r="VF48" s="597"/>
      <c r="VG48" s="597"/>
      <c r="VH48" s="597"/>
      <c r="VI48" s="597" t="s">
        <v>409</v>
      </c>
      <c r="VJ48" s="597"/>
      <c r="VK48" s="597"/>
      <c r="VL48" s="597"/>
      <c r="VM48" s="597"/>
      <c r="VN48" s="597"/>
      <c r="VO48" s="597"/>
      <c r="VP48" s="597"/>
      <c r="VQ48" s="597" t="s">
        <v>409</v>
      </c>
      <c r="VR48" s="597"/>
      <c r="VS48" s="597"/>
      <c r="VT48" s="597"/>
      <c r="VU48" s="597"/>
      <c r="VV48" s="597"/>
      <c r="VW48" s="597"/>
      <c r="VX48" s="597"/>
      <c r="VY48" s="597" t="s">
        <v>409</v>
      </c>
      <c r="VZ48" s="597"/>
      <c r="WA48" s="597"/>
      <c r="WB48" s="597"/>
      <c r="WC48" s="597"/>
      <c r="WD48" s="597"/>
      <c r="WE48" s="597"/>
      <c r="WF48" s="597"/>
      <c r="WG48" s="597" t="s">
        <v>409</v>
      </c>
      <c r="WH48" s="597"/>
      <c r="WI48" s="597"/>
      <c r="WJ48" s="597"/>
      <c r="WK48" s="597"/>
      <c r="WL48" s="597"/>
      <c r="WM48" s="597"/>
      <c r="WN48" s="597"/>
      <c r="WO48" s="597" t="s">
        <v>409</v>
      </c>
      <c r="WP48" s="597"/>
      <c r="WQ48" s="597"/>
      <c r="WR48" s="597"/>
      <c r="WS48" s="597"/>
      <c r="WT48" s="597"/>
      <c r="WU48" s="597"/>
      <c r="WV48" s="597"/>
      <c r="WW48" s="597" t="s">
        <v>409</v>
      </c>
      <c r="WX48" s="597"/>
      <c r="WY48" s="597"/>
      <c r="WZ48" s="597"/>
      <c r="XA48" s="597"/>
      <c r="XB48" s="597"/>
      <c r="XC48" s="597"/>
      <c r="XD48" s="597"/>
      <c r="XE48" s="597" t="s">
        <v>409</v>
      </c>
      <c r="XF48" s="597"/>
      <c r="XG48" s="597"/>
      <c r="XH48" s="597"/>
      <c r="XI48" s="597"/>
      <c r="XJ48" s="597"/>
      <c r="XK48" s="597"/>
      <c r="XL48" s="597"/>
      <c r="XM48" s="597" t="s">
        <v>409</v>
      </c>
      <c r="XN48" s="597"/>
      <c r="XO48" s="597"/>
      <c r="XP48" s="597"/>
      <c r="XQ48" s="597"/>
      <c r="XR48" s="597"/>
      <c r="XS48" s="597"/>
      <c r="XT48" s="597"/>
      <c r="XU48" s="597" t="s">
        <v>409</v>
      </c>
      <c r="XV48" s="597"/>
      <c r="XW48" s="597"/>
      <c r="XX48" s="597"/>
      <c r="XY48" s="597"/>
      <c r="XZ48" s="597"/>
      <c r="YA48" s="597"/>
      <c r="YB48" s="597"/>
      <c r="YC48" s="597" t="s">
        <v>409</v>
      </c>
      <c r="YD48" s="597"/>
      <c r="YE48" s="597"/>
      <c r="YF48" s="597"/>
      <c r="YG48" s="597"/>
      <c r="YH48" s="597"/>
      <c r="YI48" s="597"/>
      <c r="YJ48" s="597"/>
      <c r="YK48" s="597" t="s">
        <v>409</v>
      </c>
      <c r="YL48" s="597"/>
      <c r="YM48" s="597"/>
      <c r="YN48" s="597"/>
      <c r="YO48" s="597"/>
      <c r="YP48" s="597"/>
      <c r="YQ48" s="597"/>
      <c r="YR48" s="597"/>
      <c r="YS48" s="597" t="s">
        <v>409</v>
      </c>
      <c r="YT48" s="597"/>
      <c r="YU48" s="597"/>
      <c r="YV48" s="597"/>
      <c r="YW48" s="597"/>
      <c r="YX48" s="597"/>
      <c r="YY48" s="597"/>
      <c r="YZ48" s="597"/>
      <c r="ZA48" s="597" t="s">
        <v>409</v>
      </c>
      <c r="ZB48" s="597"/>
      <c r="ZC48" s="597"/>
      <c r="ZD48" s="597"/>
      <c r="ZE48" s="597"/>
      <c r="ZF48" s="597"/>
      <c r="ZG48" s="597"/>
      <c r="ZH48" s="597"/>
      <c r="ZI48" s="597" t="s">
        <v>409</v>
      </c>
      <c r="ZJ48" s="597"/>
      <c r="ZK48" s="597"/>
      <c r="ZL48" s="597"/>
      <c r="ZM48" s="597"/>
      <c r="ZN48" s="597"/>
      <c r="ZO48" s="597"/>
      <c r="ZP48" s="597"/>
      <c r="ZQ48" s="597" t="s">
        <v>409</v>
      </c>
      <c r="ZR48" s="597"/>
      <c r="ZS48" s="597"/>
      <c r="ZT48" s="597"/>
      <c r="ZU48" s="597"/>
      <c r="ZV48" s="597"/>
      <c r="ZW48" s="597"/>
      <c r="ZX48" s="597"/>
      <c r="ZY48" s="597" t="s">
        <v>409</v>
      </c>
      <c r="ZZ48" s="597"/>
      <c r="AAA48" s="597"/>
      <c r="AAB48" s="597"/>
      <c r="AAC48" s="597"/>
      <c r="AAD48" s="597"/>
      <c r="AAE48" s="597"/>
      <c r="AAF48" s="597"/>
      <c r="AAG48" s="597" t="s">
        <v>409</v>
      </c>
      <c r="AAH48" s="597"/>
      <c r="AAI48" s="597"/>
      <c r="AAJ48" s="597"/>
      <c r="AAK48" s="597"/>
      <c r="AAL48" s="597"/>
      <c r="AAM48" s="597"/>
      <c r="AAN48" s="597"/>
      <c r="AAO48" s="597" t="s">
        <v>409</v>
      </c>
      <c r="AAP48" s="597"/>
      <c r="AAQ48" s="597"/>
      <c r="AAR48" s="597"/>
      <c r="AAS48" s="597"/>
      <c r="AAT48" s="597"/>
      <c r="AAU48" s="597"/>
      <c r="AAV48" s="597"/>
      <c r="AAW48" s="597" t="s">
        <v>409</v>
      </c>
      <c r="AAX48" s="597"/>
      <c r="AAY48" s="597"/>
      <c r="AAZ48" s="597"/>
      <c r="ABA48" s="597"/>
      <c r="ABB48" s="597"/>
      <c r="ABC48" s="597"/>
      <c r="ABD48" s="597"/>
      <c r="ABE48" s="597" t="s">
        <v>409</v>
      </c>
      <c r="ABF48" s="597"/>
      <c r="ABG48" s="597"/>
      <c r="ABH48" s="597"/>
      <c r="ABI48" s="597"/>
      <c r="ABJ48" s="597"/>
      <c r="ABK48" s="597"/>
      <c r="ABL48" s="597"/>
      <c r="ABM48" s="597" t="s">
        <v>409</v>
      </c>
      <c r="ABN48" s="597"/>
      <c r="ABO48" s="597"/>
      <c r="ABP48" s="597"/>
      <c r="ABQ48" s="597"/>
      <c r="ABR48" s="597"/>
      <c r="ABS48" s="597"/>
      <c r="ABT48" s="597"/>
      <c r="ABU48" s="597" t="s">
        <v>409</v>
      </c>
      <c r="ABV48" s="597"/>
      <c r="ABW48" s="597"/>
      <c r="ABX48" s="597"/>
      <c r="ABY48" s="597"/>
      <c r="ABZ48" s="597"/>
      <c r="ACA48" s="597"/>
      <c r="ACB48" s="597"/>
      <c r="ACC48" s="597" t="s">
        <v>409</v>
      </c>
      <c r="ACD48" s="597"/>
      <c r="ACE48" s="597"/>
      <c r="ACF48" s="597"/>
      <c r="ACG48" s="597"/>
      <c r="ACH48" s="597"/>
      <c r="ACI48" s="597"/>
      <c r="ACJ48" s="597"/>
      <c r="ACK48" s="597" t="s">
        <v>409</v>
      </c>
      <c r="ACL48" s="597"/>
      <c r="ACM48" s="597"/>
      <c r="ACN48" s="597"/>
      <c r="ACO48" s="597"/>
      <c r="ACP48" s="597"/>
      <c r="ACQ48" s="597"/>
      <c r="ACR48" s="597"/>
      <c r="ACS48" s="597" t="s">
        <v>409</v>
      </c>
      <c r="ACT48" s="597"/>
      <c r="ACU48" s="597"/>
      <c r="ACV48" s="597"/>
      <c r="ACW48" s="597"/>
      <c r="ACX48" s="597"/>
      <c r="ACY48" s="597"/>
      <c r="ACZ48" s="597"/>
      <c r="ADA48" s="597" t="s">
        <v>409</v>
      </c>
      <c r="ADB48" s="597"/>
      <c r="ADC48" s="597"/>
      <c r="ADD48" s="597"/>
      <c r="ADE48" s="597"/>
      <c r="ADF48" s="597"/>
      <c r="ADG48" s="597"/>
      <c r="ADH48" s="597"/>
      <c r="ADI48" s="597" t="s">
        <v>409</v>
      </c>
      <c r="ADJ48" s="597"/>
      <c r="ADK48" s="597"/>
      <c r="ADL48" s="597"/>
      <c r="ADM48" s="597"/>
      <c r="ADN48" s="597"/>
      <c r="ADO48" s="597"/>
      <c r="ADP48" s="597"/>
      <c r="ADQ48" s="597" t="s">
        <v>409</v>
      </c>
      <c r="ADR48" s="597"/>
      <c r="ADS48" s="597"/>
      <c r="ADT48" s="597"/>
      <c r="ADU48" s="597"/>
      <c r="ADV48" s="597"/>
      <c r="ADW48" s="597"/>
      <c r="ADX48" s="597"/>
      <c r="ADY48" s="597" t="s">
        <v>409</v>
      </c>
      <c r="ADZ48" s="597"/>
      <c r="AEA48" s="597"/>
      <c r="AEB48" s="597"/>
      <c r="AEC48" s="597"/>
      <c r="AED48" s="597"/>
      <c r="AEE48" s="597"/>
      <c r="AEF48" s="597"/>
      <c r="AEG48" s="597" t="s">
        <v>409</v>
      </c>
      <c r="AEH48" s="597"/>
      <c r="AEI48" s="597"/>
      <c r="AEJ48" s="597"/>
      <c r="AEK48" s="597"/>
      <c r="AEL48" s="597"/>
      <c r="AEM48" s="597"/>
      <c r="AEN48" s="597"/>
      <c r="AEO48" s="597" t="s">
        <v>409</v>
      </c>
      <c r="AEP48" s="597"/>
      <c r="AEQ48" s="597"/>
      <c r="AER48" s="597"/>
      <c r="AES48" s="597"/>
      <c r="AET48" s="597"/>
      <c r="AEU48" s="597"/>
      <c r="AEV48" s="597"/>
      <c r="AEW48" s="597" t="s">
        <v>409</v>
      </c>
      <c r="AEX48" s="597"/>
      <c r="AEY48" s="597"/>
      <c r="AEZ48" s="597"/>
      <c r="AFA48" s="597"/>
      <c r="AFB48" s="597"/>
      <c r="AFC48" s="597"/>
      <c r="AFD48" s="597"/>
      <c r="AFE48" s="597" t="s">
        <v>409</v>
      </c>
      <c r="AFF48" s="597"/>
      <c r="AFG48" s="597"/>
      <c r="AFH48" s="597"/>
      <c r="AFI48" s="597"/>
      <c r="AFJ48" s="597"/>
      <c r="AFK48" s="597"/>
      <c r="AFL48" s="597"/>
      <c r="AFM48" s="597" t="s">
        <v>409</v>
      </c>
      <c r="AFN48" s="597"/>
      <c r="AFO48" s="597"/>
      <c r="AFP48" s="597"/>
      <c r="AFQ48" s="597"/>
      <c r="AFR48" s="597"/>
      <c r="AFS48" s="597"/>
      <c r="AFT48" s="597"/>
      <c r="AFU48" s="597" t="s">
        <v>409</v>
      </c>
      <c r="AFV48" s="597"/>
      <c r="AFW48" s="597"/>
      <c r="AFX48" s="597"/>
      <c r="AFY48" s="597"/>
      <c r="AFZ48" s="597"/>
      <c r="AGA48" s="597"/>
      <c r="AGB48" s="597"/>
      <c r="AGC48" s="597" t="s">
        <v>409</v>
      </c>
      <c r="AGD48" s="597"/>
      <c r="AGE48" s="597"/>
      <c r="AGF48" s="597"/>
      <c r="AGG48" s="597"/>
      <c r="AGH48" s="597"/>
      <c r="AGI48" s="597"/>
      <c r="AGJ48" s="597"/>
      <c r="AGK48" s="597" t="s">
        <v>409</v>
      </c>
      <c r="AGL48" s="597"/>
      <c r="AGM48" s="597"/>
      <c r="AGN48" s="597"/>
      <c r="AGO48" s="597"/>
      <c r="AGP48" s="597"/>
      <c r="AGQ48" s="597"/>
      <c r="AGR48" s="597"/>
      <c r="AGS48" s="597" t="s">
        <v>409</v>
      </c>
      <c r="AGT48" s="597"/>
      <c r="AGU48" s="597"/>
      <c r="AGV48" s="597"/>
      <c r="AGW48" s="597"/>
      <c r="AGX48" s="597"/>
      <c r="AGY48" s="597"/>
      <c r="AGZ48" s="597"/>
      <c r="AHA48" s="597" t="s">
        <v>409</v>
      </c>
      <c r="AHB48" s="597"/>
      <c r="AHC48" s="597"/>
      <c r="AHD48" s="597"/>
      <c r="AHE48" s="597"/>
      <c r="AHF48" s="597"/>
      <c r="AHG48" s="597"/>
      <c r="AHH48" s="597"/>
      <c r="AHI48" s="597" t="s">
        <v>409</v>
      </c>
      <c r="AHJ48" s="597"/>
      <c r="AHK48" s="597"/>
      <c r="AHL48" s="597"/>
      <c r="AHM48" s="597"/>
      <c r="AHN48" s="597"/>
      <c r="AHO48" s="597"/>
      <c r="AHP48" s="597"/>
      <c r="AHQ48" s="597" t="s">
        <v>409</v>
      </c>
      <c r="AHR48" s="597"/>
      <c r="AHS48" s="597"/>
      <c r="AHT48" s="597"/>
      <c r="AHU48" s="597"/>
      <c r="AHV48" s="597"/>
      <c r="AHW48" s="597"/>
      <c r="AHX48" s="597"/>
      <c r="AHY48" s="597" t="s">
        <v>409</v>
      </c>
      <c r="AHZ48" s="597"/>
      <c r="AIA48" s="597"/>
      <c r="AIB48" s="597"/>
      <c r="AIC48" s="597"/>
      <c r="AID48" s="597"/>
      <c r="AIE48" s="597"/>
      <c r="AIF48" s="597"/>
      <c r="AIG48" s="597" t="s">
        <v>409</v>
      </c>
      <c r="AIH48" s="597"/>
      <c r="AII48" s="597"/>
      <c r="AIJ48" s="597"/>
      <c r="AIK48" s="597"/>
      <c r="AIL48" s="597"/>
      <c r="AIM48" s="597"/>
      <c r="AIN48" s="597"/>
      <c r="AIO48" s="597" t="s">
        <v>409</v>
      </c>
      <c r="AIP48" s="597"/>
      <c r="AIQ48" s="597"/>
      <c r="AIR48" s="597"/>
      <c r="AIS48" s="597"/>
      <c r="AIT48" s="597"/>
      <c r="AIU48" s="597"/>
      <c r="AIV48" s="597"/>
      <c r="AIW48" s="597" t="s">
        <v>409</v>
      </c>
      <c r="AIX48" s="597"/>
      <c r="AIY48" s="597"/>
      <c r="AIZ48" s="597"/>
      <c r="AJA48" s="597"/>
      <c r="AJB48" s="597"/>
      <c r="AJC48" s="597"/>
      <c r="AJD48" s="597"/>
      <c r="AJE48" s="597" t="s">
        <v>409</v>
      </c>
      <c r="AJF48" s="597"/>
      <c r="AJG48" s="597"/>
      <c r="AJH48" s="597"/>
      <c r="AJI48" s="597"/>
      <c r="AJJ48" s="597"/>
      <c r="AJK48" s="597"/>
      <c r="AJL48" s="597"/>
      <c r="AJM48" s="597" t="s">
        <v>409</v>
      </c>
      <c r="AJN48" s="597"/>
      <c r="AJO48" s="597"/>
      <c r="AJP48" s="597"/>
      <c r="AJQ48" s="597"/>
      <c r="AJR48" s="597"/>
      <c r="AJS48" s="597"/>
      <c r="AJT48" s="597"/>
      <c r="AJU48" s="597" t="s">
        <v>409</v>
      </c>
      <c r="AJV48" s="597"/>
      <c r="AJW48" s="597"/>
      <c r="AJX48" s="597"/>
      <c r="AJY48" s="597"/>
      <c r="AJZ48" s="597"/>
      <c r="AKA48" s="597"/>
      <c r="AKB48" s="597"/>
      <c r="AKC48" s="597" t="s">
        <v>409</v>
      </c>
      <c r="AKD48" s="597"/>
      <c r="AKE48" s="597"/>
      <c r="AKF48" s="597"/>
      <c r="AKG48" s="597"/>
      <c r="AKH48" s="597"/>
      <c r="AKI48" s="597"/>
      <c r="AKJ48" s="597"/>
      <c r="AKK48" s="597" t="s">
        <v>409</v>
      </c>
      <c r="AKL48" s="597"/>
      <c r="AKM48" s="597"/>
      <c r="AKN48" s="597"/>
      <c r="AKO48" s="597"/>
      <c r="AKP48" s="597"/>
      <c r="AKQ48" s="597"/>
      <c r="AKR48" s="597"/>
      <c r="AKS48" s="597" t="s">
        <v>409</v>
      </c>
      <c r="AKT48" s="597"/>
      <c r="AKU48" s="597"/>
      <c r="AKV48" s="597"/>
      <c r="AKW48" s="597"/>
      <c r="AKX48" s="597"/>
      <c r="AKY48" s="597"/>
      <c r="AKZ48" s="597"/>
      <c r="ALA48" s="597" t="s">
        <v>409</v>
      </c>
      <c r="ALB48" s="597"/>
      <c r="ALC48" s="597"/>
      <c r="ALD48" s="597"/>
      <c r="ALE48" s="597"/>
      <c r="ALF48" s="597"/>
      <c r="ALG48" s="597"/>
      <c r="ALH48" s="597"/>
      <c r="ALI48" s="597" t="s">
        <v>409</v>
      </c>
      <c r="ALJ48" s="597"/>
      <c r="ALK48" s="597"/>
      <c r="ALL48" s="597"/>
      <c r="ALM48" s="597"/>
      <c r="ALN48" s="597"/>
      <c r="ALO48" s="597"/>
      <c r="ALP48" s="597"/>
      <c r="ALQ48" s="597" t="s">
        <v>409</v>
      </c>
      <c r="ALR48" s="597"/>
      <c r="ALS48" s="597"/>
      <c r="ALT48" s="597"/>
      <c r="ALU48" s="597"/>
      <c r="ALV48" s="597"/>
      <c r="ALW48" s="597"/>
      <c r="ALX48" s="597"/>
      <c r="ALY48" s="597" t="s">
        <v>409</v>
      </c>
      <c r="ALZ48" s="597"/>
      <c r="AMA48" s="597"/>
      <c r="AMB48" s="597"/>
      <c r="AMC48" s="597"/>
      <c r="AMD48" s="597"/>
      <c r="AME48" s="597"/>
      <c r="AMF48" s="597"/>
      <c r="AMG48" s="597" t="s">
        <v>409</v>
      </c>
      <c r="AMH48" s="597"/>
      <c r="AMI48" s="597"/>
      <c r="AMJ48" s="597"/>
      <c r="AMK48" s="597"/>
      <c r="AML48" s="597"/>
      <c r="AMM48" s="597"/>
      <c r="AMN48" s="597"/>
      <c r="AMO48" s="597" t="s">
        <v>409</v>
      </c>
      <c r="AMP48" s="597"/>
      <c r="AMQ48" s="597"/>
      <c r="AMR48" s="597"/>
      <c r="AMS48" s="597"/>
      <c r="AMT48" s="597"/>
      <c r="AMU48" s="597"/>
      <c r="AMV48" s="597"/>
      <c r="AMW48" s="597" t="s">
        <v>409</v>
      </c>
      <c r="AMX48" s="597"/>
      <c r="AMY48" s="597"/>
      <c r="AMZ48" s="597"/>
      <c r="ANA48" s="597"/>
      <c r="ANB48" s="597"/>
      <c r="ANC48" s="597"/>
      <c r="AND48" s="597"/>
      <c r="ANE48" s="597" t="s">
        <v>409</v>
      </c>
      <c r="ANF48" s="597"/>
      <c r="ANG48" s="597"/>
      <c r="ANH48" s="597"/>
      <c r="ANI48" s="597"/>
      <c r="ANJ48" s="597"/>
      <c r="ANK48" s="597"/>
      <c r="ANL48" s="597"/>
      <c r="ANM48" s="597" t="s">
        <v>409</v>
      </c>
      <c r="ANN48" s="597"/>
      <c r="ANO48" s="597"/>
      <c r="ANP48" s="597"/>
      <c r="ANQ48" s="597"/>
      <c r="ANR48" s="597"/>
      <c r="ANS48" s="597"/>
      <c r="ANT48" s="597"/>
      <c r="ANU48" s="597" t="s">
        <v>409</v>
      </c>
      <c r="ANV48" s="597"/>
      <c r="ANW48" s="597"/>
      <c r="ANX48" s="597"/>
      <c r="ANY48" s="597"/>
      <c r="ANZ48" s="597"/>
      <c r="AOA48" s="597"/>
      <c r="AOB48" s="597"/>
      <c r="AOC48" s="597" t="s">
        <v>409</v>
      </c>
      <c r="AOD48" s="597"/>
      <c r="AOE48" s="597"/>
      <c r="AOF48" s="597"/>
      <c r="AOG48" s="597"/>
      <c r="AOH48" s="597"/>
      <c r="AOI48" s="597"/>
      <c r="AOJ48" s="597"/>
      <c r="AOK48" s="597" t="s">
        <v>409</v>
      </c>
      <c r="AOL48" s="597"/>
      <c r="AOM48" s="597"/>
      <c r="AON48" s="597"/>
      <c r="AOO48" s="597"/>
      <c r="AOP48" s="597"/>
      <c r="AOQ48" s="597"/>
      <c r="AOR48" s="597"/>
      <c r="AOS48" s="597" t="s">
        <v>409</v>
      </c>
      <c r="AOT48" s="597"/>
      <c r="AOU48" s="597"/>
      <c r="AOV48" s="597"/>
      <c r="AOW48" s="597"/>
      <c r="AOX48" s="597"/>
      <c r="AOY48" s="597"/>
      <c r="AOZ48" s="597"/>
      <c r="APA48" s="597" t="s">
        <v>409</v>
      </c>
      <c r="APB48" s="597"/>
      <c r="APC48" s="597"/>
      <c r="APD48" s="597"/>
      <c r="APE48" s="597"/>
      <c r="APF48" s="597"/>
      <c r="APG48" s="597"/>
      <c r="APH48" s="597"/>
      <c r="API48" s="597" t="s">
        <v>409</v>
      </c>
      <c r="APJ48" s="597"/>
      <c r="APK48" s="597"/>
      <c r="APL48" s="597"/>
      <c r="APM48" s="597"/>
      <c r="APN48" s="597"/>
      <c r="APO48" s="597"/>
      <c r="APP48" s="597"/>
      <c r="APQ48" s="597" t="s">
        <v>409</v>
      </c>
      <c r="APR48" s="597"/>
      <c r="APS48" s="597"/>
      <c r="APT48" s="597"/>
      <c r="APU48" s="597"/>
      <c r="APV48" s="597"/>
      <c r="APW48" s="597"/>
      <c r="APX48" s="597"/>
      <c r="APY48" s="597" t="s">
        <v>409</v>
      </c>
      <c r="APZ48" s="597"/>
      <c r="AQA48" s="597"/>
      <c r="AQB48" s="597"/>
      <c r="AQC48" s="597"/>
      <c r="AQD48" s="597"/>
      <c r="AQE48" s="597"/>
      <c r="AQF48" s="597"/>
      <c r="AQG48" s="597" t="s">
        <v>409</v>
      </c>
      <c r="AQH48" s="597"/>
      <c r="AQI48" s="597"/>
      <c r="AQJ48" s="597"/>
      <c r="AQK48" s="597"/>
      <c r="AQL48" s="597"/>
      <c r="AQM48" s="597"/>
      <c r="AQN48" s="597"/>
      <c r="AQO48" s="597" t="s">
        <v>409</v>
      </c>
      <c r="AQP48" s="597"/>
      <c r="AQQ48" s="597"/>
      <c r="AQR48" s="597"/>
      <c r="AQS48" s="597"/>
      <c r="AQT48" s="597"/>
      <c r="AQU48" s="597"/>
      <c r="AQV48" s="597"/>
      <c r="AQW48" s="597" t="s">
        <v>409</v>
      </c>
      <c r="AQX48" s="597"/>
      <c r="AQY48" s="597"/>
      <c r="AQZ48" s="597"/>
      <c r="ARA48" s="597"/>
      <c r="ARB48" s="597"/>
      <c r="ARC48" s="597"/>
      <c r="ARD48" s="597"/>
      <c r="ARE48" s="597" t="s">
        <v>409</v>
      </c>
      <c r="ARF48" s="597"/>
      <c r="ARG48" s="597"/>
      <c r="ARH48" s="597"/>
      <c r="ARI48" s="597"/>
      <c r="ARJ48" s="597"/>
      <c r="ARK48" s="597"/>
      <c r="ARL48" s="597"/>
      <c r="ARM48" s="597" t="s">
        <v>409</v>
      </c>
      <c r="ARN48" s="597"/>
      <c r="ARO48" s="597"/>
      <c r="ARP48" s="597"/>
      <c r="ARQ48" s="597"/>
      <c r="ARR48" s="597"/>
      <c r="ARS48" s="597"/>
      <c r="ART48" s="597"/>
      <c r="ARU48" s="597" t="s">
        <v>409</v>
      </c>
      <c r="ARV48" s="597"/>
      <c r="ARW48" s="597"/>
      <c r="ARX48" s="597"/>
      <c r="ARY48" s="597"/>
      <c r="ARZ48" s="597"/>
      <c r="ASA48" s="597"/>
      <c r="ASB48" s="597"/>
      <c r="ASC48" s="597" t="s">
        <v>409</v>
      </c>
      <c r="ASD48" s="597"/>
      <c r="ASE48" s="597"/>
      <c r="ASF48" s="597"/>
      <c r="ASG48" s="597"/>
      <c r="ASH48" s="597"/>
      <c r="ASI48" s="597"/>
      <c r="ASJ48" s="597"/>
      <c r="ASK48" s="597" t="s">
        <v>409</v>
      </c>
      <c r="ASL48" s="597"/>
      <c r="ASM48" s="597"/>
      <c r="ASN48" s="597"/>
      <c r="ASO48" s="597"/>
      <c r="ASP48" s="597"/>
      <c r="ASQ48" s="597"/>
      <c r="ASR48" s="597"/>
      <c r="ASS48" s="597" t="s">
        <v>409</v>
      </c>
      <c r="AST48" s="597"/>
      <c r="ASU48" s="597"/>
      <c r="ASV48" s="597"/>
      <c r="ASW48" s="597"/>
      <c r="ASX48" s="597"/>
      <c r="ASY48" s="597"/>
      <c r="ASZ48" s="597"/>
      <c r="ATA48" s="597" t="s">
        <v>409</v>
      </c>
      <c r="ATB48" s="597"/>
      <c r="ATC48" s="597"/>
      <c r="ATD48" s="597"/>
      <c r="ATE48" s="597"/>
      <c r="ATF48" s="597"/>
      <c r="ATG48" s="597"/>
      <c r="ATH48" s="597"/>
      <c r="ATI48" s="597" t="s">
        <v>409</v>
      </c>
      <c r="ATJ48" s="597"/>
      <c r="ATK48" s="597"/>
      <c r="ATL48" s="597"/>
      <c r="ATM48" s="597"/>
      <c r="ATN48" s="597"/>
      <c r="ATO48" s="597"/>
      <c r="ATP48" s="597"/>
      <c r="ATQ48" s="597" t="s">
        <v>409</v>
      </c>
      <c r="ATR48" s="597"/>
      <c r="ATS48" s="597"/>
      <c r="ATT48" s="597"/>
      <c r="ATU48" s="597"/>
      <c r="ATV48" s="597"/>
      <c r="ATW48" s="597"/>
      <c r="ATX48" s="597"/>
      <c r="ATY48" s="597" t="s">
        <v>409</v>
      </c>
      <c r="ATZ48" s="597"/>
      <c r="AUA48" s="597"/>
      <c r="AUB48" s="597"/>
      <c r="AUC48" s="597"/>
      <c r="AUD48" s="597"/>
      <c r="AUE48" s="597"/>
      <c r="AUF48" s="597"/>
      <c r="AUG48" s="597" t="s">
        <v>409</v>
      </c>
      <c r="AUH48" s="597"/>
      <c r="AUI48" s="597"/>
      <c r="AUJ48" s="597"/>
      <c r="AUK48" s="597"/>
      <c r="AUL48" s="597"/>
      <c r="AUM48" s="597"/>
      <c r="AUN48" s="597"/>
      <c r="AUO48" s="597" t="s">
        <v>409</v>
      </c>
      <c r="AUP48" s="597"/>
      <c r="AUQ48" s="597"/>
      <c r="AUR48" s="597"/>
      <c r="AUS48" s="597"/>
      <c r="AUT48" s="597"/>
      <c r="AUU48" s="597"/>
      <c r="AUV48" s="597"/>
      <c r="AUW48" s="597" t="s">
        <v>409</v>
      </c>
      <c r="AUX48" s="597"/>
      <c r="AUY48" s="597"/>
      <c r="AUZ48" s="597"/>
      <c r="AVA48" s="597"/>
      <c r="AVB48" s="597"/>
      <c r="AVC48" s="597"/>
      <c r="AVD48" s="597"/>
      <c r="AVE48" s="597" t="s">
        <v>409</v>
      </c>
      <c r="AVF48" s="597"/>
      <c r="AVG48" s="597"/>
      <c r="AVH48" s="597"/>
      <c r="AVI48" s="597"/>
      <c r="AVJ48" s="597"/>
      <c r="AVK48" s="597"/>
      <c r="AVL48" s="597"/>
      <c r="AVM48" s="597" t="s">
        <v>409</v>
      </c>
      <c r="AVN48" s="597"/>
      <c r="AVO48" s="597"/>
      <c r="AVP48" s="597"/>
      <c r="AVQ48" s="597"/>
      <c r="AVR48" s="597"/>
      <c r="AVS48" s="597"/>
      <c r="AVT48" s="597"/>
      <c r="AVU48" s="597" t="s">
        <v>409</v>
      </c>
      <c r="AVV48" s="597"/>
      <c r="AVW48" s="597"/>
      <c r="AVX48" s="597"/>
      <c r="AVY48" s="597"/>
      <c r="AVZ48" s="597"/>
      <c r="AWA48" s="597"/>
      <c r="AWB48" s="597"/>
      <c r="AWC48" s="597" t="s">
        <v>409</v>
      </c>
      <c r="AWD48" s="597"/>
      <c r="AWE48" s="597"/>
      <c r="AWF48" s="597"/>
      <c r="AWG48" s="597"/>
      <c r="AWH48" s="597"/>
      <c r="AWI48" s="597"/>
      <c r="AWJ48" s="597"/>
      <c r="AWK48" s="597" t="s">
        <v>409</v>
      </c>
      <c r="AWL48" s="597"/>
      <c r="AWM48" s="597"/>
      <c r="AWN48" s="597"/>
      <c r="AWO48" s="597"/>
      <c r="AWP48" s="597"/>
      <c r="AWQ48" s="597"/>
      <c r="AWR48" s="597"/>
      <c r="AWS48" s="597" t="s">
        <v>409</v>
      </c>
      <c r="AWT48" s="597"/>
      <c r="AWU48" s="597"/>
      <c r="AWV48" s="597"/>
      <c r="AWW48" s="597"/>
      <c r="AWX48" s="597"/>
      <c r="AWY48" s="597"/>
      <c r="AWZ48" s="597"/>
      <c r="AXA48" s="597" t="s">
        <v>409</v>
      </c>
      <c r="AXB48" s="597"/>
      <c r="AXC48" s="597"/>
      <c r="AXD48" s="597"/>
      <c r="AXE48" s="597"/>
      <c r="AXF48" s="597"/>
      <c r="AXG48" s="597"/>
      <c r="AXH48" s="597"/>
      <c r="AXI48" s="597" t="s">
        <v>409</v>
      </c>
      <c r="AXJ48" s="597"/>
      <c r="AXK48" s="597"/>
      <c r="AXL48" s="597"/>
      <c r="AXM48" s="597"/>
      <c r="AXN48" s="597"/>
      <c r="AXO48" s="597"/>
      <c r="AXP48" s="597"/>
      <c r="AXQ48" s="597" t="s">
        <v>409</v>
      </c>
      <c r="AXR48" s="597"/>
      <c r="AXS48" s="597"/>
      <c r="AXT48" s="597"/>
      <c r="AXU48" s="597"/>
      <c r="AXV48" s="597"/>
      <c r="AXW48" s="597"/>
      <c r="AXX48" s="597"/>
      <c r="AXY48" s="597" t="s">
        <v>409</v>
      </c>
      <c r="AXZ48" s="597"/>
      <c r="AYA48" s="597"/>
      <c r="AYB48" s="597"/>
      <c r="AYC48" s="597"/>
      <c r="AYD48" s="597"/>
      <c r="AYE48" s="597"/>
      <c r="AYF48" s="597"/>
      <c r="AYG48" s="597" t="s">
        <v>409</v>
      </c>
      <c r="AYH48" s="597"/>
      <c r="AYI48" s="597"/>
      <c r="AYJ48" s="597"/>
      <c r="AYK48" s="597"/>
      <c r="AYL48" s="597"/>
      <c r="AYM48" s="597"/>
      <c r="AYN48" s="597"/>
      <c r="AYO48" s="597" t="s">
        <v>409</v>
      </c>
      <c r="AYP48" s="597"/>
      <c r="AYQ48" s="597"/>
      <c r="AYR48" s="597"/>
      <c r="AYS48" s="597"/>
      <c r="AYT48" s="597"/>
      <c r="AYU48" s="597"/>
      <c r="AYV48" s="597"/>
      <c r="AYW48" s="597" t="s">
        <v>409</v>
      </c>
      <c r="AYX48" s="597"/>
      <c r="AYY48" s="597"/>
      <c r="AYZ48" s="597"/>
      <c r="AZA48" s="597"/>
      <c r="AZB48" s="597"/>
      <c r="AZC48" s="597"/>
      <c r="AZD48" s="597"/>
      <c r="AZE48" s="597" t="s">
        <v>409</v>
      </c>
      <c r="AZF48" s="597"/>
      <c r="AZG48" s="597"/>
      <c r="AZH48" s="597"/>
      <c r="AZI48" s="597"/>
      <c r="AZJ48" s="597"/>
      <c r="AZK48" s="597"/>
      <c r="AZL48" s="597"/>
      <c r="AZM48" s="597" t="s">
        <v>409</v>
      </c>
      <c r="AZN48" s="597"/>
      <c r="AZO48" s="597"/>
      <c r="AZP48" s="597"/>
      <c r="AZQ48" s="597"/>
      <c r="AZR48" s="597"/>
      <c r="AZS48" s="597"/>
      <c r="AZT48" s="597"/>
      <c r="AZU48" s="597" t="s">
        <v>409</v>
      </c>
      <c r="AZV48" s="597"/>
      <c r="AZW48" s="597"/>
      <c r="AZX48" s="597"/>
      <c r="AZY48" s="597"/>
      <c r="AZZ48" s="597"/>
      <c r="BAA48" s="597"/>
      <c r="BAB48" s="597"/>
      <c r="BAC48" s="597" t="s">
        <v>409</v>
      </c>
      <c r="BAD48" s="597"/>
      <c r="BAE48" s="597"/>
      <c r="BAF48" s="597"/>
      <c r="BAG48" s="597"/>
      <c r="BAH48" s="597"/>
      <c r="BAI48" s="597"/>
      <c r="BAJ48" s="597"/>
      <c r="BAK48" s="597" t="s">
        <v>409</v>
      </c>
      <c r="BAL48" s="597"/>
      <c r="BAM48" s="597"/>
      <c r="BAN48" s="597"/>
      <c r="BAO48" s="597"/>
      <c r="BAP48" s="597"/>
      <c r="BAQ48" s="597"/>
      <c r="BAR48" s="597"/>
      <c r="BAS48" s="597" t="s">
        <v>409</v>
      </c>
      <c r="BAT48" s="597"/>
      <c r="BAU48" s="597"/>
      <c r="BAV48" s="597"/>
      <c r="BAW48" s="597"/>
      <c r="BAX48" s="597"/>
      <c r="BAY48" s="597"/>
      <c r="BAZ48" s="597"/>
      <c r="BBA48" s="597" t="s">
        <v>409</v>
      </c>
      <c r="BBB48" s="597"/>
      <c r="BBC48" s="597"/>
      <c r="BBD48" s="597"/>
      <c r="BBE48" s="597"/>
      <c r="BBF48" s="597"/>
      <c r="BBG48" s="597"/>
      <c r="BBH48" s="597"/>
      <c r="BBI48" s="597" t="s">
        <v>409</v>
      </c>
      <c r="BBJ48" s="597"/>
      <c r="BBK48" s="597"/>
      <c r="BBL48" s="597"/>
      <c r="BBM48" s="597"/>
      <c r="BBN48" s="597"/>
      <c r="BBO48" s="597"/>
      <c r="BBP48" s="597"/>
      <c r="BBQ48" s="597" t="s">
        <v>409</v>
      </c>
      <c r="BBR48" s="597"/>
      <c r="BBS48" s="597"/>
      <c r="BBT48" s="597"/>
      <c r="BBU48" s="597"/>
      <c r="BBV48" s="597"/>
      <c r="BBW48" s="597"/>
      <c r="BBX48" s="597"/>
      <c r="BBY48" s="597" t="s">
        <v>409</v>
      </c>
      <c r="BBZ48" s="597"/>
      <c r="BCA48" s="597"/>
      <c r="BCB48" s="597"/>
      <c r="BCC48" s="597"/>
      <c r="BCD48" s="597"/>
      <c r="BCE48" s="597"/>
      <c r="BCF48" s="597"/>
      <c r="BCG48" s="597" t="s">
        <v>409</v>
      </c>
      <c r="BCH48" s="597"/>
      <c r="BCI48" s="597"/>
      <c r="BCJ48" s="597"/>
      <c r="BCK48" s="597"/>
      <c r="BCL48" s="597"/>
      <c r="BCM48" s="597"/>
      <c r="BCN48" s="597"/>
      <c r="BCO48" s="597" t="s">
        <v>409</v>
      </c>
      <c r="BCP48" s="597"/>
      <c r="BCQ48" s="597"/>
      <c r="BCR48" s="597"/>
      <c r="BCS48" s="597"/>
      <c r="BCT48" s="597"/>
      <c r="BCU48" s="597"/>
      <c r="BCV48" s="597"/>
      <c r="BCW48" s="597" t="s">
        <v>409</v>
      </c>
      <c r="BCX48" s="597"/>
      <c r="BCY48" s="597"/>
      <c r="BCZ48" s="597"/>
      <c r="BDA48" s="597"/>
      <c r="BDB48" s="597"/>
      <c r="BDC48" s="597"/>
      <c r="BDD48" s="597"/>
      <c r="BDE48" s="597" t="s">
        <v>409</v>
      </c>
      <c r="BDF48" s="597"/>
      <c r="BDG48" s="597"/>
      <c r="BDH48" s="597"/>
      <c r="BDI48" s="597"/>
      <c r="BDJ48" s="597"/>
      <c r="BDK48" s="597"/>
      <c r="BDL48" s="597"/>
      <c r="BDM48" s="597" t="s">
        <v>409</v>
      </c>
      <c r="BDN48" s="597"/>
      <c r="BDO48" s="597"/>
      <c r="BDP48" s="597"/>
      <c r="BDQ48" s="597"/>
      <c r="BDR48" s="597"/>
      <c r="BDS48" s="597"/>
      <c r="BDT48" s="597"/>
      <c r="BDU48" s="597" t="s">
        <v>409</v>
      </c>
      <c r="BDV48" s="597"/>
      <c r="BDW48" s="597"/>
      <c r="BDX48" s="597"/>
      <c r="BDY48" s="597"/>
      <c r="BDZ48" s="597"/>
      <c r="BEA48" s="597"/>
      <c r="BEB48" s="597"/>
      <c r="BEC48" s="597" t="s">
        <v>409</v>
      </c>
      <c r="BED48" s="597"/>
      <c r="BEE48" s="597"/>
      <c r="BEF48" s="597"/>
      <c r="BEG48" s="597"/>
      <c r="BEH48" s="597"/>
      <c r="BEI48" s="597"/>
      <c r="BEJ48" s="597"/>
      <c r="BEK48" s="597" t="s">
        <v>409</v>
      </c>
      <c r="BEL48" s="597"/>
      <c r="BEM48" s="597"/>
      <c r="BEN48" s="597"/>
      <c r="BEO48" s="597"/>
      <c r="BEP48" s="597"/>
      <c r="BEQ48" s="597"/>
      <c r="BER48" s="597"/>
      <c r="BES48" s="597" t="s">
        <v>409</v>
      </c>
      <c r="BET48" s="597"/>
      <c r="BEU48" s="597"/>
      <c r="BEV48" s="597"/>
      <c r="BEW48" s="597"/>
      <c r="BEX48" s="597"/>
      <c r="BEY48" s="597"/>
      <c r="BEZ48" s="597"/>
      <c r="BFA48" s="597" t="s">
        <v>409</v>
      </c>
      <c r="BFB48" s="597"/>
      <c r="BFC48" s="597"/>
      <c r="BFD48" s="597"/>
      <c r="BFE48" s="597"/>
      <c r="BFF48" s="597"/>
      <c r="BFG48" s="597"/>
      <c r="BFH48" s="597"/>
      <c r="BFI48" s="597" t="s">
        <v>409</v>
      </c>
      <c r="BFJ48" s="597"/>
      <c r="BFK48" s="597"/>
      <c r="BFL48" s="597"/>
      <c r="BFM48" s="597"/>
      <c r="BFN48" s="597"/>
      <c r="BFO48" s="597"/>
      <c r="BFP48" s="597"/>
      <c r="BFQ48" s="597" t="s">
        <v>409</v>
      </c>
      <c r="BFR48" s="597"/>
      <c r="BFS48" s="597"/>
      <c r="BFT48" s="597"/>
      <c r="BFU48" s="597"/>
      <c r="BFV48" s="597"/>
      <c r="BFW48" s="597"/>
      <c r="BFX48" s="597"/>
      <c r="BFY48" s="597" t="s">
        <v>409</v>
      </c>
      <c r="BFZ48" s="597"/>
      <c r="BGA48" s="597"/>
      <c r="BGB48" s="597"/>
      <c r="BGC48" s="597"/>
      <c r="BGD48" s="597"/>
      <c r="BGE48" s="597"/>
      <c r="BGF48" s="597"/>
      <c r="BGG48" s="597" t="s">
        <v>409</v>
      </c>
      <c r="BGH48" s="597"/>
      <c r="BGI48" s="597"/>
      <c r="BGJ48" s="597"/>
      <c r="BGK48" s="597"/>
      <c r="BGL48" s="597"/>
      <c r="BGM48" s="597"/>
      <c r="BGN48" s="597"/>
      <c r="BGO48" s="597" t="s">
        <v>409</v>
      </c>
      <c r="BGP48" s="597"/>
      <c r="BGQ48" s="597"/>
      <c r="BGR48" s="597"/>
      <c r="BGS48" s="597"/>
      <c r="BGT48" s="597"/>
      <c r="BGU48" s="597"/>
      <c r="BGV48" s="597"/>
      <c r="BGW48" s="597" t="s">
        <v>409</v>
      </c>
      <c r="BGX48" s="597"/>
      <c r="BGY48" s="597"/>
      <c r="BGZ48" s="597"/>
      <c r="BHA48" s="597"/>
      <c r="BHB48" s="597"/>
      <c r="BHC48" s="597"/>
      <c r="BHD48" s="597"/>
      <c r="BHE48" s="597" t="s">
        <v>409</v>
      </c>
      <c r="BHF48" s="597"/>
      <c r="BHG48" s="597"/>
      <c r="BHH48" s="597"/>
      <c r="BHI48" s="597"/>
      <c r="BHJ48" s="597"/>
      <c r="BHK48" s="597"/>
      <c r="BHL48" s="597"/>
      <c r="BHM48" s="597" t="s">
        <v>409</v>
      </c>
      <c r="BHN48" s="597"/>
      <c r="BHO48" s="597"/>
      <c r="BHP48" s="597"/>
      <c r="BHQ48" s="597"/>
      <c r="BHR48" s="597"/>
      <c r="BHS48" s="597"/>
      <c r="BHT48" s="597"/>
      <c r="BHU48" s="597" t="s">
        <v>409</v>
      </c>
      <c r="BHV48" s="597"/>
      <c r="BHW48" s="597"/>
      <c r="BHX48" s="597"/>
      <c r="BHY48" s="597"/>
      <c r="BHZ48" s="597"/>
      <c r="BIA48" s="597"/>
      <c r="BIB48" s="597"/>
      <c r="BIC48" s="597" t="s">
        <v>409</v>
      </c>
      <c r="BID48" s="597"/>
      <c r="BIE48" s="597"/>
      <c r="BIF48" s="597"/>
      <c r="BIG48" s="597"/>
      <c r="BIH48" s="597"/>
      <c r="BII48" s="597"/>
      <c r="BIJ48" s="597"/>
      <c r="BIK48" s="597" t="s">
        <v>409</v>
      </c>
      <c r="BIL48" s="597"/>
      <c r="BIM48" s="597"/>
      <c r="BIN48" s="597"/>
      <c r="BIO48" s="597"/>
      <c r="BIP48" s="597"/>
      <c r="BIQ48" s="597"/>
      <c r="BIR48" s="597"/>
      <c r="BIS48" s="597" t="s">
        <v>409</v>
      </c>
      <c r="BIT48" s="597"/>
      <c r="BIU48" s="597"/>
      <c r="BIV48" s="597"/>
      <c r="BIW48" s="597"/>
      <c r="BIX48" s="597"/>
      <c r="BIY48" s="597"/>
      <c r="BIZ48" s="597"/>
      <c r="BJA48" s="597" t="s">
        <v>409</v>
      </c>
      <c r="BJB48" s="597"/>
      <c r="BJC48" s="597"/>
      <c r="BJD48" s="597"/>
      <c r="BJE48" s="597"/>
      <c r="BJF48" s="597"/>
      <c r="BJG48" s="597"/>
      <c r="BJH48" s="597"/>
      <c r="BJI48" s="597" t="s">
        <v>409</v>
      </c>
      <c r="BJJ48" s="597"/>
      <c r="BJK48" s="597"/>
      <c r="BJL48" s="597"/>
      <c r="BJM48" s="597"/>
      <c r="BJN48" s="597"/>
      <c r="BJO48" s="597"/>
      <c r="BJP48" s="597"/>
      <c r="BJQ48" s="597" t="s">
        <v>409</v>
      </c>
      <c r="BJR48" s="597"/>
      <c r="BJS48" s="597"/>
      <c r="BJT48" s="597"/>
      <c r="BJU48" s="597"/>
      <c r="BJV48" s="597"/>
      <c r="BJW48" s="597"/>
      <c r="BJX48" s="597"/>
      <c r="BJY48" s="597" t="s">
        <v>409</v>
      </c>
      <c r="BJZ48" s="597"/>
      <c r="BKA48" s="597"/>
      <c r="BKB48" s="597"/>
      <c r="BKC48" s="597"/>
      <c r="BKD48" s="597"/>
      <c r="BKE48" s="597"/>
      <c r="BKF48" s="597"/>
      <c r="BKG48" s="597" t="s">
        <v>409</v>
      </c>
      <c r="BKH48" s="597"/>
      <c r="BKI48" s="597"/>
      <c r="BKJ48" s="597"/>
      <c r="BKK48" s="597"/>
      <c r="BKL48" s="597"/>
      <c r="BKM48" s="597"/>
      <c r="BKN48" s="597"/>
      <c r="BKO48" s="597" t="s">
        <v>409</v>
      </c>
      <c r="BKP48" s="597"/>
      <c r="BKQ48" s="597"/>
      <c r="BKR48" s="597"/>
      <c r="BKS48" s="597"/>
      <c r="BKT48" s="597"/>
      <c r="BKU48" s="597"/>
      <c r="BKV48" s="597"/>
      <c r="BKW48" s="597" t="s">
        <v>409</v>
      </c>
      <c r="BKX48" s="597"/>
      <c r="BKY48" s="597"/>
      <c r="BKZ48" s="597"/>
      <c r="BLA48" s="597"/>
      <c r="BLB48" s="597"/>
      <c r="BLC48" s="597"/>
      <c r="BLD48" s="597"/>
      <c r="BLE48" s="597" t="s">
        <v>409</v>
      </c>
      <c r="BLF48" s="597"/>
      <c r="BLG48" s="597"/>
      <c r="BLH48" s="597"/>
      <c r="BLI48" s="597"/>
      <c r="BLJ48" s="597"/>
      <c r="BLK48" s="597"/>
      <c r="BLL48" s="597"/>
      <c r="BLM48" s="597" t="s">
        <v>409</v>
      </c>
      <c r="BLN48" s="597"/>
      <c r="BLO48" s="597"/>
      <c r="BLP48" s="597"/>
      <c r="BLQ48" s="597"/>
      <c r="BLR48" s="597"/>
      <c r="BLS48" s="597"/>
      <c r="BLT48" s="597"/>
      <c r="BLU48" s="597" t="s">
        <v>409</v>
      </c>
      <c r="BLV48" s="597"/>
      <c r="BLW48" s="597"/>
      <c r="BLX48" s="597"/>
      <c r="BLY48" s="597"/>
      <c r="BLZ48" s="597"/>
      <c r="BMA48" s="597"/>
      <c r="BMB48" s="597"/>
      <c r="BMC48" s="597" t="s">
        <v>409</v>
      </c>
      <c r="BMD48" s="597"/>
      <c r="BME48" s="597"/>
      <c r="BMF48" s="597"/>
      <c r="BMG48" s="597"/>
      <c r="BMH48" s="597"/>
      <c r="BMI48" s="597"/>
      <c r="BMJ48" s="597"/>
      <c r="BMK48" s="597" t="s">
        <v>409</v>
      </c>
      <c r="BML48" s="597"/>
      <c r="BMM48" s="597"/>
      <c r="BMN48" s="597"/>
      <c r="BMO48" s="597"/>
      <c r="BMP48" s="597"/>
      <c r="BMQ48" s="597"/>
      <c r="BMR48" s="597"/>
      <c r="BMS48" s="597" t="s">
        <v>409</v>
      </c>
      <c r="BMT48" s="597"/>
      <c r="BMU48" s="597"/>
      <c r="BMV48" s="597"/>
      <c r="BMW48" s="597"/>
      <c r="BMX48" s="597"/>
      <c r="BMY48" s="597"/>
      <c r="BMZ48" s="597"/>
      <c r="BNA48" s="597" t="s">
        <v>409</v>
      </c>
      <c r="BNB48" s="597"/>
      <c r="BNC48" s="597"/>
      <c r="BND48" s="597"/>
      <c r="BNE48" s="597"/>
      <c r="BNF48" s="597"/>
      <c r="BNG48" s="597"/>
      <c r="BNH48" s="597"/>
      <c r="BNI48" s="597" t="s">
        <v>409</v>
      </c>
      <c r="BNJ48" s="597"/>
      <c r="BNK48" s="597"/>
      <c r="BNL48" s="597"/>
      <c r="BNM48" s="597"/>
      <c r="BNN48" s="597"/>
      <c r="BNO48" s="597"/>
      <c r="BNP48" s="597"/>
      <c r="BNQ48" s="597" t="s">
        <v>409</v>
      </c>
      <c r="BNR48" s="597"/>
      <c r="BNS48" s="597"/>
      <c r="BNT48" s="597"/>
      <c r="BNU48" s="597"/>
      <c r="BNV48" s="597"/>
      <c r="BNW48" s="597"/>
      <c r="BNX48" s="597"/>
      <c r="BNY48" s="597" t="s">
        <v>409</v>
      </c>
      <c r="BNZ48" s="597"/>
      <c r="BOA48" s="597"/>
      <c r="BOB48" s="597"/>
      <c r="BOC48" s="597"/>
      <c r="BOD48" s="597"/>
      <c r="BOE48" s="597"/>
      <c r="BOF48" s="597"/>
      <c r="BOG48" s="597" t="s">
        <v>409</v>
      </c>
      <c r="BOH48" s="597"/>
      <c r="BOI48" s="597"/>
      <c r="BOJ48" s="597"/>
      <c r="BOK48" s="597"/>
      <c r="BOL48" s="597"/>
      <c r="BOM48" s="597"/>
      <c r="BON48" s="597"/>
      <c r="BOO48" s="597" t="s">
        <v>409</v>
      </c>
      <c r="BOP48" s="597"/>
      <c r="BOQ48" s="597"/>
      <c r="BOR48" s="597"/>
      <c r="BOS48" s="597"/>
      <c r="BOT48" s="597"/>
      <c r="BOU48" s="597"/>
      <c r="BOV48" s="597"/>
      <c r="BOW48" s="597" t="s">
        <v>409</v>
      </c>
      <c r="BOX48" s="597"/>
      <c r="BOY48" s="597"/>
      <c r="BOZ48" s="597"/>
      <c r="BPA48" s="597"/>
      <c r="BPB48" s="597"/>
      <c r="BPC48" s="597"/>
      <c r="BPD48" s="597"/>
      <c r="BPE48" s="597" t="s">
        <v>409</v>
      </c>
      <c r="BPF48" s="597"/>
      <c r="BPG48" s="597"/>
      <c r="BPH48" s="597"/>
      <c r="BPI48" s="597"/>
      <c r="BPJ48" s="597"/>
      <c r="BPK48" s="597"/>
      <c r="BPL48" s="597"/>
      <c r="BPM48" s="597" t="s">
        <v>409</v>
      </c>
      <c r="BPN48" s="597"/>
      <c r="BPO48" s="597"/>
      <c r="BPP48" s="597"/>
      <c r="BPQ48" s="597"/>
      <c r="BPR48" s="597"/>
      <c r="BPS48" s="597"/>
      <c r="BPT48" s="597"/>
      <c r="BPU48" s="597" t="s">
        <v>409</v>
      </c>
      <c r="BPV48" s="597"/>
      <c r="BPW48" s="597"/>
      <c r="BPX48" s="597"/>
      <c r="BPY48" s="597"/>
      <c r="BPZ48" s="597"/>
      <c r="BQA48" s="597"/>
      <c r="BQB48" s="597"/>
      <c r="BQC48" s="597" t="s">
        <v>409</v>
      </c>
      <c r="BQD48" s="597"/>
      <c r="BQE48" s="597"/>
      <c r="BQF48" s="597"/>
      <c r="BQG48" s="597"/>
      <c r="BQH48" s="597"/>
      <c r="BQI48" s="597"/>
      <c r="BQJ48" s="597"/>
      <c r="BQK48" s="597" t="s">
        <v>409</v>
      </c>
      <c r="BQL48" s="597"/>
      <c r="BQM48" s="597"/>
      <c r="BQN48" s="597"/>
      <c r="BQO48" s="597"/>
      <c r="BQP48" s="597"/>
      <c r="BQQ48" s="597"/>
      <c r="BQR48" s="597"/>
      <c r="BQS48" s="597" t="s">
        <v>409</v>
      </c>
      <c r="BQT48" s="597"/>
      <c r="BQU48" s="597"/>
      <c r="BQV48" s="597"/>
      <c r="BQW48" s="597"/>
      <c r="BQX48" s="597"/>
      <c r="BQY48" s="597"/>
      <c r="BQZ48" s="597"/>
      <c r="BRA48" s="597" t="s">
        <v>409</v>
      </c>
      <c r="BRB48" s="597"/>
      <c r="BRC48" s="597"/>
      <c r="BRD48" s="597"/>
      <c r="BRE48" s="597"/>
      <c r="BRF48" s="597"/>
      <c r="BRG48" s="597"/>
      <c r="BRH48" s="597"/>
      <c r="BRI48" s="597" t="s">
        <v>409</v>
      </c>
      <c r="BRJ48" s="597"/>
      <c r="BRK48" s="597"/>
      <c r="BRL48" s="597"/>
      <c r="BRM48" s="597"/>
      <c r="BRN48" s="597"/>
      <c r="BRO48" s="597"/>
      <c r="BRP48" s="597"/>
      <c r="BRQ48" s="597" t="s">
        <v>409</v>
      </c>
      <c r="BRR48" s="597"/>
      <c r="BRS48" s="597"/>
      <c r="BRT48" s="597"/>
      <c r="BRU48" s="597"/>
      <c r="BRV48" s="597"/>
      <c r="BRW48" s="597"/>
      <c r="BRX48" s="597"/>
      <c r="BRY48" s="597" t="s">
        <v>409</v>
      </c>
      <c r="BRZ48" s="597"/>
      <c r="BSA48" s="597"/>
      <c r="BSB48" s="597"/>
      <c r="BSC48" s="597"/>
      <c r="BSD48" s="597"/>
      <c r="BSE48" s="597"/>
      <c r="BSF48" s="597"/>
      <c r="BSG48" s="597" t="s">
        <v>409</v>
      </c>
      <c r="BSH48" s="597"/>
      <c r="BSI48" s="597"/>
      <c r="BSJ48" s="597"/>
      <c r="BSK48" s="597"/>
      <c r="BSL48" s="597"/>
      <c r="BSM48" s="597"/>
      <c r="BSN48" s="597"/>
      <c r="BSO48" s="597" t="s">
        <v>409</v>
      </c>
      <c r="BSP48" s="597"/>
      <c r="BSQ48" s="597"/>
      <c r="BSR48" s="597"/>
      <c r="BSS48" s="597"/>
      <c r="BST48" s="597"/>
      <c r="BSU48" s="597"/>
      <c r="BSV48" s="597"/>
      <c r="BSW48" s="597" t="s">
        <v>409</v>
      </c>
      <c r="BSX48" s="597"/>
      <c r="BSY48" s="597"/>
      <c r="BSZ48" s="597"/>
      <c r="BTA48" s="597"/>
      <c r="BTB48" s="597"/>
      <c r="BTC48" s="597"/>
      <c r="BTD48" s="597"/>
      <c r="BTE48" s="597" t="s">
        <v>409</v>
      </c>
      <c r="BTF48" s="597"/>
      <c r="BTG48" s="597"/>
      <c r="BTH48" s="597"/>
      <c r="BTI48" s="597"/>
      <c r="BTJ48" s="597"/>
      <c r="BTK48" s="597"/>
      <c r="BTL48" s="597"/>
      <c r="BTM48" s="597" t="s">
        <v>409</v>
      </c>
      <c r="BTN48" s="597"/>
      <c r="BTO48" s="597"/>
      <c r="BTP48" s="597"/>
      <c r="BTQ48" s="597"/>
      <c r="BTR48" s="597"/>
      <c r="BTS48" s="597"/>
      <c r="BTT48" s="597"/>
      <c r="BTU48" s="597" t="s">
        <v>409</v>
      </c>
      <c r="BTV48" s="597"/>
      <c r="BTW48" s="597"/>
      <c r="BTX48" s="597"/>
      <c r="BTY48" s="597"/>
      <c r="BTZ48" s="597"/>
      <c r="BUA48" s="597"/>
      <c r="BUB48" s="597"/>
      <c r="BUC48" s="597" t="s">
        <v>409</v>
      </c>
      <c r="BUD48" s="597"/>
      <c r="BUE48" s="597"/>
      <c r="BUF48" s="597"/>
      <c r="BUG48" s="597"/>
      <c r="BUH48" s="597"/>
      <c r="BUI48" s="597"/>
      <c r="BUJ48" s="597"/>
      <c r="BUK48" s="597" t="s">
        <v>409</v>
      </c>
      <c r="BUL48" s="597"/>
      <c r="BUM48" s="597"/>
      <c r="BUN48" s="597"/>
      <c r="BUO48" s="597"/>
      <c r="BUP48" s="597"/>
      <c r="BUQ48" s="597"/>
      <c r="BUR48" s="597"/>
      <c r="BUS48" s="597" t="s">
        <v>409</v>
      </c>
      <c r="BUT48" s="597"/>
      <c r="BUU48" s="597"/>
      <c r="BUV48" s="597"/>
      <c r="BUW48" s="597"/>
      <c r="BUX48" s="597"/>
      <c r="BUY48" s="597"/>
      <c r="BUZ48" s="597"/>
      <c r="BVA48" s="597" t="s">
        <v>409</v>
      </c>
      <c r="BVB48" s="597"/>
      <c r="BVC48" s="597"/>
      <c r="BVD48" s="597"/>
      <c r="BVE48" s="597"/>
      <c r="BVF48" s="597"/>
      <c r="BVG48" s="597"/>
      <c r="BVH48" s="597"/>
      <c r="BVI48" s="597" t="s">
        <v>409</v>
      </c>
      <c r="BVJ48" s="597"/>
      <c r="BVK48" s="597"/>
      <c r="BVL48" s="597"/>
      <c r="BVM48" s="597"/>
      <c r="BVN48" s="597"/>
      <c r="BVO48" s="597"/>
      <c r="BVP48" s="597"/>
      <c r="BVQ48" s="597" t="s">
        <v>409</v>
      </c>
      <c r="BVR48" s="597"/>
      <c r="BVS48" s="597"/>
      <c r="BVT48" s="597"/>
      <c r="BVU48" s="597"/>
      <c r="BVV48" s="597"/>
      <c r="BVW48" s="597"/>
      <c r="BVX48" s="597"/>
      <c r="BVY48" s="597" t="s">
        <v>409</v>
      </c>
      <c r="BVZ48" s="597"/>
      <c r="BWA48" s="597"/>
      <c r="BWB48" s="597"/>
      <c r="BWC48" s="597"/>
      <c r="BWD48" s="597"/>
      <c r="BWE48" s="597"/>
      <c r="BWF48" s="597"/>
      <c r="BWG48" s="597" t="s">
        <v>409</v>
      </c>
      <c r="BWH48" s="597"/>
      <c r="BWI48" s="597"/>
      <c r="BWJ48" s="597"/>
      <c r="BWK48" s="597"/>
      <c r="BWL48" s="597"/>
      <c r="BWM48" s="597"/>
      <c r="BWN48" s="597"/>
      <c r="BWO48" s="597" t="s">
        <v>409</v>
      </c>
      <c r="BWP48" s="597"/>
      <c r="BWQ48" s="597"/>
      <c r="BWR48" s="597"/>
      <c r="BWS48" s="597"/>
      <c r="BWT48" s="597"/>
      <c r="BWU48" s="597"/>
      <c r="BWV48" s="597"/>
      <c r="BWW48" s="597" t="s">
        <v>409</v>
      </c>
      <c r="BWX48" s="597"/>
      <c r="BWY48" s="597"/>
      <c r="BWZ48" s="597"/>
      <c r="BXA48" s="597"/>
      <c r="BXB48" s="597"/>
      <c r="BXC48" s="597"/>
      <c r="BXD48" s="597"/>
      <c r="BXE48" s="597" t="s">
        <v>409</v>
      </c>
      <c r="BXF48" s="597"/>
      <c r="BXG48" s="597"/>
      <c r="BXH48" s="597"/>
      <c r="BXI48" s="597"/>
      <c r="BXJ48" s="597"/>
      <c r="BXK48" s="597"/>
      <c r="BXL48" s="597"/>
      <c r="BXM48" s="597" t="s">
        <v>409</v>
      </c>
      <c r="BXN48" s="597"/>
      <c r="BXO48" s="597"/>
      <c r="BXP48" s="597"/>
      <c r="BXQ48" s="597"/>
      <c r="BXR48" s="597"/>
      <c r="BXS48" s="597"/>
      <c r="BXT48" s="597"/>
      <c r="BXU48" s="597" t="s">
        <v>409</v>
      </c>
      <c r="BXV48" s="597"/>
      <c r="BXW48" s="597"/>
      <c r="BXX48" s="597"/>
      <c r="BXY48" s="597"/>
      <c r="BXZ48" s="597"/>
      <c r="BYA48" s="597"/>
      <c r="BYB48" s="597"/>
      <c r="BYC48" s="597" t="s">
        <v>409</v>
      </c>
      <c r="BYD48" s="597"/>
      <c r="BYE48" s="597"/>
      <c r="BYF48" s="597"/>
      <c r="BYG48" s="597"/>
      <c r="BYH48" s="597"/>
      <c r="BYI48" s="597"/>
      <c r="BYJ48" s="597"/>
      <c r="BYK48" s="597" t="s">
        <v>409</v>
      </c>
      <c r="BYL48" s="597"/>
      <c r="BYM48" s="597"/>
      <c r="BYN48" s="597"/>
      <c r="BYO48" s="597"/>
      <c r="BYP48" s="597"/>
      <c r="BYQ48" s="597"/>
      <c r="BYR48" s="597"/>
      <c r="BYS48" s="597" t="s">
        <v>409</v>
      </c>
      <c r="BYT48" s="597"/>
      <c r="BYU48" s="597"/>
      <c r="BYV48" s="597"/>
      <c r="BYW48" s="597"/>
      <c r="BYX48" s="597"/>
      <c r="BYY48" s="597"/>
      <c r="BYZ48" s="597"/>
      <c r="BZA48" s="597" t="s">
        <v>409</v>
      </c>
      <c r="BZB48" s="597"/>
      <c r="BZC48" s="597"/>
      <c r="BZD48" s="597"/>
      <c r="BZE48" s="597"/>
      <c r="BZF48" s="597"/>
      <c r="BZG48" s="597"/>
      <c r="BZH48" s="597"/>
      <c r="BZI48" s="597" t="s">
        <v>409</v>
      </c>
      <c r="BZJ48" s="597"/>
      <c r="BZK48" s="597"/>
      <c r="BZL48" s="597"/>
      <c r="BZM48" s="597"/>
      <c r="BZN48" s="597"/>
      <c r="BZO48" s="597"/>
      <c r="BZP48" s="597"/>
      <c r="BZQ48" s="597" t="s">
        <v>409</v>
      </c>
      <c r="BZR48" s="597"/>
      <c r="BZS48" s="597"/>
      <c r="BZT48" s="597"/>
      <c r="BZU48" s="597"/>
      <c r="BZV48" s="597"/>
      <c r="BZW48" s="597"/>
      <c r="BZX48" s="597"/>
      <c r="BZY48" s="597" t="s">
        <v>409</v>
      </c>
      <c r="BZZ48" s="597"/>
      <c r="CAA48" s="597"/>
      <c r="CAB48" s="597"/>
      <c r="CAC48" s="597"/>
      <c r="CAD48" s="597"/>
      <c r="CAE48" s="597"/>
      <c r="CAF48" s="597"/>
      <c r="CAG48" s="597" t="s">
        <v>409</v>
      </c>
      <c r="CAH48" s="597"/>
      <c r="CAI48" s="597"/>
      <c r="CAJ48" s="597"/>
      <c r="CAK48" s="597"/>
      <c r="CAL48" s="597"/>
      <c r="CAM48" s="597"/>
      <c r="CAN48" s="597"/>
      <c r="CAO48" s="597" t="s">
        <v>409</v>
      </c>
      <c r="CAP48" s="597"/>
      <c r="CAQ48" s="597"/>
      <c r="CAR48" s="597"/>
      <c r="CAS48" s="597"/>
      <c r="CAT48" s="597"/>
      <c r="CAU48" s="597"/>
      <c r="CAV48" s="597"/>
      <c r="CAW48" s="597" t="s">
        <v>409</v>
      </c>
      <c r="CAX48" s="597"/>
      <c r="CAY48" s="597"/>
      <c r="CAZ48" s="597"/>
      <c r="CBA48" s="597"/>
      <c r="CBB48" s="597"/>
      <c r="CBC48" s="597"/>
      <c r="CBD48" s="597"/>
      <c r="CBE48" s="597" t="s">
        <v>409</v>
      </c>
      <c r="CBF48" s="597"/>
      <c r="CBG48" s="597"/>
      <c r="CBH48" s="597"/>
      <c r="CBI48" s="597"/>
      <c r="CBJ48" s="597"/>
      <c r="CBK48" s="597"/>
      <c r="CBL48" s="597"/>
      <c r="CBM48" s="597" t="s">
        <v>409</v>
      </c>
      <c r="CBN48" s="597"/>
      <c r="CBO48" s="597"/>
      <c r="CBP48" s="597"/>
      <c r="CBQ48" s="597"/>
      <c r="CBR48" s="597"/>
      <c r="CBS48" s="597"/>
      <c r="CBT48" s="597"/>
      <c r="CBU48" s="597" t="s">
        <v>409</v>
      </c>
      <c r="CBV48" s="597"/>
      <c r="CBW48" s="597"/>
      <c r="CBX48" s="597"/>
      <c r="CBY48" s="597"/>
      <c r="CBZ48" s="597"/>
      <c r="CCA48" s="597"/>
      <c r="CCB48" s="597"/>
      <c r="CCC48" s="597" t="s">
        <v>409</v>
      </c>
      <c r="CCD48" s="597"/>
      <c r="CCE48" s="597"/>
      <c r="CCF48" s="597"/>
      <c r="CCG48" s="597"/>
      <c r="CCH48" s="597"/>
      <c r="CCI48" s="597"/>
      <c r="CCJ48" s="597"/>
      <c r="CCK48" s="597" t="s">
        <v>409</v>
      </c>
      <c r="CCL48" s="597"/>
      <c r="CCM48" s="597"/>
      <c r="CCN48" s="597"/>
      <c r="CCO48" s="597"/>
      <c r="CCP48" s="597"/>
      <c r="CCQ48" s="597"/>
      <c r="CCR48" s="597"/>
      <c r="CCS48" s="597" t="s">
        <v>409</v>
      </c>
      <c r="CCT48" s="597"/>
      <c r="CCU48" s="597"/>
      <c r="CCV48" s="597"/>
      <c r="CCW48" s="597"/>
      <c r="CCX48" s="597"/>
      <c r="CCY48" s="597"/>
      <c r="CCZ48" s="597"/>
      <c r="CDA48" s="597" t="s">
        <v>409</v>
      </c>
      <c r="CDB48" s="597"/>
      <c r="CDC48" s="597"/>
      <c r="CDD48" s="597"/>
      <c r="CDE48" s="597"/>
      <c r="CDF48" s="597"/>
      <c r="CDG48" s="597"/>
      <c r="CDH48" s="597"/>
      <c r="CDI48" s="597" t="s">
        <v>409</v>
      </c>
      <c r="CDJ48" s="597"/>
      <c r="CDK48" s="597"/>
      <c r="CDL48" s="597"/>
      <c r="CDM48" s="597"/>
      <c r="CDN48" s="597"/>
      <c r="CDO48" s="597"/>
      <c r="CDP48" s="597"/>
      <c r="CDQ48" s="597" t="s">
        <v>409</v>
      </c>
      <c r="CDR48" s="597"/>
      <c r="CDS48" s="597"/>
      <c r="CDT48" s="597"/>
      <c r="CDU48" s="597"/>
      <c r="CDV48" s="597"/>
      <c r="CDW48" s="597"/>
      <c r="CDX48" s="597"/>
      <c r="CDY48" s="597" t="s">
        <v>409</v>
      </c>
      <c r="CDZ48" s="597"/>
      <c r="CEA48" s="597"/>
      <c r="CEB48" s="597"/>
      <c r="CEC48" s="597"/>
      <c r="CED48" s="597"/>
      <c r="CEE48" s="597"/>
      <c r="CEF48" s="597"/>
      <c r="CEG48" s="597" t="s">
        <v>409</v>
      </c>
      <c r="CEH48" s="597"/>
      <c r="CEI48" s="597"/>
      <c r="CEJ48" s="597"/>
      <c r="CEK48" s="597"/>
      <c r="CEL48" s="597"/>
      <c r="CEM48" s="597"/>
      <c r="CEN48" s="597"/>
      <c r="CEO48" s="597" t="s">
        <v>409</v>
      </c>
      <c r="CEP48" s="597"/>
      <c r="CEQ48" s="597"/>
      <c r="CER48" s="597"/>
      <c r="CES48" s="597"/>
      <c r="CET48" s="597"/>
      <c r="CEU48" s="597"/>
      <c r="CEV48" s="597"/>
      <c r="CEW48" s="597" t="s">
        <v>409</v>
      </c>
      <c r="CEX48" s="597"/>
      <c r="CEY48" s="597"/>
      <c r="CEZ48" s="597"/>
      <c r="CFA48" s="597"/>
      <c r="CFB48" s="597"/>
      <c r="CFC48" s="597"/>
      <c r="CFD48" s="597"/>
      <c r="CFE48" s="597" t="s">
        <v>409</v>
      </c>
      <c r="CFF48" s="597"/>
      <c r="CFG48" s="597"/>
      <c r="CFH48" s="597"/>
      <c r="CFI48" s="597"/>
      <c r="CFJ48" s="597"/>
      <c r="CFK48" s="597"/>
      <c r="CFL48" s="597"/>
      <c r="CFM48" s="597" t="s">
        <v>409</v>
      </c>
      <c r="CFN48" s="597"/>
      <c r="CFO48" s="597"/>
      <c r="CFP48" s="597"/>
      <c r="CFQ48" s="597"/>
      <c r="CFR48" s="597"/>
      <c r="CFS48" s="597"/>
      <c r="CFT48" s="597"/>
      <c r="CFU48" s="597" t="s">
        <v>409</v>
      </c>
      <c r="CFV48" s="597"/>
      <c r="CFW48" s="597"/>
      <c r="CFX48" s="597"/>
      <c r="CFY48" s="597"/>
      <c r="CFZ48" s="597"/>
      <c r="CGA48" s="597"/>
      <c r="CGB48" s="597"/>
      <c r="CGC48" s="597" t="s">
        <v>409</v>
      </c>
      <c r="CGD48" s="597"/>
      <c r="CGE48" s="597"/>
      <c r="CGF48" s="597"/>
      <c r="CGG48" s="597"/>
      <c r="CGH48" s="597"/>
      <c r="CGI48" s="597"/>
      <c r="CGJ48" s="597"/>
      <c r="CGK48" s="597" t="s">
        <v>409</v>
      </c>
      <c r="CGL48" s="597"/>
      <c r="CGM48" s="597"/>
      <c r="CGN48" s="597"/>
      <c r="CGO48" s="597"/>
      <c r="CGP48" s="597"/>
      <c r="CGQ48" s="597"/>
      <c r="CGR48" s="597"/>
      <c r="CGS48" s="597" t="s">
        <v>409</v>
      </c>
      <c r="CGT48" s="597"/>
      <c r="CGU48" s="597"/>
      <c r="CGV48" s="597"/>
      <c r="CGW48" s="597"/>
      <c r="CGX48" s="597"/>
      <c r="CGY48" s="597"/>
      <c r="CGZ48" s="597"/>
      <c r="CHA48" s="597" t="s">
        <v>409</v>
      </c>
      <c r="CHB48" s="597"/>
      <c r="CHC48" s="597"/>
      <c r="CHD48" s="597"/>
      <c r="CHE48" s="597"/>
      <c r="CHF48" s="597"/>
      <c r="CHG48" s="597"/>
      <c r="CHH48" s="597"/>
      <c r="CHI48" s="597" t="s">
        <v>409</v>
      </c>
      <c r="CHJ48" s="597"/>
      <c r="CHK48" s="597"/>
      <c r="CHL48" s="597"/>
      <c r="CHM48" s="597"/>
      <c r="CHN48" s="597"/>
      <c r="CHO48" s="597"/>
      <c r="CHP48" s="597"/>
      <c r="CHQ48" s="597" t="s">
        <v>409</v>
      </c>
      <c r="CHR48" s="597"/>
      <c r="CHS48" s="597"/>
      <c r="CHT48" s="597"/>
      <c r="CHU48" s="597"/>
      <c r="CHV48" s="597"/>
      <c r="CHW48" s="597"/>
      <c r="CHX48" s="597"/>
      <c r="CHY48" s="597" t="s">
        <v>409</v>
      </c>
      <c r="CHZ48" s="597"/>
      <c r="CIA48" s="597"/>
      <c r="CIB48" s="597"/>
      <c r="CIC48" s="597"/>
      <c r="CID48" s="597"/>
      <c r="CIE48" s="597"/>
      <c r="CIF48" s="597"/>
      <c r="CIG48" s="597" t="s">
        <v>409</v>
      </c>
      <c r="CIH48" s="597"/>
      <c r="CII48" s="597"/>
      <c r="CIJ48" s="597"/>
      <c r="CIK48" s="597"/>
      <c r="CIL48" s="597"/>
      <c r="CIM48" s="597"/>
      <c r="CIN48" s="597"/>
      <c r="CIO48" s="597" t="s">
        <v>409</v>
      </c>
      <c r="CIP48" s="597"/>
      <c r="CIQ48" s="597"/>
      <c r="CIR48" s="597"/>
      <c r="CIS48" s="597"/>
      <c r="CIT48" s="597"/>
      <c r="CIU48" s="597"/>
      <c r="CIV48" s="597"/>
      <c r="CIW48" s="597" t="s">
        <v>409</v>
      </c>
      <c r="CIX48" s="597"/>
      <c r="CIY48" s="597"/>
      <c r="CIZ48" s="597"/>
      <c r="CJA48" s="597"/>
      <c r="CJB48" s="597"/>
      <c r="CJC48" s="597"/>
      <c r="CJD48" s="597"/>
      <c r="CJE48" s="597" t="s">
        <v>409</v>
      </c>
      <c r="CJF48" s="597"/>
      <c r="CJG48" s="597"/>
      <c r="CJH48" s="597"/>
      <c r="CJI48" s="597"/>
      <c r="CJJ48" s="597"/>
      <c r="CJK48" s="597"/>
      <c r="CJL48" s="597"/>
      <c r="CJM48" s="597" t="s">
        <v>409</v>
      </c>
      <c r="CJN48" s="597"/>
      <c r="CJO48" s="597"/>
      <c r="CJP48" s="597"/>
      <c r="CJQ48" s="597"/>
      <c r="CJR48" s="597"/>
      <c r="CJS48" s="597"/>
      <c r="CJT48" s="597"/>
      <c r="CJU48" s="597" t="s">
        <v>409</v>
      </c>
      <c r="CJV48" s="597"/>
      <c r="CJW48" s="597"/>
      <c r="CJX48" s="597"/>
      <c r="CJY48" s="597"/>
      <c r="CJZ48" s="597"/>
      <c r="CKA48" s="597"/>
      <c r="CKB48" s="597"/>
      <c r="CKC48" s="597" t="s">
        <v>409</v>
      </c>
      <c r="CKD48" s="597"/>
      <c r="CKE48" s="597"/>
      <c r="CKF48" s="597"/>
      <c r="CKG48" s="597"/>
      <c r="CKH48" s="597"/>
      <c r="CKI48" s="597"/>
      <c r="CKJ48" s="597"/>
      <c r="CKK48" s="597" t="s">
        <v>409</v>
      </c>
      <c r="CKL48" s="597"/>
      <c r="CKM48" s="597"/>
      <c r="CKN48" s="597"/>
      <c r="CKO48" s="597"/>
      <c r="CKP48" s="597"/>
      <c r="CKQ48" s="597"/>
      <c r="CKR48" s="597"/>
      <c r="CKS48" s="597" t="s">
        <v>409</v>
      </c>
      <c r="CKT48" s="597"/>
      <c r="CKU48" s="597"/>
      <c r="CKV48" s="597"/>
      <c r="CKW48" s="597"/>
      <c r="CKX48" s="597"/>
      <c r="CKY48" s="597"/>
      <c r="CKZ48" s="597"/>
      <c r="CLA48" s="597" t="s">
        <v>409</v>
      </c>
      <c r="CLB48" s="597"/>
      <c r="CLC48" s="597"/>
      <c r="CLD48" s="597"/>
      <c r="CLE48" s="597"/>
      <c r="CLF48" s="597"/>
      <c r="CLG48" s="597"/>
      <c r="CLH48" s="597"/>
      <c r="CLI48" s="597" t="s">
        <v>409</v>
      </c>
      <c r="CLJ48" s="597"/>
      <c r="CLK48" s="597"/>
      <c r="CLL48" s="597"/>
      <c r="CLM48" s="597"/>
      <c r="CLN48" s="597"/>
      <c r="CLO48" s="597"/>
      <c r="CLP48" s="597"/>
      <c r="CLQ48" s="597" t="s">
        <v>409</v>
      </c>
      <c r="CLR48" s="597"/>
      <c r="CLS48" s="597"/>
      <c r="CLT48" s="597"/>
      <c r="CLU48" s="597"/>
      <c r="CLV48" s="597"/>
      <c r="CLW48" s="597"/>
      <c r="CLX48" s="597"/>
      <c r="CLY48" s="597" t="s">
        <v>409</v>
      </c>
      <c r="CLZ48" s="597"/>
      <c r="CMA48" s="597"/>
      <c r="CMB48" s="597"/>
      <c r="CMC48" s="597"/>
      <c r="CMD48" s="597"/>
      <c r="CME48" s="597"/>
      <c r="CMF48" s="597"/>
      <c r="CMG48" s="597" t="s">
        <v>409</v>
      </c>
      <c r="CMH48" s="597"/>
      <c r="CMI48" s="597"/>
      <c r="CMJ48" s="597"/>
      <c r="CMK48" s="597"/>
      <c r="CML48" s="597"/>
      <c r="CMM48" s="597"/>
      <c r="CMN48" s="597"/>
      <c r="CMO48" s="597" t="s">
        <v>409</v>
      </c>
      <c r="CMP48" s="597"/>
      <c r="CMQ48" s="597"/>
      <c r="CMR48" s="597"/>
      <c r="CMS48" s="597"/>
      <c r="CMT48" s="597"/>
      <c r="CMU48" s="597"/>
      <c r="CMV48" s="597"/>
      <c r="CMW48" s="597" t="s">
        <v>409</v>
      </c>
      <c r="CMX48" s="597"/>
      <c r="CMY48" s="597"/>
      <c r="CMZ48" s="597"/>
      <c r="CNA48" s="597"/>
      <c r="CNB48" s="597"/>
      <c r="CNC48" s="597"/>
      <c r="CND48" s="597"/>
      <c r="CNE48" s="597" t="s">
        <v>409</v>
      </c>
      <c r="CNF48" s="597"/>
      <c r="CNG48" s="597"/>
      <c r="CNH48" s="597"/>
      <c r="CNI48" s="597"/>
      <c r="CNJ48" s="597"/>
      <c r="CNK48" s="597"/>
      <c r="CNL48" s="597"/>
      <c r="CNM48" s="597" t="s">
        <v>409</v>
      </c>
      <c r="CNN48" s="597"/>
      <c r="CNO48" s="597"/>
      <c r="CNP48" s="597"/>
      <c r="CNQ48" s="597"/>
      <c r="CNR48" s="597"/>
      <c r="CNS48" s="597"/>
      <c r="CNT48" s="597"/>
      <c r="CNU48" s="597" t="s">
        <v>409</v>
      </c>
      <c r="CNV48" s="597"/>
      <c r="CNW48" s="597"/>
      <c r="CNX48" s="597"/>
      <c r="CNY48" s="597"/>
      <c r="CNZ48" s="597"/>
      <c r="COA48" s="597"/>
      <c r="COB48" s="597"/>
      <c r="COC48" s="597" t="s">
        <v>409</v>
      </c>
      <c r="COD48" s="597"/>
      <c r="COE48" s="597"/>
      <c r="COF48" s="597"/>
      <c r="COG48" s="597"/>
      <c r="COH48" s="597"/>
      <c r="COI48" s="597"/>
      <c r="COJ48" s="597"/>
      <c r="COK48" s="597" t="s">
        <v>409</v>
      </c>
      <c r="COL48" s="597"/>
      <c r="COM48" s="597"/>
      <c r="CON48" s="597"/>
      <c r="COO48" s="597"/>
      <c r="COP48" s="597"/>
      <c r="COQ48" s="597"/>
      <c r="COR48" s="597"/>
      <c r="COS48" s="597" t="s">
        <v>409</v>
      </c>
      <c r="COT48" s="597"/>
      <c r="COU48" s="597"/>
      <c r="COV48" s="597"/>
      <c r="COW48" s="597"/>
      <c r="COX48" s="597"/>
      <c r="COY48" s="597"/>
      <c r="COZ48" s="597"/>
      <c r="CPA48" s="597" t="s">
        <v>409</v>
      </c>
      <c r="CPB48" s="597"/>
      <c r="CPC48" s="597"/>
      <c r="CPD48" s="597"/>
      <c r="CPE48" s="597"/>
      <c r="CPF48" s="597"/>
      <c r="CPG48" s="597"/>
      <c r="CPH48" s="597"/>
      <c r="CPI48" s="597" t="s">
        <v>409</v>
      </c>
      <c r="CPJ48" s="597"/>
      <c r="CPK48" s="597"/>
      <c r="CPL48" s="597"/>
      <c r="CPM48" s="597"/>
      <c r="CPN48" s="597"/>
      <c r="CPO48" s="597"/>
      <c r="CPP48" s="597"/>
      <c r="CPQ48" s="597" t="s">
        <v>409</v>
      </c>
      <c r="CPR48" s="597"/>
      <c r="CPS48" s="597"/>
      <c r="CPT48" s="597"/>
      <c r="CPU48" s="597"/>
      <c r="CPV48" s="597"/>
      <c r="CPW48" s="597"/>
      <c r="CPX48" s="597"/>
      <c r="CPY48" s="597" t="s">
        <v>409</v>
      </c>
      <c r="CPZ48" s="597"/>
      <c r="CQA48" s="597"/>
      <c r="CQB48" s="597"/>
      <c r="CQC48" s="597"/>
      <c r="CQD48" s="597"/>
      <c r="CQE48" s="597"/>
      <c r="CQF48" s="597"/>
      <c r="CQG48" s="597" t="s">
        <v>409</v>
      </c>
      <c r="CQH48" s="597"/>
      <c r="CQI48" s="597"/>
      <c r="CQJ48" s="597"/>
      <c r="CQK48" s="597"/>
      <c r="CQL48" s="597"/>
      <c r="CQM48" s="597"/>
      <c r="CQN48" s="597"/>
      <c r="CQO48" s="597" t="s">
        <v>409</v>
      </c>
      <c r="CQP48" s="597"/>
      <c r="CQQ48" s="597"/>
      <c r="CQR48" s="597"/>
      <c r="CQS48" s="597"/>
      <c r="CQT48" s="597"/>
      <c r="CQU48" s="597"/>
      <c r="CQV48" s="597"/>
      <c r="CQW48" s="597" t="s">
        <v>409</v>
      </c>
      <c r="CQX48" s="597"/>
      <c r="CQY48" s="597"/>
      <c r="CQZ48" s="597"/>
      <c r="CRA48" s="597"/>
      <c r="CRB48" s="597"/>
      <c r="CRC48" s="597"/>
      <c r="CRD48" s="597"/>
      <c r="CRE48" s="597" t="s">
        <v>409</v>
      </c>
      <c r="CRF48" s="597"/>
      <c r="CRG48" s="597"/>
      <c r="CRH48" s="597"/>
      <c r="CRI48" s="597"/>
      <c r="CRJ48" s="597"/>
      <c r="CRK48" s="597"/>
      <c r="CRL48" s="597"/>
      <c r="CRM48" s="597" t="s">
        <v>409</v>
      </c>
      <c r="CRN48" s="597"/>
      <c r="CRO48" s="597"/>
      <c r="CRP48" s="597"/>
      <c r="CRQ48" s="597"/>
      <c r="CRR48" s="597"/>
      <c r="CRS48" s="597"/>
      <c r="CRT48" s="597"/>
      <c r="CRU48" s="597" t="s">
        <v>409</v>
      </c>
      <c r="CRV48" s="597"/>
      <c r="CRW48" s="597"/>
      <c r="CRX48" s="597"/>
      <c r="CRY48" s="597"/>
      <c r="CRZ48" s="597"/>
      <c r="CSA48" s="597"/>
      <c r="CSB48" s="597"/>
      <c r="CSC48" s="597" t="s">
        <v>409</v>
      </c>
      <c r="CSD48" s="597"/>
      <c r="CSE48" s="597"/>
      <c r="CSF48" s="597"/>
      <c r="CSG48" s="597"/>
      <c r="CSH48" s="597"/>
      <c r="CSI48" s="597"/>
      <c r="CSJ48" s="597"/>
      <c r="CSK48" s="597" t="s">
        <v>409</v>
      </c>
      <c r="CSL48" s="597"/>
      <c r="CSM48" s="597"/>
      <c r="CSN48" s="597"/>
      <c r="CSO48" s="597"/>
      <c r="CSP48" s="597"/>
      <c r="CSQ48" s="597"/>
      <c r="CSR48" s="597"/>
      <c r="CSS48" s="597" t="s">
        <v>409</v>
      </c>
      <c r="CST48" s="597"/>
      <c r="CSU48" s="597"/>
      <c r="CSV48" s="597"/>
      <c r="CSW48" s="597"/>
      <c r="CSX48" s="597"/>
      <c r="CSY48" s="597"/>
      <c r="CSZ48" s="597"/>
      <c r="CTA48" s="597" t="s">
        <v>409</v>
      </c>
      <c r="CTB48" s="597"/>
      <c r="CTC48" s="597"/>
      <c r="CTD48" s="597"/>
      <c r="CTE48" s="597"/>
      <c r="CTF48" s="597"/>
      <c r="CTG48" s="597"/>
      <c r="CTH48" s="597"/>
      <c r="CTI48" s="597" t="s">
        <v>409</v>
      </c>
      <c r="CTJ48" s="597"/>
      <c r="CTK48" s="597"/>
      <c r="CTL48" s="597"/>
      <c r="CTM48" s="597"/>
      <c r="CTN48" s="597"/>
      <c r="CTO48" s="597"/>
      <c r="CTP48" s="597"/>
      <c r="CTQ48" s="597" t="s">
        <v>409</v>
      </c>
      <c r="CTR48" s="597"/>
      <c r="CTS48" s="597"/>
      <c r="CTT48" s="597"/>
      <c r="CTU48" s="597"/>
      <c r="CTV48" s="597"/>
      <c r="CTW48" s="597"/>
      <c r="CTX48" s="597"/>
      <c r="CTY48" s="597" t="s">
        <v>409</v>
      </c>
      <c r="CTZ48" s="597"/>
      <c r="CUA48" s="597"/>
      <c r="CUB48" s="597"/>
      <c r="CUC48" s="597"/>
      <c r="CUD48" s="597"/>
      <c r="CUE48" s="597"/>
      <c r="CUF48" s="597"/>
      <c r="CUG48" s="597" t="s">
        <v>409</v>
      </c>
      <c r="CUH48" s="597"/>
      <c r="CUI48" s="597"/>
      <c r="CUJ48" s="597"/>
      <c r="CUK48" s="597"/>
      <c r="CUL48" s="597"/>
      <c r="CUM48" s="597"/>
      <c r="CUN48" s="597"/>
      <c r="CUO48" s="597" t="s">
        <v>409</v>
      </c>
      <c r="CUP48" s="597"/>
      <c r="CUQ48" s="597"/>
      <c r="CUR48" s="597"/>
      <c r="CUS48" s="597"/>
      <c r="CUT48" s="597"/>
      <c r="CUU48" s="597"/>
      <c r="CUV48" s="597"/>
      <c r="CUW48" s="597" t="s">
        <v>409</v>
      </c>
      <c r="CUX48" s="597"/>
      <c r="CUY48" s="597"/>
      <c r="CUZ48" s="597"/>
      <c r="CVA48" s="597"/>
      <c r="CVB48" s="597"/>
      <c r="CVC48" s="597"/>
      <c r="CVD48" s="597"/>
      <c r="CVE48" s="597" t="s">
        <v>409</v>
      </c>
      <c r="CVF48" s="597"/>
      <c r="CVG48" s="597"/>
      <c r="CVH48" s="597"/>
      <c r="CVI48" s="597"/>
      <c r="CVJ48" s="597"/>
      <c r="CVK48" s="597"/>
      <c r="CVL48" s="597"/>
      <c r="CVM48" s="597" t="s">
        <v>409</v>
      </c>
      <c r="CVN48" s="597"/>
      <c r="CVO48" s="597"/>
      <c r="CVP48" s="597"/>
      <c r="CVQ48" s="597"/>
      <c r="CVR48" s="597"/>
      <c r="CVS48" s="597"/>
      <c r="CVT48" s="597"/>
      <c r="CVU48" s="597" t="s">
        <v>409</v>
      </c>
      <c r="CVV48" s="597"/>
      <c r="CVW48" s="597"/>
      <c r="CVX48" s="597"/>
      <c r="CVY48" s="597"/>
      <c r="CVZ48" s="597"/>
      <c r="CWA48" s="597"/>
      <c r="CWB48" s="597"/>
      <c r="CWC48" s="597" t="s">
        <v>409</v>
      </c>
      <c r="CWD48" s="597"/>
      <c r="CWE48" s="597"/>
      <c r="CWF48" s="597"/>
      <c r="CWG48" s="597"/>
      <c r="CWH48" s="597"/>
      <c r="CWI48" s="597"/>
      <c r="CWJ48" s="597"/>
      <c r="CWK48" s="597" t="s">
        <v>409</v>
      </c>
      <c r="CWL48" s="597"/>
      <c r="CWM48" s="597"/>
      <c r="CWN48" s="597"/>
      <c r="CWO48" s="597"/>
      <c r="CWP48" s="597"/>
      <c r="CWQ48" s="597"/>
      <c r="CWR48" s="597"/>
      <c r="CWS48" s="597" t="s">
        <v>409</v>
      </c>
      <c r="CWT48" s="597"/>
      <c r="CWU48" s="597"/>
      <c r="CWV48" s="597"/>
      <c r="CWW48" s="597"/>
      <c r="CWX48" s="597"/>
      <c r="CWY48" s="597"/>
      <c r="CWZ48" s="597"/>
      <c r="CXA48" s="597" t="s">
        <v>409</v>
      </c>
      <c r="CXB48" s="597"/>
      <c r="CXC48" s="597"/>
      <c r="CXD48" s="597"/>
      <c r="CXE48" s="597"/>
      <c r="CXF48" s="597"/>
      <c r="CXG48" s="597"/>
      <c r="CXH48" s="597"/>
      <c r="CXI48" s="597" t="s">
        <v>409</v>
      </c>
      <c r="CXJ48" s="597"/>
      <c r="CXK48" s="597"/>
      <c r="CXL48" s="597"/>
      <c r="CXM48" s="597"/>
      <c r="CXN48" s="597"/>
      <c r="CXO48" s="597"/>
      <c r="CXP48" s="597"/>
      <c r="CXQ48" s="597" t="s">
        <v>409</v>
      </c>
      <c r="CXR48" s="597"/>
      <c r="CXS48" s="597"/>
      <c r="CXT48" s="597"/>
      <c r="CXU48" s="597"/>
      <c r="CXV48" s="597"/>
      <c r="CXW48" s="597"/>
      <c r="CXX48" s="597"/>
      <c r="CXY48" s="597" t="s">
        <v>409</v>
      </c>
      <c r="CXZ48" s="597"/>
      <c r="CYA48" s="597"/>
      <c r="CYB48" s="597"/>
      <c r="CYC48" s="597"/>
      <c r="CYD48" s="597"/>
      <c r="CYE48" s="597"/>
      <c r="CYF48" s="597"/>
      <c r="CYG48" s="597" t="s">
        <v>409</v>
      </c>
      <c r="CYH48" s="597"/>
      <c r="CYI48" s="597"/>
      <c r="CYJ48" s="597"/>
      <c r="CYK48" s="597"/>
      <c r="CYL48" s="597"/>
      <c r="CYM48" s="597"/>
      <c r="CYN48" s="597"/>
      <c r="CYO48" s="597" t="s">
        <v>409</v>
      </c>
      <c r="CYP48" s="597"/>
      <c r="CYQ48" s="597"/>
      <c r="CYR48" s="597"/>
      <c r="CYS48" s="597"/>
      <c r="CYT48" s="597"/>
      <c r="CYU48" s="597"/>
      <c r="CYV48" s="597"/>
      <c r="CYW48" s="597" t="s">
        <v>409</v>
      </c>
      <c r="CYX48" s="597"/>
      <c r="CYY48" s="597"/>
      <c r="CYZ48" s="597"/>
      <c r="CZA48" s="597"/>
      <c r="CZB48" s="597"/>
      <c r="CZC48" s="597"/>
      <c r="CZD48" s="597"/>
      <c r="CZE48" s="597" t="s">
        <v>409</v>
      </c>
      <c r="CZF48" s="597"/>
      <c r="CZG48" s="597"/>
      <c r="CZH48" s="597"/>
      <c r="CZI48" s="597"/>
      <c r="CZJ48" s="597"/>
      <c r="CZK48" s="597"/>
      <c r="CZL48" s="597"/>
      <c r="CZM48" s="597" t="s">
        <v>409</v>
      </c>
      <c r="CZN48" s="597"/>
      <c r="CZO48" s="597"/>
      <c r="CZP48" s="597"/>
      <c r="CZQ48" s="597"/>
      <c r="CZR48" s="597"/>
      <c r="CZS48" s="597"/>
      <c r="CZT48" s="597"/>
      <c r="CZU48" s="597" t="s">
        <v>409</v>
      </c>
      <c r="CZV48" s="597"/>
      <c r="CZW48" s="597"/>
      <c r="CZX48" s="597"/>
      <c r="CZY48" s="597"/>
      <c r="CZZ48" s="597"/>
      <c r="DAA48" s="597"/>
      <c r="DAB48" s="597"/>
      <c r="DAC48" s="597" t="s">
        <v>409</v>
      </c>
      <c r="DAD48" s="597"/>
      <c r="DAE48" s="597"/>
      <c r="DAF48" s="597"/>
      <c r="DAG48" s="597"/>
      <c r="DAH48" s="597"/>
      <c r="DAI48" s="597"/>
      <c r="DAJ48" s="597"/>
      <c r="DAK48" s="597" t="s">
        <v>409</v>
      </c>
      <c r="DAL48" s="597"/>
      <c r="DAM48" s="597"/>
      <c r="DAN48" s="597"/>
      <c r="DAO48" s="597"/>
      <c r="DAP48" s="597"/>
      <c r="DAQ48" s="597"/>
      <c r="DAR48" s="597"/>
      <c r="DAS48" s="597" t="s">
        <v>409</v>
      </c>
      <c r="DAT48" s="597"/>
      <c r="DAU48" s="597"/>
      <c r="DAV48" s="597"/>
      <c r="DAW48" s="597"/>
      <c r="DAX48" s="597"/>
      <c r="DAY48" s="597"/>
      <c r="DAZ48" s="597"/>
      <c r="DBA48" s="597" t="s">
        <v>409</v>
      </c>
      <c r="DBB48" s="597"/>
      <c r="DBC48" s="597"/>
      <c r="DBD48" s="597"/>
      <c r="DBE48" s="597"/>
      <c r="DBF48" s="597"/>
      <c r="DBG48" s="597"/>
      <c r="DBH48" s="597"/>
      <c r="DBI48" s="597" t="s">
        <v>409</v>
      </c>
      <c r="DBJ48" s="597"/>
      <c r="DBK48" s="597"/>
      <c r="DBL48" s="597"/>
      <c r="DBM48" s="597"/>
      <c r="DBN48" s="597"/>
      <c r="DBO48" s="597"/>
      <c r="DBP48" s="597"/>
      <c r="DBQ48" s="597" t="s">
        <v>409</v>
      </c>
      <c r="DBR48" s="597"/>
      <c r="DBS48" s="597"/>
      <c r="DBT48" s="597"/>
      <c r="DBU48" s="597"/>
      <c r="DBV48" s="597"/>
      <c r="DBW48" s="597"/>
      <c r="DBX48" s="597"/>
      <c r="DBY48" s="597" t="s">
        <v>409</v>
      </c>
      <c r="DBZ48" s="597"/>
      <c r="DCA48" s="597"/>
      <c r="DCB48" s="597"/>
      <c r="DCC48" s="597"/>
      <c r="DCD48" s="597"/>
      <c r="DCE48" s="597"/>
      <c r="DCF48" s="597"/>
      <c r="DCG48" s="597" t="s">
        <v>409</v>
      </c>
      <c r="DCH48" s="597"/>
      <c r="DCI48" s="597"/>
      <c r="DCJ48" s="597"/>
      <c r="DCK48" s="597"/>
      <c r="DCL48" s="597"/>
      <c r="DCM48" s="597"/>
      <c r="DCN48" s="597"/>
      <c r="DCO48" s="597" t="s">
        <v>409</v>
      </c>
      <c r="DCP48" s="597"/>
      <c r="DCQ48" s="597"/>
      <c r="DCR48" s="597"/>
      <c r="DCS48" s="597"/>
      <c r="DCT48" s="597"/>
      <c r="DCU48" s="597"/>
      <c r="DCV48" s="597"/>
      <c r="DCW48" s="597" t="s">
        <v>409</v>
      </c>
      <c r="DCX48" s="597"/>
      <c r="DCY48" s="597"/>
      <c r="DCZ48" s="597"/>
      <c r="DDA48" s="597"/>
      <c r="DDB48" s="597"/>
      <c r="DDC48" s="597"/>
      <c r="DDD48" s="597"/>
      <c r="DDE48" s="597" t="s">
        <v>409</v>
      </c>
      <c r="DDF48" s="597"/>
      <c r="DDG48" s="597"/>
      <c r="DDH48" s="597"/>
      <c r="DDI48" s="597"/>
      <c r="DDJ48" s="597"/>
      <c r="DDK48" s="597"/>
      <c r="DDL48" s="597"/>
      <c r="DDM48" s="597" t="s">
        <v>409</v>
      </c>
      <c r="DDN48" s="597"/>
      <c r="DDO48" s="597"/>
      <c r="DDP48" s="597"/>
      <c r="DDQ48" s="597"/>
      <c r="DDR48" s="597"/>
      <c r="DDS48" s="597"/>
      <c r="DDT48" s="597"/>
      <c r="DDU48" s="597" t="s">
        <v>409</v>
      </c>
      <c r="DDV48" s="597"/>
      <c r="DDW48" s="597"/>
      <c r="DDX48" s="597"/>
      <c r="DDY48" s="597"/>
      <c r="DDZ48" s="597"/>
      <c r="DEA48" s="597"/>
      <c r="DEB48" s="597"/>
      <c r="DEC48" s="597" t="s">
        <v>409</v>
      </c>
      <c r="DED48" s="597"/>
      <c r="DEE48" s="597"/>
      <c r="DEF48" s="597"/>
      <c r="DEG48" s="597"/>
      <c r="DEH48" s="597"/>
      <c r="DEI48" s="597"/>
      <c r="DEJ48" s="597"/>
      <c r="DEK48" s="597" t="s">
        <v>409</v>
      </c>
      <c r="DEL48" s="597"/>
      <c r="DEM48" s="597"/>
      <c r="DEN48" s="597"/>
      <c r="DEO48" s="597"/>
      <c r="DEP48" s="597"/>
      <c r="DEQ48" s="597"/>
      <c r="DER48" s="597"/>
      <c r="DES48" s="597" t="s">
        <v>409</v>
      </c>
      <c r="DET48" s="597"/>
      <c r="DEU48" s="597"/>
      <c r="DEV48" s="597"/>
      <c r="DEW48" s="597"/>
      <c r="DEX48" s="597"/>
      <c r="DEY48" s="597"/>
      <c r="DEZ48" s="597"/>
      <c r="DFA48" s="597" t="s">
        <v>409</v>
      </c>
      <c r="DFB48" s="597"/>
      <c r="DFC48" s="597"/>
      <c r="DFD48" s="597"/>
      <c r="DFE48" s="597"/>
      <c r="DFF48" s="597"/>
      <c r="DFG48" s="597"/>
      <c r="DFH48" s="597"/>
      <c r="DFI48" s="597" t="s">
        <v>409</v>
      </c>
      <c r="DFJ48" s="597"/>
      <c r="DFK48" s="597"/>
      <c r="DFL48" s="597"/>
      <c r="DFM48" s="597"/>
      <c r="DFN48" s="597"/>
      <c r="DFO48" s="597"/>
      <c r="DFP48" s="597"/>
      <c r="DFQ48" s="597" t="s">
        <v>409</v>
      </c>
      <c r="DFR48" s="597"/>
      <c r="DFS48" s="597"/>
      <c r="DFT48" s="597"/>
      <c r="DFU48" s="597"/>
      <c r="DFV48" s="597"/>
      <c r="DFW48" s="597"/>
      <c r="DFX48" s="597"/>
      <c r="DFY48" s="597" t="s">
        <v>409</v>
      </c>
      <c r="DFZ48" s="597"/>
      <c r="DGA48" s="597"/>
      <c r="DGB48" s="597"/>
      <c r="DGC48" s="597"/>
      <c r="DGD48" s="597"/>
      <c r="DGE48" s="597"/>
      <c r="DGF48" s="597"/>
      <c r="DGG48" s="597" t="s">
        <v>409</v>
      </c>
      <c r="DGH48" s="597"/>
      <c r="DGI48" s="597"/>
      <c r="DGJ48" s="597"/>
      <c r="DGK48" s="597"/>
      <c r="DGL48" s="597"/>
      <c r="DGM48" s="597"/>
      <c r="DGN48" s="597"/>
      <c r="DGO48" s="597" t="s">
        <v>409</v>
      </c>
      <c r="DGP48" s="597"/>
      <c r="DGQ48" s="597"/>
      <c r="DGR48" s="597"/>
      <c r="DGS48" s="597"/>
      <c r="DGT48" s="597"/>
      <c r="DGU48" s="597"/>
      <c r="DGV48" s="597"/>
      <c r="DGW48" s="597" t="s">
        <v>409</v>
      </c>
      <c r="DGX48" s="597"/>
      <c r="DGY48" s="597"/>
      <c r="DGZ48" s="597"/>
      <c r="DHA48" s="597"/>
      <c r="DHB48" s="597"/>
      <c r="DHC48" s="597"/>
      <c r="DHD48" s="597"/>
      <c r="DHE48" s="597" t="s">
        <v>409</v>
      </c>
      <c r="DHF48" s="597"/>
      <c r="DHG48" s="597"/>
      <c r="DHH48" s="597"/>
      <c r="DHI48" s="597"/>
      <c r="DHJ48" s="597"/>
      <c r="DHK48" s="597"/>
      <c r="DHL48" s="597"/>
      <c r="DHM48" s="597" t="s">
        <v>409</v>
      </c>
      <c r="DHN48" s="597"/>
      <c r="DHO48" s="597"/>
      <c r="DHP48" s="597"/>
      <c r="DHQ48" s="597"/>
      <c r="DHR48" s="597"/>
      <c r="DHS48" s="597"/>
      <c r="DHT48" s="597"/>
      <c r="DHU48" s="597" t="s">
        <v>409</v>
      </c>
      <c r="DHV48" s="597"/>
      <c r="DHW48" s="597"/>
      <c r="DHX48" s="597"/>
      <c r="DHY48" s="597"/>
      <c r="DHZ48" s="597"/>
      <c r="DIA48" s="597"/>
      <c r="DIB48" s="597"/>
      <c r="DIC48" s="597" t="s">
        <v>409</v>
      </c>
      <c r="DID48" s="597"/>
      <c r="DIE48" s="597"/>
      <c r="DIF48" s="597"/>
      <c r="DIG48" s="597"/>
      <c r="DIH48" s="597"/>
      <c r="DII48" s="597"/>
      <c r="DIJ48" s="597"/>
      <c r="DIK48" s="597" t="s">
        <v>409</v>
      </c>
      <c r="DIL48" s="597"/>
      <c r="DIM48" s="597"/>
      <c r="DIN48" s="597"/>
      <c r="DIO48" s="597"/>
      <c r="DIP48" s="597"/>
      <c r="DIQ48" s="597"/>
      <c r="DIR48" s="597"/>
      <c r="DIS48" s="597" t="s">
        <v>409</v>
      </c>
      <c r="DIT48" s="597"/>
      <c r="DIU48" s="597"/>
      <c r="DIV48" s="597"/>
      <c r="DIW48" s="597"/>
      <c r="DIX48" s="597"/>
      <c r="DIY48" s="597"/>
      <c r="DIZ48" s="597"/>
      <c r="DJA48" s="597" t="s">
        <v>409</v>
      </c>
      <c r="DJB48" s="597"/>
      <c r="DJC48" s="597"/>
      <c r="DJD48" s="597"/>
      <c r="DJE48" s="597"/>
      <c r="DJF48" s="597"/>
      <c r="DJG48" s="597"/>
      <c r="DJH48" s="597"/>
      <c r="DJI48" s="597" t="s">
        <v>409</v>
      </c>
      <c r="DJJ48" s="597"/>
      <c r="DJK48" s="597"/>
      <c r="DJL48" s="597"/>
      <c r="DJM48" s="597"/>
      <c r="DJN48" s="597"/>
      <c r="DJO48" s="597"/>
      <c r="DJP48" s="597"/>
      <c r="DJQ48" s="597" t="s">
        <v>409</v>
      </c>
      <c r="DJR48" s="597"/>
      <c r="DJS48" s="597"/>
      <c r="DJT48" s="597"/>
      <c r="DJU48" s="597"/>
      <c r="DJV48" s="597"/>
      <c r="DJW48" s="597"/>
      <c r="DJX48" s="597"/>
      <c r="DJY48" s="597" t="s">
        <v>409</v>
      </c>
      <c r="DJZ48" s="597"/>
      <c r="DKA48" s="597"/>
      <c r="DKB48" s="597"/>
      <c r="DKC48" s="597"/>
      <c r="DKD48" s="597"/>
      <c r="DKE48" s="597"/>
      <c r="DKF48" s="597"/>
      <c r="DKG48" s="597" t="s">
        <v>409</v>
      </c>
      <c r="DKH48" s="597"/>
      <c r="DKI48" s="597"/>
      <c r="DKJ48" s="597"/>
      <c r="DKK48" s="597"/>
      <c r="DKL48" s="597"/>
      <c r="DKM48" s="597"/>
      <c r="DKN48" s="597"/>
      <c r="DKO48" s="597" t="s">
        <v>409</v>
      </c>
      <c r="DKP48" s="597"/>
      <c r="DKQ48" s="597"/>
      <c r="DKR48" s="597"/>
      <c r="DKS48" s="597"/>
      <c r="DKT48" s="597"/>
      <c r="DKU48" s="597"/>
      <c r="DKV48" s="597"/>
      <c r="DKW48" s="597" t="s">
        <v>409</v>
      </c>
      <c r="DKX48" s="597"/>
      <c r="DKY48" s="597"/>
      <c r="DKZ48" s="597"/>
      <c r="DLA48" s="597"/>
      <c r="DLB48" s="597"/>
      <c r="DLC48" s="597"/>
      <c r="DLD48" s="597"/>
      <c r="DLE48" s="597" t="s">
        <v>409</v>
      </c>
      <c r="DLF48" s="597"/>
      <c r="DLG48" s="597"/>
      <c r="DLH48" s="597"/>
      <c r="DLI48" s="597"/>
      <c r="DLJ48" s="597"/>
      <c r="DLK48" s="597"/>
      <c r="DLL48" s="597"/>
      <c r="DLM48" s="597" t="s">
        <v>409</v>
      </c>
      <c r="DLN48" s="597"/>
      <c r="DLO48" s="597"/>
      <c r="DLP48" s="597"/>
      <c r="DLQ48" s="597"/>
      <c r="DLR48" s="597"/>
      <c r="DLS48" s="597"/>
      <c r="DLT48" s="597"/>
      <c r="DLU48" s="597" t="s">
        <v>409</v>
      </c>
      <c r="DLV48" s="597"/>
      <c r="DLW48" s="597"/>
      <c r="DLX48" s="597"/>
      <c r="DLY48" s="597"/>
      <c r="DLZ48" s="597"/>
      <c r="DMA48" s="597"/>
      <c r="DMB48" s="597"/>
      <c r="DMC48" s="597" t="s">
        <v>409</v>
      </c>
      <c r="DMD48" s="597"/>
      <c r="DME48" s="597"/>
      <c r="DMF48" s="597"/>
      <c r="DMG48" s="597"/>
      <c r="DMH48" s="597"/>
      <c r="DMI48" s="597"/>
      <c r="DMJ48" s="597"/>
      <c r="DMK48" s="597" t="s">
        <v>409</v>
      </c>
      <c r="DML48" s="597"/>
      <c r="DMM48" s="597"/>
      <c r="DMN48" s="597"/>
      <c r="DMO48" s="597"/>
      <c r="DMP48" s="597"/>
      <c r="DMQ48" s="597"/>
      <c r="DMR48" s="597"/>
      <c r="DMS48" s="597" t="s">
        <v>409</v>
      </c>
      <c r="DMT48" s="597"/>
      <c r="DMU48" s="597"/>
      <c r="DMV48" s="597"/>
      <c r="DMW48" s="597"/>
      <c r="DMX48" s="597"/>
      <c r="DMY48" s="597"/>
      <c r="DMZ48" s="597"/>
      <c r="DNA48" s="597" t="s">
        <v>409</v>
      </c>
      <c r="DNB48" s="597"/>
      <c r="DNC48" s="597"/>
      <c r="DND48" s="597"/>
      <c r="DNE48" s="597"/>
      <c r="DNF48" s="597"/>
      <c r="DNG48" s="597"/>
      <c r="DNH48" s="597"/>
      <c r="DNI48" s="597" t="s">
        <v>409</v>
      </c>
      <c r="DNJ48" s="597"/>
      <c r="DNK48" s="597"/>
      <c r="DNL48" s="597"/>
      <c r="DNM48" s="597"/>
      <c r="DNN48" s="597"/>
      <c r="DNO48" s="597"/>
      <c r="DNP48" s="597"/>
      <c r="DNQ48" s="597" t="s">
        <v>409</v>
      </c>
      <c r="DNR48" s="597"/>
      <c r="DNS48" s="597"/>
      <c r="DNT48" s="597"/>
      <c r="DNU48" s="597"/>
      <c r="DNV48" s="597"/>
      <c r="DNW48" s="597"/>
      <c r="DNX48" s="597"/>
      <c r="DNY48" s="597" t="s">
        <v>409</v>
      </c>
      <c r="DNZ48" s="597"/>
      <c r="DOA48" s="597"/>
      <c r="DOB48" s="597"/>
      <c r="DOC48" s="597"/>
      <c r="DOD48" s="597"/>
      <c r="DOE48" s="597"/>
      <c r="DOF48" s="597"/>
      <c r="DOG48" s="597" t="s">
        <v>409</v>
      </c>
      <c r="DOH48" s="597"/>
      <c r="DOI48" s="597"/>
      <c r="DOJ48" s="597"/>
      <c r="DOK48" s="597"/>
      <c r="DOL48" s="597"/>
      <c r="DOM48" s="597"/>
      <c r="DON48" s="597"/>
      <c r="DOO48" s="597" t="s">
        <v>409</v>
      </c>
      <c r="DOP48" s="597"/>
      <c r="DOQ48" s="597"/>
      <c r="DOR48" s="597"/>
      <c r="DOS48" s="597"/>
      <c r="DOT48" s="597"/>
      <c r="DOU48" s="597"/>
      <c r="DOV48" s="597"/>
      <c r="DOW48" s="597" t="s">
        <v>409</v>
      </c>
      <c r="DOX48" s="597"/>
      <c r="DOY48" s="597"/>
      <c r="DOZ48" s="597"/>
      <c r="DPA48" s="597"/>
      <c r="DPB48" s="597"/>
      <c r="DPC48" s="597"/>
      <c r="DPD48" s="597"/>
      <c r="DPE48" s="597" t="s">
        <v>409</v>
      </c>
      <c r="DPF48" s="597"/>
      <c r="DPG48" s="597"/>
      <c r="DPH48" s="597"/>
      <c r="DPI48" s="597"/>
      <c r="DPJ48" s="597"/>
      <c r="DPK48" s="597"/>
      <c r="DPL48" s="597"/>
      <c r="DPM48" s="597" t="s">
        <v>409</v>
      </c>
      <c r="DPN48" s="597"/>
      <c r="DPO48" s="597"/>
      <c r="DPP48" s="597"/>
      <c r="DPQ48" s="597"/>
      <c r="DPR48" s="597"/>
      <c r="DPS48" s="597"/>
      <c r="DPT48" s="597"/>
      <c r="DPU48" s="597" t="s">
        <v>409</v>
      </c>
      <c r="DPV48" s="597"/>
      <c r="DPW48" s="597"/>
      <c r="DPX48" s="597"/>
      <c r="DPY48" s="597"/>
      <c r="DPZ48" s="597"/>
      <c r="DQA48" s="597"/>
      <c r="DQB48" s="597"/>
      <c r="DQC48" s="597" t="s">
        <v>409</v>
      </c>
      <c r="DQD48" s="597"/>
      <c r="DQE48" s="597"/>
      <c r="DQF48" s="597"/>
      <c r="DQG48" s="597"/>
      <c r="DQH48" s="597"/>
      <c r="DQI48" s="597"/>
      <c r="DQJ48" s="597"/>
      <c r="DQK48" s="597" t="s">
        <v>409</v>
      </c>
      <c r="DQL48" s="597"/>
      <c r="DQM48" s="597"/>
      <c r="DQN48" s="597"/>
      <c r="DQO48" s="597"/>
      <c r="DQP48" s="597"/>
      <c r="DQQ48" s="597"/>
      <c r="DQR48" s="597"/>
      <c r="DQS48" s="597" t="s">
        <v>409</v>
      </c>
      <c r="DQT48" s="597"/>
      <c r="DQU48" s="597"/>
      <c r="DQV48" s="597"/>
      <c r="DQW48" s="597"/>
      <c r="DQX48" s="597"/>
      <c r="DQY48" s="597"/>
      <c r="DQZ48" s="597"/>
      <c r="DRA48" s="597" t="s">
        <v>409</v>
      </c>
      <c r="DRB48" s="597"/>
      <c r="DRC48" s="597"/>
      <c r="DRD48" s="597"/>
      <c r="DRE48" s="597"/>
      <c r="DRF48" s="597"/>
      <c r="DRG48" s="597"/>
      <c r="DRH48" s="597"/>
      <c r="DRI48" s="597" t="s">
        <v>409</v>
      </c>
      <c r="DRJ48" s="597"/>
      <c r="DRK48" s="597"/>
      <c r="DRL48" s="597"/>
      <c r="DRM48" s="597"/>
      <c r="DRN48" s="597"/>
      <c r="DRO48" s="597"/>
      <c r="DRP48" s="597"/>
      <c r="DRQ48" s="597" t="s">
        <v>409</v>
      </c>
      <c r="DRR48" s="597"/>
      <c r="DRS48" s="597"/>
      <c r="DRT48" s="597"/>
      <c r="DRU48" s="597"/>
      <c r="DRV48" s="597"/>
      <c r="DRW48" s="597"/>
      <c r="DRX48" s="597"/>
      <c r="DRY48" s="597" t="s">
        <v>409</v>
      </c>
      <c r="DRZ48" s="597"/>
      <c r="DSA48" s="597"/>
      <c r="DSB48" s="597"/>
      <c r="DSC48" s="597"/>
      <c r="DSD48" s="597"/>
      <c r="DSE48" s="597"/>
      <c r="DSF48" s="597"/>
      <c r="DSG48" s="597" t="s">
        <v>409</v>
      </c>
      <c r="DSH48" s="597"/>
      <c r="DSI48" s="597"/>
      <c r="DSJ48" s="597"/>
      <c r="DSK48" s="597"/>
      <c r="DSL48" s="597"/>
      <c r="DSM48" s="597"/>
      <c r="DSN48" s="597"/>
      <c r="DSO48" s="597" t="s">
        <v>409</v>
      </c>
      <c r="DSP48" s="597"/>
      <c r="DSQ48" s="597"/>
      <c r="DSR48" s="597"/>
      <c r="DSS48" s="597"/>
      <c r="DST48" s="597"/>
      <c r="DSU48" s="597"/>
      <c r="DSV48" s="597"/>
      <c r="DSW48" s="597" t="s">
        <v>409</v>
      </c>
      <c r="DSX48" s="597"/>
      <c r="DSY48" s="597"/>
      <c r="DSZ48" s="597"/>
      <c r="DTA48" s="597"/>
      <c r="DTB48" s="597"/>
      <c r="DTC48" s="597"/>
      <c r="DTD48" s="597"/>
      <c r="DTE48" s="597" t="s">
        <v>409</v>
      </c>
      <c r="DTF48" s="597"/>
      <c r="DTG48" s="597"/>
      <c r="DTH48" s="597"/>
      <c r="DTI48" s="597"/>
      <c r="DTJ48" s="597"/>
      <c r="DTK48" s="597"/>
      <c r="DTL48" s="597"/>
      <c r="DTM48" s="597" t="s">
        <v>409</v>
      </c>
      <c r="DTN48" s="597"/>
      <c r="DTO48" s="597"/>
      <c r="DTP48" s="597"/>
      <c r="DTQ48" s="597"/>
      <c r="DTR48" s="597"/>
      <c r="DTS48" s="597"/>
      <c r="DTT48" s="597"/>
      <c r="DTU48" s="597" t="s">
        <v>409</v>
      </c>
      <c r="DTV48" s="597"/>
      <c r="DTW48" s="597"/>
      <c r="DTX48" s="597"/>
      <c r="DTY48" s="597"/>
      <c r="DTZ48" s="597"/>
      <c r="DUA48" s="597"/>
      <c r="DUB48" s="597"/>
      <c r="DUC48" s="597" t="s">
        <v>409</v>
      </c>
      <c r="DUD48" s="597"/>
      <c r="DUE48" s="597"/>
      <c r="DUF48" s="597"/>
      <c r="DUG48" s="597"/>
      <c r="DUH48" s="597"/>
      <c r="DUI48" s="597"/>
      <c r="DUJ48" s="597"/>
      <c r="DUK48" s="597" t="s">
        <v>409</v>
      </c>
      <c r="DUL48" s="597"/>
      <c r="DUM48" s="597"/>
      <c r="DUN48" s="597"/>
      <c r="DUO48" s="597"/>
      <c r="DUP48" s="597"/>
      <c r="DUQ48" s="597"/>
      <c r="DUR48" s="597"/>
      <c r="DUS48" s="597" t="s">
        <v>409</v>
      </c>
      <c r="DUT48" s="597"/>
      <c r="DUU48" s="597"/>
      <c r="DUV48" s="597"/>
      <c r="DUW48" s="597"/>
      <c r="DUX48" s="597"/>
      <c r="DUY48" s="597"/>
      <c r="DUZ48" s="597"/>
      <c r="DVA48" s="597" t="s">
        <v>409</v>
      </c>
      <c r="DVB48" s="597"/>
      <c r="DVC48" s="597"/>
      <c r="DVD48" s="597"/>
      <c r="DVE48" s="597"/>
      <c r="DVF48" s="597"/>
      <c r="DVG48" s="597"/>
      <c r="DVH48" s="597"/>
      <c r="DVI48" s="597" t="s">
        <v>409</v>
      </c>
      <c r="DVJ48" s="597"/>
      <c r="DVK48" s="597"/>
      <c r="DVL48" s="597"/>
      <c r="DVM48" s="597"/>
      <c r="DVN48" s="597"/>
      <c r="DVO48" s="597"/>
      <c r="DVP48" s="597"/>
      <c r="DVQ48" s="597" t="s">
        <v>409</v>
      </c>
      <c r="DVR48" s="597"/>
      <c r="DVS48" s="597"/>
      <c r="DVT48" s="597"/>
      <c r="DVU48" s="597"/>
      <c r="DVV48" s="597"/>
      <c r="DVW48" s="597"/>
      <c r="DVX48" s="597"/>
      <c r="DVY48" s="597" t="s">
        <v>409</v>
      </c>
      <c r="DVZ48" s="597"/>
      <c r="DWA48" s="597"/>
      <c r="DWB48" s="597"/>
      <c r="DWC48" s="597"/>
      <c r="DWD48" s="597"/>
      <c r="DWE48" s="597"/>
      <c r="DWF48" s="597"/>
      <c r="DWG48" s="597" t="s">
        <v>409</v>
      </c>
      <c r="DWH48" s="597"/>
      <c r="DWI48" s="597"/>
      <c r="DWJ48" s="597"/>
      <c r="DWK48" s="597"/>
      <c r="DWL48" s="597"/>
      <c r="DWM48" s="597"/>
      <c r="DWN48" s="597"/>
      <c r="DWO48" s="597" t="s">
        <v>409</v>
      </c>
      <c r="DWP48" s="597"/>
      <c r="DWQ48" s="597"/>
      <c r="DWR48" s="597"/>
      <c r="DWS48" s="597"/>
      <c r="DWT48" s="597"/>
      <c r="DWU48" s="597"/>
      <c r="DWV48" s="597"/>
      <c r="DWW48" s="597" t="s">
        <v>409</v>
      </c>
      <c r="DWX48" s="597"/>
      <c r="DWY48" s="597"/>
      <c r="DWZ48" s="597"/>
      <c r="DXA48" s="597"/>
      <c r="DXB48" s="597"/>
      <c r="DXC48" s="597"/>
      <c r="DXD48" s="597"/>
      <c r="DXE48" s="597" t="s">
        <v>409</v>
      </c>
      <c r="DXF48" s="597"/>
      <c r="DXG48" s="597"/>
      <c r="DXH48" s="597"/>
      <c r="DXI48" s="597"/>
      <c r="DXJ48" s="597"/>
      <c r="DXK48" s="597"/>
      <c r="DXL48" s="597"/>
      <c r="DXM48" s="597" t="s">
        <v>409</v>
      </c>
      <c r="DXN48" s="597"/>
      <c r="DXO48" s="597"/>
      <c r="DXP48" s="597"/>
      <c r="DXQ48" s="597"/>
      <c r="DXR48" s="597"/>
      <c r="DXS48" s="597"/>
      <c r="DXT48" s="597"/>
      <c r="DXU48" s="597" t="s">
        <v>409</v>
      </c>
      <c r="DXV48" s="597"/>
      <c r="DXW48" s="597"/>
      <c r="DXX48" s="597"/>
      <c r="DXY48" s="597"/>
      <c r="DXZ48" s="597"/>
      <c r="DYA48" s="597"/>
      <c r="DYB48" s="597"/>
      <c r="DYC48" s="597" t="s">
        <v>409</v>
      </c>
      <c r="DYD48" s="597"/>
      <c r="DYE48" s="597"/>
      <c r="DYF48" s="597"/>
      <c r="DYG48" s="597"/>
      <c r="DYH48" s="597"/>
      <c r="DYI48" s="597"/>
      <c r="DYJ48" s="597"/>
      <c r="DYK48" s="597" t="s">
        <v>409</v>
      </c>
      <c r="DYL48" s="597"/>
      <c r="DYM48" s="597"/>
      <c r="DYN48" s="597"/>
      <c r="DYO48" s="597"/>
      <c r="DYP48" s="597"/>
      <c r="DYQ48" s="597"/>
      <c r="DYR48" s="597"/>
      <c r="DYS48" s="597" t="s">
        <v>409</v>
      </c>
      <c r="DYT48" s="597"/>
      <c r="DYU48" s="597"/>
      <c r="DYV48" s="597"/>
      <c r="DYW48" s="597"/>
      <c r="DYX48" s="597"/>
      <c r="DYY48" s="597"/>
      <c r="DYZ48" s="597"/>
      <c r="DZA48" s="597" t="s">
        <v>409</v>
      </c>
      <c r="DZB48" s="597"/>
      <c r="DZC48" s="597"/>
      <c r="DZD48" s="597"/>
      <c r="DZE48" s="597"/>
      <c r="DZF48" s="597"/>
      <c r="DZG48" s="597"/>
      <c r="DZH48" s="597"/>
      <c r="DZI48" s="597" t="s">
        <v>409</v>
      </c>
      <c r="DZJ48" s="597"/>
      <c r="DZK48" s="597"/>
      <c r="DZL48" s="597"/>
      <c r="DZM48" s="597"/>
      <c r="DZN48" s="597"/>
      <c r="DZO48" s="597"/>
      <c r="DZP48" s="597"/>
      <c r="DZQ48" s="597" t="s">
        <v>409</v>
      </c>
      <c r="DZR48" s="597"/>
      <c r="DZS48" s="597"/>
      <c r="DZT48" s="597"/>
      <c r="DZU48" s="597"/>
      <c r="DZV48" s="597"/>
      <c r="DZW48" s="597"/>
      <c r="DZX48" s="597"/>
      <c r="DZY48" s="597" t="s">
        <v>409</v>
      </c>
      <c r="DZZ48" s="597"/>
      <c r="EAA48" s="597"/>
      <c r="EAB48" s="597"/>
      <c r="EAC48" s="597"/>
      <c r="EAD48" s="597"/>
      <c r="EAE48" s="597"/>
      <c r="EAF48" s="597"/>
      <c r="EAG48" s="597" t="s">
        <v>409</v>
      </c>
      <c r="EAH48" s="597"/>
      <c r="EAI48" s="597"/>
      <c r="EAJ48" s="597"/>
      <c r="EAK48" s="597"/>
      <c r="EAL48" s="597"/>
      <c r="EAM48" s="597"/>
      <c r="EAN48" s="597"/>
      <c r="EAO48" s="597" t="s">
        <v>409</v>
      </c>
      <c r="EAP48" s="597"/>
      <c r="EAQ48" s="597"/>
      <c r="EAR48" s="597"/>
      <c r="EAS48" s="597"/>
      <c r="EAT48" s="597"/>
      <c r="EAU48" s="597"/>
      <c r="EAV48" s="597"/>
      <c r="EAW48" s="597" t="s">
        <v>409</v>
      </c>
      <c r="EAX48" s="597"/>
      <c r="EAY48" s="597"/>
      <c r="EAZ48" s="597"/>
      <c r="EBA48" s="597"/>
      <c r="EBB48" s="597"/>
      <c r="EBC48" s="597"/>
      <c r="EBD48" s="597"/>
      <c r="EBE48" s="597" t="s">
        <v>409</v>
      </c>
      <c r="EBF48" s="597"/>
      <c r="EBG48" s="597"/>
      <c r="EBH48" s="597"/>
      <c r="EBI48" s="597"/>
      <c r="EBJ48" s="597"/>
      <c r="EBK48" s="597"/>
      <c r="EBL48" s="597"/>
      <c r="EBM48" s="597" t="s">
        <v>409</v>
      </c>
      <c r="EBN48" s="597"/>
      <c r="EBO48" s="597"/>
      <c r="EBP48" s="597"/>
      <c r="EBQ48" s="597"/>
      <c r="EBR48" s="597"/>
      <c r="EBS48" s="597"/>
      <c r="EBT48" s="597"/>
      <c r="EBU48" s="597" t="s">
        <v>409</v>
      </c>
      <c r="EBV48" s="597"/>
      <c r="EBW48" s="597"/>
      <c r="EBX48" s="597"/>
      <c r="EBY48" s="597"/>
      <c r="EBZ48" s="597"/>
      <c r="ECA48" s="597"/>
      <c r="ECB48" s="597"/>
      <c r="ECC48" s="597" t="s">
        <v>409</v>
      </c>
      <c r="ECD48" s="597"/>
      <c r="ECE48" s="597"/>
      <c r="ECF48" s="597"/>
      <c r="ECG48" s="597"/>
      <c r="ECH48" s="597"/>
      <c r="ECI48" s="597"/>
      <c r="ECJ48" s="597"/>
      <c r="ECK48" s="597" t="s">
        <v>409</v>
      </c>
      <c r="ECL48" s="597"/>
      <c r="ECM48" s="597"/>
      <c r="ECN48" s="597"/>
      <c r="ECO48" s="597"/>
      <c r="ECP48" s="597"/>
      <c r="ECQ48" s="597"/>
      <c r="ECR48" s="597"/>
      <c r="ECS48" s="597" t="s">
        <v>409</v>
      </c>
      <c r="ECT48" s="597"/>
      <c r="ECU48" s="597"/>
      <c r="ECV48" s="597"/>
      <c r="ECW48" s="597"/>
      <c r="ECX48" s="597"/>
      <c r="ECY48" s="597"/>
      <c r="ECZ48" s="597"/>
      <c r="EDA48" s="597" t="s">
        <v>409</v>
      </c>
      <c r="EDB48" s="597"/>
      <c r="EDC48" s="597"/>
      <c r="EDD48" s="597"/>
      <c r="EDE48" s="597"/>
      <c r="EDF48" s="597"/>
      <c r="EDG48" s="597"/>
      <c r="EDH48" s="597"/>
      <c r="EDI48" s="597" t="s">
        <v>409</v>
      </c>
      <c r="EDJ48" s="597"/>
      <c r="EDK48" s="597"/>
      <c r="EDL48" s="597"/>
      <c r="EDM48" s="597"/>
      <c r="EDN48" s="597"/>
      <c r="EDO48" s="597"/>
      <c r="EDP48" s="597"/>
      <c r="EDQ48" s="597" t="s">
        <v>409</v>
      </c>
      <c r="EDR48" s="597"/>
      <c r="EDS48" s="597"/>
      <c r="EDT48" s="597"/>
      <c r="EDU48" s="597"/>
      <c r="EDV48" s="597"/>
      <c r="EDW48" s="597"/>
      <c r="EDX48" s="597"/>
      <c r="EDY48" s="597" t="s">
        <v>409</v>
      </c>
      <c r="EDZ48" s="597"/>
      <c r="EEA48" s="597"/>
      <c r="EEB48" s="597"/>
      <c r="EEC48" s="597"/>
      <c r="EED48" s="597"/>
      <c r="EEE48" s="597"/>
      <c r="EEF48" s="597"/>
      <c r="EEG48" s="597" t="s">
        <v>409</v>
      </c>
      <c r="EEH48" s="597"/>
      <c r="EEI48" s="597"/>
      <c r="EEJ48" s="597"/>
      <c r="EEK48" s="597"/>
      <c r="EEL48" s="597"/>
      <c r="EEM48" s="597"/>
      <c r="EEN48" s="597"/>
      <c r="EEO48" s="597" t="s">
        <v>409</v>
      </c>
      <c r="EEP48" s="597"/>
      <c r="EEQ48" s="597"/>
      <c r="EER48" s="597"/>
      <c r="EES48" s="597"/>
      <c r="EET48" s="597"/>
      <c r="EEU48" s="597"/>
      <c r="EEV48" s="597"/>
      <c r="EEW48" s="597" t="s">
        <v>409</v>
      </c>
      <c r="EEX48" s="597"/>
      <c r="EEY48" s="597"/>
      <c r="EEZ48" s="597"/>
      <c r="EFA48" s="597"/>
      <c r="EFB48" s="597"/>
      <c r="EFC48" s="597"/>
      <c r="EFD48" s="597"/>
      <c r="EFE48" s="597" t="s">
        <v>409</v>
      </c>
      <c r="EFF48" s="597"/>
      <c r="EFG48" s="597"/>
      <c r="EFH48" s="597"/>
      <c r="EFI48" s="597"/>
      <c r="EFJ48" s="597"/>
      <c r="EFK48" s="597"/>
      <c r="EFL48" s="597"/>
      <c r="EFM48" s="597" t="s">
        <v>409</v>
      </c>
      <c r="EFN48" s="597"/>
      <c r="EFO48" s="597"/>
      <c r="EFP48" s="597"/>
      <c r="EFQ48" s="597"/>
      <c r="EFR48" s="597"/>
      <c r="EFS48" s="597"/>
      <c r="EFT48" s="597"/>
      <c r="EFU48" s="597" t="s">
        <v>409</v>
      </c>
      <c r="EFV48" s="597"/>
      <c r="EFW48" s="597"/>
      <c r="EFX48" s="597"/>
      <c r="EFY48" s="597"/>
      <c r="EFZ48" s="597"/>
      <c r="EGA48" s="597"/>
      <c r="EGB48" s="597"/>
      <c r="EGC48" s="597" t="s">
        <v>409</v>
      </c>
      <c r="EGD48" s="597"/>
      <c r="EGE48" s="597"/>
      <c r="EGF48" s="597"/>
      <c r="EGG48" s="597"/>
      <c r="EGH48" s="597"/>
      <c r="EGI48" s="597"/>
      <c r="EGJ48" s="597"/>
      <c r="EGK48" s="597" t="s">
        <v>409</v>
      </c>
      <c r="EGL48" s="597"/>
      <c r="EGM48" s="597"/>
      <c r="EGN48" s="597"/>
      <c r="EGO48" s="597"/>
      <c r="EGP48" s="597"/>
      <c r="EGQ48" s="597"/>
      <c r="EGR48" s="597"/>
      <c r="EGS48" s="597" t="s">
        <v>409</v>
      </c>
      <c r="EGT48" s="597"/>
      <c r="EGU48" s="597"/>
      <c r="EGV48" s="597"/>
      <c r="EGW48" s="597"/>
      <c r="EGX48" s="597"/>
      <c r="EGY48" s="597"/>
      <c r="EGZ48" s="597"/>
      <c r="EHA48" s="597" t="s">
        <v>409</v>
      </c>
      <c r="EHB48" s="597"/>
      <c r="EHC48" s="597"/>
      <c r="EHD48" s="597"/>
      <c r="EHE48" s="597"/>
      <c r="EHF48" s="597"/>
      <c r="EHG48" s="597"/>
      <c r="EHH48" s="597"/>
      <c r="EHI48" s="597" t="s">
        <v>409</v>
      </c>
      <c r="EHJ48" s="597"/>
      <c r="EHK48" s="597"/>
      <c r="EHL48" s="597"/>
      <c r="EHM48" s="597"/>
      <c r="EHN48" s="597"/>
      <c r="EHO48" s="597"/>
      <c r="EHP48" s="597"/>
      <c r="EHQ48" s="597" t="s">
        <v>409</v>
      </c>
      <c r="EHR48" s="597"/>
      <c r="EHS48" s="597"/>
      <c r="EHT48" s="597"/>
      <c r="EHU48" s="597"/>
      <c r="EHV48" s="597"/>
      <c r="EHW48" s="597"/>
      <c r="EHX48" s="597"/>
      <c r="EHY48" s="597" t="s">
        <v>409</v>
      </c>
      <c r="EHZ48" s="597"/>
      <c r="EIA48" s="597"/>
      <c r="EIB48" s="597"/>
      <c r="EIC48" s="597"/>
      <c r="EID48" s="597"/>
      <c r="EIE48" s="597"/>
      <c r="EIF48" s="597"/>
      <c r="EIG48" s="597" t="s">
        <v>409</v>
      </c>
      <c r="EIH48" s="597"/>
      <c r="EII48" s="597"/>
      <c r="EIJ48" s="597"/>
      <c r="EIK48" s="597"/>
      <c r="EIL48" s="597"/>
      <c r="EIM48" s="597"/>
      <c r="EIN48" s="597"/>
      <c r="EIO48" s="597" t="s">
        <v>409</v>
      </c>
      <c r="EIP48" s="597"/>
      <c r="EIQ48" s="597"/>
      <c r="EIR48" s="597"/>
      <c r="EIS48" s="597"/>
      <c r="EIT48" s="597"/>
      <c r="EIU48" s="597"/>
      <c r="EIV48" s="597"/>
      <c r="EIW48" s="597" t="s">
        <v>409</v>
      </c>
      <c r="EIX48" s="597"/>
      <c r="EIY48" s="597"/>
      <c r="EIZ48" s="597"/>
      <c r="EJA48" s="597"/>
      <c r="EJB48" s="597"/>
      <c r="EJC48" s="597"/>
      <c r="EJD48" s="597"/>
      <c r="EJE48" s="597" t="s">
        <v>409</v>
      </c>
      <c r="EJF48" s="597"/>
      <c r="EJG48" s="597"/>
      <c r="EJH48" s="597"/>
      <c r="EJI48" s="597"/>
      <c r="EJJ48" s="597"/>
      <c r="EJK48" s="597"/>
      <c r="EJL48" s="597"/>
      <c r="EJM48" s="597" t="s">
        <v>409</v>
      </c>
      <c r="EJN48" s="597"/>
      <c r="EJO48" s="597"/>
      <c r="EJP48" s="597"/>
      <c r="EJQ48" s="597"/>
      <c r="EJR48" s="597"/>
      <c r="EJS48" s="597"/>
      <c r="EJT48" s="597"/>
      <c r="EJU48" s="597" t="s">
        <v>409</v>
      </c>
      <c r="EJV48" s="597"/>
      <c r="EJW48" s="597"/>
      <c r="EJX48" s="597"/>
      <c r="EJY48" s="597"/>
      <c r="EJZ48" s="597"/>
      <c r="EKA48" s="597"/>
      <c r="EKB48" s="597"/>
      <c r="EKC48" s="597" t="s">
        <v>409</v>
      </c>
      <c r="EKD48" s="597"/>
      <c r="EKE48" s="597"/>
      <c r="EKF48" s="597"/>
      <c r="EKG48" s="597"/>
      <c r="EKH48" s="597"/>
      <c r="EKI48" s="597"/>
      <c r="EKJ48" s="597"/>
      <c r="EKK48" s="597" t="s">
        <v>409</v>
      </c>
      <c r="EKL48" s="597"/>
      <c r="EKM48" s="597"/>
      <c r="EKN48" s="597"/>
      <c r="EKO48" s="597"/>
      <c r="EKP48" s="597"/>
      <c r="EKQ48" s="597"/>
      <c r="EKR48" s="597"/>
      <c r="EKS48" s="597" t="s">
        <v>409</v>
      </c>
      <c r="EKT48" s="597"/>
      <c r="EKU48" s="597"/>
      <c r="EKV48" s="597"/>
      <c r="EKW48" s="597"/>
      <c r="EKX48" s="597"/>
      <c r="EKY48" s="597"/>
      <c r="EKZ48" s="597"/>
      <c r="ELA48" s="597" t="s">
        <v>409</v>
      </c>
      <c r="ELB48" s="597"/>
      <c r="ELC48" s="597"/>
      <c r="ELD48" s="597"/>
      <c r="ELE48" s="597"/>
      <c r="ELF48" s="597"/>
      <c r="ELG48" s="597"/>
      <c r="ELH48" s="597"/>
      <c r="ELI48" s="597" t="s">
        <v>409</v>
      </c>
      <c r="ELJ48" s="597"/>
      <c r="ELK48" s="597"/>
      <c r="ELL48" s="597"/>
      <c r="ELM48" s="597"/>
      <c r="ELN48" s="597"/>
      <c r="ELO48" s="597"/>
      <c r="ELP48" s="597"/>
      <c r="ELQ48" s="597" t="s">
        <v>409</v>
      </c>
      <c r="ELR48" s="597"/>
      <c r="ELS48" s="597"/>
      <c r="ELT48" s="597"/>
      <c r="ELU48" s="597"/>
      <c r="ELV48" s="597"/>
      <c r="ELW48" s="597"/>
      <c r="ELX48" s="597"/>
      <c r="ELY48" s="597" t="s">
        <v>409</v>
      </c>
      <c r="ELZ48" s="597"/>
      <c r="EMA48" s="597"/>
      <c r="EMB48" s="597"/>
      <c r="EMC48" s="597"/>
      <c r="EMD48" s="597"/>
      <c r="EME48" s="597"/>
      <c r="EMF48" s="597"/>
      <c r="EMG48" s="597" t="s">
        <v>409</v>
      </c>
      <c r="EMH48" s="597"/>
      <c r="EMI48" s="597"/>
      <c r="EMJ48" s="597"/>
      <c r="EMK48" s="597"/>
      <c r="EML48" s="597"/>
      <c r="EMM48" s="597"/>
      <c r="EMN48" s="597"/>
      <c r="EMO48" s="597" t="s">
        <v>409</v>
      </c>
      <c r="EMP48" s="597"/>
      <c r="EMQ48" s="597"/>
      <c r="EMR48" s="597"/>
      <c r="EMS48" s="597"/>
      <c r="EMT48" s="597"/>
      <c r="EMU48" s="597"/>
      <c r="EMV48" s="597"/>
      <c r="EMW48" s="597" t="s">
        <v>409</v>
      </c>
      <c r="EMX48" s="597"/>
      <c r="EMY48" s="597"/>
      <c r="EMZ48" s="597"/>
      <c r="ENA48" s="597"/>
      <c r="ENB48" s="597"/>
      <c r="ENC48" s="597"/>
      <c r="END48" s="597"/>
      <c r="ENE48" s="597" t="s">
        <v>409</v>
      </c>
      <c r="ENF48" s="597"/>
      <c r="ENG48" s="597"/>
      <c r="ENH48" s="597"/>
      <c r="ENI48" s="597"/>
      <c r="ENJ48" s="597"/>
      <c r="ENK48" s="597"/>
      <c r="ENL48" s="597"/>
      <c r="ENM48" s="597" t="s">
        <v>409</v>
      </c>
      <c r="ENN48" s="597"/>
      <c r="ENO48" s="597"/>
      <c r="ENP48" s="597"/>
      <c r="ENQ48" s="597"/>
      <c r="ENR48" s="597"/>
      <c r="ENS48" s="597"/>
      <c r="ENT48" s="597"/>
      <c r="ENU48" s="597" t="s">
        <v>409</v>
      </c>
      <c r="ENV48" s="597"/>
      <c r="ENW48" s="597"/>
      <c r="ENX48" s="597"/>
      <c r="ENY48" s="597"/>
      <c r="ENZ48" s="597"/>
      <c r="EOA48" s="597"/>
      <c r="EOB48" s="597"/>
      <c r="EOC48" s="597" t="s">
        <v>409</v>
      </c>
      <c r="EOD48" s="597"/>
      <c r="EOE48" s="597"/>
      <c r="EOF48" s="597"/>
      <c r="EOG48" s="597"/>
      <c r="EOH48" s="597"/>
      <c r="EOI48" s="597"/>
      <c r="EOJ48" s="597"/>
      <c r="EOK48" s="597" t="s">
        <v>409</v>
      </c>
      <c r="EOL48" s="597"/>
      <c r="EOM48" s="597"/>
      <c r="EON48" s="597"/>
      <c r="EOO48" s="597"/>
      <c r="EOP48" s="597"/>
      <c r="EOQ48" s="597"/>
      <c r="EOR48" s="597"/>
      <c r="EOS48" s="597" t="s">
        <v>409</v>
      </c>
      <c r="EOT48" s="597"/>
      <c r="EOU48" s="597"/>
      <c r="EOV48" s="597"/>
      <c r="EOW48" s="597"/>
      <c r="EOX48" s="597"/>
      <c r="EOY48" s="597"/>
      <c r="EOZ48" s="597"/>
      <c r="EPA48" s="597" t="s">
        <v>409</v>
      </c>
      <c r="EPB48" s="597"/>
      <c r="EPC48" s="597"/>
      <c r="EPD48" s="597"/>
      <c r="EPE48" s="597"/>
      <c r="EPF48" s="597"/>
      <c r="EPG48" s="597"/>
      <c r="EPH48" s="597"/>
      <c r="EPI48" s="597" t="s">
        <v>409</v>
      </c>
      <c r="EPJ48" s="597"/>
      <c r="EPK48" s="597"/>
      <c r="EPL48" s="597"/>
      <c r="EPM48" s="597"/>
      <c r="EPN48" s="597"/>
      <c r="EPO48" s="597"/>
      <c r="EPP48" s="597"/>
      <c r="EPQ48" s="597" t="s">
        <v>409</v>
      </c>
      <c r="EPR48" s="597"/>
      <c r="EPS48" s="597"/>
      <c r="EPT48" s="597"/>
      <c r="EPU48" s="597"/>
      <c r="EPV48" s="597"/>
      <c r="EPW48" s="597"/>
      <c r="EPX48" s="597"/>
      <c r="EPY48" s="597" t="s">
        <v>409</v>
      </c>
      <c r="EPZ48" s="597"/>
      <c r="EQA48" s="597"/>
      <c r="EQB48" s="597"/>
      <c r="EQC48" s="597"/>
      <c r="EQD48" s="597"/>
      <c r="EQE48" s="597"/>
      <c r="EQF48" s="597"/>
      <c r="EQG48" s="597" t="s">
        <v>409</v>
      </c>
      <c r="EQH48" s="597"/>
      <c r="EQI48" s="597"/>
      <c r="EQJ48" s="597"/>
      <c r="EQK48" s="597"/>
      <c r="EQL48" s="597"/>
      <c r="EQM48" s="597"/>
      <c r="EQN48" s="597"/>
      <c r="EQO48" s="597" t="s">
        <v>409</v>
      </c>
      <c r="EQP48" s="597"/>
      <c r="EQQ48" s="597"/>
      <c r="EQR48" s="597"/>
      <c r="EQS48" s="597"/>
      <c r="EQT48" s="597"/>
      <c r="EQU48" s="597"/>
      <c r="EQV48" s="597"/>
      <c r="EQW48" s="597" t="s">
        <v>409</v>
      </c>
      <c r="EQX48" s="597"/>
      <c r="EQY48" s="597"/>
      <c r="EQZ48" s="597"/>
      <c r="ERA48" s="597"/>
      <c r="ERB48" s="597"/>
      <c r="ERC48" s="597"/>
      <c r="ERD48" s="597"/>
      <c r="ERE48" s="597" t="s">
        <v>409</v>
      </c>
      <c r="ERF48" s="597"/>
      <c r="ERG48" s="597"/>
      <c r="ERH48" s="597"/>
      <c r="ERI48" s="597"/>
      <c r="ERJ48" s="597"/>
      <c r="ERK48" s="597"/>
      <c r="ERL48" s="597"/>
      <c r="ERM48" s="597" t="s">
        <v>409</v>
      </c>
      <c r="ERN48" s="597"/>
      <c r="ERO48" s="597"/>
      <c r="ERP48" s="597"/>
      <c r="ERQ48" s="597"/>
      <c r="ERR48" s="597"/>
      <c r="ERS48" s="597"/>
      <c r="ERT48" s="597"/>
      <c r="ERU48" s="597" t="s">
        <v>409</v>
      </c>
      <c r="ERV48" s="597"/>
      <c r="ERW48" s="597"/>
      <c r="ERX48" s="597"/>
      <c r="ERY48" s="597"/>
      <c r="ERZ48" s="597"/>
      <c r="ESA48" s="597"/>
      <c r="ESB48" s="597"/>
      <c r="ESC48" s="597" t="s">
        <v>409</v>
      </c>
      <c r="ESD48" s="597"/>
      <c r="ESE48" s="597"/>
      <c r="ESF48" s="597"/>
      <c r="ESG48" s="597"/>
      <c r="ESH48" s="597"/>
      <c r="ESI48" s="597"/>
      <c r="ESJ48" s="597"/>
      <c r="ESK48" s="597" t="s">
        <v>409</v>
      </c>
      <c r="ESL48" s="597"/>
      <c r="ESM48" s="597"/>
      <c r="ESN48" s="597"/>
      <c r="ESO48" s="597"/>
      <c r="ESP48" s="597"/>
      <c r="ESQ48" s="597"/>
      <c r="ESR48" s="597"/>
      <c r="ESS48" s="597" t="s">
        <v>409</v>
      </c>
      <c r="EST48" s="597"/>
      <c r="ESU48" s="597"/>
      <c r="ESV48" s="597"/>
      <c r="ESW48" s="597"/>
      <c r="ESX48" s="597"/>
      <c r="ESY48" s="597"/>
      <c r="ESZ48" s="597"/>
      <c r="ETA48" s="597" t="s">
        <v>409</v>
      </c>
      <c r="ETB48" s="597"/>
      <c r="ETC48" s="597"/>
      <c r="ETD48" s="597"/>
      <c r="ETE48" s="597"/>
      <c r="ETF48" s="597"/>
      <c r="ETG48" s="597"/>
      <c r="ETH48" s="597"/>
      <c r="ETI48" s="597" t="s">
        <v>409</v>
      </c>
      <c r="ETJ48" s="597"/>
      <c r="ETK48" s="597"/>
      <c r="ETL48" s="597"/>
      <c r="ETM48" s="597"/>
      <c r="ETN48" s="597"/>
      <c r="ETO48" s="597"/>
      <c r="ETP48" s="597"/>
      <c r="ETQ48" s="597" t="s">
        <v>409</v>
      </c>
      <c r="ETR48" s="597"/>
      <c r="ETS48" s="597"/>
      <c r="ETT48" s="597"/>
      <c r="ETU48" s="597"/>
      <c r="ETV48" s="597"/>
      <c r="ETW48" s="597"/>
      <c r="ETX48" s="597"/>
      <c r="ETY48" s="597" t="s">
        <v>409</v>
      </c>
      <c r="ETZ48" s="597"/>
      <c r="EUA48" s="597"/>
      <c r="EUB48" s="597"/>
      <c r="EUC48" s="597"/>
      <c r="EUD48" s="597"/>
      <c r="EUE48" s="597"/>
      <c r="EUF48" s="597"/>
      <c r="EUG48" s="597" t="s">
        <v>409</v>
      </c>
      <c r="EUH48" s="597"/>
      <c r="EUI48" s="597"/>
      <c r="EUJ48" s="597"/>
      <c r="EUK48" s="597"/>
      <c r="EUL48" s="597"/>
      <c r="EUM48" s="597"/>
      <c r="EUN48" s="597"/>
      <c r="EUO48" s="597" t="s">
        <v>409</v>
      </c>
      <c r="EUP48" s="597"/>
      <c r="EUQ48" s="597"/>
      <c r="EUR48" s="597"/>
      <c r="EUS48" s="597"/>
      <c r="EUT48" s="597"/>
      <c r="EUU48" s="597"/>
      <c r="EUV48" s="597"/>
      <c r="EUW48" s="597" t="s">
        <v>409</v>
      </c>
      <c r="EUX48" s="597"/>
      <c r="EUY48" s="597"/>
      <c r="EUZ48" s="597"/>
      <c r="EVA48" s="597"/>
      <c r="EVB48" s="597"/>
      <c r="EVC48" s="597"/>
      <c r="EVD48" s="597"/>
      <c r="EVE48" s="597" t="s">
        <v>409</v>
      </c>
      <c r="EVF48" s="597"/>
      <c r="EVG48" s="597"/>
      <c r="EVH48" s="597"/>
      <c r="EVI48" s="597"/>
      <c r="EVJ48" s="597"/>
      <c r="EVK48" s="597"/>
      <c r="EVL48" s="597"/>
      <c r="EVM48" s="597" t="s">
        <v>409</v>
      </c>
      <c r="EVN48" s="597"/>
      <c r="EVO48" s="597"/>
      <c r="EVP48" s="597"/>
      <c r="EVQ48" s="597"/>
      <c r="EVR48" s="597"/>
      <c r="EVS48" s="597"/>
      <c r="EVT48" s="597"/>
      <c r="EVU48" s="597" t="s">
        <v>409</v>
      </c>
      <c r="EVV48" s="597"/>
      <c r="EVW48" s="597"/>
      <c r="EVX48" s="597"/>
      <c r="EVY48" s="597"/>
      <c r="EVZ48" s="597"/>
      <c r="EWA48" s="597"/>
      <c r="EWB48" s="597"/>
      <c r="EWC48" s="597" t="s">
        <v>409</v>
      </c>
      <c r="EWD48" s="597"/>
      <c r="EWE48" s="597"/>
      <c r="EWF48" s="597"/>
      <c r="EWG48" s="597"/>
      <c r="EWH48" s="597"/>
      <c r="EWI48" s="597"/>
      <c r="EWJ48" s="597"/>
      <c r="EWK48" s="597" t="s">
        <v>409</v>
      </c>
      <c r="EWL48" s="597"/>
      <c r="EWM48" s="597"/>
      <c r="EWN48" s="597"/>
      <c r="EWO48" s="597"/>
      <c r="EWP48" s="597"/>
      <c r="EWQ48" s="597"/>
      <c r="EWR48" s="597"/>
      <c r="EWS48" s="597" t="s">
        <v>409</v>
      </c>
      <c r="EWT48" s="597"/>
      <c r="EWU48" s="597"/>
      <c r="EWV48" s="597"/>
      <c r="EWW48" s="597"/>
      <c r="EWX48" s="597"/>
      <c r="EWY48" s="597"/>
      <c r="EWZ48" s="597"/>
      <c r="EXA48" s="597" t="s">
        <v>409</v>
      </c>
      <c r="EXB48" s="597"/>
      <c r="EXC48" s="597"/>
      <c r="EXD48" s="597"/>
      <c r="EXE48" s="597"/>
      <c r="EXF48" s="597"/>
      <c r="EXG48" s="597"/>
      <c r="EXH48" s="597"/>
      <c r="EXI48" s="597" t="s">
        <v>409</v>
      </c>
      <c r="EXJ48" s="597"/>
      <c r="EXK48" s="597"/>
      <c r="EXL48" s="597"/>
      <c r="EXM48" s="597"/>
      <c r="EXN48" s="597"/>
      <c r="EXO48" s="597"/>
      <c r="EXP48" s="597"/>
      <c r="EXQ48" s="597" t="s">
        <v>409</v>
      </c>
      <c r="EXR48" s="597"/>
      <c r="EXS48" s="597"/>
      <c r="EXT48" s="597"/>
      <c r="EXU48" s="597"/>
      <c r="EXV48" s="597"/>
      <c r="EXW48" s="597"/>
      <c r="EXX48" s="597"/>
      <c r="EXY48" s="597" t="s">
        <v>409</v>
      </c>
      <c r="EXZ48" s="597"/>
      <c r="EYA48" s="597"/>
      <c r="EYB48" s="597"/>
      <c r="EYC48" s="597"/>
      <c r="EYD48" s="597"/>
      <c r="EYE48" s="597"/>
      <c r="EYF48" s="597"/>
      <c r="EYG48" s="597" t="s">
        <v>409</v>
      </c>
      <c r="EYH48" s="597"/>
      <c r="EYI48" s="597"/>
      <c r="EYJ48" s="597"/>
      <c r="EYK48" s="597"/>
      <c r="EYL48" s="597"/>
      <c r="EYM48" s="597"/>
      <c r="EYN48" s="597"/>
      <c r="EYO48" s="597" t="s">
        <v>409</v>
      </c>
      <c r="EYP48" s="597"/>
      <c r="EYQ48" s="597"/>
      <c r="EYR48" s="597"/>
      <c r="EYS48" s="597"/>
      <c r="EYT48" s="597"/>
      <c r="EYU48" s="597"/>
      <c r="EYV48" s="597"/>
      <c r="EYW48" s="597" t="s">
        <v>409</v>
      </c>
      <c r="EYX48" s="597"/>
      <c r="EYY48" s="597"/>
      <c r="EYZ48" s="597"/>
      <c r="EZA48" s="597"/>
      <c r="EZB48" s="597"/>
      <c r="EZC48" s="597"/>
      <c r="EZD48" s="597"/>
      <c r="EZE48" s="597" t="s">
        <v>409</v>
      </c>
      <c r="EZF48" s="597"/>
      <c r="EZG48" s="597"/>
      <c r="EZH48" s="597"/>
      <c r="EZI48" s="597"/>
      <c r="EZJ48" s="597"/>
      <c r="EZK48" s="597"/>
      <c r="EZL48" s="597"/>
      <c r="EZM48" s="597" t="s">
        <v>409</v>
      </c>
      <c r="EZN48" s="597"/>
      <c r="EZO48" s="597"/>
      <c r="EZP48" s="597"/>
      <c r="EZQ48" s="597"/>
      <c r="EZR48" s="597"/>
      <c r="EZS48" s="597"/>
      <c r="EZT48" s="597"/>
      <c r="EZU48" s="597" t="s">
        <v>409</v>
      </c>
      <c r="EZV48" s="597"/>
      <c r="EZW48" s="597"/>
      <c r="EZX48" s="597"/>
      <c r="EZY48" s="597"/>
      <c r="EZZ48" s="597"/>
      <c r="FAA48" s="597"/>
      <c r="FAB48" s="597"/>
      <c r="FAC48" s="597" t="s">
        <v>409</v>
      </c>
      <c r="FAD48" s="597"/>
      <c r="FAE48" s="597"/>
      <c r="FAF48" s="597"/>
      <c r="FAG48" s="597"/>
      <c r="FAH48" s="597"/>
      <c r="FAI48" s="597"/>
      <c r="FAJ48" s="597"/>
      <c r="FAK48" s="597" t="s">
        <v>409</v>
      </c>
      <c r="FAL48" s="597"/>
      <c r="FAM48" s="597"/>
      <c r="FAN48" s="597"/>
      <c r="FAO48" s="597"/>
      <c r="FAP48" s="597"/>
      <c r="FAQ48" s="597"/>
      <c r="FAR48" s="597"/>
      <c r="FAS48" s="597" t="s">
        <v>409</v>
      </c>
      <c r="FAT48" s="597"/>
      <c r="FAU48" s="597"/>
      <c r="FAV48" s="597"/>
      <c r="FAW48" s="597"/>
      <c r="FAX48" s="597"/>
      <c r="FAY48" s="597"/>
      <c r="FAZ48" s="597"/>
      <c r="FBA48" s="597" t="s">
        <v>409</v>
      </c>
      <c r="FBB48" s="597"/>
      <c r="FBC48" s="597"/>
      <c r="FBD48" s="597"/>
      <c r="FBE48" s="597"/>
      <c r="FBF48" s="597"/>
      <c r="FBG48" s="597"/>
      <c r="FBH48" s="597"/>
      <c r="FBI48" s="597" t="s">
        <v>409</v>
      </c>
      <c r="FBJ48" s="597"/>
      <c r="FBK48" s="597"/>
      <c r="FBL48" s="597"/>
      <c r="FBM48" s="597"/>
      <c r="FBN48" s="597"/>
      <c r="FBO48" s="597"/>
      <c r="FBP48" s="597"/>
      <c r="FBQ48" s="597" t="s">
        <v>409</v>
      </c>
      <c r="FBR48" s="597"/>
      <c r="FBS48" s="597"/>
      <c r="FBT48" s="597"/>
      <c r="FBU48" s="597"/>
      <c r="FBV48" s="597"/>
      <c r="FBW48" s="597"/>
      <c r="FBX48" s="597"/>
      <c r="FBY48" s="597" t="s">
        <v>409</v>
      </c>
      <c r="FBZ48" s="597"/>
      <c r="FCA48" s="597"/>
      <c r="FCB48" s="597"/>
      <c r="FCC48" s="597"/>
      <c r="FCD48" s="597"/>
      <c r="FCE48" s="597"/>
      <c r="FCF48" s="597"/>
      <c r="FCG48" s="597" t="s">
        <v>409</v>
      </c>
      <c r="FCH48" s="597"/>
      <c r="FCI48" s="597"/>
      <c r="FCJ48" s="597"/>
      <c r="FCK48" s="597"/>
      <c r="FCL48" s="597"/>
      <c r="FCM48" s="597"/>
      <c r="FCN48" s="597"/>
      <c r="FCO48" s="597" t="s">
        <v>409</v>
      </c>
      <c r="FCP48" s="597"/>
      <c r="FCQ48" s="597"/>
      <c r="FCR48" s="597"/>
      <c r="FCS48" s="597"/>
      <c r="FCT48" s="597"/>
      <c r="FCU48" s="597"/>
      <c r="FCV48" s="597"/>
      <c r="FCW48" s="597" t="s">
        <v>409</v>
      </c>
      <c r="FCX48" s="597"/>
      <c r="FCY48" s="597"/>
      <c r="FCZ48" s="597"/>
      <c r="FDA48" s="597"/>
      <c r="FDB48" s="597"/>
      <c r="FDC48" s="597"/>
      <c r="FDD48" s="597"/>
      <c r="FDE48" s="597" t="s">
        <v>409</v>
      </c>
      <c r="FDF48" s="597"/>
      <c r="FDG48" s="597"/>
      <c r="FDH48" s="597"/>
      <c r="FDI48" s="597"/>
      <c r="FDJ48" s="597"/>
      <c r="FDK48" s="597"/>
      <c r="FDL48" s="597"/>
      <c r="FDM48" s="597" t="s">
        <v>409</v>
      </c>
      <c r="FDN48" s="597"/>
      <c r="FDO48" s="597"/>
      <c r="FDP48" s="597"/>
      <c r="FDQ48" s="597"/>
      <c r="FDR48" s="597"/>
      <c r="FDS48" s="597"/>
      <c r="FDT48" s="597"/>
      <c r="FDU48" s="597" t="s">
        <v>409</v>
      </c>
      <c r="FDV48" s="597"/>
      <c r="FDW48" s="597"/>
      <c r="FDX48" s="597"/>
      <c r="FDY48" s="597"/>
      <c r="FDZ48" s="597"/>
      <c r="FEA48" s="597"/>
      <c r="FEB48" s="597"/>
      <c r="FEC48" s="597" t="s">
        <v>409</v>
      </c>
      <c r="FED48" s="597"/>
      <c r="FEE48" s="597"/>
      <c r="FEF48" s="597"/>
      <c r="FEG48" s="597"/>
      <c r="FEH48" s="597"/>
      <c r="FEI48" s="597"/>
      <c r="FEJ48" s="597"/>
      <c r="FEK48" s="597" t="s">
        <v>409</v>
      </c>
      <c r="FEL48" s="597"/>
      <c r="FEM48" s="597"/>
      <c r="FEN48" s="597"/>
      <c r="FEO48" s="597"/>
      <c r="FEP48" s="597"/>
      <c r="FEQ48" s="597"/>
      <c r="FER48" s="597"/>
      <c r="FES48" s="597" t="s">
        <v>409</v>
      </c>
      <c r="FET48" s="597"/>
      <c r="FEU48" s="597"/>
      <c r="FEV48" s="597"/>
      <c r="FEW48" s="597"/>
      <c r="FEX48" s="597"/>
      <c r="FEY48" s="597"/>
      <c r="FEZ48" s="597"/>
      <c r="FFA48" s="597" t="s">
        <v>409</v>
      </c>
      <c r="FFB48" s="597"/>
      <c r="FFC48" s="597"/>
      <c r="FFD48" s="597"/>
      <c r="FFE48" s="597"/>
      <c r="FFF48" s="597"/>
      <c r="FFG48" s="597"/>
      <c r="FFH48" s="597"/>
      <c r="FFI48" s="597" t="s">
        <v>409</v>
      </c>
      <c r="FFJ48" s="597"/>
      <c r="FFK48" s="597"/>
      <c r="FFL48" s="597"/>
      <c r="FFM48" s="597"/>
      <c r="FFN48" s="597"/>
      <c r="FFO48" s="597"/>
      <c r="FFP48" s="597"/>
      <c r="FFQ48" s="597" t="s">
        <v>409</v>
      </c>
      <c r="FFR48" s="597"/>
      <c r="FFS48" s="597"/>
      <c r="FFT48" s="597"/>
      <c r="FFU48" s="597"/>
      <c r="FFV48" s="597"/>
      <c r="FFW48" s="597"/>
      <c r="FFX48" s="597"/>
      <c r="FFY48" s="597" t="s">
        <v>409</v>
      </c>
      <c r="FFZ48" s="597"/>
      <c r="FGA48" s="597"/>
      <c r="FGB48" s="597"/>
      <c r="FGC48" s="597"/>
      <c r="FGD48" s="597"/>
      <c r="FGE48" s="597"/>
      <c r="FGF48" s="597"/>
      <c r="FGG48" s="597" t="s">
        <v>409</v>
      </c>
      <c r="FGH48" s="597"/>
      <c r="FGI48" s="597"/>
      <c r="FGJ48" s="597"/>
      <c r="FGK48" s="597"/>
      <c r="FGL48" s="597"/>
      <c r="FGM48" s="597"/>
      <c r="FGN48" s="597"/>
      <c r="FGO48" s="597" t="s">
        <v>409</v>
      </c>
      <c r="FGP48" s="597"/>
      <c r="FGQ48" s="597"/>
      <c r="FGR48" s="597"/>
      <c r="FGS48" s="597"/>
      <c r="FGT48" s="597"/>
      <c r="FGU48" s="597"/>
      <c r="FGV48" s="597"/>
      <c r="FGW48" s="597" t="s">
        <v>409</v>
      </c>
      <c r="FGX48" s="597"/>
      <c r="FGY48" s="597"/>
      <c r="FGZ48" s="597"/>
      <c r="FHA48" s="597"/>
      <c r="FHB48" s="597"/>
      <c r="FHC48" s="597"/>
      <c r="FHD48" s="597"/>
      <c r="FHE48" s="597" t="s">
        <v>409</v>
      </c>
      <c r="FHF48" s="597"/>
      <c r="FHG48" s="597"/>
      <c r="FHH48" s="597"/>
      <c r="FHI48" s="597"/>
      <c r="FHJ48" s="597"/>
      <c r="FHK48" s="597"/>
      <c r="FHL48" s="597"/>
      <c r="FHM48" s="597" t="s">
        <v>409</v>
      </c>
      <c r="FHN48" s="597"/>
      <c r="FHO48" s="597"/>
      <c r="FHP48" s="597"/>
      <c r="FHQ48" s="597"/>
      <c r="FHR48" s="597"/>
      <c r="FHS48" s="597"/>
      <c r="FHT48" s="597"/>
      <c r="FHU48" s="597" t="s">
        <v>409</v>
      </c>
      <c r="FHV48" s="597"/>
      <c r="FHW48" s="597"/>
      <c r="FHX48" s="597"/>
      <c r="FHY48" s="597"/>
      <c r="FHZ48" s="597"/>
      <c r="FIA48" s="597"/>
      <c r="FIB48" s="597"/>
      <c r="FIC48" s="597" t="s">
        <v>409</v>
      </c>
      <c r="FID48" s="597"/>
      <c r="FIE48" s="597"/>
      <c r="FIF48" s="597"/>
      <c r="FIG48" s="597"/>
      <c r="FIH48" s="597"/>
      <c r="FII48" s="597"/>
      <c r="FIJ48" s="597"/>
      <c r="FIK48" s="597" t="s">
        <v>409</v>
      </c>
      <c r="FIL48" s="597"/>
      <c r="FIM48" s="597"/>
      <c r="FIN48" s="597"/>
      <c r="FIO48" s="597"/>
      <c r="FIP48" s="597"/>
      <c r="FIQ48" s="597"/>
      <c r="FIR48" s="597"/>
      <c r="FIS48" s="597" t="s">
        <v>409</v>
      </c>
      <c r="FIT48" s="597"/>
      <c r="FIU48" s="597"/>
      <c r="FIV48" s="597"/>
      <c r="FIW48" s="597"/>
      <c r="FIX48" s="597"/>
      <c r="FIY48" s="597"/>
      <c r="FIZ48" s="597"/>
      <c r="FJA48" s="597" t="s">
        <v>409</v>
      </c>
      <c r="FJB48" s="597"/>
      <c r="FJC48" s="597"/>
      <c r="FJD48" s="597"/>
      <c r="FJE48" s="597"/>
      <c r="FJF48" s="597"/>
      <c r="FJG48" s="597"/>
      <c r="FJH48" s="597"/>
      <c r="FJI48" s="597" t="s">
        <v>409</v>
      </c>
      <c r="FJJ48" s="597"/>
      <c r="FJK48" s="597"/>
      <c r="FJL48" s="597"/>
      <c r="FJM48" s="597"/>
      <c r="FJN48" s="597"/>
      <c r="FJO48" s="597"/>
      <c r="FJP48" s="597"/>
      <c r="FJQ48" s="597" t="s">
        <v>409</v>
      </c>
      <c r="FJR48" s="597"/>
      <c r="FJS48" s="597"/>
      <c r="FJT48" s="597"/>
      <c r="FJU48" s="597"/>
      <c r="FJV48" s="597"/>
      <c r="FJW48" s="597"/>
      <c r="FJX48" s="597"/>
      <c r="FJY48" s="597" t="s">
        <v>409</v>
      </c>
      <c r="FJZ48" s="597"/>
      <c r="FKA48" s="597"/>
      <c r="FKB48" s="597"/>
      <c r="FKC48" s="597"/>
      <c r="FKD48" s="597"/>
      <c r="FKE48" s="597"/>
      <c r="FKF48" s="597"/>
      <c r="FKG48" s="597" t="s">
        <v>409</v>
      </c>
      <c r="FKH48" s="597"/>
      <c r="FKI48" s="597"/>
      <c r="FKJ48" s="597"/>
      <c r="FKK48" s="597"/>
      <c r="FKL48" s="597"/>
      <c r="FKM48" s="597"/>
      <c r="FKN48" s="597"/>
      <c r="FKO48" s="597" t="s">
        <v>409</v>
      </c>
      <c r="FKP48" s="597"/>
      <c r="FKQ48" s="597"/>
      <c r="FKR48" s="597"/>
      <c r="FKS48" s="597"/>
      <c r="FKT48" s="597"/>
      <c r="FKU48" s="597"/>
      <c r="FKV48" s="597"/>
      <c r="FKW48" s="597" t="s">
        <v>409</v>
      </c>
      <c r="FKX48" s="597"/>
      <c r="FKY48" s="597"/>
      <c r="FKZ48" s="597"/>
      <c r="FLA48" s="597"/>
      <c r="FLB48" s="597"/>
      <c r="FLC48" s="597"/>
      <c r="FLD48" s="597"/>
      <c r="FLE48" s="597" t="s">
        <v>409</v>
      </c>
      <c r="FLF48" s="597"/>
      <c r="FLG48" s="597"/>
      <c r="FLH48" s="597"/>
      <c r="FLI48" s="597"/>
      <c r="FLJ48" s="597"/>
      <c r="FLK48" s="597"/>
      <c r="FLL48" s="597"/>
      <c r="FLM48" s="597" t="s">
        <v>409</v>
      </c>
      <c r="FLN48" s="597"/>
      <c r="FLO48" s="597"/>
      <c r="FLP48" s="597"/>
      <c r="FLQ48" s="597"/>
      <c r="FLR48" s="597"/>
      <c r="FLS48" s="597"/>
      <c r="FLT48" s="597"/>
      <c r="FLU48" s="597" t="s">
        <v>409</v>
      </c>
      <c r="FLV48" s="597"/>
      <c r="FLW48" s="597"/>
      <c r="FLX48" s="597"/>
      <c r="FLY48" s="597"/>
      <c r="FLZ48" s="597"/>
      <c r="FMA48" s="597"/>
      <c r="FMB48" s="597"/>
      <c r="FMC48" s="597" t="s">
        <v>409</v>
      </c>
      <c r="FMD48" s="597"/>
      <c r="FME48" s="597"/>
      <c r="FMF48" s="597"/>
      <c r="FMG48" s="597"/>
      <c r="FMH48" s="597"/>
      <c r="FMI48" s="597"/>
      <c r="FMJ48" s="597"/>
      <c r="FMK48" s="597" t="s">
        <v>409</v>
      </c>
      <c r="FML48" s="597"/>
      <c r="FMM48" s="597"/>
      <c r="FMN48" s="597"/>
      <c r="FMO48" s="597"/>
      <c r="FMP48" s="597"/>
      <c r="FMQ48" s="597"/>
      <c r="FMR48" s="597"/>
      <c r="FMS48" s="597" t="s">
        <v>409</v>
      </c>
      <c r="FMT48" s="597"/>
      <c r="FMU48" s="597"/>
      <c r="FMV48" s="597"/>
      <c r="FMW48" s="597"/>
      <c r="FMX48" s="597"/>
      <c r="FMY48" s="597"/>
      <c r="FMZ48" s="597"/>
      <c r="FNA48" s="597" t="s">
        <v>409</v>
      </c>
      <c r="FNB48" s="597"/>
      <c r="FNC48" s="597"/>
      <c r="FND48" s="597"/>
      <c r="FNE48" s="597"/>
      <c r="FNF48" s="597"/>
      <c r="FNG48" s="597"/>
      <c r="FNH48" s="597"/>
      <c r="FNI48" s="597" t="s">
        <v>409</v>
      </c>
      <c r="FNJ48" s="597"/>
      <c r="FNK48" s="597"/>
      <c r="FNL48" s="597"/>
      <c r="FNM48" s="597"/>
      <c r="FNN48" s="597"/>
      <c r="FNO48" s="597"/>
      <c r="FNP48" s="597"/>
      <c r="FNQ48" s="597" t="s">
        <v>409</v>
      </c>
      <c r="FNR48" s="597"/>
      <c r="FNS48" s="597"/>
      <c r="FNT48" s="597"/>
      <c r="FNU48" s="597"/>
      <c r="FNV48" s="597"/>
      <c r="FNW48" s="597"/>
      <c r="FNX48" s="597"/>
      <c r="FNY48" s="597" t="s">
        <v>409</v>
      </c>
      <c r="FNZ48" s="597"/>
      <c r="FOA48" s="597"/>
      <c r="FOB48" s="597"/>
      <c r="FOC48" s="597"/>
      <c r="FOD48" s="597"/>
      <c r="FOE48" s="597"/>
      <c r="FOF48" s="597"/>
      <c r="FOG48" s="597" t="s">
        <v>409</v>
      </c>
      <c r="FOH48" s="597"/>
      <c r="FOI48" s="597"/>
      <c r="FOJ48" s="597"/>
      <c r="FOK48" s="597"/>
      <c r="FOL48" s="597"/>
      <c r="FOM48" s="597"/>
      <c r="FON48" s="597"/>
      <c r="FOO48" s="597" t="s">
        <v>409</v>
      </c>
      <c r="FOP48" s="597"/>
      <c r="FOQ48" s="597"/>
      <c r="FOR48" s="597"/>
      <c r="FOS48" s="597"/>
      <c r="FOT48" s="597"/>
      <c r="FOU48" s="597"/>
      <c r="FOV48" s="597"/>
      <c r="FOW48" s="597" t="s">
        <v>409</v>
      </c>
      <c r="FOX48" s="597"/>
      <c r="FOY48" s="597"/>
      <c r="FOZ48" s="597"/>
      <c r="FPA48" s="597"/>
      <c r="FPB48" s="597"/>
      <c r="FPC48" s="597"/>
      <c r="FPD48" s="597"/>
      <c r="FPE48" s="597" t="s">
        <v>409</v>
      </c>
      <c r="FPF48" s="597"/>
      <c r="FPG48" s="597"/>
      <c r="FPH48" s="597"/>
      <c r="FPI48" s="597"/>
      <c r="FPJ48" s="597"/>
      <c r="FPK48" s="597"/>
      <c r="FPL48" s="597"/>
      <c r="FPM48" s="597" t="s">
        <v>409</v>
      </c>
      <c r="FPN48" s="597"/>
      <c r="FPO48" s="597"/>
      <c r="FPP48" s="597"/>
      <c r="FPQ48" s="597"/>
      <c r="FPR48" s="597"/>
      <c r="FPS48" s="597"/>
      <c r="FPT48" s="597"/>
      <c r="FPU48" s="597" t="s">
        <v>409</v>
      </c>
      <c r="FPV48" s="597"/>
      <c r="FPW48" s="597"/>
      <c r="FPX48" s="597"/>
      <c r="FPY48" s="597"/>
      <c r="FPZ48" s="597"/>
      <c r="FQA48" s="597"/>
      <c r="FQB48" s="597"/>
      <c r="FQC48" s="597" t="s">
        <v>409</v>
      </c>
      <c r="FQD48" s="597"/>
      <c r="FQE48" s="597"/>
      <c r="FQF48" s="597"/>
      <c r="FQG48" s="597"/>
      <c r="FQH48" s="597"/>
      <c r="FQI48" s="597"/>
      <c r="FQJ48" s="597"/>
      <c r="FQK48" s="597" t="s">
        <v>409</v>
      </c>
      <c r="FQL48" s="597"/>
      <c r="FQM48" s="597"/>
      <c r="FQN48" s="597"/>
      <c r="FQO48" s="597"/>
      <c r="FQP48" s="597"/>
      <c r="FQQ48" s="597"/>
      <c r="FQR48" s="597"/>
      <c r="FQS48" s="597" t="s">
        <v>409</v>
      </c>
      <c r="FQT48" s="597"/>
      <c r="FQU48" s="597"/>
      <c r="FQV48" s="597"/>
      <c r="FQW48" s="597"/>
      <c r="FQX48" s="597"/>
      <c r="FQY48" s="597"/>
      <c r="FQZ48" s="597"/>
      <c r="FRA48" s="597" t="s">
        <v>409</v>
      </c>
      <c r="FRB48" s="597"/>
      <c r="FRC48" s="597"/>
      <c r="FRD48" s="597"/>
      <c r="FRE48" s="597"/>
      <c r="FRF48" s="597"/>
      <c r="FRG48" s="597"/>
      <c r="FRH48" s="597"/>
      <c r="FRI48" s="597" t="s">
        <v>409</v>
      </c>
      <c r="FRJ48" s="597"/>
      <c r="FRK48" s="597"/>
      <c r="FRL48" s="597"/>
      <c r="FRM48" s="597"/>
      <c r="FRN48" s="597"/>
      <c r="FRO48" s="597"/>
      <c r="FRP48" s="597"/>
      <c r="FRQ48" s="597" t="s">
        <v>409</v>
      </c>
      <c r="FRR48" s="597"/>
      <c r="FRS48" s="597"/>
      <c r="FRT48" s="597"/>
      <c r="FRU48" s="597"/>
      <c r="FRV48" s="597"/>
      <c r="FRW48" s="597"/>
      <c r="FRX48" s="597"/>
      <c r="FRY48" s="597" t="s">
        <v>409</v>
      </c>
      <c r="FRZ48" s="597"/>
      <c r="FSA48" s="597"/>
      <c r="FSB48" s="597"/>
      <c r="FSC48" s="597"/>
      <c r="FSD48" s="597"/>
      <c r="FSE48" s="597"/>
      <c r="FSF48" s="597"/>
      <c r="FSG48" s="597" t="s">
        <v>409</v>
      </c>
      <c r="FSH48" s="597"/>
      <c r="FSI48" s="597"/>
      <c r="FSJ48" s="597"/>
      <c r="FSK48" s="597"/>
      <c r="FSL48" s="597"/>
      <c r="FSM48" s="597"/>
      <c r="FSN48" s="597"/>
      <c r="FSO48" s="597" t="s">
        <v>409</v>
      </c>
      <c r="FSP48" s="597"/>
      <c r="FSQ48" s="597"/>
      <c r="FSR48" s="597"/>
      <c r="FSS48" s="597"/>
      <c r="FST48" s="597"/>
      <c r="FSU48" s="597"/>
      <c r="FSV48" s="597"/>
      <c r="FSW48" s="597" t="s">
        <v>409</v>
      </c>
      <c r="FSX48" s="597"/>
      <c r="FSY48" s="597"/>
      <c r="FSZ48" s="597"/>
      <c r="FTA48" s="597"/>
      <c r="FTB48" s="597"/>
      <c r="FTC48" s="597"/>
      <c r="FTD48" s="597"/>
      <c r="FTE48" s="597" t="s">
        <v>409</v>
      </c>
      <c r="FTF48" s="597"/>
      <c r="FTG48" s="597"/>
      <c r="FTH48" s="597"/>
      <c r="FTI48" s="597"/>
      <c r="FTJ48" s="597"/>
      <c r="FTK48" s="597"/>
      <c r="FTL48" s="597"/>
      <c r="FTM48" s="597" t="s">
        <v>409</v>
      </c>
      <c r="FTN48" s="597"/>
      <c r="FTO48" s="597"/>
      <c r="FTP48" s="597"/>
      <c r="FTQ48" s="597"/>
      <c r="FTR48" s="597"/>
      <c r="FTS48" s="597"/>
      <c r="FTT48" s="597"/>
      <c r="FTU48" s="597" t="s">
        <v>409</v>
      </c>
      <c r="FTV48" s="597"/>
      <c r="FTW48" s="597"/>
      <c r="FTX48" s="597"/>
      <c r="FTY48" s="597"/>
      <c r="FTZ48" s="597"/>
      <c r="FUA48" s="597"/>
      <c r="FUB48" s="597"/>
      <c r="FUC48" s="597" t="s">
        <v>409</v>
      </c>
      <c r="FUD48" s="597"/>
      <c r="FUE48" s="597"/>
      <c r="FUF48" s="597"/>
      <c r="FUG48" s="597"/>
      <c r="FUH48" s="597"/>
      <c r="FUI48" s="597"/>
      <c r="FUJ48" s="597"/>
      <c r="FUK48" s="597" t="s">
        <v>409</v>
      </c>
      <c r="FUL48" s="597"/>
      <c r="FUM48" s="597"/>
      <c r="FUN48" s="597"/>
      <c r="FUO48" s="597"/>
      <c r="FUP48" s="597"/>
      <c r="FUQ48" s="597"/>
      <c r="FUR48" s="597"/>
      <c r="FUS48" s="597" t="s">
        <v>409</v>
      </c>
      <c r="FUT48" s="597"/>
      <c r="FUU48" s="597"/>
      <c r="FUV48" s="597"/>
      <c r="FUW48" s="597"/>
      <c r="FUX48" s="597"/>
      <c r="FUY48" s="597"/>
      <c r="FUZ48" s="597"/>
      <c r="FVA48" s="597" t="s">
        <v>409</v>
      </c>
      <c r="FVB48" s="597"/>
      <c r="FVC48" s="597"/>
      <c r="FVD48" s="597"/>
      <c r="FVE48" s="597"/>
      <c r="FVF48" s="597"/>
      <c r="FVG48" s="597"/>
      <c r="FVH48" s="597"/>
      <c r="FVI48" s="597" t="s">
        <v>409</v>
      </c>
      <c r="FVJ48" s="597"/>
      <c r="FVK48" s="597"/>
      <c r="FVL48" s="597"/>
      <c r="FVM48" s="597"/>
      <c r="FVN48" s="597"/>
      <c r="FVO48" s="597"/>
      <c r="FVP48" s="597"/>
      <c r="FVQ48" s="597" t="s">
        <v>409</v>
      </c>
      <c r="FVR48" s="597"/>
      <c r="FVS48" s="597"/>
      <c r="FVT48" s="597"/>
      <c r="FVU48" s="597"/>
      <c r="FVV48" s="597"/>
      <c r="FVW48" s="597"/>
      <c r="FVX48" s="597"/>
      <c r="FVY48" s="597" t="s">
        <v>409</v>
      </c>
      <c r="FVZ48" s="597"/>
      <c r="FWA48" s="597"/>
      <c r="FWB48" s="597"/>
      <c r="FWC48" s="597"/>
      <c r="FWD48" s="597"/>
      <c r="FWE48" s="597"/>
      <c r="FWF48" s="597"/>
      <c r="FWG48" s="597" t="s">
        <v>409</v>
      </c>
      <c r="FWH48" s="597"/>
      <c r="FWI48" s="597"/>
      <c r="FWJ48" s="597"/>
      <c r="FWK48" s="597"/>
      <c r="FWL48" s="597"/>
      <c r="FWM48" s="597"/>
      <c r="FWN48" s="597"/>
      <c r="FWO48" s="597" t="s">
        <v>409</v>
      </c>
      <c r="FWP48" s="597"/>
      <c r="FWQ48" s="597"/>
      <c r="FWR48" s="597"/>
      <c r="FWS48" s="597"/>
      <c r="FWT48" s="597"/>
      <c r="FWU48" s="597"/>
      <c r="FWV48" s="597"/>
      <c r="FWW48" s="597" t="s">
        <v>409</v>
      </c>
      <c r="FWX48" s="597"/>
      <c r="FWY48" s="597"/>
      <c r="FWZ48" s="597"/>
      <c r="FXA48" s="597"/>
      <c r="FXB48" s="597"/>
      <c r="FXC48" s="597"/>
      <c r="FXD48" s="597"/>
      <c r="FXE48" s="597" t="s">
        <v>409</v>
      </c>
      <c r="FXF48" s="597"/>
      <c r="FXG48" s="597"/>
      <c r="FXH48" s="597"/>
      <c r="FXI48" s="597"/>
      <c r="FXJ48" s="597"/>
      <c r="FXK48" s="597"/>
      <c r="FXL48" s="597"/>
      <c r="FXM48" s="597" t="s">
        <v>409</v>
      </c>
      <c r="FXN48" s="597"/>
      <c r="FXO48" s="597"/>
      <c r="FXP48" s="597"/>
      <c r="FXQ48" s="597"/>
      <c r="FXR48" s="597"/>
      <c r="FXS48" s="597"/>
      <c r="FXT48" s="597"/>
      <c r="FXU48" s="597" t="s">
        <v>409</v>
      </c>
      <c r="FXV48" s="597"/>
      <c r="FXW48" s="597"/>
      <c r="FXX48" s="597"/>
      <c r="FXY48" s="597"/>
      <c r="FXZ48" s="597"/>
      <c r="FYA48" s="597"/>
      <c r="FYB48" s="597"/>
      <c r="FYC48" s="597" t="s">
        <v>409</v>
      </c>
      <c r="FYD48" s="597"/>
      <c r="FYE48" s="597"/>
      <c r="FYF48" s="597"/>
      <c r="FYG48" s="597"/>
      <c r="FYH48" s="597"/>
      <c r="FYI48" s="597"/>
      <c r="FYJ48" s="597"/>
      <c r="FYK48" s="597" t="s">
        <v>409</v>
      </c>
      <c r="FYL48" s="597"/>
      <c r="FYM48" s="597"/>
      <c r="FYN48" s="597"/>
      <c r="FYO48" s="597"/>
      <c r="FYP48" s="597"/>
      <c r="FYQ48" s="597"/>
      <c r="FYR48" s="597"/>
      <c r="FYS48" s="597" t="s">
        <v>409</v>
      </c>
      <c r="FYT48" s="597"/>
      <c r="FYU48" s="597"/>
      <c r="FYV48" s="597"/>
      <c r="FYW48" s="597"/>
      <c r="FYX48" s="597"/>
      <c r="FYY48" s="597"/>
      <c r="FYZ48" s="597"/>
      <c r="FZA48" s="597" t="s">
        <v>409</v>
      </c>
      <c r="FZB48" s="597"/>
      <c r="FZC48" s="597"/>
      <c r="FZD48" s="597"/>
      <c r="FZE48" s="597"/>
      <c r="FZF48" s="597"/>
      <c r="FZG48" s="597"/>
      <c r="FZH48" s="597"/>
      <c r="FZI48" s="597" t="s">
        <v>409</v>
      </c>
      <c r="FZJ48" s="597"/>
      <c r="FZK48" s="597"/>
      <c r="FZL48" s="597"/>
      <c r="FZM48" s="597"/>
      <c r="FZN48" s="597"/>
      <c r="FZO48" s="597"/>
      <c r="FZP48" s="597"/>
      <c r="FZQ48" s="597" t="s">
        <v>409</v>
      </c>
      <c r="FZR48" s="597"/>
      <c r="FZS48" s="597"/>
      <c r="FZT48" s="597"/>
      <c r="FZU48" s="597"/>
      <c r="FZV48" s="597"/>
      <c r="FZW48" s="597"/>
      <c r="FZX48" s="597"/>
      <c r="FZY48" s="597" t="s">
        <v>409</v>
      </c>
      <c r="FZZ48" s="597"/>
      <c r="GAA48" s="597"/>
      <c r="GAB48" s="597"/>
      <c r="GAC48" s="597"/>
      <c r="GAD48" s="597"/>
      <c r="GAE48" s="597"/>
      <c r="GAF48" s="597"/>
      <c r="GAG48" s="597" t="s">
        <v>409</v>
      </c>
      <c r="GAH48" s="597"/>
      <c r="GAI48" s="597"/>
      <c r="GAJ48" s="597"/>
      <c r="GAK48" s="597"/>
      <c r="GAL48" s="597"/>
      <c r="GAM48" s="597"/>
      <c r="GAN48" s="597"/>
      <c r="GAO48" s="597" t="s">
        <v>409</v>
      </c>
      <c r="GAP48" s="597"/>
      <c r="GAQ48" s="597"/>
      <c r="GAR48" s="597"/>
      <c r="GAS48" s="597"/>
      <c r="GAT48" s="597"/>
      <c r="GAU48" s="597"/>
      <c r="GAV48" s="597"/>
      <c r="GAW48" s="597" t="s">
        <v>409</v>
      </c>
      <c r="GAX48" s="597"/>
      <c r="GAY48" s="597"/>
      <c r="GAZ48" s="597"/>
      <c r="GBA48" s="597"/>
      <c r="GBB48" s="597"/>
      <c r="GBC48" s="597"/>
      <c r="GBD48" s="597"/>
      <c r="GBE48" s="597" t="s">
        <v>409</v>
      </c>
      <c r="GBF48" s="597"/>
      <c r="GBG48" s="597"/>
      <c r="GBH48" s="597"/>
      <c r="GBI48" s="597"/>
      <c r="GBJ48" s="597"/>
      <c r="GBK48" s="597"/>
      <c r="GBL48" s="597"/>
      <c r="GBM48" s="597" t="s">
        <v>409</v>
      </c>
      <c r="GBN48" s="597"/>
      <c r="GBO48" s="597"/>
      <c r="GBP48" s="597"/>
      <c r="GBQ48" s="597"/>
      <c r="GBR48" s="597"/>
      <c r="GBS48" s="597"/>
      <c r="GBT48" s="597"/>
      <c r="GBU48" s="597" t="s">
        <v>409</v>
      </c>
      <c r="GBV48" s="597"/>
      <c r="GBW48" s="597"/>
      <c r="GBX48" s="597"/>
      <c r="GBY48" s="597"/>
      <c r="GBZ48" s="597"/>
      <c r="GCA48" s="597"/>
      <c r="GCB48" s="597"/>
      <c r="GCC48" s="597" t="s">
        <v>409</v>
      </c>
      <c r="GCD48" s="597"/>
      <c r="GCE48" s="597"/>
      <c r="GCF48" s="597"/>
      <c r="GCG48" s="597"/>
      <c r="GCH48" s="597"/>
      <c r="GCI48" s="597"/>
      <c r="GCJ48" s="597"/>
      <c r="GCK48" s="597" t="s">
        <v>409</v>
      </c>
      <c r="GCL48" s="597"/>
      <c r="GCM48" s="597"/>
      <c r="GCN48" s="597"/>
      <c r="GCO48" s="597"/>
      <c r="GCP48" s="597"/>
      <c r="GCQ48" s="597"/>
      <c r="GCR48" s="597"/>
      <c r="GCS48" s="597" t="s">
        <v>409</v>
      </c>
      <c r="GCT48" s="597"/>
      <c r="GCU48" s="597"/>
      <c r="GCV48" s="597"/>
      <c r="GCW48" s="597"/>
      <c r="GCX48" s="597"/>
      <c r="GCY48" s="597"/>
      <c r="GCZ48" s="597"/>
      <c r="GDA48" s="597" t="s">
        <v>409</v>
      </c>
      <c r="GDB48" s="597"/>
      <c r="GDC48" s="597"/>
      <c r="GDD48" s="597"/>
      <c r="GDE48" s="597"/>
      <c r="GDF48" s="597"/>
      <c r="GDG48" s="597"/>
      <c r="GDH48" s="597"/>
      <c r="GDI48" s="597" t="s">
        <v>409</v>
      </c>
      <c r="GDJ48" s="597"/>
      <c r="GDK48" s="597"/>
      <c r="GDL48" s="597"/>
      <c r="GDM48" s="597"/>
      <c r="GDN48" s="597"/>
      <c r="GDO48" s="597"/>
      <c r="GDP48" s="597"/>
      <c r="GDQ48" s="597" t="s">
        <v>409</v>
      </c>
      <c r="GDR48" s="597"/>
      <c r="GDS48" s="597"/>
      <c r="GDT48" s="597"/>
      <c r="GDU48" s="597"/>
      <c r="GDV48" s="597"/>
      <c r="GDW48" s="597"/>
      <c r="GDX48" s="597"/>
      <c r="GDY48" s="597" t="s">
        <v>409</v>
      </c>
      <c r="GDZ48" s="597"/>
      <c r="GEA48" s="597"/>
      <c r="GEB48" s="597"/>
      <c r="GEC48" s="597"/>
      <c r="GED48" s="597"/>
      <c r="GEE48" s="597"/>
      <c r="GEF48" s="597"/>
      <c r="GEG48" s="597" t="s">
        <v>409</v>
      </c>
      <c r="GEH48" s="597"/>
      <c r="GEI48" s="597"/>
      <c r="GEJ48" s="597"/>
      <c r="GEK48" s="597"/>
      <c r="GEL48" s="597"/>
      <c r="GEM48" s="597"/>
      <c r="GEN48" s="597"/>
      <c r="GEO48" s="597" t="s">
        <v>409</v>
      </c>
      <c r="GEP48" s="597"/>
      <c r="GEQ48" s="597"/>
      <c r="GER48" s="597"/>
      <c r="GES48" s="597"/>
      <c r="GET48" s="597"/>
      <c r="GEU48" s="597"/>
      <c r="GEV48" s="597"/>
      <c r="GEW48" s="597" t="s">
        <v>409</v>
      </c>
      <c r="GEX48" s="597"/>
      <c r="GEY48" s="597"/>
      <c r="GEZ48" s="597"/>
      <c r="GFA48" s="597"/>
      <c r="GFB48" s="597"/>
      <c r="GFC48" s="597"/>
      <c r="GFD48" s="597"/>
      <c r="GFE48" s="597" t="s">
        <v>409</v>
      </c>
      <c r="GFF48" s="597"/>
      <c r="GFG48" s="597"/>
      <c r="GFH48" s="597"/>
      <c r="GFI48" s="597"/>
      <c r="GFJ48" s="597"/>
      <c r="GFK48" s="597"/>
      <c r="GFL48" s="597"/>
      <c r="GFM48" s="597" t="s">
        <v>409</v>
      </c>
      <c r="GFN48" s="597"/>
      <c r="GFO48" s="597"/>
      <c r="GFP48" s="597"/>
      <c r="GFQ48" s="597"/>
      <c r="GFR48" s="597"/>
      <c r="GFS48" s="597"/>
      <c r="GFT48" s="597"/>
      <c r="GFU48" s="597" t="s">
        <v>409</v>
      </c>
      <c r="GFV48" s="597"/>
      <c r="GFW48" s="597"/>
      <c r="GFX48" s="597"/>
      <c r="GFY48" s="597"/>
      <c r="GFZ48" s="597"/>
      <c r="GGA48" s="597"/>
      <c r="GGB48" s="597"/>
      <c r="GGC48" s="597" t="s">
        <v>409</v>
      </c>
      <c r="GGD48" s="597"/>
      <c r="GGE48" s="597"/>
      <c r="GGF48" s="597"/>
      <c r="GGG48" s="597"/>
      <c r="GGH48" s="597"/>
      <c r="GGI48" s="597"/>
      <c r="GGJ48" s="597"/>
      <c r="GGK48" s="597" t="s">
        <v>409</v>
      </c>
      <c r="GGL48" s="597"/>
      <c r="GGM48" s="597"/>
      <c r="GGN48" s="597"/>
      <c r="GGO48" s="597"/>
      <c r="GGP48" s="597"/>
      <c r="GGQ48" s="597"/>
      <c r="GGR48" s="597"/>
      <c r="GGS48" s="597" t="s">
        <v>409</v>
      </c>
      <c r="GGT48" s="597"/>
      <c r="GGU48" s="597"/>
      <c r="GGV48" s="597"/>
      <c r="GGW48" s="597"/>
      <c r="GGX48" s="597"/>
      <c r="GGY48" s="597"/>
      <c r="GGZ48" s="597"/>
      <c r="GHA48" s="597" t="s">
        <v>409</v>
      </c>
      <c r="GHB48" s="597"/>
      <c r="GHC48" s="597"/>
      <c r="GHD48" s="597"/>
      <c r="GHE48" s="597"/>
      <c r="GHF48" s="597"/>
      <c r="GHG48" s="597"/>
      <c r="GHH48" s="597"/>
      <c r="GHI48" s="597" t="s">
        <v>409</v>
      </c>
      <c r="GHJ48" s="597"/>
      <c r="GHK48" s="597"/>
      <c r="GHL48" s="597"/>
      <c r="GHM48" s="597"/>
      <c r="GHN48" s="597"/>
      <c r="GHO48" s="597"/>
      <c r="GHP48" s="597"/>
      <c r="GHQ48" s="597" t="s">
        <v>409</v>
      </c>
      <c r="GHR48" s="597"/>
      <c r="GHS48" s="597"/>
      <c r="GHT48" s="597"/>
      <c r="GHU48" s="597"/>
      <c r="GHV48" s="597"/>
      <c r="GHW48" s="597"/>
      <c r="GHX48" s="597"/>
      <c r="GHY48" s="597" t="s">
        <v>409</v>
      </c>
      <c r="GHZ48" s="597"/>
      <c r="GIA48" s="597"/>
      <c r="GIB48" s="597"/>
      <c r="GIC48" s="597"/>
      <c r="GID48" s="597"/>
      <c r="GIE48" s="597"/>
      <c r="GIF48" s="597"/>
      <c r="GIG48" s="597" t="s">
        <v>409</v>
      </c>
      <c r="GIH48" s="597"/>
      <c r="GII48" s="597"/>
      <c r="GIJ48" s="597"/>
      <c r="GIK48" s="597"/>
      <c r="GIL48" s="597"/>
      <c r="GIM48" s="597"/>
      <c r="GIN48" s="597"/>
      <c r="GIO48" s="597" t="s">
        <v>409</v>
      </c>
      <c r="GIP48" s="597"/>
      <c r="GIQ48" s="597"/>
      <c r="GIR48" s="597"/>
      <c r="GIS48" s="597"/>
      <c r="GIT48" s="597"/>
      <c r="GIU48" s="597"/>
      <c r="GIV48" s="597"/>
      <c r="GIW48" s="597" t="s">
        <v>409</v>
      </c>
      <c r="GIX48" s="597"/>
      <c r="GIY48" s="597"/>
      <c r="GIZ48" s="597"/>
      <c r="GJA48" s="597"/>
      <c r="GJB48" s="597"/>
      <c r="GJC48" s="597"/>
      <c r="GJD48" s="597"/>
      <c r="GJE48" s="597" t="s">
        <v>409</v>
      </c>
      <c r="GJF48" s="597"/>
      <c r="GJG48" s="597"/>
      <c r="GJH48" s="597"/>
      <c r="GJI48" s="597"/>
      <c r="GJJ48" s="597"/>
      <c r="GJK48" s="597"/>
      <c r="GJL48" s="597"/>
      <c r="GJM48" s="597" t="s">
        <v>409</v>
      </c>
      <c r="GJN48" s="597"/>
      <c r="GJO48" s="597"/>
      <c r="GJP48" s="597"/>
      <c r="GJQ48" s="597"/>
      <c r="GJR48" s="597"/>
      <c r="GJS48" s="597"/>
      <c r="GJT48" s="597"/>
      <c r="GJU48" s="597" t="s">
        <v>409</v>
      </c>
      <c r="GJV48" s="597"/>
      <c r="GJW48" s="597"/>
      <c r="GJX48" s="597"/>
      <c r="GJY48" s="597"/>
      <c r="GJZ48" s="597"/>
      <c r="GKA48" s="597"/>
      <c r="GKB48" s="597"/>
      <c r="GKC48" s="597" t="s">
        <v>409</v>
      </c>
      <c r="GKD48" s="597"/>
      <c r="GKE48" s="597"/>
      <c r="GKF48" s="597"/>
      <c r="GKG48" s="597"/>
      <c r="GKH48" s="597"/>
      <c r="GKI48" s="597"/>
      <c r="GKJ48" s="597"/>
      <c r="GKK48" s="597" t="s">
        <v>409</v>
      </c>
      <c r="GKL48" s="597"/>
      <c r="GKM48" s="597"/>
      <c r="GKN48" s="597"/>
      <c r="GKO48" s="597"/>
      <c r="GKP48" s="597"/>
      <c r="GKQ48" s="597"/>
      <c r="GKR48" s="597"/>
      <c r="GKS48" s="597" t="s">
        <v>409</v>
      </c>
      <c r="GKT48" s="597"/>
      <c r="GKU48" s="597"/>
      <c r="GKV48" s="597"/>
      <c r="GKW48" s="597"/>
      <c r="GKX48" s="597"/>
      <c r="GKY48" s="597"/>
      <c r="GKZ48" s="597"/>
      <c r="GLA48" s="597" t="s">
        <v>409</v>
      </c>
      <c r="GLB48" s="597"/>
      <c r="GLC48" s="597"/>
      <c r="GLD48" s="597"/>
      <c r="GLE48" s="597"/>
      <c r="GLF48" s="597"/>
      <c r="GLG48" s="597"/>
      <c r="GLH48" s="597"/>
      <c r="GLI48" s="597" t="s">
        <v>409</v>
      </c>
      <c r="GLJ48" s="597"/>
      <c r="GLK48" s="597"/>
      <c r="GLL48" s="597"/>
      <c r="GLM48" s="597"/>
      <c r="GLN48" s="597"/>
      <c r="GLO48" s="597"/>
      <c r="GLP48" s="597"/>
      <c r="GLQ48" s="597" t="s">
        <v>409</v>
      </c>
      <c r="GLR48" s="597"/>
      <c r="GLS48" s="597"/>
      <c r="GLT48" s="597"/>
      <c r="GLU48" s="597"/>
      <c r="GLV48" s="597"/>
      <c r="GLW48" s="597"/>
      <c r="GLX48" s="597"/>
      <c r="GLY48" s="597" t="s">
        <v>409</v>
      </c>
      <c r="GLZ48" s="597"/>
      <c r="GMA48" s="597"/>
      <c r="GMB48" s="597"/>
      <c r="GMC48" s="597"/>
      <c r="GMD48" s="597"/>
      <c r="GME48" s="597"/>
      <c r="GMF48" s="597"/>
      <c r="GMG48" s="597" t="s">
        <v>409</v>
      </c>
      <c r="GMH48" s="597"/>
      <c r="GMI48" s="597"/>
      <c r="GMJ48" s="597"/>
      <c r="GMK48" s="597"/>
      <c r="GML48" s="597"/>
      <c r="GMM48" s="597"/>
      <c r="GMN48" s="597"/>
      <c r="GMO48" s="597" t="s">
        <v>409</v>
      </c>
      <c r="GMP48" s="597"/>
      <c r="GMQ48" s="597"/>
      <c r="GMR48" s="597"/>
      <c r="GMS48" s="597"/>
      <c r="GMT48" s="597"/>
      <c r="GMU48" s="597"/>
      <c r="GMV48" s="597"/>
      <c r="GMW48" s="597" t="s">
        <v>409</v>
      </c>
      <c r="GMX48" s="597"/>
      <c r="GMY48" s="597"/>
      <c r="GMZ48" s="597"/>
      <c r="GNA48" s="597"/>
      <c r="GNB48" s="597"/>
      <c r="GNC48" s="597"/>
      <c r="GND48" s="597"/>
      <c r="GNE48" s="597" t="s">
        <v>409</v>
      </c>
      <c r="GNF48" s="597"/>
      <c r="GNG48" s="597"/>
      <c r="GNH48" s="597"/>
      <c r="GNI48" s="597"/>
      <c r="GNJ48" s="597"/>
      <c r="GNK48" s="597"/>
      <c r="GNL48" s="597"/>
      <c r="GNM48" s="597" t="s">
        <v>409</v>
      </c>
      <c r="GNN48" s="597"/>
      <c r="GNO48" s="597"/>
      <c r="GNP48" s="597"/>
      <c r="GNQ48" s="597"/>
      <c r="GNR48" s="597"/>
      <c r="GNS48" s="597"/>
      <c r="GNT48" s="597"/>
      <c r="GNU48" s="597" t="s">
        <v>409</v>
      </c>
      <c r="GNV48" s="597"/>
      <c r="GNW48" s="597"/>
      <c r="GNX48" s="597"/>
      <c r="GNY48" s="597"/>
      <c r="GNZ48" s="597"/>
      <c r="GOA48" s="597"/>
      <c r="GOB48" s="597"/>
      <c r="GOC48" s="597" t="s">
        <v>409</v>
      </c>
      <c r="GOD48" s="597"/>
      <c r="GOE48" s="597"/>
      <c r="GOF48" s="597"/>
      <c r="GOG48" s="597"/>
      <c r="GOH48" s="597"/>
      <c r="GOI48" s="597"/>
      <c r="GOJ48" s="597"/>
      <c r="GOK48" s="597" t="s">
        <v>409</v>
      </c>
      <c r="GOL48" s="597"/>
      <c r="GOM48" s="597"/>
      <c r="GON48" s="597"/>
      <c r="GOO48" s="597"/>
      <c r="GOP48" s="597"/>
      <c r="GOQ48" s="597"/>
      <c r="GOR48" s="597"/>
      <c r="GOS48" s="597" t="s">
        <v>409</v>
      </c>
      <c r="GOT48" s="597"/>
      <c r="GOU48" s="597"/>
      <c r="GOV48" s="597"/>
      <c r="GOW48" s="597"/>
      <c r="GOX48" s="597"/>
      <c r="GOY48" s="597"/>
      <c r="GOZ48" s="597"/>
      <c r="GPA48" s="597" t="s">
        <v>409</v>
      </c>
      <c r="GPB48" s="597"/>
      <c r="GPC48" s="597"/>
      <c r="GPD48" s="597"/>
      <c r="GPE48" s="597"/>
      <c r="GPF48" s="597"/>
      <c r="GPG48" s="597"/>
      <c r="GPH48" s="597"/>
      <c r="GPI48" s="597" t="s">
        <v>409</v>
      </c>
      <c r="GPJ48" s="597"/>
      <c r="GPK48" s="597"/>
      <c r="GPL48" s="597"/>
      <c r="GPM48" s="597"/>
      <c r="GPN48" s="597"/>
      <c r="GPO48" s="597"/>
      <c r="GPP48" s="597"/>
      <c r="GPQ48" s="597" t="s">
        <v>409</v>
      </c>
      <c r="GPR48" s="597"/>
      <c r="GPS48" s="597"/>
      <c r="GPT48" s="597"/>
      <c r="GPU48" s="597"/>
      <c r="GPV48" s="597"/>
      <c r="GPW48" s="597"/>
      <c r="GPX48" s="597"/>
      <c r="GPY48" s="597" t="s">
        <v>409</v>
      </c>
      <c r="GPZ48" s="597"/>
      <c r="GQA48" s="597"/>
      <c r="GQB48" s="597"/>
      <c r="GQC48" s="597"/>
      <c r="GQD48" s="597"/>
      <c r="GQE48" s="597"/>
      <c r="GQF48" s="597"/>
      <c r="GQG48" s="597" t="s">
        <v>409</v>
      </c>
      <c r="GQH48" s="597"/>
      <c r="GQI48" s="597"/>
      <c r="GQJ48" s="597"/>
      <c r="GQK48" s="597"/>
      <c r="GQL48" s="597"/>
      <c r="GQM48" s="597"/>
      <c r="GQN48" s="597"/>
      <c r="GQO48" s="597" t="s">
        <v>409</v>
      </c>
      <c r="GQP48" s="597"/>
      <c r="GQQ48" s="597"/>
      <c r="GQR48" s="597"/>
      <c r="GQS48" s="597"/>
      <c r="GQT48" s="597"/>
      <c r="GQU48" s="597"/>
      <c r="GQV48" s="597"/>
      <c r="GQW48" s="597" t="s">
        <v>409</v>
      </c>
      <c r="GQX48" s="597"/>
      <c r="GQY48" s="597"/>
      <c r="GQZ48" s="597"/>
      <c r="GRA48" s="597"/>
      <c r="GRB48" s="597"/>
      <c r="GRC48" s="597"/>
      <c r="GRD48" s="597"/>
      <c r="GRE48" s="597" t="s">
        <v>409</v>
      </c>
      <c r="GRF48" s="597"/>
      <c r="GRG48" s="597"/>
      <c r="GRH48" s="597"/>
      <c r="GRI48" s="597"/>
      <c r="GRJ48" s="597"/>
      <c r="GRK48" s="597"/>
      <c r="GRL48" s="597"/>
      <c r="GRM48" s="597" t="s">
        <v>409</v>
      </c>
      <c r="GRN48" s="597"/>
      <c r="GRO48" s="597"/>
      <c r="GRP48" s="597"/>
      <c r="GRQ48" s="597"/>
      <c r="GRR48" s="597"/>
      <c r="GRS48" s="597"/>
      <c r="GRT48" s="597"/>
      <c r="GRU48" s="597" t="s">
        <v>409</v>
      </c>
      <c r="GRV48" s="597"/>
      <c r="GRW48" s="597"/>
      <c r="GRX48" s="597"/>
      <c r="GRY48" s="597"/>
      <c r="GRZ48" s="597"/>
      <c r="GSA48" s="597"/>
      <c r="GSB48" s="597"/>
      <c r="GSC48" s="597" t="s">
        <v>409</v>
      </c>
      <c r="GSD48" s="597"/>
      <c r="GSE48" s="597"/>
      <c r="GSF48" s="597"/>
      <c r="GSG48" s="597"/>
      <c r="GSH48" s="597"/>
      <c r="GSI48" s="597"/>
      <c r="GSJ48" s="597"/>
      <c r="GSK48" s="597" t="s">
        <v>409</v>
      </c>
      <c r="GSL48" s="597"/>
      <c r="GSM48" s="597"/>
      <c r="GSN48" s="597"/>
      <c r="GSO48" s="597"/>
      <c r="GSP48" s="597"/>
      <c r="GSQ48" s="597"/>
      <c r="GSR48" s="597"/>
      <c r="GSS48" s="597" t="s">
        <v>409</v>
      </c>
      <c r="GST48" s="597"/>
      <c r="GSU48" s="597"/>
      <c r="GSV48" s="597"/>
      <c r="GSW48" s="597"/>
      <c r="GSX48" s="597"/>
      <c r="GSY48" s="597"/>
      <c r="GSZ48" s="597"/>
      <c r="GTA48" s="597" t="s">
        <v>409</v>
      </c>
      <c r="GTB48" s="597"/>
      <c r="GTC48" s="597"/>
      <c r="GTD48" s="597"/>
      <c r="GTE48" s="597"/>
      <c r="GTF48" s="597"/>
      <c r="GTG48" s="597"/>
      <c r="GTH48" s="597"/>
      <c r="GTI48" s="597" t="s">
        <v>409</v>
      </c>
      <c r="GTJ48" s="597"/>
      <c r="GTK48" s="597"/>
      <c r="GTL48" s="597"/>
      <c r="GTM48" s="597"/>
      <c r="GTN48" s="597"/>
      <c r="GTO48" s="597"/>
      <c r="GTP48" s="597"/>
      <c r="GTQ48" s="597" t="s">
        <v>409</v>
      </c>
      <c r="GTR48" s="597"/>
      <c r="GTS48" s="597"/>
      <c r="GTT48" s="597"/>
      <c r="GTU48" s="597"/>
      <c r="GTV48" s="597"/>
      <c r="GTW48" s="597"/>
      <c r="GTX48" s="597"/>
      <c r="GTY48" s="597" t="s">
        <v>409</v>
      </c>
      <c r="GTZ48" s="597"/>
      <c r="GUA48" s="597"/>
      <c r="GUB48" s="597"/>
      <c r="GUC48" s="597"/>
      <c r="GUD48" s="597"/>
      <c r="GUE48" s="597"/>
      <c r="GUF48" s="597"/>
      <c r="GUG48" s="597" t="s">
        <v>409</v>
      </c>
      <c r="GUH48" s="597"/>
      <c r="GUI48" s="597"/>
      <c r="GUJ48" s="597"/>
      <c r="GUK48" s="597"/>
      <c r="GUL48" s="597"/>
      <c r="GUM48" s="597"/>
      <c r="GUN48" s="597"/>
      <c r="GUO48" s="597" t="s">
        <v>409</v>
      </c>
      <c r="GUP48" s="597"/>
      <c r="GUQ48" s="597"/>
      <c r="GUR48" s="597"/>
      <c r="GUS48" s="597"/>
      <c r="GUT48" s="597"/>
      <c r="GUU48" s="597"/>
      <c r="GUV48" s="597"/>
      <c r="GUW48" s="597" t="s">
        <v>409</v>
      </c>
      <c r="GUX48" s="597"/>
      <c r="GUY48" s="597"/>
      <c r="GUZ48" s="597"/>
      <c r="GVA48" s="597"/>
      <c r="GVB48" s="597"/>
      <c r="GVC48" s="597"/>
      <c r="GVD48" s="597"/>
      <c r="GVE48" s="597" t="s">
        <v>409</v>
      </c>
      <c r="GVF48" s="597"/>
      <c r="GVG48" s="597"/>
      <c r="GVH48" s="597"/>
      <c r="GVI48" s="597"/>
      <c r="GVJ48" s="597"/>
      <c r="GVK48" s="597"/>
      <c r="GVL48" s="597"/>
      <c r="GVM48" s="597" t="s">
        <v>409</v>
      </c>
      <c r="GVN48" s="597"/>
      <c r="GVO48" s="597"/>
      <c r="GVP48" s="597"/>
      <c r="GVQ48" s="597"/>
      <c r="GVR48" s="597"/>
      <c r="GVS48" s="597"/>
      <c r="GVT48" s="597"/>
      <c r="GVU48" s="597" t="s">
        <v>409</v>
      </c>
      <c r="GVV48" s="597"/>
      <c r="GVW48" s="597"/>
      <c r="GVX48" s="597"/>
      <c r="GVY48" s="597"/>
      <c r="GVZ48" s="597"/>
      <c r="GWA48" s="597"/>
      <c r="GWB48" s="597"/>
      <c r="GWC48" s="597" t="s">
        <v>409</v>
      </c>
      <c r="GWD48" s="597"/>
      <c r="GWE48" s="597"/>
      <c r="GWF48" s="597"/>
      <c r="GWG48" s="597"/>
      <c r="GWH48" s="597"/>
      <c r="GWI48" s="597"/>
      <c r="GWJ48" s="597"/>
      <c r="GWK48" s="597" t="s">
        <v>409</v>
      </c>
      <c r="GWL48" s="597"/>
      <c r="GWM48" s="597"/>
      <c r="GWN48" s="597"/>
      <c r="GWO48" s="597"/>
      <c r="GWP48" s="597"/>
      <c r="GWQ48" s="597"/>
      <c r="GWR48" s="597"/>
      <c r="GWS48" s="597" t="s">
        <v>409</v>
      </c>
      <c r="GWT48" s="597"/>
      <c r="GWU48" s="597"/>
      <c r="GWV48" s="597"/>
      <c r="GWW48" s="597"/>
      <c r="GWX48" s="597"/>
      <c r="GWY48" s="597"/>
      <c r="GWZ48" s="597"/>
      <c r="GXA48" s="597" t="s">
        <v>409</v>
      </c>
      <c r="GXB48" s="597"/>
      <c r="GXC48" s="597"/>
      <c r="GXD48" s="597"/>
      <c r="GXE48" s="597"/>
      <c r="GXF48" s="597"/>
      <c r="GXG48" s="597"/>
      <c r="GXH48" s="597"/>
      <c r="GXI48" s="597" t="s">
        <v>409</v>
      </c>
      <c r="GXJ48" s="597"/>
      <c r="GXK48" s="597"/>
      <c r="GXL48" s="597"/>
      <c r="GXM48" s="597"/>
      <c r="GXN48" s="597"/>
      <c r="GXO48" s="597"/>
      <c r="GXP48" s="597"/>
      <c r="GXQ48" s="597" t="s">
        <v>409</v>
      </c>
      <c r="GXR48" s="597"/>
      <c r="GXS48" s="597"/>
      <c r="GXT48" s="597"/>
      <c r="GXU48" s="597"/>
      <c r="GXV48" s="597"/>
      <c r="GXW48" s="597"/>
      <c r="GXX48" s="597"/>
      <c r="GXY48" s="597" t="s">
        <v>409</v>
      </c>
      <c r="GXZ48" s="597"/>
      <c r="GYA48" s="597"/>
      <c r="GYB48" s="597"/>
      <c r="GYC48" s="597"/>
      <c r="GYD48" s="597"/>
      <c r="GYE48" s="597"/>
      <c r="GYF48" s="597"/>
      <c r="GYG48" s="597" t="s">
        <v>409</v>
      </c>
      <c r="GYH48" s="597"/>
      <c r="GYI48" s="597"/>
      <c r="GYJ48" s="597"/>
      <c r="GYK48" s="597"/>
      <c r="GYL48" s="597"/>
      <c r="GYM48" s="597"/>
      <c r="GYN48" s="597"/>
      <c r="GYO48" s="597" t="s">
        <v>409</v>
      </c>
      <c r="GYP48" s="597"/>
      <c r="GYQ48" s="597"/>
      <c r="GYR48" s="597"/>
      <c r="GYS48" s="597"/>
      <c r="GYT48" s="597"/>
      <c r="GYU48" s="597"/>
      <c r="GYV48" s="597"/>
      <c r="GYW48" s="597" t="s">
        <v>409</v>
      </c>
      <c r="GYX48" s="597"/>
      <c r="GYY48" s="597"/>
      <c r="GYZ48" s="597"/>
      <c r="GZA48" s="597"/>
      <c r="GZB48" s="597"/>
      <c r="GZC48" s="597"/>
      <c r="GZD48" s="597"/>
      <c r="GZE48" s="597" t="s">
        <v>409</v>
      </c>
      <c r="GZF48" s="597"/>
      <c r="GZG48" s="597"/>
      <c r="GZH48" s="597"/>
      <c r="GZI48" s="597"/>
      <c r="GZJ48" s="597"/>
      <c r="GZK48" s="597"/>
      <c r="GZL48" s="597"/>
      <c r="GZM48" s="597" t="s">
        <v>409</v>
      </c>
      <c r="GZN48" s="597"/>
      <c r="GZO48" s="597"/>
      <c r="GZP48" s="597"/>
      <c r="GZQ48" s="597"/>
      <c r="GZR48" s="597"/>
      <c r="GZS48" s="597"/>
      <c r="GZT48" s="597"/>
      <c r="GZU48" s="597" t="s">
        <v>409</v>
      </c>
      <c r="GZV48" s="597"/>
      <c r="GZW48" s="597"/>
      <c r="GZX48" s="597"/>
      <c r="GZY48" s="597"/>
      <c r="GZZ48" s="597"/>
      <c r="HAA48" s="597"/>
      <c r="HAB48" s="597"/>
      <c r="HAC48" s="597" t="s">
        <v>409</v>
      </c>
      <c r="HAD48" s="597"/>
      <c r="HAE48" s="597"/>
      <c r="HAF48" s="597"/>
      <c r="HAG48" s="597"/>
      <c r="HAH48" s="597"/>
      <c r="HAI48" s="597"/>
      <c r="HAJ48" s="597"/>
      <c r="HAK48" s="597" t="s">
        <v>409</v>
      </c>
      <c r="HAL48" s="597"/>
      <c r="HAM48" s="597"/>
      <c r="HAN48" s="597"/>
      <c r="HAO48" s="597"/>
      <c r="HAP48" s="597"/>
      <c r="HAQ48" s="597"/>
      <c r="HAR48" s="597"/>
      <c r="HAS48" s="597" t="s">
        <v>409</v>
      </c>
      <c r="HAT48" s="597"/>
      <c r="HAU48" s="597"/>
      <c r="HAV48" s="597"/>
      <c r="HAW48" s="597"/>
      <c r="HAX48" s="597"/>
      <c r="HAY48" s="597"/>
      <c r="HAZ48" s="597"/>
      <c r="HBA48" s="597" t="s">
        <v>409</v>
      </c>
      <c r="HBB48" s="597"/>
      <c r="HBC48" s="597"/>
      <c r="HBD48" s="597"/>
      <c r="HBE48" s="597"/>
      <c r="HBF48" s="597"/>
      <c r="HBG48" s="597"/>
      <c r="HBH48" s="597"/>
      <c r="HBI48" s="597" t="s">
        <v>409</v>
      </c>
      <c r="HBJ48" s="597"/>
      <c r="HBK48" s="597"/>
      <c r="HBL48" s="597"/>
      <c r="HBM48" s="597"/>
      <c r="HBN48" s="597"/>
      <c r="HBO48" s="597"/>
      <c r="HBP48" s="597"/>
      <c r="HBQ48" s="597" t="s">
        <v>409</v>
      </c>
      <c r="HBR48" s="597"/>
      <c r="HBS48" s="597"/>
      <c r="HBT48" s="597"/>
      <c r="HBU48" s="597"/>
      <c r="HBV48" s="597"/>
      <c r="HBW48" s="597"/>
      <c r="HBX48" s="597"/>
      <c r="HBY48" s="597" t="s">
        <v>409</v>
      </c>
      <c r="HBZ48" s="597"/>
      <c r="HCA48" s="597"/>
      <c r="HCB48" s="597"/>
      <c r="HCC48" s="597"/>
      <c r="HCD48" s="597"/>
      <c r="HCE48" s="597"/>
      <c r="HCF48" s="597"/>
      <c r="HCG48" s="597" t="s">
        <v>409</v>
      </c>
      <c r="HCH48" s="597"/>
      <c r="HCI48" s="597"/>
      <c r="HCJ48" s="597"/>
      <c r="HCK48" s="597"/>
      <c r="HCL48" s="597"/>
      <c r="HCM48" s="597"/>
      <c r="HCN48" s="597"/>
      <c r="HCO48" s="597" t="s">
        <v>409</v>
      </c>
      <c r="HCP48" s="597"/>
      <c r="HCQ48" s="597"/>
      <c r="HCR48" s="597"/>
      <c r="HCS48" s="597"/>
      <c r="HCT48" s="597"/>
      <c r="HCU48" s="597"/>
      <c r="HCV48" s="597"/>
      <c r="HCW48" s="597" t="s">
        <v>409</v>
      </c>
      <c r="HCX48" s="597"/>
      <c r="HCY48" s="597"/>
      <c r="HCZ48" s="597"/>
      <c r="HDA48" s="597"/>
      <c r="HDB48" s="597"/>
      <c r="HDC48" s="597"/>
      <c r="HDD48" s="597"/>
      <c r="HDE48" s="597" t="s">
        <v>409</v>
      </c>
      <c r="HDF48" s="597"/>
      <c r="HDG48" s="597"/>
      <c r="HDH48" s="597"/>
      <c r="HDI48" s="597"/>
      <c r="HDJ48" s="597"/>
      <c r="HDK48" s="597"/>
      <c r="HDL48" s="597"/>
      <c r="HDM48" s="597" t="s">
        <v>409</v>
      </c>
      <c r="HDN48" s="597"/>
      <c r="HDO48" s="597"/>
      <c r="HDP48" s="597"/>
      <c r="HDQ48" s="597"/>
      <c r="HDR48" s="597"/>
      <c r="HDS48" s="597"/>
      <c r="HDT48" s="597"/>
      <c r="HDU48" s="597" t="s">
        <v>409</v>
      </c>
      <c r="HDV48" s="597"/>
      <c r="HDW48" s="597"/>
      <c r="HDX48" s="597"/>
      <c r="HDY48" s="597"/>
      <c r="HDZ48" s="597"/>
      <c r="HEA48" s="597"/>
      <c r="HEB48" s="597"/>
      <c r="HEC48" s="597" t="s">
        <v>409</v>
      </c>
      <c r="HED48" s="597"/>
      <c r="HEE48" s="597"/>
      <c r="HEF48" s="597"/>
      <c r="HEG48" s="597"/>
      <c r="HEH48" s="597"/>
      <c r="HEI48" s="597"/>
      <c r="HEJ48" s="597"/>
      <c r="HEK48" s="597" t="s">
        <v>409</v>
      </c>
      <c r="HEL48" s="597"/>
      <c r="HEM48" s="597"/>
      <c r="HEN48" s="597"/>
      <c r="HEO48" s="597"/>
      <c r="HEP48" s="597"/>
      <c r="HEQ48" s="597"/>
      <c r="HER48" s="597"/>
      <c r="HES48" s="597" t="s">
        <v>409</v>
      </c>
      <c r="HET48" s="597"/>
      <c r="HEU48" s="597"/>
      <c r="HEV48" s="597"/>
      <c r="HEW48" s="597"/>
      <c r="HEX48" s="597"/>
      <c r="HEY48" s="597"/>
      <c r="HEZ48" s="597"/>
      <c r="HFA48" s="597" t="s">
        <v>409</v>
      </c>
      <c r="HFB48" s="597"/>
      <c r="HFC48" s="597"/>
      <c r="HFD48" s="597"/>
      <c r="HFE48" s="597"/>
      <c r="HFF48" s="597"/>
      <c r="HFG48" s="597"/>
      <c r="HFH48" s="597"/>
      <c r="HFI48" s="597" t="s">
        <v>409</v>
      </c>
      <c r="HFJ48" s="597"/>
      <c r="HFK48" s="597"/>
      <c r="HFL48" s="597"/>
      <c r="HFM48" s="597"/>
      <c r="HFN48" s="597"/>
      <c r="HFO48" s="597"/>
      <c r="HFP48" s="597"/>
      <c r="HFQ48" s="597" t="s">
        <v>409</v>
      </c>
      <c r="HFR48" s="597"/>
      <c r="HFS48" s="597"/>
      <c r="HFT48" s="597"/>
      <c r="HFU48" s="597"/>
      <c r="HFV48" s="597"/>
      <c r="HFW48" s="597"/>
      <c r="HFX48" s="597"/>
      <c r="HFY48" s="597" t="s">
        <v>409</v>
      </c>
      <c r="HFZ48" s="597"/>
      <c r="HGA48" s="597"/>
      <c r="HGB48" s="597"/>
      <c r="HGC48" s="597"/>
      <c r="HGD48" s="597"/>
      <c r="HGE48" s="597"/>
      <c r="HGF48" s="597"/>
      <c r="HGG48" s="597" t="s">
        <v>409</v>
      </c>
      <c r="HGH48" s="597"/>
      <c r="HGI48" s="597"/>
      <c r="HGJ48" s="597"/>
      <c r="HGK48" s="597"/>
      <c r="HGL48" s="597"/>
      <c r="HGM48" s="597"/>
      <c r="HGN48" s="597"/>
      <c r="HGO48" s="597" t="s">
        <v>409</v>
      </c>
      <c r="HGP48" s="597"/>
      <c r="HGQ48" s="597"/>
      <c r="HGR48" s="597"/>
      <c r="HGS48" s="597"/>
      <c r="HGT48" s="597"/>
      <c r="HGU48" s="597"/>
      <c r="HGV48" s="597"/>
      <c r="HGW48" s="597" t="s">
        <v>409</v>
      </c>
      <c r="HGX48" s="597"/>
      <c r="HGY48" s="597"/>
      <c r="HGZ48" s="597"/>
      <c r="HHA48" s="597"/>
      <c r="HHB48" s="597"/>
      <c r="HHC48" s="597"/>
      <c r="HHD48" s="597"/>
      <c r="HHE48" s="597" t="s">
        <v>409</v>
      </c>
      <c r="HHF48" s="597"/>
      <c r="HHG48" s="597"/>
      <c r="HHH48" s="597"/>
      <c r="HHI48" s="597"/>
      <c r="HHJ48" s="597"/>
      <c r="HHK48" s="597"/>
      <c r="HHL48" s="597"/>
      <c r="HHM48" s="597" t="s">
        <v>409</v>
      </c>
      <c r="HHN48" s="597"/>
      <c r="HHO48" s="597"/>
      <c r="HHP48" s="597"/>
      <c r="HHQ48" s="597"/>
      <c r="HHR48" s="597"/>
      <c r="HHS48" s="597"/>
      <c r="HHT48" s="597"/>
      <c r="HHU48" s="597" t="s">
        <v>409</v>
      </c>
      <c r="HHV48" s="597"/>
      <c r="HHW48" s="597"/>
      <c r="HHX48" s="597"/>
      <c r="HHY48" s="597"/>
      <c r="HHZ48" s="597"/>
      <c r="HIA48" s="597"/>
      <c r="HIB48" s="597"/>
      <c r="HIC48" s="597" t="s">
        <v>409</v>
      </c>
      <c r="HID48" s="597"/>
      <c r="HIE48" s="597"/>
      <c r="HIF48" s="597"/>
      <c r="HIG48" s="597"/>
      <c r="HIH48" s="597"/>
      <c r="HII48" s="597"/>
      <c r="HIJ48" s="597"/>
      <c r="HIK48" s="597" t="s">
        <v>409</v>
      </c>
      <c r="HIL48" s="597"/>
      <c r="HIM48" s="597"/>
      <c r="HIN48" s="597"/>
      <c r="HIO48" s="597"/>
      <c r="HIP48" s="597"/>
      <c r="HIQ48" s="597"/>
      <c r="HIR48" s="597"/>
      <c r="HIS48" s="597" t="s">
        <v>409</v>
      </c>
      <c r="HIT48" s="597"/>
      <c r="HIU48" s="597"/>
      <c r="HIV48" s="597"/>
      <c r="HIW48" s="597"/>
      <c r="HIX48" s="597"/>
      <c r="HIY48" s="597"/>
      <c r="HIZ48" s="597"/>
      <c r="HJA48" s="597" t="s">
        <v>409</v>
      </c>
      <c r="HJB48" s="597"/>
      <c r="HJC48" s="597"/>
      <c r="HJD48" s="597"/>
      <c r="HJE48" s="597"/>
      <c r="HJF48" s="597"/>
      <c r="HJG48" s="597"/>
      <c r="HJH48" s="597"/>
      <c r="HJI48" s="597" t="s">
        <v>409</v>
      </c>
      <c r="HJJ48" s="597"/>
      <c r="HJK48" s="597"/>
      <c r="HJL48" s="597"/>
      <c r="HJM48" s="597"/>
      <c r="HJN48" s="597"/>
      <c r="HJO48" s="597"/>
      <c r="HJP48" s="597"/>
      <c r="HJQ48" s="597" t="s">
        <v>409</v>
      </c>
      <c r="HJR48" s="597"/>
      <c r="HJS48" s="597"/>
      <c r="HJT48" s="597"/>
      <c r="HJU48" s="597"/>
      <c r="HJV48" s="597"/>
      <c r="HJW48" s="597"/>
      <c r="HJX48" s="597"/>
      <c r="HJY48" s="597" t="s">
        <v>409</v>
      </c>
      <c r="HJZ48" s="597"/>
      <c r="HKA48" s="597"/>
      <c r="HKB48" s="597"/>
      <c r="HKC48" s="597"/>
      <c r="HKD48" s="597"/>
      <c r="HKE48" s="597"/>
      <c r="HKF48" s="597"/>
      <c r="HKG48" s="597" t="s">
        <v>409</v>
      </c>
      <c r="HKH48" s="597"/>
      <c r="HKI48" s="597"/>
      <c r="HKJ48" s="597"/>
      <c r="HKK48" s="597"/>
      <c r="HKL48" s="597"/>
      <c r="HKM48" s="597"/>
      <c r="HKN48" s="597"/>
      <c r="HKO48" s="597" t="s">
        <v>409</v>
      </c>
      <c r="HKP48" s="597"/>
      <c r="HKQ48" s="597"/>
      <c r="HKR48" s="597"/>
      <c r="HKS48" s="597"/>
      <c r="HKT48" s="597"/>
      <c r="HKU48" s="597"/>
      <c r="HKV48" s="597"/>
      <c r="HKW48" s="597" t="s">
        <v>409</v>
      </c>
      <c r="HKX48" s="597"/>
      <c r="HKY48" s="597"/>
      <c r="HKZ48" s="597"/>
      <c r="HLA48" s="597"/>
      <c r="HLB48" s="597"/>
      <c r="HLC48" s="597"/>
      <c r="HLD48" s="597"/>
      <c r="HLE48" s="597" t="s">
        <v>409</v>
      </c>
      <c r="HLF48" s="597"/>
      <c r="HLG48" s="597"/>
      <c r="HLH48" s="597"/>
      <c r="HLI48" s="597"/>
      <c r="HLJ48" s="597"/>
      <c r="HLK48" s="597"/>
      <c r="HLL48" s="597"/>
      <c r="HLM48" s="597" t="s">
        <v>409</v>
      </c>
      <c r="HLN48" s="597"/>
      <c r="HLO48" s="597"/>
      <c r="HLP48" s="597"/>
      <c r="HLQ48" s="597"/>
      <c r="HLR48" s="597"/>
      <c r="HLS48" s="597"/>
      <c r="HLT48" s="597"/>
      <c r="HLU48" s="597" t="s">
        <v>409</v>
      </c>
      <c r="HLV48" s="597"/>
      <c r="HLW48" s="597"/>
      <c r="HLX48" s="597"/>
      <c r="HLY48" s="597"/>
      <c r="HLZ48" s="597"/>
      <c r="HMA48" s="597"/>
      <c r="HMB48" s="597"/>
      <c r="HMC48" s="597" t="s">
        <v>409</v>
      </c>
      <c r="HMD48" s="597"/>
      <c r="HME48" s="597"/>
      <c r="HMF48" s="597"/>
      <c r="HMG48" s="597"/>
      <c r="HMH48" s="597"/>
      <c r="HMI48" s="597"/>
      <c r="HMJ48" s="597"/>
      <c r="HMK48" s="597" t="s">
        <v>409</v>
      </c>
      <c r="HML48" s="597"/>
      <c r="HMM48" s="597"/>
      <c r="HMN48" s="597"/>
      <c r="HMO48" s="597"/>
      <c r="HMP48" s="597"/>
      <c r="HMQ48" s="597"/>
      <c r="HMR48" s="597"/>
      <c r="HMS48" s="597" t="s">
        <v>409</v>
      </c>
      <c r="HMT48" s="597"/>
      <c r="HMU48" s="597"/>
      <c r="HMV48" s="597"/>
      <c r="HMW48" s="597"/>
      <c r="HMX48" s="597"/>
      <c r="HMY48" s="597"/>
      <c r="HMZ48" s="597"/>
      <c r="HNA48" s="597" t="s">
        <v>409</v>
      </c>
      <c r="HNB48" s="597"/>
      <c r="HNC48" s="597"/>
      <c r="HND48" s="597"/>
      <c r="HNE48" s="597"/>
      <c r="HNF48" s="597"/>
      <c r="HNG48" s="597"/>
      <c r="HNH48" s="597"/>
      <c r="HNI48" s="597" t="s">
        <v>409</v>
      </c>
      <c r="HNJ48" s="597"/>
      <c r="HNK48" s="597"/>
      <c r="HNL48" s="597"/>
      <c r="HNM48" s="597"/>
      <c r="HNN48" s="597"/>
      <c r="HNO48" s="597"/>
      <c r="HNP48" s="597"/>
      <c r="HNQ48" s="597" t="s">
        <v>409</v>
      </c>
      <c r="HNR48" s="597"/>
      <c r="HNS48" s="597"/>
      <c r="HNT48" s="597"/>
      <c r="HNU48" s="597"/>
      <c r="HNV48" s="597"/>
      <c r="HNW48" s="597"/>
      <c r="HNX48" s="597"/>
      <c r="HNY48" s="597" t="s">
        <v>409</v>
      </c>
      <c r="HNZ48" s="597"/>
      <c r="HOA48" s="597"/>
      <c r="HOB48" s="597"/>
      <c r="HOC48" s="597"/>
      <c r="HOD48" s="597"/>
      <c r="HOE48" s="597"/>
      <c r="HOF48" s="597"/>
      <c r="HOG48" s="597" t="s">
        <v>409</v>
      </c>
      <c r="HOH48" s="597"/>
      <c r="HOI48" s="597"/>
      <c r="HOJ48" s="597"/>
      <c r="HOK48" s="597"/>
      <c r="HOL48" s="597"/>
      <c r="HOM48" s="597"/>
      <c r="HON48" s="597"/>
      <c r="HOO48" s="597" t="s">
        <v>409</v>
      </c>
      <c r="HOP48" s="597"/>
      <c r="HOQ48" s="597"/>
      <c r="HOR48" s="597"/>
      <c r="HOS48" s="597"/>
      <c r="HOT48" s="597"/>
      <c r="HOU48" s="597"/>
      <c r="HOV48" s="597"/>
      <c r="HOW48" s="597" t="s">
        <v>409</v>
      </c>
      <c r="HOX48" s="597"/>
      <c r="HOY48" s="597"/>
      <c r="HOZ48" s="597"/>
      <c r="HPA48" s="597"/>
      <c r="HPB48" s="597"/>
      <c r="HPC48" s="597"/>
      <c r="HPD48" s="597"/>
      <c r="HPE48" s="597" t="s">
        <v>409</v>
      </c>
      <c r="HPF48" s="597"/>
      <c r="HPG48" s="597"/>
      <c r="HPH48" s="597"/>
      <c r="HPI48" s="597"/>
      <c r="HPJ48" s="597"/>
      <c r="HPK48" s="597"/>
      <c r="HPL48" s="597"/>
      <c r="HPM48" s="597" t="s">
        <v>409</v>
      </c>
      <c r="HPN48" s="597"/>
      <c r="HPO48" s="597"/>
      <c r="HPP48" s="597"/>
      <c r="HPQ48" s="597"/>
      <c r="HPR48" s="597"/>
      <c r="HPS48" s="597"/>
      <c r="HPT48" s="597"/>
      <c r="HPU48" s="597" t="s">
        <v>409</v>
      </c>
      <c r="HPV48" s="597"/>
      <c r="HPW48" s="597"/>
      <c r="HPX48" s="597"/>
      <c r="HPY48" s="597"/>
      <c r="HPZ48" s="597"/>
      <c r="HQA48" s="597"/>
      <c r="HQB48" s="597"/>
      <c r="HQC48" s="597" t="s">
        <v>409</v>
      </c>
      <c r="HQD48" s="597"/>
      <c r="HQE48" s="597"/>
      <c r="HQF48" s="597"/>
      <c r="HQG48" s="597"/>
      <c r="HQH48" s="597"/>
      <c r="HQI48" s="597"/>
      <c r="HQJ48" s="597"/>
      <c r="HQK48" s="597" t="s">
        <v>409</v>
      </c>
      <c r="HQL48" s="597"/>
      <c r="HQM48" s="597"/>
      <c r="HQN48" s="597"/>
      <c r="HQO48" s="597"/>
      <c r="HQP48" s="597"/>
      <c r="HQQ48" s="597"/>
      <c r="HQR48" s="597"/>
      <c r="HQS48" s="597" t="s">
        <v>409</v>
      </c>
      <c r="HQT48" s="597"/>
      <c r="HQU48" s="597"/>
      <c r="HQV48" s="597"/>
      <c r="HQW48" s="597"/>
      <c r="HQX48" s="597"/>
      <c r="HQY48" s="597"/>
      <c r="HQZ48" s="597"/>
      <c r="HRA48" s="597" t="s">
        <v>409</v>
      </c>
      <c r="HRB48" s="597"/>
      <c r="HRC48" s="597"/>
      <c r="HRD48" s="597"/>
      <c r="HRE48" s="597"/>
      <c r="HRF48" s="597"/>
      <c r="HRG48" s="597"/>
      <c r="HRH48" s="597"/>
      <c r="HRI48" s="597" t="s">
        <v>409</v>
      </c>
      <c r="HRJ48" s="597"/>
      <c r="HRK48" s="597"/>
      <c r="HRL48" s="597"/>
      <c r="HRM48" s="597"/>
      <c r="HRN48" s="597"/>
      <c r="HRO48" s="597"/>
      <c r="HRP48" s="597"/>
      <c r="HRQ48" s="597" t="s">
        <v>409</v>
      </c>
      <c r="HRR48" s="597"/>
      <c r="HRS48" s="597"/>
      <c r="HRT48" s="597"/>
      <c r="HRU48" s="597"/>
      <c r="HRV48" s="597"/>
      <c r="HRW48" s="597"/>
      <c r="HRX48" s="597"/>
      <c r="HRY48" s="597" t="s">
        <v>409</v>
      </c>
      <c r="HRZ48" s="597"/>
      <c r="HSA48" s="597"/>
      <c r="HSB48" s="597"/>
      <c r="HSC48" s="597"/>
      <c r="HSD48" s="597"/>
      <c r="HSE48" s="597"/>
      <c r="HSF48" s="597"/>
      <c r="HSG48" s="597" t="s">
        <v>409</v>
      </c>
      <c r="HSH48" s="597"/>
      <c r="HSI48" s="597"/>
      <c r="HSJ48" s="597"/>
      <c r="HSK48" s="597"/>
      <c r="HSL48" s="597"/>
      <c r="HSM48" s="597"/>
      <c r="HSN48" s="597"/>
      <c r="HSO48" s="597" t="s">
        <v>409</v>
      </c>
      <c r="HSP48" s="597"/>
      <c r="HSQ48" s="597"/>
      <c r="HSR48" s="597"/>
      <c r="HSS48" s="597"/>
      <c r="HST48" s="597"/>
      <c r="HSU48" s="597"/>
      <c r="HSV48" s="597"/>
      <c r="HSW48" s="597" t="s">
        <v>409</v>
      </c>
      <c r="HSX48" s="597"/>
      <c r="HSY48" s="597"/>
      <c r="HSZ48" s="597"/>
      <c r="HTA48" s="597"/>
      <c r="HTB48" s="597"/>
      <c r="HTC48" s="597"/>
      <c r="HTD48" s="597"/>
      <c r="HTE48" s="597" t="s">
        <v>409</v>
      </c>
      <c r="HTF48" s="597"/>
      <c r="HTG48" s="597"/>
      <c r="HTH48" s="597"/>
      <c r="HTI48" s="597"/>
      <c r="HTJ48" s="597"/>
      <c r="HTK48" s="597"/>
      <c r="HTL48" s="597"/>
      <c r="HTM48" s="597" t="s">
        <v>409</v>
      </c>
      <c r="HTN48" s="597"/>
      <c r="HTO48" s="597"/>
      <c r="HTP48" s="597"/>
      <c r="HTQ48" s="597"/>
      <c r="HTR48" s="597"/>
      <c r="HTS48" s="597"/>
      <c r="HTT48" s="597"/>
      <c r="HTU48" s="597" t="s">
        <v>409</v>
      </c>
      <c r="HTV48" s="597"/>
      <c r="HTW48" s="597"/>
      <c r="HTX48" s="597"/>
      <c r="HTY48" s="597"/>
      <c r="HTZ48" s="597"/>
      <c r="HUA48" s="597"/>
      <c r="HUB48" s="597"/>
      <c r="HUC48" s="597" t="s">
        <v>409</v>
      </c>
      <c r="HUD48" s="597"/>
      <c r="HUE48" s="597"/>
      <c r="HUF48" s="597"/>
      <c r="HUG48" s="597"/>
      <c r="HUH48" s="597"/>
      <c r="HUI48" s="597"/>
      <c r="HUJ48" s="597"/>
      <c r="HUK48" s="597" t="s">
        <v>409</v>
      </c>
      <c r="HUL48" s="597"/>
      <c r="HUM48" s="597"/>
      <c r="HUN48" s="597"/>
      <c r="HUO48" s="597"/>
      <c r="HUP48" s="597"/>
      <c r="HUQ48" s="597"/>
      <c r="HUR48" s="597"/>
      <c r="HUS48" s="597" t="s">
        <v>409</v>
      </c>
      <c r="HUT48" s="597"/>
      <c r="HUU48" s="597"/>
      <c r="HUV48" s="597"/>
      <c r="HUW48" s="597"/>
      <c r="HUX48" s="597"/>
      <c r="HUY48" s="597"/>
      <c r="HUZ48" s="597"/>
      <c r="HVA48" s="597" t="s">
        <v>409</v>
      </c>
      <c r="HVB48" s="597"/>
      <c r="HVC48" s="597"/>
      <c r="HVD48" s="597"/>
      <c r="HVE48" s="597"/>
      <c r="HVF48" s="597"/>
      <c r="HVG48" s="597"/>
      <c r="HVH48" s="597"/>
      <c r="HVI48" s="597" t="s">
        <v>409</v>
      </c>
      <c r="HVJ48" s="597"/>
      <c r="HVK48" s="597"/>
      <c r="HVL48" s="597"/>
      <c r="HVM48" s="597"/>
      <c r="HVN48" s="597"/>
      <c r="HVO48" s="597"/>
      <c r="HVP48" s="597"/>
      <c r="HVQ48" s="597" t="s">
        <v>409</v>
      </c>
      <c r="HVR48" s="597"/>
      <c r="HVS48" s="597"/>
      <c r="HVT48" s="597"/>
      <c r="HVU48" s="597"/>
      <c r="HVV48" s="597"/>
      <c r="HVW48" s="597"/>
      <c r="HVX48" s="597"/>
      <c r="HVY48" s="597" t="s">
        <v>409</v>
      </c>
      <c r="HVZ48" s="597"/>
      <c r="HWA48" s="597"/>
      <c r="HWB48" s="597"/>
      <c r="HWC48" s="597"/>
      <c r="HWD48" s="597"/>
      <c r="HWE48" s="597"/>
      <c r="HWF48" s="597"/>
      <c r="HWG48" s="597" t="s">
        <v>409</v>
      </c>
      <c r="HWH48" s="597"/>
      <c r="HWI48" s="597"/>
      <c r="HWJ48" s="597"/>
      <c r="HWK48" s="597"/>
      <c r="HWL48" s="597"/>
      <c r="HWM48" s="597"/>
      <c r="HWN48" s="597"/>
      <c r="HWO48" s="597" t="s">
        <v>409</v>
      </c>
      <c r="HWP48" s="597"/>
      <c r="HWQ48" s="597"/>
      <c r="HWR48" s="597"/>
      <c r="HWS48" s="597"/>
      <c r="HWT48" s="597"/>
      <c r="HWU48" s="597"/>
      <c r="HWV48" s="597"/>
      <c r="HWW48" s="597" t="s">
        <v>409</v>
      </c>
      <c r="HWX48" s="597"/>
      <c r="HWY48" s="597"/>
      <c r="HWZ48" s="597"/>
      <c r="HXA48" s="597"/>
      <c r="HXB48" s="597"/>
      <c r="HXC48" s="597"/>
      <c r="HXD48" s="597"/>
      <c r="HXE48" s="597" t="s">
        <v>409</v>
      </c>
      <c r="HXF48" s="597"/>
      <c r="HXG48" s="597"/>
      <c r="HXH48" s="597"/>
      <c r="HXI48" s="597"/>
      <c r="HXJ48" s="597"/>
      <c r="HXK48" s="597"/>
      <c r="HXL48" s="597"/>
      <c r="HXM48" s="597" t="s">
        <v>409</v>
      </c>
      <c r="HXN48" s="597"/>
      <c r="HXO48" s="597"/>
      <c r="HXP48" s="597"/>
      <c r="HXQ48" s="597"/>
      <c r="HXR48" s="597"/>
      <c r="HXS48" s="597"/>
      <c r="HXT48" s="597"/>
      <c r="HXU48" s="597" t="s">
        <v>409</v>
      </c>
      <c r="HXV48" s="597"/>
      <c r="HXW48" s="597"/>
      <c r="HXX48" s="597"/>
      <c r="HXY48" s="597"/>
      <c r="HXZ48" s="597"/>
      <c r="HYA48" s="597"/>
      <c r="HYB48" s="597"/>
      <c r="HYC48" s="597" t="s">
        <v>409</v>
      </c>
      <c r="HYD48" s="597"/>
      <c r="HYE48" s="597"/>
      <c r="HYF48" s="597"/>
      <c r="HYG48" s="597"/>
      <c r="HYH48" s="597"/>
      <c r="HYI48" s="597"/>
      <c r="HYJ48" s="597"/>
      <c r="HYK48" s="597" t="s">
        <v>409</v>
      </c>
      <c r="HYL48" s="597"/>
      <c r="HYM48" s="597"/>
      <c r="HYN48" s="597"/>
      <c r="HYO48" s="597"/>
      <c r="HYP48" s="597"/>
      <c r="HYQ48" s="597"/>
      <c r="HYR48" s="597"/>
      <c r="HYS48" s="597" t="s">
        <v>409</v>
      </c>
      <c r="HYT48" s="597"/>
      <c r="HYU48" s="597"/>
      <c r="HYV48" s="597"/>
      <c r="HYW48" s="597"/>
      <c r="HYX48" s="597"/>
      <c r="HYY48" s="597"/>
      <c r="HYZ48" s="597"/>
      <c r="HZA48" s="597" t="s">
        <v>409</v>
      </c>
      <c r="HZB48" s="597"/>
      <c r="HZC48" s="597"/>
      <c r="HZD48" s="597"/>
      <c r="HZE48" s="597"/>
      <c r="HZF48" s="597"/>
      <c r="HZG48" s="597"/>
      <c r="HZH48" s="597"/>
      <c r="HZI48" s="597" t="s">
        <v>409</v>
      </c>
      <c r="HZJ48" s="597"/>
      <c r="HZK48" s="597"/>
      <c r="HZL48" s="597"/>
      <c r="HZM48" s="597"/>
      <c r="HZN48" s="597"/>
      <c r="HZO48" s="597"/>
      <c r="HZP48" s="597"/>
      <c r="HZQ48" s="597" t="s">
        <v>409</v>
      </c>
      <c r="HZR48" s="597"/>
      <c r="HZS48" s="597"/>
      <c r="HZT48" s="597"/>
      <c r="HZU48" s="597"/>
      <c r="HZV48" s="597"/>
      <c r="HZW48" s="597"/>
      <c r="HZX48" s="597"/>
      <c r="HZY48" s="597" t="s">
        <v>409</v>
      </c>
      <c r="HZZ48" s="597"/>
      <c r="IAA48" s="597"/>
      <c r="IAB48" s="597"/>
      <c r="IAC48" s="597"/>
      <c r="IAD48" s="597"/>
      <c r="IAE48" s="597"/>
      <c r="IAF48" s="597"/>
      <c r="IAG48" s="597" t="s">
        <v>409</v>
      </c>
      <c r="IAH48" s="597"/>
      <c r="IAI48" s="597"/>
      <c r="IAJ48" s="597"/>
      <c r="IAK48" s="597"/>
      <c r="IAL48" s="597"/>
      <c r="IAM48" s="597"/>
      <c r="IAN48" s="597"/>
      <c r="IAO48" s="597" t="s">
        <v>409</v>
      </c>
      <c r="IAP48" s="597"/>
      <c r="IAQ48" s="597"/>
      <c r="IAR48" s="597"/>
      <c r="IAS48" s="597"/>
      <c r="IAT48" s="597"/>
      <c r="IAU48" s="597"/>
      <c r="IAV48" s="597"/>
      <c r="IAW48" s="597" t="s">
        <v>409</v>
      </c>
      <c r="IAX48" s="597"/>
      <c r="IAY48" s="597"/>
      <c r="IAZ48" s="597"/>
      <c r="IBA48" s="597"/>
      <c r="IBB48" s="597"/>
      <c r="IBC48" s="597"/>
      <c r="IBD48" s="597"/>
      <c r="IBE48" s="597" t="s">
        <v>409</v>
      </c>
      <c r="IBF48" s="597"/>
      <c r="IBG48" s="597"/>
      <c r="IBH48" s="597"/>
      <c r="IBI48" s="597"/>
      <c r="IBJ48" s="597"/>
      <c r="IBK48" s="597"/>
      <c r="IBL48" s="597"/>
      <c r="IBM48" s="597" t="s">
        <v>409</v>
      </c>
      <c r="IBN48" s="597"/>
      <c r="IBO48" s="597"/>
      <c r="IBP48" s="597"/>
      <c r="IBQ48" s="597"/>
      <c r="IBR48" s="597"/>
      <c r="IBS48" s="597"/>
      <c r="IBT48" s="597"/>
      <c r="IBU48" s="597" t="s">
        <v>409</v>
      </c>
      <c r="IBV48" s="597"/>
      <c r="IBW48" s="597"/>
      <c r="IBX48" s="597"/>
      <c r="IBY48" s="597"/>
      <c r="IBZ48" s="597"/>
      <c r="ICA48" s="597"/>
      <c r="ICB48" s="597"/>
      <c r="ICC48" s="597" t="s">
        <v>409</v>
      </c>
      <c r="ICD48" s="597"/>
      <c r="ICE48" s="597"/>
      <c r="ICF48" s="597"/>
      <c r="ICG48" s="597"/>
      <c r="ICH48" s="597"/>
      <c r="ICI48" s="597"/>
      <c r="ICJ48" s="597"/>
      <c r="ICK48" s="597" t="s">
        <v>409</v>
      </c>
      <c r="ICL48" s="597"/>
      <c r="ICM48" s="597"/>
      <c r="ICN48" s="597"/>
      <c r="ICO48" s="597"/>
      <c r="ICP48" s="597"/>
      <c r="ICQ48" s="597"/>
      <c r="ICR48" s="597"/>
      <c r="ICS48" s="597" t="s">
        <v>409</v>
      </c>
      <c r="ICT48" s="597"/>
      <c r="ICU48" s="597"/>
      <c r="ICV48" s="597"/>
      <c r="ICW48" s="597"/>
      <c r="ICX48" s="597"/>
      <c r="ICY48" s="597"/>
      <c r="ICZ48" s="597"/>
      <c r="IDA48" s="597" t="s">
        <v>409</v>
      </c>
      <c r="IDB48" s="597"/>
      <c r="IDC48" s="597"/>
      <c r="IDD48" s="597"/>
      <c r="IDE48" s="597"/>
      <c r="IDF48" s="597"/>
      <c r="IDG48" s="597"/>
      <c r="IDH48" s="597"/>
      <c r="IDI48" s="597" t="s">
        <v>409</v>
      </c>
      <c r="IDJ48" s="597"/>
      <c r="IDK48" s="597"/>
      <c r="IDL48" s="597"/>
      <c r="IDM48" s="597"/>
      <c r="IDN48" s="597"/>
      <c r="IDO48" s="597"/>
      <c r="IDP48" s="597"/>
      <c r="IDQ48" s="597" t="s">
        <v>409</v>
      </c>
      <c r="IDR48" s="597"/>
      <c r="IDS48" s="597"/>
      <c r="IDT48" s="597"/>
      <c r="IDU48" s="597"/>
      <c r="IDV48" s="597"/>
      <c r="IDW48" s="597"/>
      <c r="IDX48" s="597"/>
      <c r="IDY48" s="597" t="s">
        <v>409</v>
      </c>
      <c r="IDZ48" s="597"/>
      <c r="IEA48" s="597"/>
      <c r="IEB48" s="597"/>
      <c r="IEC48" s="597"/>
      <c r="IED48" s="597"/>
      <c r="IEE48" s="597"/>
      <c r="IEF48" s="597"/>
      <c r="IEG48" s="597" t="s">
        <v>409</v>
      </c>
      <c r="IEH48" s="597"/>
      <c r="IEI48" s="597"/>
      <c r="IEJ48" s="597"/>
      <c r="IEK48" s="597"/>
      <c r="IEL48" s="597"/>
      <c r="IEM48" s="597"/>
      <c r="IEN48" s="597"/>
      <c r="IEO48" s="597" t="s">
        <v>409</v>
      </c>
      <c r="IEP48" s="597"/>
      <c r="IEQ48" s="597"/>
      <c r="IER48" s="597"/>
      <c r="IES48" s="597"/>
      <c r="IET48" s="597"/>
      <c r="IEU48" s="597"/>
      <c r="IEV48" s="597"/>
      <c r="IEW48" s="597" t="s">
        <v>409</v>
      </c>
      <c r="IEX48" s="597"/>
      <c r="IEY48" s="597"/>
      <c r="IEZ48" s="597"/>
      <c r="IFA48" s="597"/>
      <c r="IFB48" s="597"/>
      <c r="IFC48" s="597"/>
      <c r="IFD48" s="597"/>
      <c r="IFE48" s="597" t="s">
        <v>409</v>
      </c>
      <c r="IFF48" s="597"/>
      <c r="IFG48" s="597"/>
      <c r="IFH48" s="597"/>
      <c r="IFI48" s="597"/>
      <c r="IFJ48" s="597"/>
      <c r="IFK48" s="597"/>
      <c r="IFL48" s="597"/>
      <c r="IFM48" s="597" t="s">
        <v>409</v>
      </c>
      <c r="IFN48" s="597"/>
      <c r="IFO48" s="597"/>
      <c r="IFP48" s="597"/>
      <c r="IFQ48" s="597"/>
      <c r="IFR48" s="597"/>
      <c r="IFS48" s="597"/>
      <c r="IFT48" s="597"/>
      <c r="IFU48" s="597" t="s">
        <v>409</v>
      </c>
      <c r="IFV48" s="597"/>
      <c r="IFW48" s="597"/>
      <c r="IFX48" s="597"/>
      <c r="IFY48" s="597"/>
      <c r="IFZ48" s="597"/>
      <c r="IGA48" s="597"/>
      <c r="IGB48" s="597"/>
      <c r="IGC48" s="597" t="s">
        <v>409</v>
      </c>
      <c r="IGD48" s="597"/>
      <c r="IGE48" s="597"/>
      <c r="IGF48" s="597"/>
      <c r="IGG48" s="597"/>
      <c r="IGH48" s="597"/>
      <c r="IGI48" s="597"/>
      <c r="IGJ48" s="597"/>
      <c r="IGK48" s="597" t="s">
        <v>409</v>
      </c>
      <c r="IGL48" s="597"/>
      <c r="IGM48" s="597"/>
      <c r="IGN48" s="597"/>
      <c r="IGO48" s="597"/>
      <c r="IGP48" s="597"/>
      <c r="IGQ48" s="597"/>
      <c r="IGR48" s="597"/>
      <c r="IGS48" s="597" t="s">
        <v>409</v>
      </c>
      <c r="IGT48" s="597"/>
      <c r="IGU48" s="597"/>
      <c r="IGV48" s="597"/>
      <c r="IGW48" s="597"/>
      <c r="IGX48" s="597"/>
      <c r="IGY48" s="597"/>
      <c r="IGZ48" s="597"/>
      <c r="IHA48" s="597" t="s">
        <v>409</v>
      </c>
      <c r="IHB48" s="597"/>
      <c r="IHC48" s="597"/>
      <c r="IHD48" s="597"/>
      <c r="IHE48" s="597"/>
      <c r="IHF48" s="597"/>
      <c r="IHG48" s="597"/>
      <c r="IHH48" s="597"/>
      <c r="IHI48" s="597" t="s">
        <v>409</v>
      </c>
      <c r="IHJ48" s="597"/>
      <c r="IHK48" s="597"/>
      <c r="IHL48" s="597"/>
      <c r="IHM48" s="597"/>
      <c r="IHN48" s="597"/>
      <c r="IHO48" s="597"/>
      <c r="IHP48" s="597"/>
      <c r="IHQ48" s="597" t="s">
        <v>409</v>
      </c>
      <c r="IHR48" s="597"/>
      <c r="IHS48" s="597"/>
      <c r="IHT48" s="597"/>
      <c r="IHU48" s="597"/>
      <c r="IHV48" s="597"/>
      <c r="IHW48" s="597"/>
      <c r="IHX48" s="597"/>
      <c r="IHY48" s="597" t="s">
        <v>409</v>
      </c>
      <c r="IHZ48" s="597"/>
      <c r="IIA48" s="597"/>
      <c r="IIB48" s="597"/>
      <c r="IIC48" s="597"/>
      <c r="IID48" s="597"/>
      <c r="IIE48" s="597"/>
      <c r="IIF48" s="597"/>
      <c r="IIG48" s="597" t="s">
        <v>409</v>
      </c>
      <c r="IIH48" s="597"/>
      <c r="III48" s="597"/>
      <c r="IIJ48" s="597"/>
      <c r="IIK48" s="597"/>
      <c r="IIL48" s="597"/>
      <c r="IIM48" s="597"/>
      <c r="IIN48" s="597"/>
      <c r="IIO48" s="597" t="s">
        <v>409</v>
      </c>
      <c r="IIP48" s="597"/>
      <c r="IIQ48" s="597"/>
      <c r="IIR48" s="597"/>
      <c r="IIS48" s="597"/>
      <c r="IIT48" s="597"/>
      <c r="IIU48" s="597"/>
      <c r="IIV48" s="597"/>
      <c r="IIW48" s="597" t="s">
        <v>409</v>
      </c>
      <c r="IIX48" s="597"/>
      <c r="IIY48" s="597"/>
      <c r="IIZ48" s="597"/>
      <c r="IJA48" s="597"/>
      <c r="IJB48" s="597"/>
      <c r="IJC48" s="597"/>
      <c r="IJD48" s="597"/>
      <c r="IJE48" s="597" t="s">
        <v>409</v>
      </c>
      <c r="IJF48" s="597"/>
      <c r="IJG48" s="597"/>
      <c r="IJH48" s="597"/>
      <c r="IJI48" s="597"/>
      <c r="IJJ48" s="597"/>
      <c r="IJK48" s="597"/>
      <c r="IJL48" s="597"/>
      <c r="IJM48" s="597" t="s">
        <v>409</v>
      </c>
      <c r="IJN48" s="597"/>
      <c r="IJO48" s="597"/>
      <c r="IJP48" s="597"/>
      <c r="IJQ48" s="597"/>
      <c r="IJR48" s="597"/>
      <c r="IJS48" s="597"/>
      <c r="IJT48" s="597"/>
      <c r="IJU48" s="597" t="s">
        <v>409</v>
      </c>
      <c r="IJV48" s="597"/>
      <c r="IJW48" s="597"/>
      <c r="IJX48" s="597"/>
      <c r="IJY48" s="597"/>
      <c r="IJZ48" s="597"/>
      <c r="IKA48" s="597"/>
      <c r="IKB48" s="597"/>
      <c r="IKC48" s="597" t="s">
        <v>409</v>
      </c>
      <c r="IKD48" s="597"/>
      <c r="IKE48" s="597"/>
      <c r="IKF48" s="597"/>
      <c r="IKG48" s="597"/>
      <c r="IKH48" s="597"/>
      <c r="IKI48" s="597"/>
      <c r="IKJ48" s="597"/>
      <c r="IKK48" s="597" t="s">
        <v>409</v>
      </c>
      <c r="IKL48" s="597"/>
      <c r="IKM48" s="597"/>
      <c r="IKN48" s="597"/>
      <c r="IKO48" s="597"/>
      <c r="IKP48" s="597"/>
      <c r="IKQ48" s="597"/>
      <c r="IKR48" s="597"/>
      <c r="IKS48" s="597" t="s">
        <v>409</v>
      </c>
      <c r="IKT48" s="597"/>
      <c r="IKU48" s="597"/>
      <c r="IKV48" s="597"/>
      <c r="IKW48" s="597"/>
      <c r="IKX48" s="597"/>
      <c r="IKY48" s="597"/>
      <c r="IKZ48" s="597"/>
      <c r="ILA48" s="597" t="s">
        <v>409</v>
      </c>
      <c r="ILB48" s="597"/>
      <c r="ILC48" s="597"/>
      <c r="ILD48" s="597"/>
      <c r="ILE48" s="597"/>
      <c r="ILF48" s="597"/>
      <c r="ILG48" s="597"/>
      <c r="ILH48" s="597"/>
      <c r="ILI48" s="597" t="s">
        <v>409</v>
      </c>
      <c r="ILJ48" s="597"/>
      <c r="ILK48" s="597"/>
      <c r="ILL48" s="597"/>
      <c r="ILM48" s="597"/>
      <c r="ILN48" s="597"/>
      <c r="ILO48" s="597"/>
      <c r="ILP48" s="597"/>
      <c r="ILQ48" s="597" t="s">
        <v>409</v>
      </c>
      <c r="ILR48" s="597"/>
      <c r="ILS48" s="597"/>
      <c r="ILT48" s="597"/>
      <c r="ILU48" s="597"/>
      <c r="ILV48" s="597"/>
      <c r="ILW48" s="597"/>
      <c r="ILX48" s="597"/>
      <c r="ILY48" s="597" t="s">
        <v>409</v>
      </c>
      <c r="ILZ48" s="597"/>
      <c r="IMA48" s="597"/>
      <c r="IMB48" s="597"/>
      <c r="IMC48" s="597"/>
      <c r="IMD48" s="597"/>
      <c r="IME48" s="597"/>
      <c r="IMF48" s="597"/>
      <c r="IMG48" s="597" t="s">
        <v>409</v>
      </c>
      <c r="IMH48" s="597"/>
      <c r="IMI48" s="597"/>
      <c r="IMJ48" s="597"/>
      <c r="IMK48" s="597"/>
      <c r="IML48" s="597"/>
      <c r="IMM48" s="597"/>
      <c r="IMN48" s="597"/>
      <c r="IMO48" s="597" t="s">
        <v>409</v>
      </c>
      <c r="IMP48" s="597"/>
      <c r="IMQ48" s="597"/>
      <c r="IMR48" s="597"/>
      <c r="IMS48" s="597"/>
      <c r="IMT48" s="597"/>
      <c r="IMU48" s="597"/>
      <c r="IMV48" s="597"/>
      <c r="IMW48" s="597" t="s">
        <v>409</v>
      </c>
      <c r="IMX48" s="597"/>
      <c r="IMY48" s="597"/>
      <c r="IMZ48" s="597"/>
      <c r="INA48" s="597"/>
      <c r="INB48" s="597"/>
      <c r="INC48" s="597"/>
      <c r="IND48" s="597"/>
      <c r="INE48" s="597" t="s">
        <v>409</v>
      </c>
      <c r="INF48" s="597"/>
      <c r="ING48" s="597"/>
      <c r="INH48" s="597"/>
      <c r="INI48" s="597"/>
      <c r="INJ48" s="597"/>
      <c r="INK48" s="597"/>
      <c r="INL48" s="597"/>
      <c r="INM48" s="597" t="s">
        <v>409</v>
      </c>
      <c r="INN48" s="597"/>
      <c r="INO48" s="597"/>
      <c r="INP48" s="597"/>
      <c r="INQ48" s="597"/>
      <c r="INR48" s="597"/>
      <c r="INS48" s="597"/>
      <c r="INT48" s="597"/>
      <c r="INU48" s="597" t="s">
        <v>409</v>
      </c>
      <c r="INV48" s="597"/>
      <c r="INW48" s="597"/>
      <c r="INX48" s="597"/>
      <c r="INY48" s="597"/>
      <c r="INZ48" s="597"/>
      <c r="IOA48" s="597"/>
      <c r="IOB48" s="597"/>
      <c r="IOC48" s="597" t="s">
        <v>409</v>
      </c>
      <c r="IOD48" s="597"/>
      <c r="IOE48" s="597"/>
      <c r="IOF48" s="597"/>
      <c r="IOG48" s="597"/>
      <c r="IOH48" s="597"/>
      <c r="IOI48" s="597"/>
      <c r="IOJ48" s="597"/>
      <c r="IOK48" s="597" t="s">
        <v>409</v>
      </c>
      <c r="IOL48" s="597"/>
      <c r="IOM48" s="597"/>
      <c r="ION48" s="597"/>
      <c r="IOO48" s="597"/>
      <c r="IOP48" s="597"/>
      <c r="IOQ48" s="597"/>
      <c r="IOR48" s="597"/>
      <c r="IOS48" s="597" t="s">
        <v>409</v>
      </c>
      <c r="IOT48" s="597"/>
      <c r="IOU48" s="597"/>
      <c r="IOV48" s="597"/>
      <c r="IOW48" s="597"/>
      <c r="IOX48" s="597"/>
      <c r="IOY48" s="597"/>
      <c r="IOZ48" s="597"/>
      <c r="IPA48" s="597" t="s">
        <v>409</v>
      </c>
      <c r="IPB48" s="597"/>
      <c r="IPC48" s="597"/>
      <c r="IPD48" s="597"/>
      <c r="IPE48" s="597"/>
      <c r="IPF48" s="597"/>
      <c r="IPG48" s="597"/>
      <c r="IPH48" s="597"/>
      <c r="IPI48" s="597" t="s">
        <v>409</v>
      </c>
      <c r="IPJ48" s="597"/>
      <c r="IPK48" s="597"/>
      <c r="IPL48" s="597"/>
      <c r="IPM48" s="597"/>
      <c r="IPN48" s="597"/>
      <c r="IPO48" s="597"/>
      <c r="IPP48" s="597"/>
      <c r="IPQ48" s="597" t="s">
        <v>409</v>
      </c>
      <c r="IPR48" s="597"/>
      <c r="IPS48" s="597"/>
      <c r="IPT48" s="597"/>
      <c r="IPU48" s="597"/>
      <c r="IPV48" s="597"/>
      <c r="IPW48" s="597"/>
      <c r="IPX48" s="597"/>
      <c r="IPY48" s="597" t="s">
        <v>409</v>
      </c>
      <c r="IPZ48" s="597"/>
      <c r="IQA48" s="597"/>
      <c r="IQB48" s="597"/>
      <c r="IQC48" s="597"/>
      <c r="IQD48" s="597"/>
      <c r="IQE48" s="597"/>
      <c r="IQF48" s="597"/>
      <c r="IQG48" s="597" t="s">
        <v>409</v>
      </c>
      <c r="IQH48" s="597"/>
      <c r="IQI48" s="597"/>
      <c r="IQJ48" s="597"/>
      <c r="IQK48" s="597"/>
      <c r="IQL48" s="597"/>
      <c r="IQM48" s="597"/>
      <c r="IQN48" s="597"/>
      <c r="IQO48" s="597" t="s">
        <v>409</v>
      </c>
      <c r="IQP48" s="597"/>
      <c r="IQQ48" s="597"/>
      <c r="IQR48" s="597"/>
      <c r="IQS48" s="597"/>
      <c r="IQT48" s="597"/>
      <c r="IQU48" s="597"/>
      <c r="IQV48" s="597"/>
      <c r="IQW48" s="597" t="s">
        <v>409</v>
      </c>
      <c r="IQX48" s="597"/>
      <c r="IQY48" s="597"/>
      <c r="IQZ48" s="597"/>
      <c r="IRA48" s="597"/>
      <c r="IRB48" s="597"/>
      <c r="IRC48" s="597"/>
      <c r="IRD48" s="597"/>
      <c r="IRE48" s="597" t="s">
        <v>409</v>
      </c>
      <c r="IRF48" s="597"/>
      <c r="IRG48" s="597"/>
      <c r="IRH48" s="597"/>
      <c r="IRI48" s="597"/>
      <c r="IRJ48" s="597"/>
      <c r="IRK48" s="597"/>
      <c r="IRL48" s="597"/>
      <c r="IRM48" s="597" t="s">
        <v>409</v>
      </c>
      <c r="IRN48" s="597"/>
      <c r="IRO48" s="597"/>
      <c r="IRP48" s="597"/>
      <c r="IRQ48" s="597"/>
      <c r="IRR48" s="597"/>
      <c r="IRS48" s="597"/>
      <c r="IRT48" s="597"/>
      <c r="IRU48" s="597" t="s">
        <v>409</v>
      </c>
      <c r="IRV48" s="597"/>
      <c r="IRW48" s="597"/>
      <c r="IRX48" s="597"/>
      <c r="IRY48" s="597"/>
      <c r="IRZ48" s="597"/>
      <c r="ISA48" s="597"/>
      <c r="ISB48" s="597"/>
      <c r="ISC48" s="597" t="s">
        <v>409</v>
      </c>
      <c r="ISD48" s="597"/>
      <c r="ISE48" s="597"/>
      <c r="ISF48" s="597"/>
      <c r="ISG48" s="597"/>
      <c r="ISH48" s="597"/>
      <c r="ISI48" s="597"/>
      <c r="ISJ48" s="597"/>
      <c r="ISK48" s="597" t="s">
        <v>409</v>
      </c>
      <c r="ISL48" s="597"/>
      <c r="ISM48" s="597"/>
      <c r="ISN48" s="597"/>
      <c r="ISO48" s="597"/>
      <c r="ISP48" s="597"/>
      <c r="ISQ48" s="597"/>
      <c r="ISR48" s="597"/>
      <c r="ISS48" s="597" t="s">
        <v>409</v>
      </c>
      <c r="IST48" s="597"/>
      <c r="ISU48" s="597"/>
      <c r="ISV48" s="597"/>
      <c r="ISW48" s="597"/>
      <c r="ISX48" s="597"/>
      <c r="ISY48" s="597"/>
      <c r="ISZ48" s="597"/>
      <c r="ITA48" s="597" t="s">
        <v>409</v>
      </c>
      <c r="ITB48" s="597"/>
      <c r="ITC48" s="597"/>
      <c r="ITD48" s="597"/>
      <c r="ITE48" s="597"/>
      <c r="ITF48" s="597"/>
      <c r="ITG48" s="597"/>
      <c r="ITH48" s="597"/>
      <c r="ITI48" s="597" t="s">
        <v>409</v>
      </c>
      <c r="ITJ48" s="597"/>
      <c r="ITK48" s="597"/>
      <c r="ITL48" s="597"/>
      <c r="ITM48" s="597"/>
      <c r="ITN48" s="597"/>
      <c r="ITO48" s="597"/>
      <c r="ITP48" s="597"/>
      <c r="ITQ48" s="597" t="s">
        <v>409</v>
      </c>
      <c r="ITR48" s="597"/>
      <c r="ITS48" s="597"/>
      <c r="ITT48" s="597"/>
      <c r="ITU48" s="597"/>
      <c r="ITV48" s="597"/>
      <c r="ITW48" s="597"/>
      <c r="ITX48" s="597"/>
      <c r="ITY48" s="597" t="s">
        <v>409</v>
      </c>
      <c r="ITZ48" s="597"/>
      <c r="IUA48" s="597"/>
      <c r="IUB48" s="597"/>
      <c r="IUC48" s="597"/>
      <c r="IUD48" s="597"/>
      <c r="IUE48" s="597"/>
      <c r="IUF48" s="597"/>
      <c r="IUG48" s="597" t="s">
        <v>409</v>
      </c>
      <c r="IUH48" s="597"/>
      <c r="IUI48" s="597"/>
      <c r="IUJ48" s="597"/>
      <c r="IUK48" s="597"/>
      <c r="IUL48" s="597"/>
      <c r="IUM48" s="597"/>
      <c r="IUN48" s="597"/>
      <c r="IUO48" s="597" t="s">
        <v>409</v>
      </c>
      <c r="IUP48" s="597"/>
      <c r="IUQ48" s="597"/>
      <c r="IUR48" s="597"/>
      <c r="IUS48" s="597"/>
      <c r="IUT48" s="597"/>
      <c r="IUU48" s="597"/>
      <c r="IUV48" s="597"/>
      <c r="IUW48" s="597" t="s">
        <v>409</v>
      </c>
      <c r="IUX48" s="597"/>
      <c r="IUY48" s="597"/>
      <c r="IUZ48" s="597"/>
      <c r="IVA48" s="597"/>
      <c r="IVB48" s="597"/>
      <c r="IVC48" s="597"/>
      <c r="IVD48" s="597"/>
      <c r="IVE48" s="597" t="s">
        <v>409</v>
      </c>
      <c r="IVF48" s="597"/>
      <c r="IVG48" s="597"/>
      <c r="IVH48" s="597"/>
      <c r="IVI48" s="597"/>
      <c r="IVJ48" s="597"/>
      <c r="IVK48" s="597"/>
      <c r="IVL48" s="597"/>
      <c r="IVM48" s="597" t="s">
        <v>409</v>
      </c>
      <c r="IVN48" s="597"/>
      <c r="IVO48" s="597"/>
      <c r="IVP48" s="597"/>
      <c r="IVQ48" s="597"/>
      <c r="IVR48" s="597"/>
      <c r="IVS48" s="597"/>
      <c r="IVT48" s="597"/>
      <c r="IVU48" s="597" t="s">
        <v>409</v>
      </c>
      <c r="IVV48" s="597"/>
      <c r="IVW48" s="597"/>
      <c r="IVX48" s="597"/>
      <c r="IVY48" s="597"/>
      <c r="IVZ48" s="597"/>
      <c r="IWA48" s="597"/>
      <c r="IWB48" s="597"/>
      <c r="IWC48" s="597" t="s">
        <v>409</v>
      </c>
      <c r="IWD48" s="597"/>
      <c r="IWE48" s="597"/>
      <c r="IWF48" s="597"/>
      <c r="IWG48" s="597"/>
      <c r="IWH48" s="597"/>
      <c r="IWI48" s="597"/>
      <c r="IWJ48" s="597"/>
      <c r="IWK48" s="597" t="s">
        <v>409</v>
      </c>
      <c r="IWL48" s="597"/>
      <c r="IWM48" s="597"/>
      <c r="IWN48" s="597"/>
      <c r="IWO48" s="597"/>
      <c r="IWP48" s="597"/>
      <c r="IWQ48" s="597"/>
      <c r="IWR48" s="597"/>
      <c r="IWS48" s="597" t="s">
        <v>409</v>
      </c>
      <c r="IWT48" s="597"/>
      <c r="IWU48" s="597"/>
      <c r="IWV48" s="597"/>
      <c r="IWW48" s="597"/>
      <c r="IWX48" s="597"/>
      <c r="IWY48" s="597"/>
      <c r="IWZ48" s="597"/>
      <c r="IXA48" s="597" t="s">
        <v>409</v>
      </c>
      <c r="IXB48" s="597"/>
      <c r="IXC48" s="597"/>
      <c r="IXD48" s="597"/>
      <c r="IXE48" s="597"/>
      <c r="IXF48" s="597"/>
      <c r="IXG48" s="597"/>
      <c r="IXH48" s="597"/>
      <c r="IXI48" s="597" t="s">
        <v>409</v>
      </c>
      <c r="IXJ48" s="597"/>
      <c r="IXK48" s="597"/>
      <c r="IXL48" s="597"/>
      <c r="IXM48" s="597"/>
      <c r="IXN48" s="597"/>
      <c r="IXO48" s="597"/>
      <c r="IXP48" s="597"/>
      <c r="IXQ48" s="597" t="s">
        <v>409</v>
      </c>
      <c r="IXR48" s="597"/>
      <c r="IXS48" s="597"/>
      <c r="IXT48" s="597"/>
      <c r="IXU48" s="597"/>
      <c r="IXV48" s="597"/>
      <c r="IXW48" s="597"/>
      <c r="IXX48" s="597"/>
      <c r="IXY48" s="597" t="s">
        <v>409</v>
      </c>
      <c r="IXZ48" s="597"/>
      <c r="IYA48" s="597"/>
      <c r="IYB48" s="597"/>
      <c r="IYC48" s="597"/>
      <c r="IYD48" s="597"/>
      <c r="IYE48" s="597"/>
      <c r="IYF48" s="597"/>
      <c r="IYG48" s="597" t="s">
        <v>409</v>
      </c>
      <c r="IYH48" s="597"/>
      <c r="IYI48" s="597"/>
      <c r="IYJ48" s="597"/>
      <c r="IYK48" s="597"/>
      <c r="IYL48" s="597"/>
      <c r="IYM48" s="597"/>
      <c r="IYN48" s="597"/>
      <c r="IYO48" s="597" t="s">
        <v>409</v>
      </c>
      <c r="IYP48" s="597"/>
      <c r="IYQ48" s="597"/>
      <c r="IYR48" s="597"/>
      <c r="IYS48" s="597"/>
      <c r="IYT48" s="597"/>
      <c r="IYU48" s="597"/>
      <c r="IYV48" s="597"/>
      <c r="IYW48" s="597" t="s">
        <v>409</v>
      </c>
      <c r="IYX48" s="597"/>
      <c r="IYY48" s="597"/>
      <c r="IYZ48" s="597"/>
      <c r="IZA48" s="597"/>
      <c r="IZB48" s="597"/>
      <c r="IZC48" s="597"/>
      <c r="IZD48" s="597"/>
      <c r="IZE48" s="597" t="s">
        <v>409</v>
      </c>
      <c r="IZF48" s="597"/>
      <c r="IZG48" s="597"/>
      <c r="IZH48" s="597"/>
      <c r="IZI48" s="597"/>
      <c r="IZJ48" s="597"/>
      <c r="IZK48" s="597"/>
      <c r="IZL48" s="597"/>
      <c r="IZM48" s="597" t="s">
        <v>409</v>
      </c>
      <c r="IZN48" s="597"/>
      <c r="IZO48" s="597"/>
      <c r="IZP48" s="597"/>
      <c r="IZQ48" s="597"/>
      <c r="IZR48" s="597"/>
      <c r="IZS48" s="597"/>
      <c r="IZT48" s="597"/>
      <c r="IZU48" s="597" t="s">
        <v>409</v>
      </c>
      <c r="IZV48" s="597"/>
      <c r="IZW48" s="597"/>
      <c r="IZX48" s="597"/>
      <c r="IZY48" s="597"/>
      <c r="IZZ48" s="597"/>
      <c r="JAA48" s="597"/>
      <c r="JAB48" s="597"/>
      <c r="JAC48" s="597" t="s">
        <v>409</v>
      </c>
      <c r="JAD48" s="597"/>
      <c r="JAE48" s="597"/>
      <c r="JAF48" s="597"/>
      <c r="JAG48" s="597"/>
      <c r="JAH48" s="597"/>
      <c r="JAI48" s="597"/>
      <c r="JAJ48" s="597"/>
      <c r="JAK48" s="597" t="s">
        <v>409</v>
      </c>
      <c r="JAL48" s="597"/>
      <c r="JAM48" s="597"/>
      <c r="JAN48" s="597"/>
      <c r="JAO48" s="597"/>
      <c r="JAP48" s="597"/>
      <c r="JAQ48" s="597"/>
      <c r="JAR48" s="597"/>
      <c r="JAS48" s="597" t="s">
        <v>409</v>
      </c>
      <c r="JAT48" s="597"/>
      <c r="JAU48" s="597"/>
      <c r="JAV48" s="597"/>
      <c r="JAW48" s="597"/>
      <c r="JAX48" s="597"/>
      <c r="JAY48" s="597"/>
      <c r="JAZ48" s="597"/>
      <c r="JBA48" s="597" t="s">
        <v>409</v>
      </c>
      <c r="JBB48" s="597"/>
      <c r="JBC48" s="597"/>
      <c r="JBD48" s="597"/>
      <c r="JBE48" s="597"/>
      <c r="JBF48" s="597"/>
      <c r="JBG48" s="597"/>
      <c r="JBH48" s="597"/>
      <c r="JBI48" s="597" t="s">
        <v>409</v>
      </c>
      <c r="JBJ48" s="597"/>
      <c r="JBK48" s="597"/>
      <c r="JBL48" s="597"/>
      <c r="JBM48" s="597"/>
      <c r="JBN48" s="597"/>
      <c r="JBO48" s="597"/>
      <c r="JBP48" s="597"/>
      <c r="JBQ48" s="597" t="s">
        <v>409</v>
      </c>
      <c r="JBR48" s="597"/>
      <c r="JBS48" s="597"/>
      <c r="JBT48" s="597"/>
      <c r="JBU48" s="597"/>
      <c r="JBV48" s="597"/>
      <c r="JBW48" s="597"/>
      <c r="JBX48" s="597"/>
      <c r="JBY48" s="597" t="s">
        <v>409</v>
      </c>
      <c r="JBZ48" s="597"/>
      <c r="JCA48" s="597"/>
      <c r="JCB48" s="597"/>
      <c r="JCC48" s="597"/>
      <c r="JCD48" s="597"/>
      <c r="JCE48" s="597"/>
      <c r="JCF48" s="597"/>
      <c r="JCG48" s="597" t="s">
        <v>409</v>
      </c>
      <c r="JCH48" s="597"/>
      <c r="JCI48" s="597"/>
      <c r="JCJ48" s="597"/>
      <c r="JCK48" s="597"/>
      <c r="JCL48" s="597"/>
      <c r="JCM48" s="597"/>
      <c r="JCN48" s="597"/>
      <c r="JCO48" s="597" t="s">
        <v>409</v>
      </c>
      <c r="JCP48" s="597"/>
      <c r="JCQ48" s="597"/>
      <c r="JCR48" s="597"/>
      <c r="JCS48" s="597"/>
      <c r="JCT48" s="597"/>
      <c r="JCU48" s="597"/>
      <c r="JCV48" s="597"/>
      <c r="JCW48" s="597" t="s">
        <v>409</v>
      </c>
      <c r="JCX48" s="597"/>
      <c r="JCY48" s="597"/>
      <c r="JCZ48" s="597"/>
      <c r="JDA48" s="597"/>
      <c r="JDB48" s="597"/>
      <c r="JDC48" s="597"/>
      <c r="JDD48" s="597"/>
      <c r="JDE48" s="597" t="s">
        <v>409</v>
      </c>
      <c r="JDF48" s="597"/>
      <c r="JDG48" s="597"/>
      <c r="JDH48" s="597"/>
      <c r="JDI48" s="597"/>
      <c r="JDJ48" s="597"/>
      <c r="JDK48" s="597"/>
      <c r="JDL48" s="597"/>
      <c r="JDM48" s="597" t="s">
        <v>409</v>
      </c>
      <c r="JDN48" s="597"/>
      <c r="JDO48" s="597"/>
      <c r="JDP48" s="597"/>
      <c r="JDQ48" s="597"/>
      <c r="JDR48" s="597"/>
      <c r="JDS48" s="597"/>
      <c r="JDT48" s="597"/>
      <c r="JDU48" s="597" t="s">
        <v>409</v>
      </c>
      <c r="JDV48" s="597"/>
      <c r="JDW48" s="597"/>
      <c r="JDX48" s="597"/>
      <c r="JDY48" s="597"/>
      <c r="JDZ48" s="597"/>
      <c r="JEA48" s="597"/>
      <c r="JEB48" s="597"/>
      <c r="JEC48" s="597" t="s">
        <v>409</v>
      </c>
      <c r="JED48" s="597"/>
      <c r="JEE48" s="597"/>
      <c r="JEF48" s="597"/>
      <c r="JEG48" s="597"/>
      <c r="JEH48" s="597"/>
      <c r="JEI48" s="597"/>
      <c r="JEJ48" s="597"/>
      <c r="JEK48" s="597" t="s">
        <v>409</v>
      </c>
      <c r="JEL48" s="597"/>
      <c r="JEM48" s="597"/>
      <c r="JEN48" s="597"/>
      <c r="JEO48" s="597"/>
      <c r="JEP48" s="597"/>
      <c r="JEQ48" s="597"/>
      <c r="JER48" s="597"/>
      <c r="JES48" s="597" t="s">
        <v>409</v>
      </c>
      <c r="JET48" s="597"/>
      <c r="JEU48" s="597"/>
      <c r="JEV48" s="597"/>
      <c r="JEW48" s="597"/>
      <c r="JEX48" s="597"/>
      <c r="JEY48" s="597"/>
      <c r="JEZ48" s="597"/>
      <c r="JFA48" s="597" t="s">
        <v>409</v>
      </c>
      <c r="JFB48" s="597"/>
      <c r="JFC48" s="597"/>
      <c r="JFD48" s="597"/>
      <c r="JFE48" s="597"/>
      <c r="JFF48" s="597"/>
      <c r="JFG48" s="597"/>
      <c r="JFH48" s="597"/>
      <c r="JFI48" s="597" t="s">
        <v>409</v>
      </c>
      <c r="JFJ48" s="597"/>
      <c r="JFK48" s="597"/>
      <c r="JFL48" s="597"/>
      <c r="JFM48" s="597"/>
      <c r="JFN48" s="597"/>
      <c r="JFO48" s="597"/>
      <c r="JFP48" s="597"/>
      <c r="JFQ48" s="597" t="s">
        <v>409</v>
      </c>
      <c r="JFR48" s="597"/>
      <c r="JFS48" s="597"/>
      <c r="JFT48" s="597"/>
      <c r="JFU48" s="597"/>
      <c r="JFV48" s="597"/>
      <c r="JFW48" s="597"/>
      <c r="JFX48" s="597"/>
      <c r="JFY48" s="597" t="s">
        <v>409</v>
      </c>
      <c r="JFZ48" s="597"/>
      <c r="JGA48" s="597"/>
      <c r="JGB48" s="597"/>
      <c r="JGC48" s="597"/>
      <c r="JGD48" s="597"/>
      <c r="JGE48" s="597"/>
      <c r="JGF48" s="597"/>
      <c r="JGG48" s="597" t="s">
        <v>409</v>
      </c>
      <c r="JGH48" s="597"/>
      <c r="JGI48" s="597"/>
      <c r="JGJ48" s="597"/>
      <c r="JGK48" s="597"/>
      <c r="JGL48" s="597"/>
      <c r="JGM48" s="597"/>
      <c r="JGN48" s="597"/>
      <c r="JGO48" s="597" t="s">
        <v>409</v>
      </c>
      <c r="JGP48" s="597"/>
      <c r="JGQ48" s="597"/>
      <c r="JGR48" s="597"/>
      <c r="JGS48" s="597"/>
      <c r="JGT48" s="597"/>
      <c r="JGU48" s="597"/>
      <c r="JGV48" s="597"/>
      <c r="JGW48" s="597" t="s">
        <v>409</v>
      </c>
      <c r="JGX48" s="597"/>
      <c r="JGY48" s="597"/>
      <c r="JGZ48" s="597"/>
      <c r="JHA48" s="597"/>
      <c r="JHB48" s="597"/>
      <c r="JHC48" s="597"/>
      <c r="JHD48" s="597"/>
      <c r="JHE48" s="597" t="s">
        <v>409</v>
      </c>
      <c r="JHF48" s="597"/>
      <c r="JHG48" s="597"/>
      <c r="JHH48" s="597"/>
      <c r="JHI48" s="597"/>
      <c r="JHJ48" s="597"/>
      <c r="JHK48" s="597"/>
      <c r="JHL48" s="597"/>
      <c r="JHM48" s="597" t="s">
        <v>409</v>
      </c>
      <c r="JHN48" s="597"/>
      <c r="JHO48" s="597"/>
      <c r="JHP48" s="597"/>
      <c r="JHQ48" s="597"/>
      <c r="JHR48" s="597"/>
      <c r="JHS48" s="597"/>
      <c r="JHT48" s="597"/>
      <c r="JHU48" s="597" t="s">
        <v>409</v>
      </c>
      <c r="JHV48" s="597"/>
      <c r="JHW48" s="597"/>
      <c r="JHX48" s="597"/>
      <c r="JHY48" s="597"/>
      <c r="JHZ48" s="597"/>
      <c r="JIA48" s="597"/>
      <c r="JIB48" s="597"/>
      <c r="JIC48" s="597" t="s">
        <v>409</v>
      </c>
      <c r="JID48" s="597"/>
      <c r="JIE48" s="597"/>
      <c r="JIF48" s="597"/>
      <c r="JIG48" s="597"/>
      <c r="JIH48" s="597"/>
      <c r="JII48" s="597"/>
      <c r="JIJ48" s="597"/>
      <c r="JIK48" s="597" t="s">
        <v>409</v>
      </c>
      <c r="JIL48" s="597"/>
      <c r="JIM48" s="597"/>
      <c r="JIN48" s="597"/>
      <c r="JIO48" s="597"/>
      <c r="JIP48" s="597"/>
      <c r="JIQ48" s="597"/>
      <c r="JIR48" s="597"/>
      <c r="JIS48" s="597" t="s">
        <v>409</v>
      </c>
      <c r="JIT48" s="597"/>
      <c r="JIU48" s="597"/>
      <c r="JIV48" s="597"/>
      <c r="JIW48" s="597"/>
      <c r="JIX48" s="597"/>
      <c r="JIY48" s="597"/>
      <c r="JIZ48" s="597"/>
      <c r="JJA48" s="597" t="s">
        <v>409</v>
      </c>
      <c r="JJB48" s="597"/>
      <c r="JJC48" s="597"/>
      <c r="JJD48" s="597"/>
      <c r="JJE48" s="597"/>
      <c r="JJF48" s="597"/>
      <c r="JJG48" s="597"/>
      <c r="JJH48" s="597"/>
      <c r="JJI48" s="597" t="s">
        <v>409</v>
      </c>
      <c r="JJJ48" s="597"/>
      <c r="JJK48" s="597"/>
      <c r="JJL48" s="597"/>
      <c r="JJM48" s="597"/>
      <c r="JJN48" s="597"/>
      <c r="JJO48" s="597"/>
      <c r="JJP48" s="597"/>
      <c r="JJQ48" s="597" t="s">
        <v>409</v>
      </c>
      <c r="JJR48" s="597"/>
      <c r="JJS48" s="597"/>
      <c r="JJT48" s="597"/>
      <c r="JJU48" s="597"/>
      <c r="JJV48" s="597"/>
      <c r="JJW48" s="597"/>
      <c r="JJX48" s="597"/>
      <c r="JJY48" s="597" t="s">
        <v>409</v>
      </c>
      <c r="JJZ48" s="597"/>
      <c r="JKA48" s="597"/>
      <c r="JKB48" s="597"/>
      <c r="JKC48" s="597"/>
      <c r="JKD48" s="597"/>
      <c r="JKE48" s="597"/>
      <c r="JKF48" s="597"/>
      <c r="JKG48" s="597" t="s">
        <v>409</v>
      </c>
      <c r="JKH48" s="597"/>
      <c r="JKI48" s="597"/>
      <c r="JKJ48" s="597"/>
      <c r="JKK48" s="597"/>
      <c r="JKL48" s="597"/>
      <c r="JKM48" s="597"/>
      <c r="JKN48" s="597"/>
      <c r="JKO48" s="597" t="s">
        <v>409</v>
      </c>
      <c r="JKP48" s="597"/>
      <c r="JKQ48" s="597"/>
      <c r="JKR48" s="597"/>
      <c r="JKS48" s="597"/>
      <c r="JKT48" s="597"/>
      <c r="JKU48" s="597"/>
      <c r="JKV48" s="597"/>
      <c r="JKW48" s="597" t="s">
        <v>409</v>
      </c>
      <c r="JKX48" s="597"/>
      <c r="JKY48" s="597"/>
      <c r="JKZ48" s="597"/>
      <c r="JLA48" s="597"/>
      <c r="JLB48" s="597"/>
      <c r="JLC48" s="597"/>
      <c r="JLD48" s="597"/>
      <c r="JLE48" s="597" t="s">
        <v>409</v>
      </c>
      <c r="JLF48" s="597"/>
      <c r="JLG48" s="597"/>
      <c r="JLH48" s="597"/>
      <c r="JLI48" s="597"/>
      <c r="JLJ48" s="597"/>
      <c r="JLK48" s="597"/>
      <c r="JLL48" s="597"/>
      <c r="JLM48" s="597" t="s">
        <v>409</v>
      </c>
      <c r="JLN48" s="597"/>
      <c r="JLO48" s="597"/>
      <c r="JLP48" s="597"/>
      <c r="JLQ48" s="597"/>
      <c r="JLR48" s="597"/>
      <c r="JLS48" s="597"/>
      <c r="JLT48" s="597"/>
      <c r="JLU48" s="597" t="s">
        <v>409</v>
      </c>
      <c r="JLV48" s="597"/>
      <c r="JLW48" s="597"/>
      <c r="JLX48" s="597"/>
      <c r="JLY48" s="597"/>
      <c r="JLZ48" s="597"/>
      <c r="JMA48" s="597"/>
      <c r="JMB48" s="597"/>
      <c r="JMC48" s="597" t="s">
        <v>409</v>
      </c>
      <c r="JMD48" s="597"/>
      <c r="JME48" s="597"/>
      <c r="JMF48" s="597"/>
      <c r="JMG48" s="597"/>
      <c r="JMH48" s="597"/>
      <c r="JMI48" s="597"/>
      <c r="JMJ48" s="597"/>
      <c r="JMK48" s="597" t="s">
        <v>409</v>
      </c>
      <c r="JML48" s="597"/>
      <c r="JMM48" s="597"/>
      <c r="JMN48" s="597"/>
      <c r="JMO48" s="597"/>
      <c r="JMP48" s="597"/>
      <c r="JMQ48" s="597"/>
      <c r="JMR48" s="597"/>
      <c r="JMS48" s="597" t="s">
        <v>409</v>
      </c>
      <c r="JMT48" s="597"/>
      <c r="JMU48" s="597"/>
      <c r="JMV48" s="597"/>
      <c r="JMW48" s="597"/>
      <c r="JMX48" s="597"/>
      <c r="JMY48" s="597"/>
      <c r="JMZ48" s="597"/>
      <c r="JNA48" s="597" t="s">
        <v>409</v>
      </c>
      <c r="JNB48" s="597"/>
      <c r="JNC48" s="597"/>
      <c r="JND48" s="597"/>
      <c r="JNE48" s="597"/>
      <c r="JNF48" s="597"/>
      <c r="JNG48" s="597"/>
      <c r="JNH48" s="597"/>
      <c r="JNI48" s="597" t="s">
        <v>409</v>
      </c>
      <c r="JNJ48" s="597"/>
      <c r="JNK48" s="597"/>
      <c r="JNL48" s="597"/>
      <c r="JNM48" s="597"/>
      <c r="JNN48" s="597"/>
      <c r="JNO48" s="597"/>
      <c r="JNP48" s="597"/>
      <c r="JNQ48" s="597" t="s">
        <v>409</v>
      </c>
      <c r="JNR48" s="597"/>
      <c r="JNS48" s="597"/>
      <c r="JNT48" s="597"/>
      <c r="JNU48" s="597"/>
      <c r="JNV48" s="597"/>
      <c r="JNW48" s="597"/>
      <c r="JNX48" s="597"/>
      <c r="JNY48" s="597" t="s">
        <v>409</v>
      </c>
      <c r="JNZ48" s="597"/>
      <c r="JOA48" s="597"/>
      <c r="JOB48" s="597"/>
      <c r="JOC48" s="597"/>
      <c r="JOD48" s="597"/>
      <c r="JOE48" s="597"/>
      <c r="JOF48" s="597"/>
      <c r="JOG48" s="597" t="s">
        <v>409</v>
      </c>
      <c r="JOH48" s="597"/>
      <c r="JOI48" s="597"/>
      <c r="JOJ48" s="597"/>
      <c r="JOK48" s="597"/>
      <c r="JOL48" s="597"/>
      <c r="JOM48" s="597"/>
      <c r="JON48" s="597"/>
      <c r="JOO48" s="597" t="s">
        <v>409</v>
      </c>
      <c r="JOP48" s="597"/>
      <c r="JOQ48" s="597"/>
      <c r="JOR48" s="597"/>
      <c r="JOS48" s="597"/>
      <c r="JOT48" s="597"/>
      <c r="JOU48" s="597"/>
      <c r="JOV48" s="597"/>
      <c r="JOW48" s="597" t="s">
        <v>409</v>
      </c>
      <c r="JOX48" s="597"/>
      <c r="JOY48" s="597"/>
      <c r="JOZ48" s="597"/>
      <c r="JPA48" s="597"/>
      <c r="JPB48" s="597"/>
      <c r="JPC48" s="597"/>
      <c r="JPD48" s="597"/>
      <c r="JPE48" s="597" t="s">
        <v>409</v>
      </c>
      <c r="JPF48" s="597"/>
      <c r="JPG48" s="597"/>
      <c r="JPH48" s="597"/>
      <c r="JPI48" s="597"/>
      <c r="JPJ48" s="597"/>
      <c r="JPK48" s="597"/>
      <c r="JPL48" s="597"/>
      <c r="JPM48" s="597" t="s">
        <v>409</v>
      </c>
      <c r="JPN48" s="597"/>
      <c r="JPO48" s="597"/>
      <c r="JPP48" s="597"/>
      <c r="JPQ48" s="597"/>
      <c r="JPR48" s="597"/>
      <c r="JPS48" s="597"/>
      <c r="JPT48" s="597"/>
      <c r="JPU48" s="597" t="s">
        <v>409</v>
      </c>
      <c r="JPV48" s="597"/>
      <c r="JPW48" s="597"/>
      <c r="JPX48" s="597"/>
      <c r="JPY48" s="597"/>
      <c r="JPZ48" s="597"/>
      <c r="JQA48" s="597"/>
      <c r="JQB48" s="597"/>
      <c r="JQC48" s="597" t="s">
        <v>409</v>
      </c>
      <c r="JQD48" s="597"/>
      <c r="JQE48" s="597"/>
      <c r="JQF48" s="597"/>
      <c r="JQG48" s="597"/>
      <c r="JQH48" s="597"/>
      <c r="JQI48" s="597"/>
      <c r="JQJ48" s="597"/>
      <c r="JQK48" s="597" t="s">
        <v>409</v>
      </c>
      <c r="JQL48" s="597"/>
      <c r="JQM48" s="597"/>
      <c r="JQN48" s="597"/>
      <c r="JQO48" s="597"/>
      <c r="JQP48" s="597"/>
      <c r="JQQ48" s="597"/>
      <c r="JQR48" s="597"/>
      <c r="JQS48" s="597" t="s">
        <v>409</v>
      </c>
      <c r="JQT48" s="597"/>
      <c r="JQU48" s="597"/>
      <c r="JQV48" s="597"/>
      <c r="JQW48" s="597"/>
      <c r="JQX48" s="597"/>
      <c r="JQY48" s="597"/>
      <c r="JQZ48" s="597"/>
      <c r="JRA48" s="597" t="s">
        <v>409</v>
      </c>
      <c r="JRB48" s="597"/>
      <c r="JRC48" s="597"/>
      <c r="JRD48" s="597"/>
      <c r="JRE48" s="597"/>
      <c r="JRF48" s="597"/>
      <c r="JRG48" s="597"/>
      <c r="JRH48" s="597"/>
      <c r="JRI48" s="597" t="s">
        <v>409</v>
      </c>
      <c r="JRJ48" s="597"/>
      <c r="JRK48" s="597"/>
      <c r="JRL48" s="597"/>
      <c r="JRM48" s="597"/>
      <c r="JRN48" s="597"/>
      <c r="JRO48" s="597"/>
      <c r="JRP48" s="597"/>
      <c r="JRQ48" s="597" t="s">
        <v>409</v>
      </c>
      <c r="JRR48" s="597"/>
      <c r="JRS48" s="597"/>
      <c r="JRT48" s="597"/>
      <c r="JRU48" s="597"/>
      <c r="JRV48" s="597"/>
      <c r="JRW48" s="597"/>
      <c r="JRX48" s="597"/>
      <c r="JRY48" s="597" t="s">
        <v>409</v>
      </c>
      <c r="JRZ48" s="597"/>
      <c r="JSA48" s="597"/>
      <c r="JSB48" s="597"/>
      <c r="JSC48" s="597"/>
      <c r="JSD48" s="597"/>
      <c r="JSE48" s="597"/>
      <c r="JSF48" s="597"/>
      <c r="JSG48" s="597" t="s">
        <v>409</v>
      </c>
      <c r="JSH48" s="597"/>
      <c r="JSI48" s="597"/>
      <c r="JSJ48" s="597"/>
      <c r="JSK48" s="597"/>
      <c r="JSL48" s="597"/>
      <c r="JSM48" s="597"/>
      <c r="JSN48" s="597"/>
      <c r="JSO48" s="597" t="s">
        <v>409</v>
      </c>
      <c r="JSP48" s="597"/>
      <c r="JSQ48" s="597"/>
      <c r="JSR48" s="597"/>
      <c r="JSS48" s="597"/>
      <c r="JST48" s="597"/>
      <c r="JSU48" s="597"/>
      <c r="JSV48" s="597"/>
      <c r="JSW48" s="597" t="s">
        <v>409</v>
      </c>
      <c r="JSX48" s="597"/>
      <c r="JSY48" s="597"/>
      <c r="JSZ48" s="597"/>
      <c r="JTA48" s="597"/>
      <c r="JTB48" s="597"/>
      <c r="JTC48" s="597"/>
      <c r="JTD48" s="597"/>
      <c r="JTE48" s="597" t="s">
        <v>409</v>
      </c>
      <c r="JTF48" s="597"/>
      <c r="JTG48" s="597"/>
      <c r="JTH48" s="597"/>
      <c r="JTI48" s="597"/>
      <c r="JTJ48" s="597"/>
      <c r="JTK48" s="597"/>
      <c r="JTL48" s="597"/>
      <c r="JTM48" s="597" t="s">
        <v>409</v>
      </c>
      <c r="JTN48" s="597"/>
      <c r="JTO48" s="597"/>
      <c r="JTP48" s="597"/>
      <c r="JTQ48" s="597"/>
      <c r="JTR48" s="597"/>
      <c r="JTS48" s="597"/>
      <c r="JTT48" s="597"/>
      <c r="JTU48" s="597" t="s">
        <v>409</v>
      </c>
      <c r="JTV48" s="597"/>
      <c r="JTW48" s="597"/>
      <c r="JTX48" s="597"/>
      <c r="JTY48" s="597"/>
      <c r="JTZ48" s="597"/>
      <c r="JUA48" s="597"/>
      <c r="JUB48" s="597"/>
      <c r="JUC48" s="597" t="s">
        <v>409</v>
      </c>
      <c r="JUD48" s="597"/>
      <c r="JUE48" s="597"/>
      <c r="JUF48" s="597"/>
      <c r="JUG48" s="597"/>
      <c r="JUH48" s="597"/>
      <c r="JUI48" s="597"/>
      <c r="JUJ48" s="597"/>
      <c r="JUK48" s="597" t="s">
        <v>409</v>
      </c>
      <c r="JUL48" s="597"/>
      <c r="JUM48" s="597"/>
      <c r="JUN48" s="597"/>
      <c r="JUO48" s="597"/>
      <c r="JUP48" s="597"/>
      <c r="JUQ48" s="597"/>
      <c r="JUR48" s="597"/>
      <c r="JUS48" s="597" t="s">
        <v>409</v>
      </c>
      <c r="JUT48" s="597"/>
      <c r="JUU48" s="597"/>
      <c r="JUV48" s="597"/>
      <c r="JUW48" s="597"/>
      <c r="JUX48" s="597"/>
      <c r="JUY48" s="597"/>
      <c r="JUZ48" s="597"/>
      <c r="JVA48" s="597" t="s">
        <v>409</v>
      </c>
      <c r="JVB48" s="597"/>
      <c r="JVC48" s="597"/>
      <c r="JVD48" s="597"/>
      <c r="JVE48" s="597"/>
      <c r="JVF48" s="597"/>
      <c r="JVG48" s="597"/>
      <c r="JVH48" s="597"/>
      <c r="JVI48" s="597" t="s">
        <v>409</v>
      </c>
      <c r="JVJ48" s="597"/>
      <c r="JVK48" s="597"/>
      <c r="JVL48" s="597"/>
      <c r="JVM48" s="597"/>
      <c r="JVN48" s="597"/>
      <c r="JVO48" s="597"/>
      <c r="JVP48" s="597"/>
      <c r="JVQ48" s="597" t="s">
        <v>409</v>
      </c>
      <c r="JVR48" s="597"/>
      <c r="JVS48" s="597"/>
      <c r="JVT48" s="597"/>
      <c r="JVU48" s="597"/>
      <c r="JVV48" s="597"/>
      <c r="JVW48" s="597"/>
      <c r="JVX48" s="597"/>
      <c r="JVY48" s="597" t="s">
        <v>409</v>
      </c>
      <c r="JVZ48" s="597"/>
      <c r="JWA48" s="597"/>
      <c r="JWB48" s="597"/>
      <c r="JWC48" s="597"/>
      <c r="JWD48" s="597"/>
      <c r="JWE48" s="597"/>
      <c r="JWF48" s="597"/>
      <c r="JWG48" s="597" t="s">
        <v>409</v>
      </c>
      <c r="JWH48" s="597"/>
      <c r="JWI48" s="597"/>
      <c r="JWJ48" s="597"/>
      <c r="JWK48" s="597"/>
      <c r="JWL48" s="597"/>
      <c r="JWM48" s="597"/>
      <c r="JWN48" s="597"/>
      <c r="JWO48" s="597" t="s">
        <v>409</v>
      </c>
      <c r="JWP48" s="597"/>
      <c r="JWQ48" s="597"/>
      <c r="JWR48" s="597"/>
      <c r="JWS48" s="597"/>
      <c r="JWT48" s="597"/>
      <c r="JWU48" s="597"/>
      <c r="JWV48" s="597"/>
      <c r="JWW48" s="597" t="s">
        <v>409</v>
      </c>
      <c r="JWX48" s="597"/>
      <c r="JWY48" s="597"/>
      <c r="JWZ48" s="597"/>
      <c r="JXA48" s="597"/>
      <c r="JXB48" s="597"/>
      <c r="JXC48" s="597"/>
      <c r="JXD48" s="597"/>
      <c r="JXE48" s="597" t="s">
        <v>409</v>
      </c>
      <c r="JXF48" s="597"/>
      <c r="JXG48" s="597"/>
      <c r="JXH48" s="597"/>
      <c r="JXI48" s="597"/>
      <c r="JXJ48" s="597"/>
      <c r="JXK48" s="597"/>
      <c r="JXL48" s="597"/>
      <c r="JXM48" s="597" t="s">
        <v>409</v>
      </c>
      <c r="JXN48" s="597"/>
      <c r="JXO48" s="597"/>
      <c r="JXP48" s="597"/>
      <c r="JXQ48" s="597"/>
      <c r="JXR48" s="597"/>
      <c r="JXS48" s="597"/>
      <c r="JXT48" s="597"/>
      <c r="JXU48" s="597" t="s">
        <v>409</v>
      </c>
      <c r="JXV48" s="597"/>
      <c r="JXW48" s="597"/>
      <c r="JXX48" s="597"/>
      <c r="JXY48" s="597"/>
      <c r="JXZ48" s="597"/>
      <c r="JYA48" s="597"/>
      <c r="JYB48" s="597"/>
      <c r="JYC48" s="597" t="s">
        <v>409</v>
      </c>
      <c r="JYD48" s="597"/>
      <c r="JYE48" s="597"/>
      <c r="JYF48" s="597"/>
      <c r="JYG48" s="597"/>
      <c r="JYH48" s="597"/>
      <c r="JYI48" s="597"/>
      <c r="JYJ48" s="597"/>
      <c r="JYK48" s="597" t="s">
        <v>409</v>
      </c>
      <c r="JYL48" s="597"/>
      <c r="JYM48" s="597"/>
      <c r="JYN48" s="597"/>
      <c r="JYO48" s="597"/>
      <c r="JYP48" s="597"/>
      <c r="JYQ48" s="597"/>
      <c r="JYR48" s="597"/>
      <c r="JYS48" s="597" t="s">
        <v>409</v>
      </c>
      <c r="JYT48" s="597"/>
      <c r="JYU48" s="597"/>
      <c r="JYV48" s="597"/>
      <c r="JYW48" s="597"/>
      <c r="JYX48" s="597"/>
      <c r="JYY48" s="597"/>
      <c r="JYZ48" s="597"/>
      <c r="JZA48" s="597" t="s">
        <v>409</v>
      </c>
      <c r="JZB48" s="597"/>
      <c r="JZC48" s="597"/>
      <c r="JZD48" s="597"/>
      <c r="JZE48" s="597"/>
      <c r="JZF48" s="597"/>
      <c r="JZG48" s="597"/>
      <c r="JZH48" s="597"/>
      <c r="JZI48" s="597" t="s">
        <v>409</v>
      </c>
      <c r="JZJ48" s="597"/>
      <c r="JZK48" s="597"/>
      <c r="JZL48" s="597"/>
      <c r="JZM48" s="597"/>
      <c r="JZN48" s="597"/>
      <c r="JZO48" s="597"/>
      <c r="JZP48" s="597"/>
      <c r="JZQ48" s="597" t="s">
        <v>409</v>
      </c>
      <c r="JZR48" s="597"/>
      <c r="JZS48" s="597"/>
      <c r="JZT48" s="597"/>
      <c r="JZU48" s="597"/>
      <c r="JZV48" s="597"/>
      <c r="JZW48" s="597"/>
      <c r="JZX48" s="597"/>
      <c r="JZY48" s="597" t="s">
        <v>409</v>
      </c>
      <c r="JZZ48" s="597"/>
      <c r="KAA48" s="597"/>
      <c r="KAB48" s="597"/>
      <c r="KAC48" s="597"/>
      <c r="KAD48" s="597"/>
      <c r="KAE48" s="597"/>
      <c r="KAF48" s="597"/>
      <c r="KAG48" s="597" t="s">
        <v>409</v>
      </c>
      <c r="KAH48" s="597"/>
      <c r="KAI48" s="597"/>
      <c r="KAJ48" s="597"/>
      <c r="KAK48" s="597"/>
      <c r="KAL48" s="597"/>
      <c r="KAM48" s="597"/>
      <c r="KAN48" s="597"/>
      <c r="KAO48" s="597" t="s">
        <v>409</v>
      </c>
      <c r="KAP48" s="597"/>
      <c r="KAQ48" s="597"/>
      <c r="KAR48" s="597"/>
      <c r="KAS48" s="597"/>
      <c r="KAT48" s="597"/>
      <c r="KAU48" s="597"/>
      <c r="KAV48" s="597"/>
      <c r="KAW48" s="597" t="s">
        <v>409</v>
      </c>
      <c r="KAX48" s="597"/>
      <c r="KAY48" s="597"/>
      <c r="KAZ48" s="597"/>
      <c r="KBA48" s="597"/>
      <c r="KBB48" s="597"/>
      <c r="KBC48" s="597"/>
      <c r="KBD48" s="597"/>
      <c r="KBE48" s="597" t="s">
        <v>409</v>
      </c>
      <c r="KBF48" s="597"/>
      <c r="KBG48" s="597"/>
      <c r="KBH48" s="597"/>
      <c r="KBI48" s="597"/>
      <c r="KBJ48" s="597"/>
      <c r="KBK48" s="597"/>
      <c r="KBL48" s="597"/>
      <c r="KBM48" s="597" t="s">
        <v>409</v>
      </c>
      <c r="KBN48" s="597"/>
      <c r="KBO48" s="597"/>
      <c r="KBP48" s="597"/>
      <c r="KBQ48" s="597"/>
      <c r="KBR48" s="597"/>
      <c r="KBS48" s="597"/>
      <c r="KBT48" s="597"/>
      <c r="KBU48" s="597" t="s">
        <v>409</v>
      </c>
      <c r="KBV48" s="597"/>
      <c r="KBW48" s="597"/>
      <c r="KBX48" s="597"/>
      <c r="KBY48" s="597"/>
      <c r="KBZ48" s="597"/>
      <c r="KCA48" s="597"/>
      <c r="KCB48" s="597"/>
      <c r="KCC48" s="597" t="s">
        <v>409</v>
      </c>
      <c r="KCD48" s="597"/>
      <c r="KCE48" s="597"/>
      <c r="KCF48" s="597"/>
      <c r="KCG48" s="597"/>
      <c r="KCH48" s="597"/>
      <c r="KCI48" s="597"/>
      <c r="KCJ48" s="597"/>
      <c r="KCK48" s="597" t="s">
        <v>409</v>
      </c>
      <c r="KCL48" s="597"/>
      <c r="KCM48" s="597"/>
      <c r="KCN48" s="597"/>
      <c r="KCO48" s="597"/>
      <c r="KCP48" s="597"/>
      <c r="KCQ48" s="597"/>
      <c r="KCR48" s="597"/>
      <c r="KCS48" s="597" t="s">
        <v>409</v>
      </c>
      <c r="KCT48" s="597"/>
      <c r="KCU48" s="597"/>
      <c r="KCV48" s="597"/>
      <c r="KCW48" s="597"/>
      <c r="KCX48" s="597"/>
      <c r="KCY48" s="597"/>
      <c r="KCZ48" s="597"/>
      <c r="KDA48" s="597" t="s">
        <v>409</v>
      </c>
      <c r="KDB48" s="597"/>
      <c r="KDC48" s="597"/>
      <c r="KDD48" s="597"/>
      <c r="KDE48" s="597"/>
      <c r="KDF48" s="597"/>
      <c r="KDG48" s="597"/>
      <c r="KDH48" s="597"/>
      <c r="KDI48" s="597" t="s">
        <v>409</v>
      </c>
      <c r="KDJ48" s="597"/>
      <c r="KDK48" s="597"/>
      <c r="KDL48" s="597"/>
      <c r="KDM48" s="597"/>
      <c r="KDN48" s="597"/>
      <c r="KDO48" s="597"/>
      <c r="KDP48" s="597"/>
      <c r="KDQ48" s="597" t="s">
        <v>409</v>
      </c>
      <c r="KDR48" s="597"/>
      <c r="KDS48" s="597"/>
      <c r="KDT48" s="597"/>
      <c r="KDU48" s="597"/>
      <c r="KDV48" s="597"/>
      <c r="KDW48" s="597"/>
      <c r="KDX48" s="597"/>
      <c r="KDY48" s="597" t="s">
        <v>409</v>
      </c>
      <c r="KDZ48" s="597"/>
      <c r="KEA48" s="597"/>
      <c r="KEB48" s="597"/>
      <c r="KEC48" s="597"/>
      <c r="KED48" s="597"/>
      <c r="KEE48" s="597"/>
      <c r="KEF48" s="597"/>
      <c r="KEG48" s="597" t="s">
        <v>409</v>
      </c>
      <c r="KEH48" s="597"/>
      <c r="KEI48" s="597"/>
      <c r="KEJ48" s="597"/>
      <c r="KEK48" s="597"/>
      <c r="KEL48" s="597"/>
      <c r="KEM48" s="597"/>
      <c r="KEN48" s="597"/>
      <c r="KEO48" s="597" t="s">
        <v>409</v>
      </c>
      <c r="KEP48" s="597"/>
      <c r="KEQ48" s="597"/>
      <c r="KER48" s="597"/>
      <c r="KES48" s="597"/>
      <c r="KET48" s="597"/>
      <c r="KEU48" s="597"/>
      <c r="KEV48" s="597"/>
      <c r="KEW48" s="597" t="s">
        <v>409</v>
      </c>
      <c r="KEX48" s="597"/>
      <c r="KEY48" s="597"/>
      <c r="KEZ48" s="597"/>
      <c r="KFA48" s="597"/>
      <c r="KFB48" s="597"/>
      <c r="KFC48" s="597"/>
      <c r="KFD48" s="597"/>
      <c r="KFE48" s="597" t="s">
        <v>409</v>
      </c>
      <c r="KFF48" s="597"/>
      <c r="KFG48" s="597"/>
      <c r="KFH48" s="597"/>
      <c r="KFI48" s="597"/>
      <c r="KFJ48" s="597"/>
      <c r="KFK48" s="597"/>
      <c r="KFL48" s="597"/>
      <c r="KFM48" s="597" t="s">
        <v>409</v>
      </c>
      <c r="KFN48" s="597"/>
      <c r="KFO48" s="597"/>
      <c r="KFP48" s="597"/>
      <c r="KFQ48" s="597"/>
      <c r="KFR48" s="597"/>
      <c r="KFS48" s="597"/>
      <c r="KFT48" s="597"/>
      <c r="KFU48" s="597" t="s">
        <v>409</v>
      </c>
      <c r="KFV48" s="597"/>
      <c r="KFW48" s="597"/>
      <c r="KFX48" s="597"/>
      <c r="KFY48" s="597"/>
      <c r="KFZ48" s="597"/>
      <c r="KGA48" s="597"/>
      <c r="KGB48" s="597"/>
      <c r="KGC48" s="597" t="s">
        <v>409</v>
      </c>
      <c r="KGD48" s="597"/>
      <c r="KGE48" s="597"/>
      <c r="KGF48" s="597"/>
      <c r="KGG48" s="597"/>
      <c r="KGH48" s="597"/>
      <c r="KGI48" s="597"/>
      <c r="KGJ48" s="597"/>
      <c r="KGK48" s="597" t="s">
        <v>409</v>
      </c>
      <c r="KGL48" s="597"/>
      <c r="KGM48" s="597"/>
      <c r="KGN48" s="597"/>
      <c r="KGO48" s="597"/>
      <c r="KGP48" s="597"/>
      <c r="KGQ48" s="597"/>
      <c r="KGR48" s="597"/>
      <c r="KGS48" s="597" t="s">
        <v>409</v>
      </c>
      <c r="KGT48" s="597"/>
      <c r="KGU48" s="597"/>
      <c r="KGV48" s="597"/>
      <c r="KGW48" s="597"/>
      <c r="KGX48" s="597"/>
      <c r="KGY48" s="597"/>
      <c r="KGZ48" s="597"/>
      <c r="KHA48" s="597" t="s">
        <v>409</v>
      </c>
      <c r="KHB48" s="597"/>
      <c r="KHC48" s="597"/>
      <c r="KHD48" s="597"/>
      <c r="KHE48" s="597"/>
      <c r="KHF48" s="597"/>
      <c r="KHG48" s="597"/>
      <c r="KHH48" s="597"/>
      <c r="KHI48" s="597" t="s">
        <v>409</v>
      </c>
      <c r="KHJ48" s="597"/>
      <c r="KHK48" s="597"/>
      <c r="KHL48" s="597"/>
      <c r="KHM48" s="597"/>
      <c r="KHN48" s="597"/>
      <c r="KHO48" s="597"/>
      <c r="KHP48" s="597"/>
      <c r="KHQ48" s="597" t="s">
        <v>409</v>
      </c>
      <c r="KHR48" s="597"/>
      <c r="KHS48" s="597"/>
      <c r="KHT48" s="597"/>
      <c r="KHU48" s="597"/>
      <c r="KHV48" s="597"/>
      <c r="KHW48" s="597"/>
      <c r="KHX48" s="597"/>
      <c r="KHY48" s="597" t="s">
        <v>409</v>
      </c>
      <c r="KHZ48" s="597"/>
      <c r="KIA48" s="597"/>
      <c r="KIB48" s="597"/>
      <c r="KIC48" s="597"/>
      <c r="KID48" s="597"/>
      <c r="KIE48" s="597"/>
      <c r="KIF48" s="597"/>
      <c r="KIG48" s="597" t="s">
        <v>409</v>
      </c>
      <c r="KIH48" s="597"/>
      <c r="KII48" s="597"/>
      <c r="KIJ48" s="597"/>
      <c r="KIK48" s="597"/>
      <c r="KIL48" s="597"/>
      <c r="KIM48" s="597"/>
      <c r="KIN48" s="597"/>
      <c r="KIO48" s="597" t="s">
        <v>409</v>
      </c>
      <c r="KIP48" s="597"/>
      <c r="KIQ48" s="597"/>
      <c r="KIR48" s="597"/>
      <c r="KIS48" s="597"/>
      <c r="KIT48" s="597"/>
      <c r="KIU48" s="597"/>
      <c r="KIV48" s="597"/>
      <c r="KIW48" s="597" t="s">
        <v>409</v>
      </c>
      <c r="KIX48" s="597"/>
      <c r="KIY48" s="597"/>
      <c r="KIZ48" s="597"/>
      <c r="KJA48" s="597"/>
      <c r="KJB48" s="597"/>
      <c r="KJC48" s="597"/>
      <c r="KJD48" s="597"/>
      <c r="KJE48" s="597" t="s">
        <v>409</v>
      </c>
      <c r="KJF48" s="597"/>
      <c r="KJG48" s="597"/>
      <c r="KJH48" s="597"/>
      <c r="KJI48" s="597"/>
      <c r="KJJ48" s="597"/>
      <c r="KJK48" s="597"/>
      <c r="KJL48" s="597"/>
      <c r="KJM48" s="597" t="s">
        <v>409</v>
      </c>
      <c r="KJN48" s="597"/>
      <c r="KJO48" s="597"/>
      <c r="KJP48" s="597"/>
      <c r="KJQ48" s="597"/>
      <c r="KJR48" s="597"/>
      <c r="KJS48" s="597"/>
      <c r="KJT48" s="597"/>
      <c r="KJU48" s="597" t="s">
        <v>409</v>
      </c>
      <c r="KJV48" s="597"/>
      <c r="KJW48" s="597"/>
      <c r="KJX48" s="597"/>
      <c r="KJY48" s="597"/>
      <c r="KJZ48" s="597"/>
      <c r="KKA48" s="597"/>
      <c r="KKB48" s="597"/>
      <c r="KKC48" s="597" t="s">
        <v>409</v>
      </c>
      <c r="KKD48" s="597"/>
      <c r="KKE48" s="597"/>
      <c r="KKF48" s="597"/>
      <c r="KKG48" s="597"/>
      <c r="KKH48" s="597"/>
      <c r="KKI48" s="597"/>
      <c r="KKJ48" s="597"/>
      <c r="KKK48" s="597" t="s">
        <v>409</v>
      </c>
      <c r="KKL48" s="597"/>
      <c r="KKM48" s="597"/>
      <c r="KKN48" s="597"/>
      <c r="KKO48" s="597"/>
      <c r="KKP48" s="597"/>
      <c r="KKQ48" s="597"/>
      <c r="KKR48" s="597"/>
      <c r="KKS48" s="597" t="s">
        <v>409</v>
      </c>
      <c r="KKT48" s="597"/>
      <c r="KKU48" s="597"/>
      <c r="KKV48" s="597"/>
      <c r="KKW48" s="597"/>
      <c r="KKX48" s="597"/>
      <c r="KKY48" s="597"/>
      <c r="KKZ48" s="597"/>
      <c r="KLA48" s="597" t="s">
        <v>409</v>
      </c>
      <c r="KLB48" s="597"/>
      <c r="KLC48" s="597"/>
      <c r="KLD48" s="597"/>
      <c r="KLE48" s="597"/>
      <c r="KLF48" s="597"/>
      <c r="KLG48" s="597"/>
      <c r="KLH48" s="597"/>
      <c r="KLI48" s="597" t="s">
        <v>409</v>
      </c>
      <c r="KLJ48" s="597"/>
      <c r="KLK48" s="597"/>
      <c r="KLL48" s="597"/>
      <c r="KLM48" s="597"/>
      <c r="KLN48" s="597"/>
      <c r="KLO48" s="597"/>
      <c r="KLP48" s="597"/>
      <c r="KLQ48" s="597" t="s">
        <v>409</v>
      </c>
      <c r="KLR48" s="597"/>
      <c r="KLS48" s="597"/>
      <c r="KLT48" s="597"/>
      <c r="KLU48" s="597"/>
      <c r="KLV48" s="597"/>
      <c r="KLW48" s="597"/>
      <c r="KLX48" s="597"/>
      <c r="KLY48" s="597" t="s">
        <v>409</v>
      </c>
      <c r="KLZ48" s="597"/>
      <c r="KMA48" s="597"/>
      <c r="KMB48" s="597"/>
      <c r="KMC48" s="597"/>
      <c r="KMD48" s="597"/>
      <c r="KME48" s="597"/>
      <c r="KMF48" s="597"/>
      <c r="KMG48" s="597" t="s">
        <v>409</v>
      </c>
      <c r="KMH48" s="597"/>
      <c r="KMI48" s="597"/>
      <c r="KMJ48" s="597"/>
      <c r="KMK48" s="597"/>
      <c r="KML48" s="597"/>
      <c r="KMM48" s="597"/>
      <c r="KMN48" s="597"/>
      <c r="KMO48" s="597" t="s">
        <v>409</v>
      </c>
      <c r="KMP48" s="597"/>
      <c r="KMQ48" s="597"/>
      <c r="KMR48" s="597"/>
      <c r="KMS48" s="597"/>
      <c r="KMT48" s="597"/>
      <c r="KMU48" s="597"/>
      <c r="KMV48" s="597"/>
      <c r="KMW48" s="597" t="s">
        <v>409</v>
      </c>
      <c r="KMX48" s="597"/>
      <c r="KMY48" s="597"/>
      <c r="KMZ48" s="597"/>
      <c r="KNA48" s="597"/>
      <c r="KNB48" s="597"/>
      <c r="KNC48" s="597"/>
      <c r="KND48" s="597"/>
      <c r="KNE48" s="597" t="s">
        <v>409</v>
      </c>
      <c r="KNF48" s="597"/>
      <c r="KNG48" s="597"/>
      <c r="KNH48" s="597"/>
      <c r="KNI48" s="597"/>
      <c r="KNJ48" s="597"/>
      <c r="KNK48" s="597"/>
      <c r="KNL48" s="597"/>
      <c r="KNM48" s="597" t="s">
        <v>409</v>
      </c>
      <c r="KNN48" s="597"/>
      <c r="KNO48" s="597"/>
      <c r="KNP48" s="597"/>
      <c r="KNQ48" s="597"/>
      <c r="KNR48" s="597"/>
      <c r="KNS48" s="597"/>
      <c r="KNT48" s="597"/>
      <c r="KNU48" s="597" t="s">
        <v>409</v>
      </c>
      <c r="KNV48" s="597"/>
      <c r="KNW48" s="597"/>
      <c r="KNX48" s="597"/>
      <c r="KNY48" s="597"/>
      <c r="KNZ48" s="597"/>
      <c r="KOA48" s="597"/>
      <c r="KOB48" s="597"/>
      <c r="KOC48" s="597" t="s">
        <v>409</v>
      </c>
      <c r="KOD48" s="597"/>
      <c r="KOE48" s="597"/>
      <c r="KOF48" s="597"/>
      <c r="KOG48" s="597"/>
      <c r="KOH48" s="597"/>
      <c r="KOI48" s="597"/>
      <c r="KOJ48" s="597"/>
      <c r="KOK48" s="597" t="s">
        <v>409</v>
      </c>
      <c r="KOL48" s="597"/>
      <c r="KOM48" s="597"/>
      <c r="KON48" s="597"/>
      <c r="KOO48" s="597"/>
      <c r="KOP48" s="597"/>
      <c r="KOQ48" s="597"/>
      <c r="KOR48" s="597"/>
      <c r="KOS48" s="597" t="s">
        <v>409</v>
      </c>
      <c r="KOT48" s="597"/>
      <c r="KOU48" s="597"/>
      <c r="KOV48" s="597"/>
      <c r="KOW48" s="597"/>
      <c r="KOX48" s="597"/>
      <c r="KOY48" s="597"/>
      <c r="KOZ48" s="597"/>
      <c r="KPA48" s="597" t="s">
        <v>409</v>
      </c>
      <c r="KPB48" s="597"/>
      <c r="KPC48" s="597"/>
      <c r="KPD48" s="597"/>
      <c r="KPE48" s="597"/>
      <c r="KPF48" s="597"/>
      <c r="KPG48" s="597"/>
      <c r="KPH48" s="597"/>
      <c r="KPI48" s="597" t="s">
        <v>409</v>
      </c>
      <c r="KPJ48" s="597"/>
      <c r="KPK48" s="597"/>
      <c r="KPL48" s="597"/>
      <c r="KPM48" s="597"/>
      <c r="KPN48" s="597"/>
      <c r="KPO48" s="597"/>
      <c r="KPP48" s="597"/>
      <c r="KPQ48" s="597" t="s">
        <v>409</v>
      </c>
      <c r="KPR48" s="597"/>
      <c r="KPS48" s="597"/>
      <c r="KPT48" s="597"/>
      <c r="KPU48" s="597"/>
      <c r="KPV48" s="597"/>
      <c r="KPW48" s="597"/>
      <c r="KPX48" s="597"/>
      <c r="KPY48" s="597" t="s">
        <v>409</v>
      </c>
      <c r="KPZ48" s="597"/>
      <c r="KQA48" s="597"/>
      <c r="KQB48" s="597"/>
      <c r="KQC48" s="597"/>
      <c r="KQD48" s="597"/>
      <c r="KQE48" s="597"/>
      <c r="KQF48" s="597"/>
      <c r="KQG48" s="597" t="s">
        <v>409</v>
      </c>
      <c r="KQH48" s="597"/>
      <c r="KQI48" s="597"/>
      <c r="KQJ48" s="597"/>
      <c r="KQK48" s="597"/>
      <c r="KQL48" s="597"/>
      <c r="KQM48" s="597"/>
      <c r="KQN48" s="597"/>
      <c r="KQO48" s="597" t="s">
        <v>409</v>
      </c>
      <c r="KQP48" s="597"/>
      <c r="KQQ48" s="597"/>
      <c r="KQR48" s="597"/>
      <c r="KQS48" s="597"/>
      <c r="KQT48" s="597"/>
      <c r="KQU48" s="597"/>
      <c r="KQV48" s="597"/>
      <c r="KQW48" s="597" t="s">
        <v>409</v>
      </c>
      <c r="KQX48" s="597"/>
      <c r="KQY48" s="597"/>
      <c r="KQZ48" s="597"/>
      <c r="KRA48" s="597"/>
      <c r="KRB48" s="597"/>
      <c r="KRC48" s="597"/>
      <c r="KRD48" s="597"/>
      <c r="KRE48" s="597" t="s">
        <v>409</v>
      </c>
      <c r="KRF48" s="597"/>
      <c r="KRG48" s="597"/>
      <c r="KRH48" s="597"/>
      <c r="KRI48" s="597"/>
      <c r="KRJ48" s="597"/>
      <c r="KRK48" s="597"/>
      <c r="KRL48" s="597"/>
      <c r="KRM48" s="597" t="s">
        <v>409</v>
      </c>
      <c r="KRN48" s="597"/>
      <c r="KRO48" s="597"/>
      <c r="KRP48" s="597"/>
      <c r="KRQ48" s="597"/>
      <c r="KRR48" s="597"/>
      <c r="KRS48" s="597"/>
      <c r="KRT48" s="597"/>
      <c r="KRU48" s="597" t="s">
        <v>409</v>
      </c>
      <c r="KRV48" s="597"/>
      <c r="KRW48" s="597"/>
      <c r="KRX48" s="597"/>
      <c r="KRY48" s="597"/>
      <c r="KRZ48" s="597"/>
      <c r="KSA48" s="597"/>
      <c r="KSB48" s="597"/>
      <c r="KSC48" s="597" t="s">
        <v>409</v>
      </c>
      <c r="KSD48" s="597"/>
      <c r="KSE48" s="597"/>
      <c r="KSF48" s="597"/>
      <c r="KSG48" s="597"/>
      <c r="KSH48" s="597"/>
      <c r="KSI48" s="597"/>
      <c r="KSJ48" s="597"/>
      <c r="KSK48" s="597" t="s">
        <v>409</v>
      </c>
      <c r="KSL48" s="597"/>
      <c r="KSM48" s="597"/>
      <c r="KSN48" s="597"/>
      <c r="KSO48" s="597"/>
      <c r="KSP48" s="597"/>
      <c r="KSQ48" s="597"/>
      <c r="KSR48" s="597"/>
      <c r="KSS48" s="597" t="s">
        <v>409</v>
      </c>
      <c r="KST48" s="597"/>
      <c r="KSU48" s="597"/>
      <c r="KSV48" s="597"/>
      <c r="KSW48" s="597"/>
      <c r="KSX48" s="597"/>
      <c r="KSY48" s="597"/>
      <c r="KSZ48" s="597"/>
      <c r="KTA48" s="597" t="s">
        <v>409</v>
      </c>
      <c r="KTB48" s="597"/>
      <c r="KTC48" s="597"/>
      <c r="KTD48" s="597"/>
      <c r="KTE48" s="597"/>
      <c r="KTF48" s="597"/>
      <c r="KTG48" s="597"/>
      <c r="KTH48" s="597"/>
      <c r="KTI48" s="597" t="s">
        <v>409</v>
      </c>
      <c r="KTJ48" s="597"/>
      <c r="KTK48" s="597"/>
      <c r="KTL48" s="597"/>
      <c r="KTM48" s="597"/>
      <c r="KTN48" s="597"/>
      <c r="KTO48" s="597"/>
      <c r="KTP48" s="597"/>
      <c r="KTQ48" s="597" t="s">
        <v>409</v>
      </c>
      <c r="KTR48" s="597"/>
      <c r="KTS48" s="597"/>
      <c r="KTT48" s="597"/>
      <c r="KTU48" s="597"/>
      <c r="KTV48" s="597"/>
      <c r="KTW48" s="597"/>
      <c r="KTX48" s="597"/>
      <c r="KTY48" s="597" t="s">
        <v>409</v>
      </c>
      <c r="KTZ48" s="597"/>
      <c r="KUA48" s="597"/>
      <c r="KUB48" s="597"/>
      <c r="KUC48" s="597"/>
      <c r="KUD48" s="597"/>
      <c r="KUE48" s="597"/>
      <c r="KUF48" s="597"/>
      <c r="KUG48" s="597" t="s">
        <v>409</v>
      </c>
      <c r="KUH48" s="597"/>
      <c r="KUI48" s="597"/>
      <c r="KUJ48" s="597"/>
      <c r="KUK48" s="597"/>
      <c r="KUL48" s="597"/>
      <c r="KUM48" s="597"/>
      <c r="KUN48" s="597"/>
      <c r="KUO48" s="597" t="s">
        <v>409</v>
      </c>
      <c r="KUP48" s="597"/>
      <c r="KUQ48" s="597"/>
      <c r="KUR48" s="597"/>
      <c r="KUS48" s="597"/>
      <c r="KUT48" s="597"/>
      <c r="KUU48" s="597"/>
      <c r="KUV48" s="597"/>
      <c r="KUW48" s="597" t="s">
        <v>409</v>
      </c>
      <c r="KUX48" s="597"/>
      <c r="KUY48" s="597"/>
      <c r="KUZ48" s="597"/>
      <c r="KVA48" s="597"/>
      <c r="KVB48" s="597"/>
      <c r="KVC48" s="597"/>
      <c r="KVD48" s="597"/>
      <c r="KVE48" s="597" t="s">
        <v>409</v>
      </c>
      <c r="KVF48" s="597"/>
      <c r="KVG48" s="597"/>
      <c r="KVH48" s="597"/>
      <c r="KVI48" s="597"/>
      <c r="KVJ48" s="597"/>
      <c r="KVK48" s="597"/>
      <c r="KVL48" s="597"/>
      <c r="KVM48" s="597" t="s">
        <v>409</v>
      </c>
      <c r="KVN48" s="597"/>
      <c r="KVO48" s="597"/>
      <c r="KVP48" s="597"/>
      <c r="KVQ48" s="597"/>
      <c r="KVR48" s="597"/>
      <c r="KVS48" s="597"/>
      <c r="KVT48" s="597"/>
      <c r="KVU48" s="597" t="s">
        <v>409</v>
      </c>
      <c r="KVV48" s="597"/>
      <c r="KVW48" s="597"/>
      <c r="KVX48" s="597"/>
      <c r="KVY48" s="597"/>
      <c r="KVZ48" s="597"/>
      <c r="KWA48" s="597"/>
      <c r="KWB48" s="597"/>
      <c r="KWC48" s="597" t="s">
        <v>409</v>
      </c>
      <c r="KWD48" s="597"/>
      <c r="KWE48" s="597"/>
      <c r="KWF48" s="597"/>
      <c r="KWG48" s="597"/>
      <c r="KWH48" s="597"/>
      <c r="KWI48" s="597"/>
      <c r="KWJ48" s="597"/>
      <c r="KWK48" s="597" t="s">
        <v>409</v>
      </c>
      <c r="KWL48" s="597"/>
      <c r="KWM48" s="597"/>
      <c r="KWN48" s="597"/>
      <c r="KWO48" s="597"/>
      <c r="KWP48" s="597"/>
      <c r="KWQ48" s="597"/>
      <c r="KWR48" s="597"/>
      <c r="KWS48" s="597" t="s">
        <v>409</v>
      </c>
      <c r="KWT48" s="597"/>
      <c r="KWU48" s="597"/>
      <c r="KWV48" s="597"/>
      <c r="KWW48" s="597"/>
      <c r="KWX48" s="597"/>
      <c r="KWY48" s="597"/>
      <c r="KWZ48" s="597"/>
      <c r="KXA48" s="597" t="s">
        <v>409</v>
      </c>
      <c r="KXB48" s="597"/>
      <c r="KXC48" s="597"/>
      <c r="KXD48" s="597"/>
      <c r="KXE48" s="597"/>
      <c r="KXF48" s="597"/>
      <c r="KXG48" s="597"/>
      <c r="KXH48" s="597"/>
      <c r="KXI48" s="597" t="s">
        <v>409</v>
      </c>
      <c r="KXJ48" s="597"/>
      <c r="KXK48" s="597"/>
      <c r="KXL48" s="597"/>
      <c r="KXM48" s="597"/>
      <c r="KXN48" s="597"/>
      <c r="KXO48" s="597"/>
      <c r="KXP48" s="597"/>
      <c r="KXQ48" s="597" t="s">
        <v>409</v>
      </c>
      <c r="KXR48" s="597"/>
      <c r="KXS48" s="597"/>
      <c r="KXT48" s="597"/>
      <c r="KXU48" s="597"/>
      <c r="KXV48" s="597"/>
      <c r="KXW48" s="597"/>
      <c r="KXX48" s="597"/>
      <c r="KXY48" s="597" t="s">
        <v>409</v>
      </c>
      <c r="KXZ48" s="597"/>
      <c r="KYA48" s="597"/>
      <c r="KYB48" s="597"/>
      <c r="KYC48" s="597"/>
      <c r="KYD48" s="597"/>
      <c r="KYE48" s="597"/>
      <c r="KYF48" s="597"/>
      <c r="KYG48" s="597" t="s">
        <v>409</v>
      </c>
      <c r="KYH48" s="597"/>
      <c r="KYI48" s="597"/>
      <c r="KYJ48" s="597"/>
      <c r="KYK48" s="597"/>
      <c r="KYL48" s="597"/>
      <c r="KYM48" s="597"/>
      <c r="KYN48" s="597"/>
      <c r="KYO48" s="597" t="s">
        <v>409</v>
      </c>
      <c r="KYP48" s="597"/>
      <c r="KYQ48" s="597"/>
      <c r="KYR48" s="597"/>
      <c r="KYS48" s="597"/>
      <c r="KYT48" s="597"/>
      <c r="KYU48" s="597"/>
      <c r="KYV48" s="597"/>
      <c r="KYW48" s="597" t="s">
        <v>409</v>
      </c>
      <c r="KYX48" s="597"/>
      <c r="KYY48" s="597"/>
      <c r="KYZ48" s="597"/>
      <c r="KZA48" s="597"/>
      <c r="KZB48" s="597"/>
      <c r="KZC48" s="597"/>
      <c r="KZD48" s="597"/>
      <c r="KZE48" s="597" t="s">
        <v>409</v>
      </c>
      <c r="KZF48" s="597"/>
      <c r="KZG48" s="597"/>
      <c r="KZH48" s="597"/>
      <c r="KZI48" s="597"/>
      <c r="KZJ48" s="597"/>
      <c r="KZK48" s="597"/>
      <c r="KZL48" s="597"/>
      <c r="KZM48" s="597" t="s">
        <v>409</v>
      </c>
      <c r="KZN48" s="597"/>
      <c r="KZO48" s="597"/>
      <c r="KZP48" s="597"/>
      <c r="KZQ48" s="597"/>
      <c r="KZR48" s="597"/>
      <c r="KZS48" s="597"/>
      <c r="KZT48" s="597"/>
      <c r="KZU48" s="597" t="s">
        <v>409</v>
      </c>
      <c r="KZV48" s="597"/>
      <c r="KZW48" s="597"/>
      <c r="KZX48" s="597"/>
      <c r="KZY48" s="597"/>
      <c r="KZZ48" s="597"/>
      <c r="LAA48" s="597"/>
      <c r="LAB48" s="597"/>
      <c r="LAC48" s="597" t="s">
        <v>409</v>
      </c>
      <c r="LAD48" s="597"/>
      <c r="LAE48" s="597"/>
      <c r="LAF48" s="597"/>
      <c r="LAG48" s="597"/>
      <c r="LAH48" s="597"/>
      <c r="LAI48" s="597"/>
      <c r="LAJ48" s="597"/>
      <c r="LAK48" s="597" t="s">
        <v>409</v>
      </c>
      <c r="LAL48" s="597"/>
      <c r="LAM48" s="597"/>
      <c r="LAN48" s="597"/>
      <c r="LAO48" s="597"/>
      <c r="LAP48" s="597"/>
      <c r="LAQ48" s="597"/>
      <c r="LAR48" s="597"/>
      <c r="LAS48" s="597" t="s">
        <v>409</v>
      </c>
      <c r="LAT48" s="597"/>
      <c r="LAU48" s="597"/>
      <c r="LAV48" s="597"/>
      <c r="LAW48" s="597"/>
      <c r="LAX48" s="597"/>
      <c r="LAY48" s="597"/>
      <c r="LAZ48" s="597"/>
      <c r="LBA48" s="597" t="s">
        <v>409</v>
      </c>
      <c r="LBB48" s="597"/>
      <c r="LBC48" s="597"/>
      <c r="LBD48" s="597"/>
      <c r="LBE48" s="597"/>
      <c r="LBF48" s="597"/>
      <c r="LBG48" s="597"/>
      <c r="LBH48" s="597"/>
      <c r="LBI48" s="597" t="s">
        <v>409</v>
      </c>
      <c r="LBJ48" s="597"/>
      <c r="LBK48" s="597"/>
      <c r="LBL48" s="597"/>
      <c r="LBM48" s="597"/>
      <c r="LBN48" s="597"/>
      <c r="LBO48" s="597"/>
      <c r="LBP48" s="597"/>
      <c r="LBQ48" s="597" t="s">
        <v>409</v>
      </c>
      <c r="LBR48" s="597"/>
      <c r="LBS48" s="597"/>
      <c r="LBT48" s="597"/>
      <c r="LBU48" s="597"/>
      <c r="LBV48" s="597"/>
      <c r="LBW48" s="597"/>
      <c r="LBX48" s="597"/>
      <c r="LBY48" s="597" t="s">
        <v>409</v>
      </c>
      <c r="LBZ48" s="597"/>
      <c r="LCA48" s="597"/>
      <c r="LCB48" s="597"/>
      <c r="LCC48" s="597"/>
      <c r="LCD48" s="597"/>
      <c r="LCE48" s="597"/>
      <c r="LCF48" s="597"/>
      <c r="LCG48" s="597" t="s">
        <v>409</v>
      </c>
      <c r="LCH48" s="597"/>
      <c r="LCI48" s="597"/>
      <c r="LCJ48" s="597"/>
      <c r="LCK48" s="597"/>
      <c r="LCL48" s="597"/>
      <c r="LCM48" s="597"/>
      <c r="LCN48" s="597"/>
      <c r="LCO48" s="597" t="s">
        <v>409</v>
      </c>
      <c r="LCP48" s="597"/>
      <c r="LCQ48" s="597"/>
      <c r="LCR48" s="597"/>
      <c r="LCS48" s="597"/>
      <c r="LCT48" s="597"/>
      <c r="LCU48" s="597"/>
      <c r="LCV48" s="597"/>
      <c r="LCW48" s="597" t="s">
        <v>409</v>
      </c>
      <c r="LCX48" s="597"/>
      <c r="LCY48" s="597"/>
      <c r="LCZ48" s="597"/>
      <c r="LDA48" s="597"/>
      <c r="LDB48" s="597"/>
      <c r="LDC48" s="597"/>
      <c r="LDD48" s="597"/>
      <c r="LDE48" s="597" t="s">
        <v>409</v>
      </c>
      <c r="LDF48" s="597"/>
      <c r="LDG48" s="597"/>
      <c r="LDH48" s="597"/>
      <c r="LDI48" s="597"/>
      <c r="LDJ48" s="597"/>
      <c r="LDK48" s="597"/>
      <c r="LDL48" s="597"/>
      <c r="LDM48" s="597" t="s">
        <v>409</v>
      </c>
      <c r="LDN48" s="597"/>
      <c r="LDO48" s="597"/>
      <c r="LDP48" s="597"/>
      <c r="LDQ48" s="597"/>
      <c r="LDR48" s="597"/>
      <c r="LDS48" s="597"/>
      <c r="LDT48" s="597"/>
      <c r="LDU48" s="597" t="s">
        <v>409</v>
      </c>
      <c r="LDV48" s="597"/>
      <c r="LDW48" s="597"/>
      <c r="LDX48" s="597"/>
      <c r="LDY48" s="597"/>
      <c r="LDZ48" s="597"/>
      <c r="LEA48" s="597"/>
      <c r="LEB48" s="597"/>
      <c r="LEC48" s="597" t="s">
        <v>409</v>
      </c>
      <c r="LED48" s="597"/>
      <c r="LEE48" s="597"/>
      <c r="LEF48" s="597"/>
      <c r="LEG48" s="597"/>
      <c r="LEH48" s="597"/>
      <c r="LEI48" s="597"/>
      <c r="LEJ48" s="597"/>
      <c r="LEK48" s="597" t="s">
        <v>409</v>
      </c>
      <c r="LEL48" s="597"/>
      <c r="LEM48" s="597"/>
      <c r="LEN48" s="597"/>
      <c r="LEO48" s="597"/>
      <c r="LEP48" s="597"/>
      <c r="LEQ48" s="597"/>
      <c r="LER48" s="597"/>
      <c r="LES48" s="597" t="s">
        <v>409</v>
      </c>
      <c r="LET48" s="597"/>
      <c r="LEU48" s="597"/>
      <c r="LEV48" s="597"/>
      <c r="LEW48" s="597"/>
      <c r="LEX48" s="597"/>
      <c r="LEY48" s="597"/>
      <c r="LEZ48" s="597"/>
      <c r="LFA48" s="597" t="s">
        <v>409</v>
      </c>
      <c r="LFB48" s="597"/>
      <c r="LFC48" s="597"/>
      <c r="LFD48" s="597"/>
      <c r="LFE48" s="597"/>
      <c r="LFF48" s="597"/>
      <c r="LFG48" s="597"/>
      <c r="LFH48" s="597"/>
      <c r="LFI48" s="597" t="s">
        <v>409</v>
      </c>
      <c r="LFJ48" s="597"/>
      <c r="LFK48" s="597"/>
      <c r="LFL48" s="597"/>
      <c r="LFM48" s="597"/>
      <c r="LFN48" s="597"/>
      <c r="LFO48" s="597"/>
      <c r="LFP48" s="597"/>
      <c r="LFQ48" s="597" t="s">
        <v>409</v>
      </c>
      <c r="LFR48" s="597"/>
      <c r="LFS48" s="597"/>
      <c r="LFT48" s="597"/>
      <c r="LFU48" s="597"/>
      <c r="LFV48" s="597"/>
      <c r="LFW48" s="597"/>
      <c r="LFX48" s="597"/>
      <c r="LFY48" s="597" t="s">
        <v>409</v>
      </c>
      <c r="LFZ48" s="597"/>
      <c r="LGA48" s="597"/>
      <c r="LGB48" s="597"/>
      <c r="LGC48" s="597"/>
      <c r="LGD48" s="597"/>
      <c r="LGE48" s="597"/>
      <c r="LGF48" s="597"/>
      <c r="LGG48" s="597" t="s">
        <v>409</v>
      </c>
      <c r="LGH48" s="597"/>
      <c r="LGI48" s="597"/>
      <c r="LGJ48" s="597"/>
      <c r="LGK48" s="597"/>
      <c r="LGL48" s="597"/>
      <c r="LGM48" s="597"/>
      <c r="LGN48" s="597"/>
      <c r="LGO48" s="597" t="s">
        <v>409</v>
      </c>
      <c r="LGP48" s="597"/>
      <c r="LGQ48" s="597"/>
      <c r="LGR48" s="597"/>
      <c r="LGS48" s="597"/>
      <c r="LGT48" s="597"/>
      <c r="LGU48" s="597"/>
      <c r="LGV48" s="597"/>
      <c r="LGW48" s="597" t="s">
        <v>409</v>
      </c>
      <c r="LGX48" s="597"/>
      <c r="LGY48" s="597"/>
      <c r="LGZ48" s="597"/>
      <c r="LHA48" s="597"/>
      <c r="LHB48" s="597"/>
      <c r="LHC48" s="597"/>
      <c r="LHD48" s="597"/>
      <c r="LHE48" s="597" t="s">
        <v>409</v>
      </c>
      <c r="LHF48" s="597"/>
      <c r="LHG48" s="597"/>
      <c r="LHH48" s="597"/>
      <c r="LHI48" s="597"/>
      <c r="LHJ48" s="597"/>
      <c r="LHK48" s="597"/>
      <c r="LHL48" s="597"/>
      <c r="LHM48" s="597" t="s">
        <v>409</v>
      </c>
      <c r="LHN48" s="597"/>
      <c r="LHO48" s="597"/>
      <c r="LHP48" s="597"/>
      <c r="LHQ48" s="597"/>
      <c r="LHR48" s="597"/>
      <c r="LHS48" s="597"/>
      <c r="LHT48" s="597"/>
      <c r="LHU48" s="597" t="s">
        <v>409</v>
      </c>
      <c r="LHV48" s="597"/>
      <c r="LHW48" s="597"/>
      <c r="LHX48" s="597"/>
      <c r="LHY48" s="597"/>
      <c r="LHZ48" s="597"/>
      <c r="LIA48" s="597"/>
      <c r="LIB48" s="597"/>
      <c r="LIC48" s="597" t="s">
        <v>409</v>
      </c>
      <c r="LID48" s="597"/>
      <c r="LIE48" s="597"/>
      <c r="LIF48" s="597"/>
      <c r="LIG48" s="597"/>
      <c r="LIH48" s="597"/>
      <c r="LII48" s="597"/>
      <c r="LIJ48" s="597"/>
      <c r="LIK48" s="597" t="s">
        <v>409</v>
      </c>
      <c r="LIL48" s="597"/>
      <c r="LIM48" s="597"/>
      <c r="LIN48" s="597"/>
      <c r="LIO48" s="597"/>
      <c r="LIP48" s="597"/>
      <c r="LIQ48" s="597"/>
      <c r="LIR48" s="597"/>
      <c r="LIS48" s="597" t="s">
        <v>409</v>
      </c>
      <c r="LIT48" s="597"/>
      <c r="LIU48" s="597"/>
      <c r="LIV48" s="597"/>
      <c r="LIW48" s="597"/>
      <c r="LIX48" s="597"/>
      <c r="LIY48" s="597"/>
      <c r="LIZ48" s="597"/>
      <c r="LJA48" s="597" t="s">
        <v>409</v>
      </c>
      <c r="LJB48" s="597"/>
      <c r="LJC48" s="597"/>
      <c r="LJD48" s="597"/>
      <c r="LJE48" s="597"/>
      <c r="LJF48" s="597"/>
      <c r="LJG48" s="597"/>
      <c r="LJH48" s="597"/>
      <c r="LJI48" s="597" t="s">
        <v>409</v>
      </c>
      <c r="LJJ48" s="597"/>
      <c r="LJK48" s="597"/>
      <c r="LJL48" s="597"/>
      <c r="LJM48" s="597"/>
      <c r="LJN48" s="597"/>
      <c r="LJO48" s="597"/>
      <c r="LJP48" s="597"/>
      <c r="LJQ48" s="597" t="s">
        <v>409</v>
      </c>
      <c r="LJR48" s="597"/>
      <c r="LJS48" s="597"/>
      <c r="LJT48" s="597"/>
      <c r="LJU48" s="597"/>
      <c r="LJV48" s="597"/>
      <c r="LJW48" s="597"/>
      <c r="LJX48" s="597"/>
      <c r="LJY48" s="597" t="s">
        <v>409</v>
      </c>
      <c r="LJZ48" s="597"/>
      <c r="LKA48" s="597"/>
      <c r="LKB48" s="597"/>
      <c r="LKC48" s="597"/>
      <c r="LKD48" s="597"/>
      <c r="LKE48" s="597"/>
      <c r="LKF48" s="597"/>
      <c r="LKG48" s="597" t="s">
        <v>409</v>
      </c>
      <c r="LKH48" s="597"/>
      <c r="LKI48" s="597"/>
      <c r="LKJ48" s="597"/>
      <c r="LKK48" s="597"/>
      <c r="LKL48" s="597"/>
      <c r="LKM48" s="597"/>
      <c r="LKN48" s="597"/>
      <c r="LKO48" s="597" t="s">
        <v>409</v>
      </c>
      <c r="LKP48" s="597"/>
      <c r="LKQ48" s="597"/>
      <c r="LKR48" s="597"/>
      <c r="LKS48" s="597"/>
      <c r="LKT48" s="597"/>
      <c r="LKU48" s="597"/>
      <c r="LKV48" s="597"/>
      <c r="LKW48" s="597" t="s">
        <v>409</v>
      </c>
      <c r="LKX48" s="597"/>
      <c r="LKY48" s="597"/>
      <c r="LKZ48" s="597"/>
      <c r="LLA48" s="597"/>
      <c r="LLB48" s="597"/>
      <c r="LLC48" s="597"/>
      <c r="LLD48" s="597"/>
      <c r="LLE48" s="597" t="s">
        <v>409</v>
      </c>
      <c r="LLF48" s="597"/>
      <c r="LLG48" s="597"/>
      <c r="LLH48" s="597"/>
      <c r="LLI48" s="597"/>
      <c r="LLJ48" s="597"/>
      <c r="LLK48" s="597"/>
      <c r="LLL48" s="597"/>
      <c r="LLM48" s="597" t="s">
        <v>409</v>
      </c>
      <c r="LLN48" s="597"/>
      <c r="LLO48" s="597"/>
      <c r="LLP48" s="597"/>
      <c r="LLQ48" s="597"/>
      <c r="LLR48" s="597"/>
      <c r="LLS48" s="597"/>
      <c r="LLT48" s="597"/>
      <c r="LLU48" s="597" t="s">
        <v>409</v>
      </c>
      <c r="LLV48" s="597"/>
      <c r="LLW48" s="597"/>
      <c r="LLX48" s="597"/>
      <c r="LLY48" s="597"/>
      <c r="LLZ48" s="597"/>
      <c r="LMA48" s="597"/>
      <c r="LMB48" s="597"/>
      <c r="LMC48" s="597" t="s">
        <v>409</v>
      </c>
      <c r="LMD48" s="597"/>
      <c r="LME48" s="597"/>
      <c r="LMF48" s="597"/>
      <c r="LMG48" s="597"/>
      <c r="LMH48" s="597"/>
      <c r="LMI48" s="597"/>
      <c r="LMJ48" s="597"/>
      <c r="LMK48" s="597" t="s">
        <v>409</v>
      </c>
      <c r="LML48" s="597"/>
      <c r="LMM48" s="597"/>
      <c r="LMN48" s="597"/>
      <c r="LMO48" s="597"/>
      <c r="LMP48" s="597"/>
      <c r="LMQ48" s="597"/>
      <c r="LMR48" s="597"/>
      <c r="LMS48" s="597" t="s">
        <v>409</v>
      </c>
      <c r="LMT48" s="597"/>
      <c r="LMU48" s="597"/>
      <c r="LMV48" s="597"/>
      <c r="LMW48" s="597"/>
      <c r="LMX48" s="597"/>
      <c r="LMY48" s="597"/>
      <c r="LMZ48" s="597"/>
      <c r="LNA48" s="597" t="s">
        <v>409</v>
      </c>
      <c r="LNB48" s="597"/>
      <c r="LNC48" s="597"/>
      <c r="LND48" s="597"/>
      <c r="LNE48" s="597"/>
      <c r="LNF48" s="597"/>
      <c r="LNG48" s="597"/>
      <c r="LNH48" s="597"/>
      <c r="LNI48" s="597" t="s">
        <v>409</v>
      </c>
      <c r="LNJ48" s="597"/>
      <c r="LNK48" s="597"/>
      <c r="LNL48" s="597"/>
      <c r="LNM48" s="597"/>
      <c r="LNN48" s="597"/>
      <c r="LNO48" s="597"/>
      <c r="LNP48" s="597"/>
      <c r="LNQ48" s="597" t="s">
        <v>409</v>
      </c>
      <c r="LNR48" s="597"/>
      <c r="LNS48" s="597"/>
      <c r="LNT48" s="597"/>
      <c r="LNU48" s="597"/>
      <c r="LNV48" s="597"/>
      <c r="LNW48" s="597"/>
      <c r="LNX48" s="597"/>
      <c r="LNY48" s="597" t="s">
        <v>409</v>
      </c>
      <c r="LNZ48" s="597"/>
      <c r="LOA48" s="597"/>
      <c r="LOB48" s="597"/>
      <c r="LOC48" s="597"/>
      <c r="LOD48" s="597"/>
      <c r="LOE48" s="597"/>
      <c r="LOF48" s="597"/>
      <c r="LOG48" s="597" t="s">
        <v>409</v>
      </c>
      <c r="LOH48" s="597"/>
      <c r="LOI48" s="597"/>
      <c r="LOJ48" s="597"/>
      <c r="LOK48" s="597"/>
      <c r="LOL48" s="597"/>
      <c r="LOM48" s="597"/>
      <c r="LON48" s="597"/>
      <c r="LOO48" s="597" t="s">
        <v>409</v>
      </c>
      <c r="LOP48" s="597"/>
      <c r="LOQ48" s="597"/>
      <c r="LOR48" s="597"/>
      <c r="LOS48" s="597"/>
      <c r="LOT48" s="597"/>
      <c r="LOU48" s="597"/>
      <c r="LOV48" s="597"/>
      <c r="LOW48" s="597" t="s">
        <v>409</v>
      </c>
      <c r="LOX48" s="597"/>
      <c r="LOY48" s="597"/>
      <c r="LOZ48" s="597"/>
      <c r="LPA48" s="597"/>
      <c r="LPB48" s="597"/>
      <c r="LPC48" s="597"/>
      <c r="LPD48" s="597"/>
      <c r="LPE48" s="597" t="s">
        <v>409</v>
      </c>
      <c r="LPF48" s="597"/>
      <c r="LPG48" s="597"/>
      <c r="LPH48" s="597"/>
      <c r="LPI48" s="597"/>
      <c r="LPJ48" s="597"/>
      <c r="LPK48" s="597"/>
      <c r="LPL48" s="597"/>
      <c r="LPM48" s="597" t="s">
        <v>409</v>
      </c>
      <c r="LPN48" s="597"/>
      <c r="LPO48" s="597"/>
      <c r="LPP48" s="597"/>
      <c r="LPQ48" s="597"/>
      <c r="LPR48" s="597"/>
      <c r="LPS48" s="597"/>
      <c r="LPT48" s="597"/>
      <c r="LPU48" s="597" t="s">
        <v>409</v>
      </c>
      <c r="LPV48" s="597"/>
      <c r="LPW48" s="597"/>
      <c r="LPX48" s="597"/>
      <c r="LPY48" s="597"/>
      <c r="LPZ48" s="597"/>
      <c r="LQA48" s="597"/>
      <c r="LQB48" s="597"/>
      <c r="LQC48" s="597" t="s">
        <v>409</v>
      </c>
      <c r="LQD48" s="597"/>
      <c r="LQE48" s="597"/>
      <c r="LQF48" s="597"/>
      <c r="LQG48" s="597"/>
      <c r="LQH48" s="597"/>
      <c r="LQI48" s="597"/>
      <c r="LQJ48" s="597"/>
      <c r="LQK48" s="597" t="s">
        <v>409</v>
      </c>
      <c r="LQL48" s="597"/>
      <c r="LQM48" s="597"/>
      <c r="LQN48" s="597"/>
      <c r="LQO48" s="597"/>
      <c r="LQP48" s="597"/>
      <c r="LQQ48" s="597"/>
      <c r="LQR48" s="597"/>
      <c r="LQS48" s="597" t="s">
        <v>409</v>
      </c>
      <c r="LQT48" s="597"/>
      <c r="LQU48" s="597"/>
      <c r="LQV48" s="597"/>
      <c r="LQW48" s="597"/>
      <c r="LQX48" s="597"/>
      <c r="LQY48" s="597"/>
      <c r="LQZ48" s="597"/>
      <c r="LRA48" s="597" t="s">
        <v>409</v>
      </c>
      <c r="LRB48" s="597"/>
      <c r="LRC48" s="597"/>
      <c r="LRD48" s="597"/>
      <c r="LRE48" s="597"/>
      <c r="LRF48" s="597"/>
      <c r="LRG48" s="597"/>
      <c r="LRH48" s="597"/>
      <c r="LRI48" s="597" t="s">
        <v>409</v>
      </c>
      <c r="LRJ48" s="597"/>
      <c r="LRK48" s="597"/>
      <c r="LRL48" s="597"/>
      <c r="LRM48" s="597"/>
      <c r="LRN48" s="597"/>
      <c r="LRO48" s="597"/>
      <c r="LRP48" s="597"/>
      <c r="LRQ48" s="597" t="s">
        <v>409</v>
      </c>
      <c r="LRR48" s="597"/>
      <c r="LRS48" s="597"/>
      <c r="LRT48" s="597"/>
      <c r="LRU48" s="597"/>
      <c r="LRV48" s="597"/>
      <c r="LRW48" s="597"/>
      <c r="LRX48" s="597"/>
      <c r="LRY48" s="597" t="s">
        <v>409</v>
      </c>
      <c r="LRZ48" s="597"/>
      <c r="LSA48" s="597"/>
      <c r="LSB48" s="597"/>
      <c r="LSC48" s="597"/>
      <c r="LSD48" s="597"/>
      <c r="LSE48" s="597"/>
      <c r="LSF48" s="597"/>
      <c r="LSG48" s="597" t="s">
        <v>409</v>
      </c>
      <c r="LSH48" s="597"/>
      <c r="LSI48" s="597"/>
      <c r="LSJ48" s="597"/>
      <c r="LSK48" s="597"/>
      <c r="LSL48" s="597"/>
      <c r="LSM48" s="597"/>
      <c r="LSN48" s="597"/>
      <c r="LSO48" s="597" t="s">
        <v>409</v>
      </c>
      <c r="LSP48" s="597"/>
      <c r="LSQ48" s="597"/>
      <c r="LSR48" s="597"/>
      <c r="LSS48" s="597"/>
      <c r="LST48" s="597"/>
      <c r="LSU48" s="597"/>
      <c r="LSV48" s="597"/>
      <c r="LSW48" s="597" t="s">
        <v>409</v>
      </c>
      <c r="LSX48" s="597"/>
      <c r="LSY48" s="597"/>
      <c r="LSZ48" s="597"/>
      <c r="LTA48" s="597"/>
      <c r="LTB48" s="597"/>
      <c r="LTC48" s="597"/>
      <c r="LTD48" s="597"/>
      <c r="LTE48" s="597" t="s">
        <v>409</v>
      </c>
      <c r="LTF48" s="597"/>
      <c r="LTG48" s="597"/>
      <c r="LTH48" s="597"/>
      <c r="LTI48" s="597"/>
      <c r="LTJ48" s="597"/>
      <c r="LTK48" s="597"/>
      <c r="LTL48" s="597"/>
      <c r="LTM48" s="597" t="s">
        <v>409</v>
      </c>
      <c r="LTN48" s="597"/>
      <c r="LTO48" s="597"/>
      <c r="LTP48" s="597"/>
      <c r="LTQ48" s="597"/>
      <c r="LTR48" s="597"/>
      <c r="LTS48" s="597"/>
      <c r="LTT48" s="597"/>
      <c r="LTU48" s="597" t="s">
        <v>409</v>
      </c>
      <c r="LTV48" s="597"/>
      <c r="LTW48" s="597"/>
      <c r="LTX48" s="597"/>
      <c r="LTY48" s="597"/>
      <c r="LTZ48" s="597"/>
      <c r="LUA48" s="597"/>
      <c r="LUB48" s="597"/>
      <c r="LUC48" s="597" t="s">
        <v>409</v>
      </c>
      <c r="LUD48" s="597"/>
      <c r="LUE48" s="597"/>
      <c r="LUF48" s="597"/>
      <c r="LUG48" s="597"/>
      <c r="LUH48" s="597"/>
      <c r="LUI48" s="597"/>
      <c r="LUJ48" s="597"/>
      <c r="LUK48" s="597" t="s">
        <v>409</v>
      </c>
      <c r="LUL48" s="597"/>
      <c r="LUM48" s="597"/>
      <c r="LUN48" s="597"/>
      <c r="LUO48" s="597"/>
      <c r="LUP48" s="597"/>
      <c r="LUQ48" s="597"/>
      <c r="LUR48" s="597"/>
      <c r="LUS48" s="597" t="s">
        <v>409</v>
      </c>
      <c r="LUT48" s="597"/>
      <c r="LUU48" s="597"/>
      <c r="LUV48" s="597"/>
      <c r="LUW48" s="597"/>
      <c r="LUX48" s="597"/>
      <c r="LUY48" s="597"/>
      <c r="LUZ48" s="597"/>
      <c r="LVA48" s="597" t="s">
        <v>409</v>
      </c>
      <c r="LVB48" s="597"/>
      <c r="LVC48" s="597"/>
      <c r="LVD48" s="597"/>
      <c r="LVE48" s="597"/>
      <c r="LVF48" s="597"/>
      <c r="LVG48" s="597"/>
      <c r="LVH48" s="597"/>
      <c r="LVI48" s="597" t="s">
        <v>409</v>
      </c>
      <c r="LVJ48" s="597"/>
      <c r="LVK48" s="597"/>
      <c r="LVL48" s="597"/>
      <c r="LVM48" s="597"/>
      <c r="LVN48" s="597"/>
      <c r="LVO48" s="597"/>
      <c r="LVP48" s="597"/>
      <c r="LVQ48" s="597" t="s">
        <v>409</v>
      </c>
      <c r="LVR48" s="597"/>
      <c r="LVS48" s="597"/>
      <c r="LVT48" s="597"/>
      <c r="LVU48" s="597"/>
      <c r="LVV48" s="597"/>
      <c r="LVW48" s="597"/>
      <c r="LVX48" s="597"/>
      <c r="LVY48" s="597" t="s">
        <v>409</v>
      </c>
      <c r="LVZ48" s="597"/>
      <c r="LWA48" s="597"/>
      <c r="LWB48" s="597"/>
      <c r="LWC48" s="597"/>
      <c r="LWD48" s="597"/>
      <c r="LWE48" s="597"/>
      <c r="LWF48" s="597"/>
      <c r="LWG48" s="597" t="s">
        <v>409</v>
      </c>
      <c r="LWH48" s="597"/>
      <c r="LWI48" s="597"/>
      <c r="LWJ48" s="597"/>
      <c r="LWK48" s="597"/>
      <c r="LWL48" s="597"/>
      <c r="LWM48" s="597"/>
      <c r="LWN48" s="597"/>
      <c r="LWO48" s="597" t="s">
        <v>409</v>
      </c>
      <c r="LWP48" s="597"/>
      <c r="LWQ48" s="597"/>
      <c r="LWR48" s="597"/>
      <c r="LWS48" s="597"/>
      <c r="LWT48" s="597"/>
      <c r="LWU48" s="597"/>
      <c r="LWV48" s="597"/>
      <c r="LWW48" s="597" t="s">
        <v>409</v>
      </c>
      <c r="LWX48" s="597"/>
      <c r="LWY48" s="597"/>
      <c r="LWZ48" s="597"/>
      <c r="LXA48" s="597"/>
      <c r="LXB48" s="597"/>
      <c r="LXC48" s="597"/>
      <c r="LXD48" s="597"/>
      <c r="LXE48" s="597" t="s">
        <v>409</v>
      </c>
      <c r="LXF48" s="597"/>
      <c r="LXG48" s="597"/>
      <c r="LXH48" s="597"/>
      <c r="LXI48" s="597"/>
      <c r="LXJ48" s="597"/>
      <c r="LXK48" s="597"/>
      <c r="LXL48" s="597"/>
      <c r="LXM48" s="597" t="s">
        <v>409</v>
      </c>
      <c r="LXN48" s="597"/>
      <c r="LXO48" s="597"/>
      <c r="LXP48" s="597"/>
      <c r="LXQ48" s="597"/>
      <c r="LXR48" s="597"/>
      <c r="LXS48" s="597"/>
      <c r="LXT48" s="597"/>
      <c r="LXU48" s="597" t="s">
        <v>409</v>
      </c>
      <c r="LXV48" s="597"/>
      <c r="LXW48" s="597"/>
      <c r="LXX48" s="597"/>
      <c r="LXY48" s="597"/>
      <c r="LXZ48" s="597"/>
      <c r="LYA48" s="597"/>
      <c r="LYB48" s="597"/>
      <c r="LYC48" s="597" t="s">
        <v>409</v>
      </c>
      <c r="LYD48" s="597"/>
      <c r="LYE48" s="597"/>
      <c r="LYF48" s="597"/>
      <c r="LYG48" s="597"/>
      <c r="LYH48" s="597"/>
      <c r="LYI48" s="597"/>
      <c r="LYJ48" s="597"/>
      <c r="LYK48" s="597" t="s">
        <v>409</v>
      </c>
      <c r="LYL48" s="597"/>
      <c r="LYM48" s="597"/>
      <c r="LYN48" s="597"/>
      <c r="LYO48" s="597"/>
      <c r="LYP48" s="597"/>
      <c r="LYQ48" s="597"/>
      <c r="LYR48" s="597"/>
      <c r="LYS48" s="597" t="s">
        <v>409</v>
      </c>
      <c r="LYT48" s="597"/>
      <c r="LYU48" s="597"/>
      <c r="LYV48" s="597"/>
      <c r="LYW48" s="597"/>
      <c r="LYX48" s="597"/>
      <c r="LYY48" s="597"/>
      <c r="LYZ48" s="597"/>
      <c r="LZA48" s="597" t="s">
        <v>409</v>
      </c>
      <c r="LZB48" s="597"/>
      <c r="LZC48" s="597"/>
      <c r="LZD48" s="597"/>
      <c r="LZE48" s="597"/>
      <c r="LZF48" s="597"/>
      <c r="LZG48" s="597"/>
      <c r="LZH48" s="597"/>
      <c r="LZI48" s="597" t="s">
        <v>409</v>
      </c>
      <c r="LZJ48" s="597"/>
      <c r="LZK48" s="597"/>
      <c r="LZL48" s="597"/>
      <c r="LZM48" s="597"/>
      <c r="LZN48" s="597"/>
      <c r="LZO48" s="597"/>
      <c r="LZP48" s="597"/>
      <c r="LZQ48" s="597" t="s">
        <v>409</v>
      </c>
      <c r="LZR48" s="597"/>
      <c r="LZS48" s="597"/>
      <c r="LZT48" s="597"/>
      <c r="LZU48" s="597"/>
      <c r="LZV48" s="597"/>
      <c r="LZW48" s="597"/>
      <c r="LZX48" s="597"/>
      <c r="LZY48" s="597" t="s">
        <v>409</v>
      </c>
      <c r="LZZ48" s="597"/>
      <c r="MAA48" s="597"/>
      <c r="MAB48" s="597"/>
      <c r="MAC48" s="597"/>
      <c r="MAD48" s="597"/>
      <c r="MAE48" s="597"/>
      <c r="MAF48" s="597"/>
      <c r="MAG48" s="597" t="s">
        <v>409</v>
      </c>
      <c r="MAH48" s="597"/>
      <c r="MAI48" s="597"/>
      <c r="MAJ48" s="597"/>
      <c r="MAK48" s="597"/>
      <c r="MAL48" s="597"/>
      <c r="MAM48" s="597"/>
      <c r="MAN48" s="597"/>
      <c r="MAO48" s="597" t="s">
        <v>409</v>
      </c>
      <c r="MAP48" s="597"/>
      <c r="MAQ48" s="597"/>
      <c r="MAR48" s="597"/>
      <c r="MAS48" s="597"/>
      <c r="MAT48" s="597"/>
      <c r="MAU48" s="597"/>
      <c r="MAV48" s="597"/>
      <c r="MAW48" s="597" t="s">
        <v>409</v>
      </c>
      <c r="MAX48" s="597"/>
      <c r="MAY48" s="597"/>
      <c r="MAZ48" s="597"/>
      <c r="MBA48" s="597"/>
      <c r="MBB48" s="597"/>
      <c r="MBC48" s="597"/>
      <c r="MBD48" s="597"/>
      <c r="MBE48" s="597" t="s">
        <v>409</v>
      </c>
      <c r="MBF48" s="597"/>
      <c r="MBG48" s="597"/>
      <c r="MBH48" s="597"/>
      <c r="MBI48" s="597"/>
      <c r="MBJ48" s="597"/>
      <c r="MBK48" s="597"/>
      <c r="MBL48" s="597"/>
      <c r="MBM48" s="597" t="s">
        <v>409</v>
      </c>
      <c r="MBN48" s="597"/>
      <c r="MBO48" s="597"/>
      <c r="MBP48" s="597"/>
      <c r="MBQ48" s="597"/>
      <c r="MBR48" s="597"/>
      <c r="MBS48" s="597"/>
      <c r="MBT48" s="597"/>
      <c r="MBU48" s="597" t="s">
        <v>409</v>
      </c>
      <c r="MBV48" s="597"/>
      <c r="MBW48" s="597"/>
      <c r="MBX48" s="597"/>
      <c r="MBY48" s="597"/>
      <c r="MBZ48" s="597"/>
      <c r="MCA48" s="597"/>
      <c r="MCB48" s="597"/>
      <c r="MCC48" s="597" t="s">
        <v>409</v>
      </c>
      <c r="MCD48" s="597"/>
      <c r="MCE48" s="597"/>
      <c r="MCF48" s="597"/>
      <c r="MCG48" s="597"/>
      <c r="MCH48" s="597"/>
      <c r="MCI48" s="597"/>
      <c r="MCJ48" s="597"/>
      <c r="MCK48" s="597" t="s">
        <v>409</v>
      </c>
      <c r="MCL48" s="597"/>
      <c r="MCM48" s="597"/>
      <c r="MCN48" s="597"/>
      <c r="MCO48" s="597"/>
      <c r="MCP48" s="597"/>
      <c r="MCQ48" s="597"/>
      <c r="MCR48" s="597"/>
      <c r="MCS48" s="597" t="s">
        <v>409</v>
      </c>
      <c r="MCT48" s="597"/>
      <c r="MCU48" s="597"/>
      <c r="MCV48" s="597"/>
      <c r="MCW48" s="597"/>
      <c r="MCX48" s="597"/>
      <c r="MCY48" s="597"/>
      <c r="MCZ48" s="597"/>
      <c r="MDA48" s="597" t="s">
        <v>409</v>
      </c>
      <c r="MDB48" s="597"/>
      <c r="MDC48" s="597"/>
      <c r="MDD48" s="597"/>
      <c r="MDE48" s="597"/>
      <c r="MDF48" s="597"/>
      <c r="MDG48" s="597"/>
      <c r="MDH48" s="597"/>
      <c r="MDI48" s="597" t="s">
        <v>409</v>
      </c>
      <c r="MDJ48" s="597"/>
      <c r="MDK48" s="597"/>
      <c r="MDL48" s="597"/>
      <c r="MDM48" s="597"/>
      <c r="MDN48" s="597"/>
      <c r="MDO48" s="597"/>
      <c r="MDP48" s="597"/>
      <c r="MDQ48" s="597" t="s">
        <v>409</v>
      </c>
      <c r="MDR48" s="597"/>
      <c r="MDS48" s="597"/>
      <c r="MDT48" s="597"/>
      <c r="MDU48" s="597"/>
      <c r="MDV48" s="597"/>
      <c r="MDW48" s="597"/>
      <c r="MDX48" s="597"/>
      <c r="MDY48" s="597" t="s">
        <v>409</v>
      </c>
      <c r="MDZ48" s="597"/>
      <c r="MEA48" s="597"/>
      <c r="MEB48" s="597"/>
      <c r="MEC48" s="597"/>
      <c r="MED48" s="597"/>
      <c r="MEE48" s="597"/>
      <c r="MEF48" s="597"/>
      <c r="MEG48" s="597" t="s">
        <v>409</v>
      </c>
      <c r="MEH48" s="597"/>
      <c r="MEI48" s="597"/>
      <c r="MEJ48" s="597"/>
      <c r="MEK48" s="597"/>
      <c r="MEL48" s="597"/>
      <c r="MEM48" s="597"/>
      <c r="MEN48" s="597"/>
      <c r="MEO48" s="597" t="s">
        <v>409</v>
      </c>
      <c r="MEP48" s="597"/>
      <c r="MEQ48" s="597"/>
      <c r="MER48" s="597"/>
      <c r="MES48" s="597"/>
      <c r="MET48" s="597"/>
      <c r="MEU48" s="597"/>
      <c r="MEV48" s="597"/>
      <c r="MEW48" s="597" t="s">
        <v>409</v>
      </c>
      <c r="MEX48" s="597"/>
      <c r="MEY48" s="597"/>
      <c r="MEZ48" s="597"/>
      <c r="MFA48" s="597"/>
      <c r="MFB48" s="597"/>
      <c r="MFC48" s="597"/>
      <c r="MFD48" s="597"/>
      <c r="MFE48" s="597" t="s">
        <v>409</v>
      </c>
      <c r="MFF48" s="597"/>
      <c r="MFG48" s="597"/>
      <c r="MFH48" s="597"/>
      <c r="MFI48" s="597"/>
      <c r="MFJ48" s="597"/>
      <c r="MFK48" s="597"/>
      <c r="MFL48" s="597"/>
      <c r="MFM48" s="597" t="s">
        <v>409</v>
      </c>
      <c r="MFN48" s="597"/>
      <c r="MFO48" s="597"/>
      <c r="MFP48" s="597"/>
      <c r="MFQ48" s="597"/>
      <c r="MFR48" s="597"/>
      <c r="MFS48" s="597"/>
      <c r="MFT48" s="597"/>
      <c r="MFU48" s="597" t="s">
        <v>409</v>
      </c>
      <c r="MFV48" s="597"/>
      <c r="MFW48" s="597"/>
      <c r="MFX48" s="597"/>
      <c r="MFY48" s="597"/>
      <c r="MFZ48" s="597"/>
      <c r="MGA48" s="597"/>
      <c r="MGB48" s="597"/>
      <c r="MGC48" s="597" t="s">
        <v>409</v>
      </c>
      <c r="MGD48" s="597"/>
      <c r="MGE48" s="597"/>
      <c r="MGF48" s="597"/>
      <c r="MGG48" s="597"/>
      <c r="MGH48" s="597"/>
      <c r="MGI48" s="597"/>
      <c r="MGJ48" s="597"/>
      <c r="MGK48" s="597" t="s">
        <v>409</v>
      </c>
      <c r="MGL48" s="597"/>
      <c r="MGM48" s="597"/>
      <c r="MGN48" s="597"/>
      <c r="MGO48" s="597"/>
      <c r="MGP48" s="597"/>
      <c r="MGQ48" s="597"/>
      <c r="MGR48" s="597"/>
      <c r="MGS48" s="597" t="s">
        <v>409</v>
      </c>
      <c r="MGT48" s="597"/>
      <c r="MGU48" s="597"/>
      <c r="MGV48" s="597"/>
      <c r="MGW48" s="597"/>
      <c r="MGX48" s="597"/>
      <c r="MGY48" s="597"/>
      <c r="MGZ48" s="597"/>
      <c r="MHA48" s="597" t="s">
        <v>409</v>
      </c>
      <c r="MHB48" s="597"/>
      <c r="MHC48" s="597"/>
      <c r="MHD48" s="597"/>
      <c r="MHE48" s="597"/>
      <c r="MHF48" s="597"/>
      <c r="MHG48" s="597"/>
      <c r="MHH48" s="597"/>
      <c r="MHI48" s="597" t="s">
        <v>409</v>
      </c>
      <c r="MHJ48" s="597"/>
      <c r="MHK48" s="597"/>
      <c r="MHL48" s="597"/>
      <c r="MHM48" s="597"/>
      <c r="MHN48" s="597"/>
      <c r="MHO48" s="597"/>
      <c r="MHP48" s="597"/>
      <c r="MHQ48" s="597" t="s">
        <v>409</v>
      </c>
      <c r="MHR48" s="597"/>
      <c r="MHS48" s="597"/>
      <c r="MHT48" s="597"/>
      <c r="MHU48" s="597"/>
      <c r="MHV48" s="597"/>
      <c r="MHW48" s="597"/>
      <c r="MHX48" s="597"/>
      <c r="MHY48" s="597" t="s">
        <v>409</v>
      </c>
      <c r="MHZ48" s="597"/>
      <c r="MIA48" s="597"/>
      <c r="MIB48" s="597"/>
      <c r="MIC48" s="597"/>
      <c r="MID48" s="597"/>
      <c r="MIE48" s="597"/>
      <c r="MIF48" s="597"/>
      <c r="MIG48" s="597" t="s">
        <v>409</v>
      </c>
      <c r="MIH48" s="597"/>
      <c r="MII48" s="597"/>
      <c r="MIJ48" s="597"/>
      <c r="MIK48" s="597"/>
      <c r="MIL48" s="597"/>
      <c r="MIM48" s="597"/>
      <c r="MIN48" s="597"/>
      <c r="MIO48" s="597" t="s">
        <v>409</v>
      </c>
      <c r="MIP48" s="597"/>
      <c r="MIQ48" s="597"/>
      <c r="MIR48" s="597"/>
      <c r="MIS48" s="597"/>
      <c r="MIT48" s="597"/>
      <c r="MIU48" s="597"/>
      <c r="MIV48" s="597"/>
      <c r="MIW48" s="597" t="s">
        <v>409</v>
      </c>
      <c r="MIX48" s="597"/>
      <c r="MIY48" s="597"/>
      <c r="MIZ48" s="597"/>
      <c r="MJA48" s="597"/>
      <c r="MJB48" s="597"/>
      <c r="MJC48" s="597"/>
      <c r="MJD48" s="597"/>
      <c r="MJE48" s="597" t="s">
        <v>409</v>
      </c>
      <c r="MJF48" s="597"/>
      <c r="MJG48" s="597"/>
      <c r="MJH48" s="597"/>
      <c r="MJI48" s="597"/>
      <c r="MJJ48" s="597"/>
      <c r="MJK48" s="597"/>
      <c r="MJL48" s="597"/>
      <c r="MJM48" s="597" t="s">
        <v>409</v>
      </c>
      <c r="MJN48" s="597"/>
      <c r="MJO48" s="597"/>
      <c r="MJP48" s="597"/>
      <c r="MJQ48" s="597"/>
      <c r="MJR48" s="597"/>
      <c r="MJS48" s="597"/>
      <c r="MJT48" s="597"/>
      <c r="MJU48" s="597" t="s">
        <v>409</v>
      </c>
      <c r="MJV48" s="597"/>
      <c r="MJW48" s="597"/>
      <c r="MJX48" s="597"/>
      <c r="MJY48" s="597"/>
      <c r="MJZ48" s="597"/>
      <c r="MKA48" s="597"/>
      <c r="MKB48" s="597"/>
      <c r="MKC48" s="597" t="s">
        <v>409</v>
      </c>
      <c r="MKD48" s="597"/>
      <c r="MKE48" s="597"/>
      <c r="MKF48" s="597"/>
      <c r="MKG48" s="597"/>
      <c r="MKH48" s="597"/>
      <c r="MKI48" s="597"/>
      <c r="MKJ48" s="597"/>
      <c r="MKK48" s="597" t="s">
        <v>409</v>
      </c>
      <c r="MKL48" s="597"/>
      <c r="MKM48" s="597"/>
      <c r="MKN48" s="597"/>
      <c r="MKO48" s="597"/>
      <c r="MKP48" s="597"/>
      <c r="MKQ48" s="597"/>
      <c r="MKR48" s="597"/>
      <c r="MKS48" s="597" t="s">
        <v>409</v>
      </c>
      <c r="MKT48" s="597"/>
      <c r="MKU48" s="597"/>
      <c r="MKV48" s="597"/>
      <c r="MKW48" s="597"/>
      <c r="MKX48" s="597"/>
      <c r="MKY48" s="597"/>
      <c r="MKZ48" s="597"/>
      <c r="MLA48" s="597" t="s">
        <v>409</v>
      </c>
      <c r="MLB48" s="597"/>
      <c r="MLC48" s="597"/>
      <c r="MLD48" s="597"/>
      <c r="MLE48" s="597"/>
      <c r="MLF48" s="597"/>
      <c r="MLG48" s="597"/>
      <c r="MLH48" s="597"/>
      <c r="MLI48" s="597" t="s">
        <v>409</v>
      </c>
      <c r="MLJ48" s="597"/>
      <c r="MLK48" s="597"/>
      <c r="MLL48" s="597"/>
      <c r="MLM48" s="597"/>
      <c r="MLN48" s="597"/>
      <c r="MLO48" s="597"/>
      <c r="MLP48" s="597"/>
      <c r="MLQ48" s="597" t="s">
        <v>409</v>
      </c>
      <c r="MLR48" s="597"/>
      <c r="MLS48" s="597"/>
      <c r="MLT48" s="597"/>
      <c r="MLU48" s="597"/>
      <c r="MLV48" s="597"/>
      <c r="MLW48" s="597"/>
      <c r="MLX48" s="597"/>
      <c r="MLY48" s="597" t="s">
        <v>409</v>
      </c>
      <c r="MLZ48" s="597"/>
      <c r="MMA48" s="597"/>
      <c r="MMB48" s="597"/>
      <c r="MMC48" s="597"/>
      <c r="MMD48" s="597"/>
      <c r="MME48" s="597"/>
      <c r="MMF48" s="597"/>
      <c r="MMG48" s="597" t="s">
        <v>409</v>
      </c>
      <c r="MMH48" s="597"/>
      <c r="MMI48" s="597"/>
      <c r="MMJ48" s="597"/>
      <c r="MMK48" s="597"/>
      <c r="MML48" s="597"/>
      <c r="MMM48" s="597"/>
      <c r="MMN48" s="597"/>
      <c r="MMO48" s="597" t="s">
        <v>409</v>
      </c>
      <c r="MMP48" s="597"/>
      <c r="MMQ48" s="597"/>
      <c r="MMR48" s="597"/>
      <c r="MMS48" s="597"/>
      <c r="MMT48" s="597"/>
      <c r="MMU48" s="597"/>
      <c r="MMV48" s="597"/>
      <c r="MMW48" s="597" t="s">
        <v>409</v>
      </c>
      <c r="MMX48" s="597"/>
      <c r="MMY48" s="597"/>
      <c r="MMZ48" s="597"/>
      <c r="MNA48" s="597"/>
      <c r="MNB48" s="597"/>
      <c r="MNC48" s="597"/>
      <c r="MND48" s="597"/>
      <c r="MNE48" s="597" t="s">
        <v>409</v>
      </c>
      <c r="MNF48" s="597"/>
      <c r="MNG48" s="597"/>
      <c r="MNH48" s="597"/>
      <c r="MNI48" s="597"/>
      <c r="MNJ48" s="597"/>
      <c r="MNK48" s="597"/>
      <c r="MNL48" s="597"/>
      <c r="MNM48" s="597" t="s">
        <v>409</v>
      </c>
      <c r="MNN48" s="597"/>
      <c r="MNO48" s="597"/>
      <c r="MNP48" s="597"/>
      <c r="MNQ48" s="597"/>
      <c r="MNR48" s="597"/>
      <c r="MNS48" s="597"/>
      <c r="MNT48" s="597"/>
      <c r="MNU48" s="597" t="s">
        <v>409</v>
      </c>
      <c r="MNV48" s="597"/>
      <c r="MNW48" s="597"/>
      <c r="MNX48" s="597"/>
      <c r="MNY48" s="597"/>
      <c r="MNZ48" s="597"/>
      <c r="MOA48" s="597"/>
      <c r="MOB48" s="597"/>
      <c r="MOC48" s="597" t="s">
        <v>409</v>
      </c>
      <c r="MOD48" s="597"/>
      <c r="MOE48" s="597"/>
      <c r="MOF48" s="597"/>
      <c r="MOG48" s="597"/>
      <c r="MOH48" s="597"/>
      <c r="MOI48" s="597"/>
      <c r="MOJ48" s="597"/>
      <c r="MOK48" s="597" t="s">
        <v>409</v>
      </c>
      <c r="MOL48" s="597"/>
      <c r="MOM48" s="597"/>
      <c r="MON48" s="597"/>
      <c r="MOO48" s="597"/>
      <c r="MOP48" s="597"/>
      <c r="MOQ48" s="597"/>
      <c r="MOR48" s="597"/>
      <c r="MOS48" s="597" t="s">
        <v>409</v>
      </c>
      <c r="MOT48" s="597"/>
      <c r="MOU48" s="597"/>
      <c r="MOV48" s="597"/>
      <c r="MOW48" s="597"/>
      <c r="MOX48" s="597"/>
      <c r="MOY48" s="597"/>
      <c r="MOZ48" s="597"/>
      <c r="MPA48" s="597" t="s">
        <v>409</v>
      </c>
      <c r="MPB48" s="597"/>
      <c r="MPC48" s="597"/>
      <c r="MPD48" s="597"/>
      <c r="MPE48" s="597"/>
      <c r="MPF48" s="597"/>
      <c r="MPG48" s="597"/>
      <c r="MPH48" s="597"/>
      <c r="MPI48" s="597" t="s">
        <v>409</v>
      </c>
      <c r="MPJ48" s="597"/>
      <c r="MPK48" s="597"/>
      <c r="MPL48" s="597"/>
      <c r="MPM48" s="597"/>
      <c r="MPN48" s="597"/>
      <c r="MPO48" s="597"/>
      <c r="MPP48" s="597"/>
      <c r="MPQ48" s="597" t="s">
        <v>409</v>
      </c>
      <c r="MPR48" s="597"/>
      <c r="MPS48" s="597"/>
      <c r="MPT48" s="597"/>
      <c r="MPU48" s="597"/>
      <c r="MPV48" s="597"/>
      <c r="MPW48" s="597"/>
      <c r="MPX48" s="597"/>
      <c r="MPY48" s="597" t="s">
        <v>409</v>
      </c>
      <c r="MPZ48" s="597"/>
      <c r="MQA48" s="597"/>
      <c r="MQB48" s="597"/>
      <c r="MQC48" s="597"/>
      <c r="MQD48" s="597"/>
      <c r="MQE48" s="597"/>
      <c r="MQF48" s="597"/>
      <c r="MQG48" s="597" t="s">
        <v>409</v>
      </c>
      <c r="MQH48" s="597"/>
      <c r="MQI48" s="597"/>
      <c r="MQJ48" s="597"/>
      <c r="MQK48" s="597"/>
      <c r="MQL48" s="597"/>
      <c r="MQM48" s="597"/>
      <c r="MQN48" s="597"/>
      <c r="MQO48" s="597" t="s">
        <v>409</v>
      </c>
      <c r="MQP48" s="597"/>
      <c r="MQQ48" s="597"/>
      <c r="MQR48" s="597"/>
      <c r="MQS48" s="597"/>
      <c r="MQT48" s="597"/>
      <c r="MQU48" s="597"/>
      <c r="MQV48" s="597"/>
      <c r="MQW48" s="597" t="s">
        <v>409</v>
      </c>
      <c r="MQX48" s="597"/>
      <c r="MQY48" s="597"/>
      <c r="MQZ48" s="597"/>
      <c r="MRA48" s="597"/>
      <c r="MRB48" s="597"/>
      <c r="MRC48" s="597"/>
      <c r="MRD48" s="597"/>
      <c r="MRE48" s="597" t="s">
        <v>409</v>
      </c>
      <c r="MRF48" s="597"/>
      <c r="MRG48" s="597"/>
      <c r="MRH48" s="597"/>
      <c r="MRI48" s="597"/>
      <c r="MRJ48" s="597"/>
      <c r="MRK48" s="597"/>
      <c r="MRL48" s="597"/>
      <c r="MRM48" s="597" t="s">
        <v>409</v>
      </c>
      <c r="MRN48" s="597"/>
      <c r="MRO48" s="597"/>
      <c r="MRP48" s="597"/>
      <c r="MRQ48" s="597"/>
      <c r="MRR48" s="597"/>
      <c r="MRS48" s="597"/>
      <c r="MRT48" s="597"/>
      <c r="MRU48" s="597" t="s">
        <v>409</v>
      </c>
      <c r="MRV48" s="597"/>
      <c r="MRW48" s="597"/>
      <c r="MRX48" s="597"/>
      <c r="MRY48" s="597"/>
      <c r="MRZ48" s="597"/>
      <c r="MSA48" s="597"/>
      <c r="MSB48" s="597"/>
      <c r="MSC48" s="597" t="s">
        <v>409</v>
      </c>
      <c r="MSD48" s="597"/>
      <c r="MSE48" s="597"/>
      <c r="MSF48" s="597"/>
      <c r="MSG48" s="597"/>
      <c r="MSH48" s="597"/>
      <c r="MSI48" s="597"/>
      <c r="MSJ48" s="597"/>
      <c r="MSK48" s="597" t="s">
        <v>409</v>
      </c>
      <c r="MSL48" s="597"/>
      <c r="MSM48" s="597"/>
      <c r="MSN48" s="597"/>
      <c r="MSO48" s="597"/>
      <c r="MSP48" s="597"/>
      <c r="MSQ48" s="597"/>
      <c r="MSR48" s="597"/>
      <c r="MSS48" s="597" t="s">
        <v>409</v>
      </c>
      <c r="MST48" s="597"/>
      <c r="MSU48" s="597"/>
      <c r="MSV48" s="597"/>
      <c r="MSW48" s="597"/>
      <c r="MSX48" s="597"/>
      <c r="MSY48" s="597"/>
      <c r="MSZ48" s="597"/>
      <c r="MTA48" s="597" t="s">
        <v>409</v>
      </c>
      <c r="MTB48" s="597"/>
      <c r="MTC48" s="597"/>
      <c r="MTD48" s="597"/>
      <c r="MTE48" s="597"/>
      <c r="MTF48" s="597"/>
      <c r="MTG48" s="597"/>
      <c r="MTH48" s="597"/>
      <c r="MTI48" s="597" t="s">
        <v>409</v>
      </c>
      <c r="MTJ48" s="597"/>
      <c r="MTK48" s="597"/>
      <c r="MTL48" s="597"/>
      <c r="MTM48" s="597"/>
      <c r="MTN48" s="597"/>
      <c r="MTO48" s="597"/>
      <c r="MTP48" s="597"/>
      <c r="MTQ48" s="597" t="s">
        <v>409</v>
      </c>
      <c r="MTR48" s="597"/>
      <c r="MTS48" s="597"/>
      <c r="MTT48" s="597"/>
      <c r="MTU48" s="597"/>
      <c r="MTV48" s="597"/>
      <c r="MTW48" s="597"/>
      <c r="MTX48" s="597"/>
      <c r="MTY48" s="597" t="s">
        <v>409</v>
      </c>
      <c r="MTZ48" s="597"/>
      <c r="MUA48" s="597"/>
      <c r="MUB48" s="597"/>
      <c r="MUC48" s="597"/>
      <c r="MUD48" s="597"/>
      <c r="MUE48" s="597"/>
      <c r="MUF48" s="597"/>
      <c r="MUG48" s="597" t="s">
        <v>409</v>
      </c>
      <c r="MUH48" s="597"/>
      <c r="MUI48" s="597"/>
      <c r="MUJ48" s="597"/>
      <c r="MUK48" s="597"/>
      <c r="MUL48" s="597"/>
      <c r="MUM48" s="597"/>
      <c r="MUN48" s="597"/>
      <c r="MUO48" s="597" t="s">
        <v>409</v>
      </c>
      <c r="MUP48" s="597"/>
      <c r="MUQ48" s="597"/>
      <c r="MUR48" s="597"/>
      <c r="MUS48" s="597"/>
      <c r="MUT48" s="597"/>
      <c r="MUU48" s="597"/>
      <c r="MUV48" s="597"/>
      <c r="MUW48" s="597" t="s">
        <v>409</v>
      </c>
      <c r="MUX48" s="597"/>
      <c r="MUY48" s="597"/>
      <c r="MUZ48" s="597"/>
      <c r="MVA48" s="597"/>
      <c r="MVB48" s="597"/>
      <c r="MVC48" s="597"/>
      <c r="MVD48" s="597"/>
      <c r="MVE48" s="597" t="s">
        <v>409</v>
      </c>
      <c r="MVF48" s="597"/>
      <c r="MVG48" s="597"/>
      <c r="MVH48" s="597"/>
      <c r="MVI48" s="597"/>
      <c r="MVJ48" s="597"/>
      <c r="MVK48" s="597"/>
      <c r="MVL48" s="597"/>
      <c r="MVM48" s="597" t="s">
        <v>409</v>
      </c>
      <c r="MVN48" s="597"/>
      <c r="MVO48" s="597"/>
      <c r="MVP48" s="597"/>
      <c r="MVQ48" s="597"/>
      <c r="MVR48" s="597"/>
      <c r="MVS48" s="597"/>
      <c r="MVT48" s="597"/>
      <c r="MVU48" s="597" t="s">
        <v>409</v>
      </c>
      <c r="MVV48" s="597"/>
      <c r="MVW48" s="597"/>
      <c r="MVX48" s="597"/>
      <c r="MVY48" s="597"/>
      <c r="MVZ48" s="597"/>
      <c r="MWA48" s="597"/>
      <c r="MWB48" s="597"/>
      <c r="MWC48" s="597" t="s">
        <v>409</v>
      </c>
      <c r="MWD48" s="597"/>
      <c r="MWE48" s="597"/>
      <c r="MWF48" s="597"/>
      <c r="MWG48" s="597"/>
      <c r="MWH48" s="597"/>
      <c r="MWI48" s="597"/>
      <c r="MWJ48" s="597"/>
      <c r="MWK48" s="597" t="s">
        <v>409</v>
      </c>
      <c r="MWL48" s="597"/>
      <c r="MWM48" s="597"/>
      <c r="MWN48" s="597"/>
      <c r="MWO48" s="597"/>
      <c r="MWP48" s="597"/>
      <c r="MWQ48" s="597"/>
      <c r="MWR48" s="597"/>
      <c r="MWS48" s="597" t="s">
        <v>409</v>
      </c>
      <c r="MWT48" s="597"/>
      <c r="MWU48" s="597"/>
      <c r="MWV48" s="597"/>
      <c r="MWW48" s="597"/>
      <c r="MWX48" s="597"/>
      <c r="MWY48" s="597"/>
      <c r="MWZ48" s="597"/>
      <c r="MXA48" s="597" t="s">
        <v>409</v>
      </c>
      <c r="MXB48" s="597"/>
      <c r="MXC48" s="597"/>
      <c r="MXD48" s="597"/>
      <c r="MXE48" s="597"/>
      <c r="MXF48" s="597"/>
      <c r="MXG48" s="597"/>
      <c r="MXH48" s="597"/>
      <c r="MXI48" s="597" t="s">
        <v>409</v>
      </c>
      <c r="MXJ48" s="597"/>
      <c r="MXK48" s="597"/>
      <c r="MXL48" s="597"/>
      <c r="MXM48" s="597"/>
      <c r="MXN48" s="597"/>
      <c r="MXO48" s="597"/>
      <c r="MXP48" s="597"/>
      <c r="MXQ48" s="597" t="s">
        <v>409</v>
      </c>
      <c r="MXR48" s="597"/>
      <c r="MXS48" s="597"/>
      <c r="MXT48" s="597"/>
      <c r="MXU48" s="597"/>
      <c r="MXV48" s="597"/>
      <c r="MXW48" s="597"/>
      <c r="MXX48" s="597"/>
      <c r="MXY48" s="597" t="s">
        <v>409</v>
      </c>
      <c r="MXZ48" s="597"/>
      <c r="MYA48" s="597"/>
      <c r="MYB48" s="597"/>
      <c r="MYC48" s="597"/>
      <c r="MYD48" s="597"/>
      <c r="MYE48" s="597"/>
      <c r="MYF48" s="597"/>
      <c r="MYG48" s="597" t="s">
        <v>409</v>
      </c>
      <c r="MYH48" s="597"/>
      <c r="MYI48" s="597"/>
      <c r="MYJ48" s="597"/>
      <c r="MYK48" s="597"/>
      <c r="MYL48" s="597"/>
      <c r="MYM48" s="597"/>
      <c r="MYN48" s="597"/>
      <c r="MYO48" s="597" t="s">
        <v>409</v>
      </c>
      <c r="MYP48" s="597"/>
      <c r="MYQ48" s="597"/>
      <c r="MYR48" s="597"/>
      <c r="MYS48" s="597"/>
      <c r="MYT48" s="597"/>
      <c r="MYU48" s="597"/>
      <c r="MYV48" s="597"/>
      <c r="MYW48" s="597" t="s">
        <v>409</v>
      </c>
      <c r="MYX48" s="597"/>
      <c r="MYY48" s="597"/>
      <c r="MYZ48" s="597"/>
      <c r="MZA48" s="597"/>
      <c r="MZB48" s="597"/>
      <c r="MZC48" s="597"/>
      <c r="MZD48" s="597"/>
      <c r="MZE48" s="597" t="s">
        <v>409</v>
      </c>
      <c r="MZF48" s="597"/>
      <c r="MZG48" s="597"/>
      <c r="MZH48" s="597"/>
      <c r="MZI48" s="597"/>
      <c r="MZJ48" s="597"/>
      <c r="MZK48" s="597"/>
      <c r="MZL48" s="597"/>
      <c r="MZM48" s="597" t="s">
        <v>409</v>
      </c>
      <c r="MZN48" s="597"/>
      <c r="MZO48" s="597"/>
      <c r="MZP48" s="597"/>
      <c r="MZQ48" s="597"/>
      <c r="MZR48" s="597"/>
      <c r="MZS48" s="597"/>
      <c r="MZT48" s="597"/>
      <c r="MZU48" s="597" t="s">
        <v>409</v>
      </c>
      <c r="MZV48" s="597"/>
      <c r="MZW48" s="597"/>
      <c r="MZX48" s="597"/>
      <c r="MZY48" s="597"/>
      <c r="MZZ48" s="597"/>
      <c r="NAA48" s="597"/>
      <c r="NAB48" s="597"/>
      <c r="NAC48" s="597" t="s">
        <v>409</v>
      </c>
      <c r="NAD48" s="597"/>
      <c r="NAE48" s="597"/>
      <c r="NAF48" s="597"/>
      <c r="NAG48" s="597"/>
      <c r="NAH48" s="597"/>
      <c r="NAI48" s="597"/>
      <c r="NAJ48" s="597"/>
      <c r="NAK48" s="597" t="s">
        <v>409</v>
      </c>
      <c r="NAL48" s="597"/>
      <c r="NAM48" s="597"/>
      <c r="NAN48" s="597"/>
      <c r="NAO48" s="597"/>
      <c r="NAP48" s="597"/>
      <c r="NAQ48" s="597"/>
      <c r="NAR48" s="597"/>
      <c r="NAS48" s="597" t="s">
        <v>409</v>
      </c>
      <c r="NAT48" s="597"/>
      <c r="NAU48" s="597"/>
      <c r="NAV48" s="597"/>
      <c r="NAW48" s="597"/>
      <c r="NAX48" s="597"/>
      <c r="NAY48" s="597"/>
      <c r="NAZ48" s="597"/>
      <c r="NBA48" s="597" t="s">
        <v>409</v>
      </c>
      <c r="NBB48" s="597"/>
      <c r="NBC48" s="597"/>
      <c r="NBD48" s="597"/>
      <c r="NBE48" s="597"/>
      <c r="NBF48" s="597"/>
      <c r="NBG48" s="597"/>
      <c r="NBH48" s="597"/>
      <c r="NBI48" s="597" t="s">
        <v>409</v>
      </c>
      <c r="NBJ48" s="597"/>
      <c r="NBK48" s="597"/>
      <c r="NBL48" s="597"/>
      <c r="NBM48" s="597"/>
      <c r="NBN48" s="597"/>
      <c r="NBO48" s="597"/>
      <c r="NBP48" s="597"/>
      <c r="NBQ48" s="597" t="s">
        <v>409</v>
      </c>
      <c r="NBR48" s="597"/>
      <c r="NBS48" s="597"/>
      <c r="NBT48" s="597"/>
      <c r="NBU48" s="597"/>
      <c r="NBV48" s="597"/>
      <c r="NBW48" s="597"/>
      <c r="NBX48" s="597"/>
      <c r="NBY48" s="597" t="s">
        <v>409</v>
      </c>
      <c r="NBZ48" s="597"/>
      <c r="NCA48" s="597"/>
      <c r="NCB48" s="597"/>
      <c r="NCC48" s="597"/>
      <c r="NCD48" s="597"/>
      <c r="NCE48" s="597"/>
      <c r="NCF48" s="597"/>
      <c r="NCG48" s="597" t="s">
        <v>409</v>
      </c>
      <c r="NCH48" s="597"/>
      <c r="NCI48" s="597"/>
      <c r="NCJ48" s="597"/>
      <c r="NCK48" s="597"/>
      <c r="NCL48" s="597"/>
      <c r="NCM48" s="597"/>
      <c r="NCN48" s="597"/>
      <c r="NCO48" s="597" t="s">
        <v>409</v>
      </c>
      <c r="NCP48" s="597"/>
      <c r="NCQ48" s="597"/>
      <c r="NCR48" s="597"/>
      <c r="NCS48" s="597"/>
      <c r="NCT48" s="597"/>
      <c r="NCU48" s="597"/>
      <c r="NCV48" s="597"/>
      <c r="NCW48" s="597" t="s">
        <v>409</v>
      </c>
      <c r="NCX48" s="597"/>
      <c r="NCY48" s="597"/>
      <c r="NCZ48" s="597"/>
      <c r="NDA48" s="597"/>
      <c r="NDB48" s="597"/>
      <c r="NDC48" s="597"/>
      <c r="NDD48" s="597"/>
      <c r="NDE48" s="597" t="s">
        <v>409</v>
      </c>
      <c r="NDF48" s="597"/>
      <c r="NDG48" s="597"/>
      <c r="NDH48" s="597"/>
      <c r="NDI48" s="597"/>
      <c r="NDJ48" s="597"/>
      <c r="NDK48" s="597"/>
      <c r="NDL48" s="597"/>
      <c r="NDM48" s="597" t="s">
        <v>409</v>
      </c>
      <c r="NDN48" s="597"/>
      <c r="NDO48" s="597"/>
      <c r="NDP48" s="597"/>
      <c r="NDQ48" s="597"/>
      <c r="NDR48" s="597"/>
      <c r="NDS48" s="597"/>
      <c r="NDT48" s="597"/>
      <c r="NDU48" s="597" t="s">
        <v>409</v>
      </c>
      <c r="NDV48" s="597"/>
      <c r="NDW48" s="597"/>
      <c r="NDX48" s="597"/>
      <c r="NDY48" s="597"/>
      <c r="NDZ48" s="597"/>
      <c r="NEA48" s="597"/>
      <c r="NEB48" s="597"/>
      <c r="NEC48" s="597" t="s">
        <v>409</v>
      </c>
      <c r="NED48" s="597"/>
      <c r="NEE48" s="597"/>
      <c r="NEF48" s="597"/>
      <c r="NEG48" s="597"/>
      <c r="NEH48" s="597"/>
      <c r="NEI48" s="597"/>
      <c r="NEJ48" s="597"/>
      <c r="NEK48" s="597" t="s">
        <v>409</v>
      </c>
      <c r="NEL48" s="597"/>
      <c r="NEM48" s="597"/>
      <c r="NEN48" s="597"/>
      <c r="NEO48" s="597"/>
      <c r="NEP48" s="597"/>
      <c r="NEQ48" s="597"/>
      <c r="NER48" s="597"/>
      <c r="NES48" s="597" t="s">
        <v>409</v>
      </c>
      <c r="NET48" s="597"/>
      <c r="NEU48" s="597"/>
      <c r="NEV48" s="597"/>
      <c r="NEW48" s="597"/>
      <c r="NEX48" s="597"/>
      <c r="NEY48" s="597"/>
      <c r="NEZ48" s="597"/>
      <c r="NFA48" s="597" t="s">
        <v>409</v>
      </c>
      <c r="NFB48" s="597"/>
      <c r="NFC48" s="597"/>
      <c r="NFD48" s="597"/>
      <c r="NFE48" s="597"/>
      <c r="NFF48" s="597"/>
      <c r="NFG48" s="597"/>
      <c r="NFH48" s="597"/>
      <c r="NFI48" s="597" t="s">
        <v>409</v>
      </c>
      <c r="NFJ48" s="597"/>
      <c r="NFK48" s="597"/>
      <c r="NFL48" s="597"/>
      <c r="NFM48" s="597"/>
      <c r="NFN48" s="597"/>
      <c r="NFO48" s="597"/>
      <c r="NFP48" s="597"/>
      <c r="NFQ48" s="597" t="s">
        <v>409</v>
      </c>
      <c r="NFR48" s="597"/>
      <c r="NFS48" s="597"/>
      <c r="NFT48" s="597"/>
      <c r="NFU48" s="597"/>
      <c r="NFV48" s="597"/>
      <c r="NFW48" s="597"/>
      <c r="NFX48" s="597"/>
      <c r="NFY48" s="597" t="s">
        <v>409</v>
      </c>
      <c r="NFZ48" s="597"/>
      <c r="NGA48" s="597"/>
      <c r="NGB48" s="597"/>
      <c r="NGC48" s="597"/>
      <c r="NGD48" s="597"/>
      <c r="NGE48" s="597"/>
      <c r="NGF48" s="597"/>
      <c r="NGG48" s="597" t="s">
        <v>409</v>
      </c>
      <c r="NGH48" s="597"/>
      <c r="NGI48" s="597"/>
      <c r="NGJ48" s="597"/>
      <c r="NGK48" s="597"/>
      <c r="NGL48" s="597"/>
      <c r="NGM48" s="597"/>
      <c r="NGN48" s="597"/>
      <c r="NGO48" s="597" t="s">
        <v>409</v>
      </c>
      <c r="NGP48" s="597"/>
      <c r="NGQ48" s="597"/>
      <c r="NGR48" s="597"/>
      <c r="NGS48" s="597"/>
      <c r="NGT48" s="597"/>
      <c r="NGU48" s="597"/>
      <c r="NGV48" s="597"/>
      <c r="NGW48" s="597" t="s">
        <v>409</v>
      </c>
      <c r="NGX48" s="597"/>
      <c r="NGY48" s="597"/>
      <c r="NGZ48" s="597"/>
      <c r="NHA48" s="597"/>
      <c r="NHB48" s="597"/>
      <c r="NHC48" s="597"/>
      <c r="NHD48" s="597"/>
      <c r="NHE48" s="597" t="s">
        <v>409</v>
      </c>
      <c r="NHF48" s="597"/>
      <c r="NHG48" s="597"/>
      <c r="NHH48" s="597"/>
      <c r="NHI48" s="597"/>
      <c r="NHJ48" s="597"/>
      <c r="NHK48" s="597"/>
      <c r="NHL48" s="597"/>
      <c r="NHM48" s="597" t="s">
        <v>409</v>
      </c>
      <c r="NHN48" s="597"/>
      <c r="NHO48" s="597"/>
      <c r="NHP48" s="597"/>
      <c r="NHQ48" s="597"/>
      <c r="NHR48" s="597"/>
      <c r="NHS48" s="597"/>
      <c r="NHT48" s="597"/>
      <c r="NHU48" s="597" t="s">
        <v>409</v>
      </c>
      <c r="NHV48" s="597"/>
      <c r="NHW48" s="597"/>
      <c r="NHX48" s="597"/>
      <c r="NHY48" s="597"/>
      <c r="NHZ48" s="597"/>
      <c r="NIA48" s="597"/>
      <c r="NIB48" s="597"/>
      <c r="NIC48" s="597" t="s">
        <v>409</v>
      </c>
      <c r="NID48" s="597"/>
      <c r="NIE48" s="597"/>
      <c r="NIF48" s="597"/>
      <c r="NIG48" s="597"/>
      <c r="NIH48" s="597"/>
      <c r="NII48" s="597"/>
      <c r="NIJ48" s="597"/>
      <c r="NIK48" s="597" t="s">
        <v>409</v>
      </c>
      <c r="NIL48" s="597"/>
      <c r="NIM48" s="597"/>
      <c r="NIN48" s="597"/>
      <c r="NIO48" s="597"/>
      <c r="NIP48" s="597"/>
      <c r="NIQ48" s="597"/>
      <c r="NIR48" s="597"/>
      <c r="NIS48" s="597" t="s">
        <v>409</v>
      </c>
      <c r="NIT48" s="597"/>
      <c r="NIU48" s="597"/>
      <c r="NIV48" s="597"/>
      <c r="NIW48" s="597"/>
      <c r="NIX48" s="597"/>
      <c r="NIY48" s="597"/>
      <c r="NIZ48" s="597"/>
      <c r="NJA48" s="597" t="s">
        <v>409</v>
      </c>
      <c r="NJB48" s="597"/>
      <c r="NJC48" s="597"/>
      <c r="NJD48" s="597"/>
      <c r="NJE48" s="597"/>
      <c r="NJF48" s="597"/>
      <c r="NJG48" s="597"/>
      <c r="NJH48" s="597"/>
      <c r="NJI48" s="597" t="s">
        <v>409</v>
      </c>
      <c r="NJJ48" s="597"/>
      <c r="NJK48" s="597"/>
      <c r="NJL48" s="597"/>
      <c r="NJM48" s="597"/>
      <c r="NJN48" s="597"/>
      <c r="NJO48" s="597"/>
      <c r="NJP48" s="597"/>
      <c r="NJQ48" s="597" t="s">
        <v>409</v>
      </c>
      <c r="NJR48" s="597"/>
      <c r="NJS48" s="597"/>
      <c r="NJT48" s="597"/>
      <c r="NJU48" s="597"/>
      <c r="NJV48" s="597"/>
      <c r="NJW48" s="597"/>
      <c r="NJX48" s="597"/>
      <c r="NJY48" s="597" t="s">
        <v>409</v>
      </c>
      <c r="NJZ48" s="597"/>
      <c r="NKA48" s="597"/>
      <c r="NKB48" s="597"/>
      <c r="NKC48" s="597"/>
      <c r="NKD48" s="597"/>
      <c r="NKE48" s="597"/>
      <c r="NKF48" s="597"/>
      <c r="NKG48" s="597" t="s">
        <v>409</v>
      </c>
      <c r="NKH48" s="597"/>
      <c r="NKI48" s="597"/>
      <c r="NKJ48" s="597"/>
      <c r="NKK48" s="597"/>
      <c r="NKL48" s="597"/>
      <c r="NKM48" s="597"/>
      <c r="NKN48" s="597"/>
      <c r="NKO48" s="597" t="s">
        <v>409</v>
      </c>
      <c r="NKP48" s="597"/>
      <c r="NKQ48" s="597"/>
      <c r="NKR48" s="597"/>
      <c r="NKS48" s="597"/>
      <c r="NKT48" s="597"/>
      <c r="NKU48" s="597"/>
      <c r="NKV48" s="597"/>
      <c r="NKW48" s="597" t="s">
        <v>409</v>
      </c>
      <c r="NKX48" s="597"/>
      <c r="NKY48" s="597"/>
      <c r="NKZ48" s="597"/>
      <c r="NLA48" s="597"/>
      <c r="NLB48" s="597"/>
      <c r="NLC48" s="597"/>
      <c r="NLD48" s="597"/>
      <c r="NLE48" s="597" t="s">
        <v>409</v>
      </c>
      <c r="NLF48" s="597"/>
      <c r="NLG48" s="597"/>
      <c r="NLH48" s="597"/>
      <c r="NLI48" s="597"/>
      <c r="NLJ48" s="597"/>
      <c r="NLK48" s="597"/>
      <c r="NLL48" s="597"/>
      <c r="NLM48" s="597" t="s">
        <v>409</v>
      </c>
      <c r="NLN48" s="597"/>
      <c r="NLO48" s="597"/>
      <c r="NLP48" s="597"/>
      <c r="NLQ48" s="597"/>
      <c r="NLR48" s="597"/>
      <c r="NLS48" s="597"/>
      <c r="NLT48" s="597"/>
      <c r="NLU48" s="597" t="s">
        <v>409</v>
      </c>
      <c r="NLV48" s="597"/>
      <c r="NLW48" s="597"/>
      <c r="NLX48" s="597"/>
      <c r="NLY48" s="597"/>
      <c r="NLZ48" s="597"/>
      <c r="NMA48" s="597"/>
      <c r="NMB48" s="597"/>
      <c r="NMC48" s="597" t="s">
        <v>409</v>
      </c>
      <c r="NMD48" s="597"/>
      <c r="NME48" s="597"/>
      <c r="NMF48" s="597"/>
      <c r="NMG48" s="597"/>
      <c r="NMH48" s="597"/>
      <c r="NMI48" s="597"/>
      <c r="NMJ48" s="597"/>
      <c r="NMK48" s="597" t="s">
        <v>409</v>
      </c>
      <c r="NML48" s="597"/>
      <c r="NMM48" s="597"/>
      <c r="NMN48" s="597"/>
      <c r="NMO48" s="597"/>
      <c r="NMP48" s="597"/>
      <c r="NMQ48" s="597"/>
      <c r="NMR48" s="597"/>
      <c r="NMS48" s="597" t="s">
        <v>409</v>
      </c>
      <c r="NMT48" s="597"/>
      <c r="NMU48" s="597"/>
      <c r="NMV48" s="597"/>
      <c r="NMW48" s="597"/>
      <c r="NMX48" s="597"/>
      <c r="NMY48" s="597"/>
      <c r="NMZ48" s="597"/>
      <c r="NNA48" s="597" t="s">
        <v>409</v>
      </c>
      <c r="NNB48" s="597"/>
      <c r="NNC48" s="597"/>
      <c r="NND48" s="597"/>
      <c r="NNE48" s="597"/>
      <c r="NNF48" s="597"/>
      <c r="NNG48" s="597"/>
      <c r="NNH48" s="597"/>
      <c r="NNI48" s="597" t="s">
        <v>409</v>
      </c>
      <c r="NNJ48" s="597"/>
      <c r="NNK48" s="597"/>
      <c r="NNL48" s="597"/>
      <c r="NNM48" s="597"/>
      <c r="NNN48" s="597"/>
      <c r="NNO48" s="597"/>
      <c r="NNP48" s="597"/>
      <c r="NNQ48" s="597" t="s">
        <v>409</v>
      </c>
      <c r="NNR48" s="597"/>
      <c r="NNS48" s="597"/>
      <c r="NNT48" s="597"/>
      <c r="NNU48" s="597"/>
      <c r="NNV48" s="597"/>
      <c r="NNW48" s="597"/>
      <c r="NNX48" s="597"/>
      <c r="NNY48" s="597" t="s">
        <v>409</v>
      </c>
      <c r="NNZ48" s="597"/>
      <c r="NOA48" s="597"/>
      <c r="NOB48" s="597"/>
      <c r="NOC48" s="597"/>
      <c r="NOD48" s="597"/>
      <c r="NOE48" s="597"/>
      <c r="NOF48" s="597"/>
      <c r="NOG48" s="597" t="s">
        <v>409</v>
      </c>
      <c r="NOH48" s="597"/>
      <c r="NOI48" s="597"/>
      <c r="NOJ48" s="597"/>
      <c r="NOK48" s="597"/>
      <c r="NOL48" s="597"/>
      <c r="NOM48" s="597"/>
      <c r="NON48" s="597"/>
      <c r="NOO48" s="597" t="s">
        <v>409</v>
      </c>
      <c r="NOP48" s="597"/>
      <c r="NOQ48" s="597"/>
      <c r="NOR48" s="597"/>
      <c r="NOS48" s="597"/>
      <c r="NOT48" s="597"/>
      <c r="NOU48" s="597"/>
      <c r="NOV48" s="597"/>
      <c r="NOW48" s="597" t="s">
        <v>409</v>
      </c>
      <c r="NOX48" s="597"/>
      <c r="NOY48" s="597"/>
      <c r="NOZ48" s="597"/>
      <c r="NPA48" s="597"/>
      <c r="NPB48" s="597"/>
      <c r="NPC48" s="597"/>
      <c r="NPD48" s="597"/>
      <c r="NPE48" s="597" t="s">
        <v>409</v>
      </c>
      <c r="NPF48" s="597"/>
      <c r="NPG48" s="597"/>
      <c r="NPH48" s="597"/>
      <c r="NPI48" s="597"/>
      <c r="NPJ48" s="597"/>
      <c r="NPK48" s="597"/>
      <c r="NPL48" s="597"/>
      <c r="NPM48" s="597" t="s">
        <v>409</v>
      </c>
      <c r="NPN48" s="597"/>
      <c r="NPO48" s="597"/>
      <c r="NPP48" s="597"/>
      <c r="NPQ48" s="597"/>
      <c r="NPR48" s="597"/>
      <c r="NPS48" s="597"/>
      <c r="NPT48" s="597"/>
      <c r="NPU48" s="597" t="s">
        <v>409</v>
      </c>
      <c r="NPV48" s="597"/>
      <c r="NPW48" s="597"/>
      <c r="NPX48" s="597"/>
      <c r="NPY48" s="597"/>
      <c r="NPZ48" s="597"/>
      <c r="NQA48" s="597"/>
      <c r="NQB48" s="597"/>
      <c r="NQC48" s="597" t="s">
        <v>409</v>
      </c>
      <c r="NQD48" s="597"/>
      <c r="NQE48" s="597"/>
      <c r="NQF48" s="597"/>
      <c r="NQG48" s="597"/>
      <c r="NQH48" s="597"/>
      <c r="NQI48" s="597"/>
      <c r="NQJ48" s="597"/>
      <c r="NQK48" s="597" t="s">
        <v>409</v>
      </c>
      <c r="NQL48" s="597"/>
      <c r="NQM48" s="597"/>
      <c r="NQN48" s="597"/>
      <c r="NQO48" s="597"/>
      <c r="NQP48" s="597"/>
      <c r="NQQ48" s="597"/>
      <c r="NQR48" s="597"/>
      <c r="NQS48" s="597" t="s">
        <v>409</v>
      </c>
      <c r="NQT48" s="597"/>
      <c r="NQU48" s="597"/>
      <c r="NQV48" s="597"/>
      <c r="NQW48" s="597"/>
      <c r="NQX48" s="597"/>
      <c r="NQY48" s="597"/>
      <c r="NQZ48" s="597"/>
      <c r="NRA48" s="597" t="s">
        <v>409</v>
      </c>
      <c r="NRB48" s="597"/>
      <c r="NRC48" s="597"/>
      <c r="NRD48" s="597"/>
      <c r="NRE48" s="597"/>
      <c r="NRF48" s="597"/>
      <c r="NRG48" s="597"/>
      <c r="NRH48" s="597"/>
      <c r="NRI48" s="597" t="s">
        <v>409</v>
      </c>
      <c r="NRJ48" s="597"/>
      <c r="NRK48" s="597"/>
      <c r="NRL48" s="597"/>
      <c r="NRM48" s="597"/>
      <c r="NRN48" s="597"/>
      <c r="NRO48" s="597"/>
      <c r="NRP48" s="597"/>
      <c r="NRQ48" s="597" t="s">
        <v>409</v>
      </c>
      <c r="NRR48" s="597"/>
      <c r="NRS48" s="597"/>
      <c r="NRT48" s="597"/>
      <c r="NRU48" s="597"/>
      <c r="NRV48" s="597"/>
      <c r="NRW48" s="597"/>
      <c r="NRX48" s="597"/>
      <c r="NRY48" s="597" t="s">
        <v>409</v>
      </c>
      <c r="NRZ48" s="597"/>
      <c r="NSA48" s="597"/>
      <c r="NSB48" s="597"/>
      <c r="NSC48" s="597"/>
      <c r="NSD48" s="597"/>
      <c r="NSE48" s="597"/>
      <c r="NSF48" s="597"/>
      <c r="NSG48" s="597" t="s">
        <v>409</v>
      </c>
      <c r="NSH48" s="597"/>
      <c r="NSI48" s="597"/>
      <c r="NSJ48" s="597"/>
      <c r="NSK48" s="597"/>
      <c r="NSL48" s="597"/>
      <c r="NSM48" s="597"/>
      <c r="NSN48" s="597"/>
      <c r="NSO48" s="597" t="s">
        <v>409</v>
      </c>
      <c r="NSP48" s="597"/>
      <c r="NSQ48" s="597"/>
      <c r="NSR48" s="597"/>
      <c r="NSS48" s="597"/>
      <c r="NST48" s="597"/>
      <c r="NSU48" s="597"/>
      <c r="NSV48" s="597"/>
      <c r="NSW48" s="597" t="s">
        <v>409</v>
      </c>
      <c r="NSX48" s="597"/>
      <c r="NSY48" s="597"/>
      <c r="NSZ48" s="597"/>
      <c r="NTA48" s="597"/>
      <c r="NTB48" s="597"/>
      <c r="NTC48" s="597"/>
      <c r="NTD48" s="597"/>
      <c r="NTE48" s="597" t="s">
        <v>409</v>
      </c>
      <c r="NTF48" s="597"/>
      <c r="NTG48" s="597"/>
      <c r="NTH48" s="597"/>
      <c r="NTI48" s="597"/>
      <c r="NTJ48" s="597"/>
      <c r="NTK48" s="597"/>
      <c r="NTL48" s="597"/>
      <c r="NTM48" s="597" t="s">
        <v>409</v>
      </c>
      <c r="NTN48" s="597"/>
      <c r="NTO48" s="597"/>
      <c r="NTP48" s="597"/>
      <c r="NTQ48" s="597"/>
      <c r="NTR48" s="597"/>
      <c r="NTS48" s="597"/>
      <c r="NTT48" s="597"/>
      <c r="NTU48" s="597" t="s">
        <v>409</v>
      </c>
      <c r="NTV48" s="597"/>
      <c r="NTW48" s="597"/>
      <c r="NTX48" s="597"/>
      <c r="NTY48" s="597"/>
      <c r="NTZ48" s="597"/>
      <c r="NUA48" s="597"/>
      <c r="NUB48" s="597"/>
      <c r="NUC48" s="597" t="s">
        <v>409</v>
      </c>
      <c r="NUD48" s="597"/>
      <c r="NUE48" s="597"/>
      <c r="NUF48" s="597"/>
      <c r="NUG48" s="597"/>
      <c r="NUH48" s="597"/>
      <c r="NUI48" s="597"/>
      <c r="NUJ48" s="597"/>
      <c r="NUK48" s="597" t="s">
        <v>409</v>
      </c>
      <c r="NUL48" s="597"/>
      <c r="NUM48" s="597"/>
      <c r="NUN48" s="597"/>
      <c r="NUO48" s="597"/>
      <c r="NUP48" s="597"/>
      <c r="NUQ48" s="597"/>
      <c r="NUR48" s="597"/>
      <c r="NUS48" s="597" t="s">
        <v>409</v>
      </c>
      <c r="NUT48" s="597"/>
      <c r="NUU48" s="597"/>
      <c r="NUV48" s="597"/>
      <c r="NUW48" s="597"/>
      <c r="NUX48" s="597"/>
      <c r="NUY48" s="597"/>
      <c r="NUZ48" s="597"/>
      <c r="NVA48" s="597" t="s">
        <v>409</v>
      </c>
      <c r="NVB48" s="597"/>
      <c r="NVC48" s="597"/>
      <c r="NVD48" s="597"/>
      <c r="NVE48" s="597"/>
      <c r="NVF48" s="597"/>
      <c r="NVG48" s="597"/>
      <c r="NVH48" s="597"/>
      <c r="NVI48" s="597" t="s">
        <v>409</v>
      </c>
      <c r="NVJ48" s="597"/>
      <c r="NVK48" s="597"/>
      <c r="NVL48" s="597"/>
      <c r="NVM48" s="597"/>
      <c r="NVN48" s="597"/>
      <c r="NVO48" s="597"/>
      <c r="NVP48" s="597"/>
      <c r="NVQ48" s="597" t="s">
        <v>409</v>
      </c>
      <c r="NVR48" s="597"/>
      <c r="NVS48" s="597"/>
      <c r="NVT48" s="597"/>
      <c r="NVU48" s="597"/>
      <c r="NVV48" s="597"/>
      <c r="NVW48" s="597"/>
      <c r="NVX48" s="597"/>
      <c r="NVY48" s="597" t="s">
        <v>409</v>
      </c>
      <c r="NVZ48" s="597"/>
      <c r="NWA48" s="597"/>
      <c r="NWB48" s="597"/>
      <c r="NWC48" s="597"/>
      <c r="NWD48" s="597"/>
      <c r="NWE48" s="597"/>
      <c r="NWF48" s="597"/>
      <c r="NWG48" s="597" t="s">
        <v>409</v>
      </c>
      <c r="NWH48" s="597"/>
      <c r="NWI48" s="597"/>
      <c r="NWJ48" s="597"/>
      <c r="NWK48" s="597"/>
      <c r="NWL48" s="597"/>
      <c r="NWM48" s="597"/>
      <c r="NWN48" s="597"/>
      <c r="NWO48" s="597" t="s">
        <v>409</v>
      </c>
      <c r="NWP48" s="597"/>
      <c r="NWQ48" s="597"/>
      <c r="NWR48" s="597"/>
      <c r="NWS48" s="597"/>
      <c r="NWT48" s="597"/>
      <c r="NWU48" s="597"/>
      <c r="NWV48" s="597"/>
      <c r="NWW48" s="597" t="s">
        <v>409</v>
      </c>
      <c r="NWX48" s="597"/>
      <c r="NWY48" s="597"/>
      <c r="NWZ48" s="597"/>
      <c r="NXA48" s="597"/>
      <c r="NXB48" s="597"/>
      <c r="NXC48" s="597"/>
      <c r="NXD48" s="597"/>
      <c r="NXE48" s="597" t="s">
        <v>409</v>
      </c>
      <c r="NXF48" s="597"/>
      <c r="NXG48" s="597"/>
      <c r="NXH48" s="597"/>
      <c r="NXI48" s="597"/>
      <c r="NXJ48" s="597"/>
      <c r="NXK48" s="597"/>
      <c r="NXL48" s="597"/>
      <c r="NXM48" s="597" t="s">
        <v>409</v>
      </c>
      <c r="NXN48" s="597"/>
      <c r="NXO48" s="597"/>
      <c r="NXP48" s="597"/>
      <c r="NXQ48" s="597"/>
      <c r="NXR48" s="597"/>
      <c r="NXS48" s="597"/>
      <c r="NXT48" s="597"/>
      <c r="NXU48" s="597" t="s">
        <v>409</v>
      </c>
      <c r="NXV48" s="597"/>
      <c r="NXW48" s="597"/>
      <c r="NXX48" s="597"/>
      <c r="NXY48" s="597"/>
      <c r="NXZ48" s="597"/>
      <c r="NYA48" s="597"/>
      <c r="NYB48" s="597"/>
      <c r="NYC48" s="597" t="s">
        <v>409</v>
      </c>
      <c r="NYD48" s="597"/>
      <c r="NYE48" s="597"/>
      <c r="NYF48" s="597"/>
      <c r="NYG48" s="597"/>
      <c r="NYH48" s="597"/>
      <c r="NYI48" s="597"/>
      <c r="NYJ48" s="597"/>
      <c r="NYK48" s="597" t="s">
        <v>409</v>
      </c>
      <c r="NYL48" s="597"/>
      <c r="NYM48" s="597"/>
      <c r="NYN48" s="597"/>
      <c r="NYO48" s="597"/>
      <c r="NYP48" s="597"/>
      <c r="NYQ48" s="597"/>
      <c r="NYR48" s="597"/>
      <c r="NYS48" s="597" t="s">
        <v>409</v>
      </c>
      <c r="NYT48" s="597"/>
      <c r="NYU48" s="597"/>
      <c r="NYV48" s="597"/>
      <c r="NYW48" s="597"/>
      <c r="NYX48" s="597"/>
      <c r="NYY48" s="597"/>
      <c r="NYZ48" s="597"/>
      <c r="NZA48" s="597" t="s">
        <v>409</v>
      </c>
      <c r="NZB48" s="597"/>
      <c r="NZC48" s="597"/>
      <c r="NZD48" s="597"/>
      <c r="NZE48" s="597"/>
      <c r="NZF48" s="597"/>
      <c r="NZG48" s="597"/>
      <c r="NZH48" s="597"/>
      <c r="NZI48" s="597" t="s">
        <v>409</v>
      </c>
      <c r="NZJ48" s="597"/>
      <c r="NZK48" s="597"/>
      <c r="NZL48" s="597"/>
      <c r="NZM48" s="597"/>
      <c r="NZN48" s="597"/>
      <c r="NZO48" s="597"/>
      <c r="NZP48" s="597"/>
      <c r="NZQ48" s="597" t="s">
        <v>409</v>
      </c>
      <c r="NZR48" s="597"/>
      <c r="NZS48" s="597"/>
      <c r="NZT48" s="597"/>
      <c r="NZU48" s="597"/>
      <c r="NZV48" s="597"/>
      <c r="NZW48" s="597"/>
      <c r="NZX48" s="597"/>
      <c r="NZY48" s="597" t="s">
        <v>409</v>
      </c>
      <c r="NZZ48" s="597"/>
      <c r="OAA48" s="597"/>
      <c r="OAB48" s="597"/>
      <c r="OAC48" s="597"/>
      <c r="OAD48" s="597"/>
      <c r="OAE48" s="597"/>
      <c r="OAF48" s="597"/>
      <c r="OAG48" s="597" t="s">
        <v>409</v>
      </c>
      <c r="OAH48" s="597"/>
      <c r="OAI48" s="597"/>
      <c r="OAJ48" s="597"/>
      <c r="OAK48" s="597"/>
      <c r="OAL48" s="597"/>
      <c r="OAM48" s="597"/>
      <c r="OAN48" s="597"/>
      <c r="OAO48" s="597" t="s">
        <v>409</v>
      </c>
      <c r="OAP48" s="597"/>
      <c r="OAQ48" s="597"/>
      <c r="OAR48" s="597"/>
      <c r="OAS48" s="597"/>
      <c r="OAT48" s="597"/>
      <c r="OAU48" s="597"/>
      <c r="OAV48" s="597"/>
      <c r="OAW48" s="597" t="s">
        <v>409</v>
      </c>
      <c r="OAX48" s="597"/>
      <c r="OAY48" s="597"/>
      <c r="OAZ48" s="597"/>
      <c r="OBA48" s="597"/>
      <c r="OBB48" s="597"/>
      <c r="OBC48" s="597"/>
      <c r="OBD48" s="597"/>
      <c r="OBE48" s="597" t="s">
        <v>409</v>
      </c>
      <c r="OBF48" s="597"/>
      <c r="OBG48" s="597"/>
      <c r="OBH48" s="597"/>
      <c r="OBI48" s="597"/>
      <c r="OBJ48" s="597"/>
      <c r="OBK48" s="597"/>
      <c r="OBL48" s="597"/>
      <c r="OBM48" s="597" t="s">
        <v>409</v>
      </c>
      <c r="OBN48" s="597"/>
      <c r="OBO48" s="597"/>
      <c r="OBP48" s="597"/>
      <c r="OBQ48" s="597"/>
      <c r="OBR48" s="597"/>
      <c r="OBS48" s="597"/>
      <c r="OBT48" s="597"/>
      <c r="OBU48" s="597" t="s">
        <v>409</v>
      </c>
      <c r="OBV48" s="597"/>
      <c r="OBW48" s="597"/>
      <c r="OBX48" s="597"/>
      <c r="OBY48" s="597"/>
      <c r="OBZ48" s="597"/>
      <c r="OCA48" s="597"/>
      <c r="OCB48" s="597"/>
      <c r="OCC48" s="597" t="s">
        <v>409</v>
      </c>
      <c r="OCD48" s="597"/>
      <c r="OCE48" s="597"/>
      <c r="OCF48" s="597"/>
      <c r="OCG48" s="597"/>
      <c r="OCH48" s="597"/>
      <c r="OCI48" s="597"/>
      <c r="OCJ48" s="597"/>
      <c r="OCK48" s="597" t="s">
        <v>409</v>
      </c>
      <c r="OCL48" s="597"/>
      <c r="OCM48" s="597"/>
      <c r="OCN48" s="597"/>
      <c r="OCO48" s="597"/>
      <c r="OCP48" s="597"/>
      <c r="OCQ48" s="597"/>
      <c r="OCR48" s="597"/>
      <c r="OCS48" s="597" t="s">
        <v>409</v>
      </c>
      <c r="OCT48" s="597"/>
      <c r="OCU48" s="597"/>
      <c r="OCV48" s="597"/>
      <c r="OCW48" s="597"/>
      <c r="OCX48" s="597"/>
      <c r="OCY48" s="597"/>
      <c r="OCZ48" s="597"/>
      <c r="ODA48" s="597" t="s">
        <v>409</v>
      </c>
      <c r="ODB48" s="597"/>
      <c r="ODC48" s="597"/>
      <c r="ODD48" s="597"/>
      <c r="ODE48" s="597"/>
      <c r="ODF48" s="597"/>
      <c r="ODG48" s="597"/>
      <c r="ODH48" s="597"/>
      <c r="ODI48" s="597" t="s">
        <v>409</v>
      </c>
      <c r="ODJ48" s="597"/>
      <c r="ODK48" s="597"/>
      <c r="ODL48" s="597"/>
      <c r="ODM48" s="597"/>
      <c r="ODN48" s="597"/>
      <c r="ODO48" s="597"/>
      <c r="ODP48" s="597"/>
      <c r="ODQ48" s="597" t="s">
        <v>409</v>
      </c>
      <c r="ODR48" s="597"/>
      <c r="ODS48" s="597"/>
      <c r="ODT48" s="597"/>
      <c r="ODU48" s="597"/>
      <c r="ODV48" s="597"/>
      <c r="ODW48" s="597"/>
      <c r="ODX48" s="597"/>
      <c r="ODY48" s="597" t="s">
        <v>409</v>
      </c>
      <c r="ODZ48" s="597"/>
      <c r="OEA48" s="597"/>
      <c r="OEB48" s="597"/>
      <c r="OEC48" s="597"/>
      <c r="OED48" s="597"/>
      <c r="OEE48" s="597"/>
      <c r="OEF48" s="597"/>
      <c r="OEG48" s="597" t="s">
        <v>409</v>
      </c>
      <c r="OEH48" s="597"/>
      <c r="OEI48" s="597"/>
      <c r="OEJ48" s="597"/>
      <c r="OEK48" s="597"/>
      <c r="OEL48" s="597"/>
      <c r="OEM48" s="597"/>
      <c r="OEN48" s="597"/>
      <c r="OEO48" s="597" t="s">
        <v>409</v>
      </c>
      <c r="OEP48" s="597"/>
      <c r="OEQ48" s="597"/>
      <c r="OER48" s="597"/>
      <c r="OES48" s="597"/>
      <c r="OET48" s="597"/>
      <c r="OEU48" s="597"/>
      <c r="OEV48" s="597"/>
      <c r="OEW48" s="597" t="s">
        <v>409</v>
      </c>
      <c r="OEX48" s="597"/>
      <c r="OEY48" s="597"/>
      <c r="OEZ48" s="597"/>
      <c r="OFA48" s="597"/>
      <c r="OFB48" s="597"/>
      <c r="OFC48" s="597"/>
      <c r="OFD48" s="597"/>
      <c r="OFE48" s="597" t="s">
        <v>409</v>
      </c>
      <c r="OFF48" s="597"/>
      <c r="OFG48" s="597"/>
      <c r="OFH48" s="597"/>
      <c r="OFI48" s="597"/>
      <c r="OFJ48" s="597"/>
      <c r="OFK48" s="597"/>
      <c r="OFL48" s="597"/>
      <c r="OFM48" s="597" t="s">
        <v>409</v>
      </c>
      <c r="OFN48" s="597"/>
      <c r="OFO48" s="597"/>
      <c r="OFP48" s="597"/>
      <c r="OFQ48" s="597"/>
      <c r="OFR48" s="597"/>
      <c r="OFS48" s="597"/>
      <c r="OFT48" s="597"/>
      <c r="OFU48" s="597" t="s">
        <v>409</v>
      </c>
      <c r="OFV48" s="597"/>
      <c r="OFW48" s="597"/>
      <c r="OFX48" s="597"/>
      <c r="OFY48" s="597"/>
      <c r="OFZ48" s="597"/>
      <c r="OGA48" s="597"/>
      <c r="OGB48" s="597"/>
      <c r="OGC48" s="597" t="s">
        <v>409</v>
      </c>
      <c r="OGD48" s="597"/>
      <c r="OGE48" s="597"/>
      <c r="OGF48" s="597"/>
      <c r="OGG48" s="597"/>
      <c r="OGH48" s="597"/>
      <c r="OGI48" s="597"/>
      <c r="OGJ48" s="597"/>
      <c r="OGK48" s="597" t="s">
        <v>409</v>
      </c>
      <c r="OGL48" s="597"/>
      <c r="OGM48" s="597"/>
      <c r="OGN48" s="597"/>
      <c r="OGO48" s="597"/>
      <c r="OGP48" s="597"/>
      <c r="OGQ48" s="597"/>
      <c r="OGR48" s="597"/>
      <c r="OGS48" s="597" t="s">
        <v>409</v>
      </c>
      <c r="OGT48" s="597"/>
      <c r="OGU48" s="597"/>
      <c r="OGV48" s="597"/>
      <c r="OGW48" s="597"/>
      <c r="OGX48" s="597"/>
      <c r="OGY48" s="597"/>
      <c r="OGZ48" s="597"/>
      <c r="OHA48" s="597" t="s">
        <v>409</v>
      </c>
      <c r="OHB48" s="597"/>
      <c r="OHC48" s="597"/>
      <c r="OHD48" s="597"/>
      <c r="OHE48" s="597"/>
      <c r="OHF48" s="597"/>
      <c r="OHG48" s="597"/>
      <c r="OHH48" s="597"/>
      <c r="OHI48" s="597" t="s">
        <v>409</v>
      </c>
      <c r="OHJ48" s="597"/>
      <c r="OHK48" s="597"/>
      <c r="OHL48" s="597"/>
      <c r="OHM48" s="597"/>
      <c r="OHN48" s="597"/>
      <c r="OHO48" s="597"/>
      <c r="OHP48" s="597"/>
      <c r="OHQ48" s="597" t="s">
        <v>409</v>
      </c>
      <c r="OHR48" s="597"/>
      <c r="OHS48" s="597"/>
      <c r="OHT48" s="597"/>
      <c r="OHU48" s="597"/>
      <c r="OHV48" s="597"/>
      <c r="OHW48" s="597"/>
      <c r="OHX48" s="597"/>
      <c r="OHY48" s="597" t="s">
        <v>409</v>
      </c>
      <c r="OHZ48" s="597"/>
      <c r="OIA48" s="597"/>
      <c r="OIB48" s="597"/>
      <c r="OIC48" s="597"/>
      <c r="OID48" s="597"/>
      <c r="OIE48" s="597"/>
      <c r="OIF48" s="597"/>
      <c r="OIG48" s="597" t="s">
        <v>409</v>
      </c>
      <c r="OIH48" s="597"/>
      <c r="OII48" s="597"/>
      <c r="OIJ48" s="597"/>
      <c r="OIK48" s="597"/>
      <c r="OIL48" s="597"/>
      <c r="OIM48" s="597"/>
      <c r="OIN48" s="597"/>
      <c r="OIO48" s="597" t="s">
        <v>409</v>
      </c>
      <c r="OIP48" s="597"/>
      <c r="OIQ48" s="597"/>
      <c r="OIR48" s="597"/>
      <c r="OIS48" s="597"/>
      <c r="OIT48" s="597"/>
      <c r="OIU48" s="597"/>
      <c r="OIV48" s="597"/>
      <c r="OIW48" s="597" t="s">
        <v>409</v>
      </c>
      <c r="OIX48" s="597"/>
      <c r="OIY48" s="597"/>
      <c r="OIZ48" s="597"/>
      <c r="OJA48" s="597"/>
      <c r="OJB48" s="597"/>
      <c r="OJC48" s="597"/>
      <c r="OJD48" s="597"/>
      <c r="OJE48" s="597" t="s">
        <v>409</v>
      </c>
      <c r="OJF48" s="597"/>
      <c r="OJG48" s="597"/>
      <c r="OJH48" s="597"/>
      <c r="OJI48" s="597"/>
      <c r="OJJ48" s="597"/>
      <c r="OJK48" s="597"/>
      <c r="OJL48" s="597"/>
      <c r="OJM48" s="597" t="s">
        <v>409</v>
      </c>
      <c r="OJN48" s="597"/>
      <c r="OJO48" s="597"/>
      <c r="OJP48" s="597"/>
      <c r="OJQ48" s="597"/>
      <c r="OJR48" s="597"/>
      <c r="OJS48" s="597"/>
      <c r="OJT48" s="597"/>
      <c r="OJU48" s="597" t="s">
        <v>409</v>
      </c>
      <c r="OJV48" s="597"/>
      <c r="OJW48" s="597"/>
      <c r="OJX48" s="597"/>
      <c r="OJY48" s="597"/>
      <c r="OJZ48" s="597"/>
      <c r="OKA48" s="597"/>
      <c r="OKB48" s="597"/>
      <c r="OKC48" s="597" t="s">
        <v>409</v>
      </c>
      <c r="OKD48" s="597"/>
      <c r="OKE48" s="597"/>
      <c r="OKF48" s="597"/>
      <c r="OKG48" s="597"/>
      <c r="OKH48" s="597"/>
      <c r="OKI48" s="597"/>
      <c r="OKJ48" s="597"/>
      <c r="OKK48" s="597" t="s">
        <v>409</v>
      </c>
      <c r="OKL48" s="597"/>
      <c r="OKM48" s="597"/>
      <c r="OKN48" s="597"/>
      <c r="OKO48" s="597"/>
      <c r="OKP48" s="597"/>
      <c r="OKQ48" s="597"/>
      <c r="OKR48" s="597"/>
      <c r="OKS48" s="597" t="s">
        <v>409</v>
      </c>
      <c r="OKT48" s="597"/>
      <c r="OKU48" s="597"/>
      <c r="OKV48" s="597"/>
      <c r="OKW48" s="597"/>
      <c r="OKX48" s="597"/>
      <c r="OKY48" s="597"/>
      <c r="OKZ48" s="597"/>
      <c r="OLA48" s="597" t="s">
        <v>409</v>
      </c>
      <c r="OLB48" s="597"/>
      <c r="OLC48" s="597"/>
      <c r="OLD48" s="597"/>
      <c r="OLE48" s="597"/>
      <c r="OLF48" s="597"/>
      <c r="OLG48" s="597"/>
      <c r="OLH48" s="597"/>
      <c r="OLI48" s="597" t="s">
        <v>409</v>
      </c>
      <c r="OLJ48" s="597"/>
      <c r="OLK48" s="597"/>
      <c r="OLL48" s="597"/>
      <c r="OLM48" s="597"/>
      <c r="OLN48" s="597"/>
      <c r="OLO48" s="597"/>
      <c r="OLP48" s="597"/>
      <c r="OLQ48" s="597" t="s">
        <v>409</v>
      </c>
      <c r="OLR48" s="597"/>
      <c r="OLS48" s="597"/>
      <c r="OLT48" s="597"/>
      <c r="OLU48" s="597"/>
      <c r="OLV48" s="597"/>
      <c r="OLW48" s="597"/>
      <c r="OLX48" s="597"/>
      <c r="OLY48" s="597" t="s">
        <v>409</v>
      </c>
      <c r="OLZ48" s="597"/>
      <c r="OMA48" s="597"/>
      <c r="OMB48" s="597"/>
      <c r="OMC48" s="597"/>
      <c r="OMD48" s="597"/>
      <c r="OME48" s="597"/>
      <c r="OMF48" s="597"/>
      <c r="OMG48" s="597" t="s">
        <v>409</v>
      </c>
      <c r="OMH48" s="597"/>
      <c r="OMI48" s="597"/>
      <c r="OMJ48" s="597"/>
      <c r="OMK48" s="597"/>
      <c r="OML48" s="597"/>
      <c r="OMM48" s="597"/>
      <c r="OMN48" s="597"/>
      <c r="OMO48" s="597" t="s">
        <v>409</v>
      </c>
      <c r="OMP48" s="597"/>
      <c r="OMQ48" s="597"/>
      <c r="OMR48" s="597"/>
      <c r="OMS48" s="597"/>
      <c r="OMT48" s="597"/>
      <c r="OMU48" s="597"/>
      <c r="OMV48" s="597"/>
      <c r="OMW48" s="597" t="s">
        <v>409</v>
      </c>
      <c r="OMX48" s="597"/>
      <c r="OMY48" s="597"/>
      <c r="OMZ48" s="597"/>
      <c r="ONA48" s="597"/>
      <c r="ONB48" s="597"/>
      <c r="ONC48" s="597"/>
      <c r="OND48" s="597"/>
      <c r="ONE48" s="597" t="s">
        <v>409</v>
      </c>
      <c r="ONF48" s="597"/>
      <c r="ONG48" s="597"/>
      <c r="ONH48" s="597"/>
      <c r="ONI48" s="597"/>
      <c r="ONJ48" s="597"/>
      <c r="ONK48" s="597"/>
      <c r="ONL48" s="597"/>
      <c r="ONM48" s="597" t="s">
        <v>409</v>
      </c>
      <c r="ONN48" s="597"/>
      <c r="ONO48" s="597"/>
      <c r="ONP48" s="597"/>
      <c r="ONQ48" s="597"/>
      <c r="ONR48" s="597"/>
      <c r="ONS48" s="597"/>
      <c r="ONT48" s="597"/>
      <c r="ONU48" s="597" t="s">
        <v>409</v>
      </c>
      <c r="ONV48" s="597"/>
      <c r="ONW48" s="597"/>
      <c r="ONX48" s="597"/>
      <c r="ONY48" s="597"/>
      <c r="ONZ48" s="597"/>
      <c r="OOA48" s="597"/>
      <c r="OOB48" s="597"/>
      <c r="OOC48" s="597" t="s">
        <v>409</v>
      </c>
      <c r="OOD48" s="597"/>
      <c r="OOE48" s="597"/>
      <c r="OOF48" s="597"/>
      <c r="OOG48" s="597"/>
      <c r="OOH48" s="597"/>
      <c r="OOI48" s="597"/>
      <c r="OOJ48" s="597"/>
      <c r="OOK48" s="597" t="s">
        <v>409</v>
      </c>
      <c r="OOL48" s="597"/>
      <c r="OOM48" s="597"/>
      <c r="OON48" s="597"/>
      <c r="OOO48" s="597"/>
      <c r="OOP48" s="597"/>
      <c r="OOQ48" s="597"/>
      <c r="OOR48" s="597"/>
      <c r="OOS48" s="597" t="s">
        <v>409</v>
      </c>
      <c r="OOT48" s="597"/>
      <c r="OOU48" s="597"/>
      <c r="OOV48" s="597"/>
      <c r="OOW48" s="597"/>
      <c r="OOX48" s="597"/>
      <c r="OOY48" s="597"/>
      <c r="OOZ48" s="597"/>
      <c r="OPA48" s="597" t="s">
        <v>409</v>
      </c>
      <c r="OPB48" s="597"/>
      <c r="OPC48" s="597"/>
      <c r="OPD48" s="597"/>
      <c r="OPE48" s="597"/>
      <c r="OPF48" s="597"/>
      <c r="OPG48" s="597"/>
      <c r="OPH48" s="597"/>
      <c r="OPI48" s="597" t="s">
        <v>409</v>
      </c>
      <c r="OPJ48" s="597"/>
      <c r="OPK48" s="597"/>
      <c r="OPL48" s="597"/>
      <c r="OPM48" s="597"/>
      <c r="OPN48" s="597"/>
      <c r="OPO48" s="597"/>
      <c r="OPP48" s="597"/>
      <c r="OPQ48" s="597" t="s">
        <v>409</v>
      </c>
      <c r="OPR48" s="597"/>
      <c r="OPS48" s="597"/>
      <c r="OPT48" s="597"/>
      <c r="OPU48" s="597"/>
      <c r="OPV48" s="597"/>
      <c r="OPW48" s="597"/>
      <c r="OPX48" s="597"/>
      <c r="OPY48" s="597" t="s">
        <v>409</v>
      </c>
      <c r="OPZ48" s="597"/>
      <c r="OQA48" s="597"/>
      <c r="OQB48" s="597"/>
      <c r="OQC48" s="597"/>
      <c r="OQD48" s="597"/>
      <c r="OQE48" s="597"/>
      <c r="OQF48" s="597"/>
      <c r="OQG48" s="597" t="s">
        <v>409</v>
      </c>
      <c r="OQH48" s="597"/>
      <c r="OQI48" s="597"/>
      <c r="OQJ48" s="597"/>
      <c r="OQK48" s="597"/>
      <c r="OQL48" s="597"/>
      <c r="OQM48" s="597"/>
      <c r="OQN48" s="597"/>
      <c r="OQO48" s="597" t="s">
        <v>409</v>
      </c>
      <c r="OQP48" s="597"/>
      <c r="OQQ48" s="597"/>
      <c r="OQR48" s="597"/>
      <c r="OQS48" s="597"/>
      <c r="OQT48" s="597"/>
      <c r="OQU48" s="597"/>
      <c r="OQV48" s="597"/>
      <c r="OQW48" s="597" t="s">
        <v>409</v>
      </c>
      <c r="OQX48" s="597"/>
      <c r="OQY48" s="597"/>
      <c r="OQZ48" s="597"/>
      <c r="ORA48" s="597"/>
      <c r="ORB48" s="597"/>
      <c r="ORC48" s="597"/>
      <c r="ORD48" s="597"/>
      <c r="ORE48" s="597" t="s">
        <v>409</v>
      </c>
      <c r="ORF48" s="597"/>
      <c r="ORG48" s="597"/>
      <c r="ORH48" s="597"/>
      <c r="ORI48" s="597"/>
      <c r="ORJ48" s="597"/>
      <c r="ORK48" s="597"/>
      <c r="ORL48" s="597"/>
      <c r="ORM48" s="597" t="s">
        <v>409</v>
      </c>
      <c r="ORN48" s="597"/>
      <c r="ORO48" s="597"/>
      <c r="ORP48" s="597"/>
      <c r="ORQ48" s="597"/>
      <c r="ORR48" s="597"/>
      <c r="ORS48" s="597"/>
      <c r="ORT48" s="597"/>
      <c r="ORU48" s="597" t="s">
        <v>409</v>
      </c>
      <c r="ORV48" s="597"/>
      <c r="ORW48" s="597"/>
      <c r="ORX48" s="597"/>
      <c r="ORY48" s="597"/>
      <c r="ORZ48" s="597"/>
      <c r="OSA48" s="597"/>
      <c r="OSB48" s="597"/>
      <c r="OSC48" s="597" t="s">
        <v>409</v>
      </c>
      <c r="OSD48" s="597"/>
      <c r="OSE48" s="597"/>
      <c r="OSF48" s="597"/>
      <c r="OSG48" s="597"/>
      <c r="OSH48" s="597"/>
      <c r="OSI48" s="597"/>
      <c r="OSJ48" s="597"/>
      <c r="OSK48" s="597" t="s">
        <v>409</v>
      </c>
      <c r="OSL48" s="597"/>
      <c r="OSM48" s="597"/>
      <c r="OSN48" s="597"/>
      <c r="OSO48" s="597"/>
      <c r="OSP48" s="597"/>
      <c r="OSQ48" s="597"/>
      <c r="OSR48" s="597"/>
      <c r="OSS48" s="597" t="s">
        <v>409</v>
      </c>
      <c r="OST48" s="597"/>
      <c r="OSU48" s="597"/>
      <c r="OSV48" s="597"/>
      <c r="OSW48" s="597"/>
      <c r="OSX48" s="597"/>
      <c r="OSY48" s="597"/>
      <c r="OSZ48" s="597"/>
      <c r="OTA48" s="597" t="s">
        <v>409</v>
      </c>
      <c r="OTB48" s="597"/>
      <c r="OTC48" s="597"/>
      <c r="OTD48" s="597"/>
      <c r="OTE48" s="597"/>
      <c r="OTF48" s="597"/>
      <c r="OTG48" s="597"/>
      <c r="OTH48" s="597"/>
      <c r="OTI48" s="597" t="s">
        <v>409</v>
      </c>
      <c r="OTJ48" s="597"/>
      <c r="OTK48" s="597"/>
      <c r="OTL48" s="597"/>
      <c r="OTM48" s="597"/>
      <c r="OTN48" s="597"/>
      <c r="OTO48" s="597"/>
      <c r="OTP48" s="597"/>
      <c r="OTQ48" s="597" t="s">
        <v>409</v>
      </c>
      <c r="OTR48" s="597"/>
      <c r="OTS48" s="597"/>
      <c r="OTT48" s="597"/>
      <c r="OTU48" s="597"/>
      <c r="OTV48" s="597"/>
      <c r="OTW48" s="597"/>
      <c r="OTX48" s="597"/>
      <c r="OTY48" s="597" t="s">
        <v>409</v>
      </c>
      <c r="OTZ48" s="597"/>
      <c r="OUA48" s="597"/>
      <c r="OUB48" s="597"/>
      <c r="OUC48" s="597"/>
      <c r="OUD48" s="597"/>
      <c r="OUE48" s="597"/>
      <c r="OUF48" s="597"/>
      <c r="OUG48" s="597" t="s">
        <v>409</v>
      </c>
      <c r="OUH48" s="597"/>
      <c r="OUI48" s="597"/>
      <c r="OUJ48" s="597"/>
      <c r="OUK48" s="597"/>
      <c r="OUL48" s="597"/>
      <c r="OUM48" s="597"/>
      <c r="OUN48" s="597"/>
      <c r="OUO48" s="597" t="s">
        <v>409</v>
      </c>
      <c r="OUP48" s="597"/>
      <c r="OUQ48" s="597"/>
      <c r="OUR48" s="597"/>
      <c r="OUS48" s="597"/>
      <c r="OUT48" s="597"/>
      <c r="OUU48" s="597"/>
      <c r="OUV48" s="597"/>
      <c r="OUW48" s="597" t="s">
        <v>409</v>
      </c>
      <c r="OUX48" s="597"/>
      <c r="OUY48" s="597"/>
      <c r="OUZ48" s="597"/>
      <c r="OVA48" s="597"/>
      <c r="OVB48" s="597"/>
      <c r="OVC48" s="597"/>
      <c r="OVD48" s="597"/>
      <c r="OVE48" s="597" t="s">
        <v>409</v>
      </c>
      <c r="OVF48" s="597"/>
      <c r="OVG48" s="597"/>
      <c r="OVH48" s="597"/>
      <c r="OVI48" s="597"/>
      <c r="OVJ48" s="597"/>
      <c r="OVK48" s="597"/>
      <c r="OVL48" s="597"/>
      <c r="OVM48" s="597" t="s">
        <v>409</v>
      </c>
      <c r="OVN48" s="597"/>
      <c r="OVO48" s="597"/>
      <c r="OVP48" s="597"/>
      <c r="OVQ48" s="597"/>
      <c r="OVR48" s="597"/>
      <c r="OVS48" s="597"/>
      <c r="OVT48" s="597"/>
      <c r="OVU48" s="597" t="s">
        <v>409</v>
      </c>
      <c r="OVV48" s="597"/>
      <c r="OVW48" s="597"/>
      <c r="OVX48" s="597"/>
      <c r="OVY48" s="597"/>
      <c r="OVZ48" s="597"/>
      <c r="OWA48" s="597"/>
      <c r="OWB48" s="597"/>
      <c r="OWC48" s="597" t="s">
        <v>409</v>
      </c>
      <c r="OWD48" s="597"/>
      <c r="OWE48" s="597"/>
      <c r="OWF48" s="597"/>
      <c r="OWG48" s="597"/>
      <c r="OWH48" s="597"/>
      <c r="OWI48" s="597"/>
      <c r="OWJ48" s="597"/>
      <c r="OWK48" s="597" t="s">
        <v>409</v>
      </c>
      <c r="OWL48" s="597"/>
      <c r="OWM48" s="597"/>
      <c r="OWN48" s="597"/>
      <c r="OWO48" s="597"/>
      <c r="OWP48" s="597"/>
      <c r="OWQ48" s="597"/>
      <c r="OWR48" s="597"/>
      <c r="OWS48" s="597" t="s">
        <v>409</v>
      </c>
      <c r="OWT48" s="597"/>
      <c r="OWU48" s="597"/>
      <c r="OWV48" s="597"/>
      <c r="OWW48" s="597"/>
      <c r="OWX48" s="597"/>
      <c r="OWY48" s="597"/>
      <c r="OWZ48" s="597"/>
      <c r="OXA48" s="597" t="s">
        <v>409</v>
      </c>
      <c r="OXB48" s="597"/>
      <c r="OXC48" s="597"/>
      <c r="OXD48" s="597"/>
      <c r="OXE48" s="597"/>
      <c r="OXF48" s="597"/>
      <c r="OXG48" s="597"/>
      <c r="OXH48" s="597"/>
      <c r="OXI48" s="597" t="s">
        <v>409</v>
      </c>
      <c r="OXJ48" s="597"/>
      <c r="OXK48" s="597"/>
      <c r="OXL48" s="597"/>
      <c r="OXM48" s="597"/>
      <c r="OXN48" s="597"/>
      <c r="OXO48" s="597"/>
      <c r="OXP48" s="597"/>
      <c r="OXQ48" s="597" t="s">
        <v>409</v>
      </c>
      <c r="OXR48" s="597"/>
      <c r="OXS48" s="597"/>
      <c r="OXT48" s="597"/>
      <c r="OXU48" s="597"/>
      <c r="OXV48" s="597"/>
      <c r="OXW48" s="597"/>
      <c r="OXX48" s="597"/>
      <c r="OXY48" s="597" t="s">
        <v>409</v>
      </c>
      <c r="OXZ48" s="597"/>
      <c r="OYA48" s="597"/>
      <c r="OYB48" s="597"/>
      <c r="OYC48" s="597"/>
      <c r="OYD48" s="597"/>
      <c r="OYE48" s="597"/>
      <c r="OYF48" s="597"/>
      <c r="OYG48" s="597" t="s">
        <v>409</v>
      </c>
      <c r="OYH48" s="597"/>
      <c r="OYI48" s="597"/>
      <c r="OYJ48" s="597"/>
      <c r="OYK48" s="597"/>
      <c r="OYL48" s="597"/>
      <c r="OYM48" s="597"/>
      <c r="OYN48" s="597"/>
      <c r="OYO48" s="597" t="s">
        <v>409</v>
      </c>
      <c r="OYP48" s="597"/>
      <c r="OYQ48" s="597"/>
      <c r="OYR48" s="597"/>
      <c r="OYS48" s="597"/>
      <c r="OYT48" s="597"/>
      <c r="OYU48" s="597"/>
      <c r="OYV48" s="597"/>
      <c r="OYW48" s="597" t="s">
        <v>409</v>
      </c>
      <c r="OYX48" s="597"/>
      <c r="OYY48" s="597"/>
      <c r="OYZ48" s="597"/>
      <c r="OZA48" s="597"/>
      <c r="OZB48" s="597"/>
      <c r="OZC48" s="597"/>
      <c r="OZD48" s="597"/>
      <c r="OZE48" s="597" t="s">
        <v>409</v>
      </c>
      <c r="OZF48" s="597"/>
      <c r="OZG48" s="597"/>
      <c r="OZH48" s="597"/>
      <c r="OZI48" s="597"/>
      <c r="OZJ48" s="597"/>
      <c r="OZK48" s="597"/>
      <c r="OZL48" s="597"/>
      <c r="OZM48" s="597" t="s">
        <v>409</v>
      </c>
      <c r="OZN48" s="597"/>
      <c r="OZO48" s="597"/>
      <c r="OZP48" s="597"/>
      <c r="OZQ48" s="597"/>
      <c r="OZR48" s="597"/>
      <c r="OZS48" s="597"/>
      <c r="OZT48" s="597"/>
      <c r="OZU48" s="597" t="s">
        <v>409</v>
      </c>
      <c r="OZV48" s="597"/>
      <c r="OZW48" s="597"/>
      <c r="OZX48" s="597"/>
      <c r="OZY48" s="597"/>
      <c r="OZZ48" s="597"/>
      <c r="PAA48" s="597"/>
      <c r="PAB48" s="597"/>
      <c r="PAC48" s="597" t="s">
        <v>409</v>
      </c>
      <c r="PAD48" s="597"/>
      <c r="PAE48" s="597"/>
      <c r="PAF48" s="597"/>
      <c r="PAG48" s="597"/>
      <c r="PAH48" s="597"/>
      <c r="PAI48" s="597"/>
      <c r="PAJ48" s="597"/>
      <c r="PAK48" s="597" t="s">
        <v>409</v>
      </c>
      <c r="PAL48" s="597"/>
      <c r="PAM48" s="597"/>
      <c r="PAN48" s="597"/>
      <c r="PAO48" s="597"/>
      <c r="PAP48" s="597"/>
      <c r="PAQ48" s="597"/>
      <c r="PAR48" s="597"/>
      <c r="PAS48" s="597" t="s">
        <v>409</v>
      </c>
      <c r="PAT48" s="597"/>
      <c r="PAU48" s="597"/>
      <c r="PAV48" s="597"/>
      <c r="PAW48" s="597"/>
      <c r="PAX48" s="597"/>
      <c r="PAY48" s="597"/>
      <c r="PAZ48" s="597"/>
      <c r="PBA48" s="597" t="s">
        <v>409</v>
      </c>
      <c r="PBB48" s="597"/>
      <c r="PBC48" s="597"/>
      <c r="PBD48" s="597"/>
      <c r="PBE48" s="597"/>
      <c r="PBF48" s="597"/>
      <c r="PBG48" s="597"/>
      <c r="PBH48" s="597"/>
      <c r="PBI48" s="597" t="s">
        <v>409</v>
      </c>
      <c r="PBJ48" s="597"/>
      <c r="PBK48" s="597"/>
      <c r="PBL48" s="597"/>
      <c r="PBM48" s="597"/>
      <c r="PBN48" s="597"/>
      <c r="PBO48" s="597"/>
      <c r="PBP48" s="597"/>
      <c r="PBQ48" s="597" t="s">
        <v>409</v>
      </c>
      <c r="PBR48" s="597"/>
      <c r="PBS48" s="597"/>
      <c r="PBT48" s="597"/>
      <c r="PBU48" s="597"/>
      <c r="PBV48" s="597"/>
      <c r="PBW48" s="597"/>
      <c r="PBX48" s="597"/>
      <c r="PBY48" s="597" t="s">
        <v>409</v>
      </c>
      <c r="PBZ48" s="597"/>
      <c r="PCA48" s="597"/>
      <c r="PCB48" s="597"/>
      <c r="PCC48" s="597"/>
      <c r="PCD48" s="597"/>
      <c r="PCE48" s="597"/>
      <c r="PCF48" s="597"/>
      <c r="PCG48" s="597" t="s">
        <v>409</v>
      </c>
      <c r="PCH48" s="597"/>
      <c r="PCI48" s="597"/>
      <c r="PCJ48" s="597"/>
      <c r="PCK48" s="597"/>
      <c r="PCL48" s="597"/>
      <c r="PCM48" s="597"/>
      <c r="PCN48" s="597"/>
      <c r="PCO48" s="597" t="s">
        <v>409</v>
      </c>
      <c r="PCP48" s="597"/>
      <c r="PCQ48" s="597"/>
      <c r="PCR48" s="597"/>
      <c r="PCS48" s="597"/>
      <c r="PCT48" s="597"/>
      <c r="PCU48" s="597"/>
      <c r="PCV48" s="597"/>
      <c r="PCW48" s="597" t="s">
        <v>409</v>
      </c>
      <c r="PCX48" s="597"/>
      <c r="PCY48" s="597"/>
      <c r="PCZ48" s="597"/>
      <c r="PDA48" s="597"/>
      <c r="PDB48" s="597"/>
      <c r="PDC48" s="597"/>
      <c r="PDD48" s="597"/>
      <c r="PDE48" s="597" t="s">
        <v>409</v>
      </c>
      <c r="PDF48" s="597"/>
      <c r="PDG48" s="597"/>
      <c r="PDH48" s="597"/>
      <c r="PDI48" s="597"/>
      <c r="PDJ48" s="597"/>
      <c r="PDK48" s="597"/>
      <c r="PDL48" s="597"/>
      <c r="PDM48" s="597" t="s">
        <v>409</v>
      </c>
      <c r="PDN48" s="597"/>
      <c r="PDO48" s="597"/>
      <c r="PDP48" s="597"/>
      <c r="PDQ48" s="597"/>
      <c r="PDR48" s="597"/>
      <c r="PDS48" s="597"/>
      <c r="PDT48" s="597"/>
      <c r="PDU48" s="597" t="s">
        <v>409</v>
      </c>
      <c r="PDV48" s="597"/>
      <c r="PDW48" s="597"/>
      <c r="PDX48" s="597"/>
      <c r="PDY48" s="597"/>
      <c r="PDZ48" s="597"/>
      <c r="PEA48" s="597"/>
      <c r="PEB48" s="597"/>
      <c r="PEC48" s="597" t="s">
        <v>409</v>
      </c>
      <c r="PED48" s="597"/>
      <c r="PEE48" s="597"/>
      <c r="PEF48" s="597"/>
      <c r="PEG48" s="597"/>
      <c r="PEH48" s="597"/>
      <c r="PEI48" s="597"/>
      <c r="PEJ48" s="597"/>
      <c r="PEK48" s="597" t="s">
        <v>409</v>
      </c>
      <c r="PEL48" s="597"/>
      <c r="PEM48" s="597"/>
      <c r="PEN48" s="597"/>
      <c r="PEO48" s="597"/>
      <c r="PEP48" s="597"/>
      <c r="PEQ48" s="597"/>
      <c r="PER48" s="597"/>
      <c r="PES48" s="597" t="s">
        <v>409</v>
      </c>
      <c r="PET48" s="597"/>
      <c r="PEU48" s="597"/>
      <c r="PEV48" s="597"/>
      <c r="PEW48" s="597"/>
      <c r="PEX48" s="597"/>
      <c r="PEY48" s="597"/>
      <c r="PEZ48" s="597"/>
      <c r="PFA48" s="597" t="s">
        <v>409</v>
      </c>
      <c r="PFB48" s="597"/>
      <c r="PFC48" s="597"/>
      <c r="PFD48" s="597"/>
      <c r="PFE48" s="597"/>
      <c r="PFF48" s="597"/>
      <c r="PFG48" s="597"/>
      <c r="PFH48" s="597"/>
      <c r="PFI48" s="597" t="s">
        <v>409</v>
      </c>
      <c r="PFJ48" s="597"/>
      <c r="PFK48" s="597"/>
      <c r="PFL48" s="597"/>
      <c r="PFM48" s="597"/>
      <c r="PFN48" s="597"/>
      <c r="PFO48" s="597"/>
      <c r="PFP48" s="597"/>
      <c r="PFQ48" s="597" t="s">
        <v>409</v>
      </c>
      <c r="PFR48" s="597"/>
      <c r="PFS48" s="597"/>
      <c r="PFT48" s="597"/>
      <c r="PFU48" s="597"/>
      <c r="PFV48" s="597"/>
      <c r="PFW48" s="597"/>
      <c r="PFX48" s="597"/>
      <c r="PFY48" s="597" t="s">
        <v>409</v>
      </c>
      <c r="PFZ48" s="597"/>
      <c r="PGA48" s="597"/>
      <c r="PGB48" s="597"/>
      <c r="PGC48" s="597"/>
      <c r="PGD48" s="597"/>
      <c r="PGE48" s="597"/>
      <c r="PGF48" s="597"/>
      <c r="PGG48" s="597" t="s">
        <v>409</v>
      </c>
      <c r="PGH48" s="597"/>
      <c r="PGI48" s="597"/>
      <c r="PGJ48" s="597"/>
      <c r="PGK48" s="597"/>
      <c r="PGL48" s="597"/>
      <c r="PGM48" s="597"/>
      <c r="PGN48" s="597"/>
      <c r="PGO48" s="597" t="s">
        <v>409</v>
      </c>
      <c r="PGP48" s="597"/>
      <c r="PGQ48" s="597"/>
      <c r="PGR48" s="597"/>
      <c r="PGS48" s="597"/>
      <c r="PGT48" s="597"/>
      <c r="PGU48" s="597"/>
      <c r="PGV48" s="597"/>
      <c r="PGW48" s="597" t="s">
        <v>409</v>
      </c>
      <c r="PGX48" s="597"/>
      <c r="PGY48" s="597"/>
      <c r="PGZ48" s="597"/>
      <c r="PHA48" s="597"/>
      <c r="PHB48" s="597"/>
      <c r="PHC48" s="597"/>
      <c r="PHD48" s="597"/>
      <c r="PHE48" s="597" t="s">
        <v>409</v>
      </c>
      <c r="PHF48" s="597"/>
      <c r="PHG48" s="597"/>
      <c r="PHH48" s="597"/>
      <c r="PHI48" s="597"/>
      <c r="PHJ48" s="597"/>
      <c r="PHK48" s="597"/>
      <c r="PHL48" s="597"/>
      <c r="PHM48" s="597" t="s">
        <v>409</v>
      </c>
      <c r="PHN48" s="597"/>
      <c r="PHO48" s="597"/>
      <c r="PHP48" s="597"/>
      <c r="PHQ48" s="597"/>
      <c r="PHR48" s="597"/>
      <c r="PHS48" s="597"/>
      <c r="PHT48" s="597"/>
      <c r="PHU48" s="597" t="s">
        <v>409</v>
      </c>
      <c r="PHV48" s="597"/>
      <c r="PHW48" s="597"/>
      <c r="PHX48" s="597"/>
      <c r="PHY48" s="597"/>
      <c r="PHZ48" s="597"/>
      <c r="PIA48" s="597"/>
      <c r="PIB48" s="597"/>
      <c r="PIC48" s="597" t="s">
        <v>409</v>
      </c>
      <c r="PID48" s="597"/>
      <c r="PIE48" s="597"/>
      <c r="PIF48" s="597"/>
      <c r="PIG48" s="597"/>
      <c r="PIH48" s="597"/>
      <c r="PII48" s="597"/>
      <c r="PIJ48" s="597"/>
      <c r="PIK48" s="597" t="s">
        <v>409</v>
      </c>
      <c r="PIL48" s="597"/>
      <c r="PIM48" s="597"/>
      <c r="PIN48" s="597"/>
      <c r="PIO48" s="597"/>
      <c r="PIP48" s="597"/>
      <c r="PIQ48" s="597"/>
      <c r="PIR48" s="597"/>
      <c r="PIS48" s="597" t="s">
        <v>409</v>
      </c>
      <c r="PIT48" s="597"/>
      <c r="PIU48" s="597"/>
      <c r="PIV48" s="597"/>
      <c r="PIW48" s="597"/>
      <c r="PIX48" s="597"/>
      <c r="PIY48" s="597"/>
      <c r="PIZ48" s="597"/>
      <c r="PJA48" s="597" t="s">
        <v>409</v>
      </c>
      <c r="PJB48" s="597"/>
      <c r="PJC48" s="597"/>
      <c r="PJD48" s="597"/>
      <c r="PJE48" s="597"/>
      <c r="PJF48" s="597"/>
      <c r="PJG48" s="597"/>
      <c r="PJH48" s="597"/>
      <c r="PJI48" s="597" t="s">
        <v>409</v>
      </c>
      <c r="PJJ48" s="597"/>
      <c r="PJK48" s="597"/>
      <c r="PJL48" s="597"/>
      <c r="PJM48" s="597"/>
      <c r="PJN48" s="597"/>
      <c r="PJO48" s="597"/>
      <c r="PJP48" s="597"/>
      <c r="PJQ48" s="597" t="s">
        <v>409</v>
      </c>
      <c r="PJR48" s="597"/>
      <c r="PJS48" s="597"/>
      <c r="PJT48" s="597"/>
      <c r="PJU48" s="597"/>
      <c r="PJV48" s="597"/>
      <c r="PJW48" s="597"/>
      <c r="PJX48" s="597"/>
      <c r="PJY48" s="597" t="s">
        <v>409</v>
      </c>
      <c r="PJZ48" s="597"/>
      <c r="PKA48" s="597"/>
      <c r="PKB48" s="597"/>
      <c r="PKC48" s="597"/>
      <c r="PKD48" s="597"/>
      <c r="PKE48" s="597"/>
      <c r="PKF48" s="597"/>
      <c r="PKG48" s="597" t="s">
        <v>409</v>
      </c>
      <c r="PKH48" s="597"/>
      <c r="PKI48" s="597"/>
      <c r="PKJ48" s="597"/>
      <c r="PKK48" s="597"/>
      <c r="PKL48" s="597"/>
      <c r="PKM48" s="597"/>
      <c r="PKN48" s="597"/>
      <c r="PKO48" s="597" t="s">
        <v>409</v>
      </c>
      <c r="PKP48" s="597"/>
      <c r="PKQ48" s="597"/>
      <c r="PKR48" s="597"/>
      <c r="PKS48" s="597"/>
      <c r="PKT48" s="597"/>
      <c r="PKU48" s="597"/>
      <c r="PKV48" s="597"/>
      <c r="PKW48" s="597" t="s">
        <v>409</v>
      </c>
      <c r="PKX48" s="597"/>
      <c r="PKY48" s="597"/>
      <c r="PKZ48" s="597"/>
      <c r="PLA48" s="597"/>
      <c r="PLB48" s="597"/>
      <c r="PLC48" s="597"/>
      <c r="PLD48" s="597"/>
      <c r="PLE48" s="597" t="s">
        <v>409</v>
      </c>
      <c r="PLF48" s="597"/>
      <c r="PLG48" s="597"/>
      <c r="PLH48" s="597"/>
      <c r="PLI48" s="597"/>
      <c r="PLJ48" s="597"/>
      <c r="PLK48" s="597"/>
      <c r="PLL48" s="597"/>
      <c r="PLM48" s="597" t="s">
        <v>409</v>
      </c>
      <c r="PLN48" s="597"/>
      <c r="PLO48" s="597"/>
      <c r="PLP48" s="597"/>
      <c r="PLQ48" s="597"/>
      <c r="PLR48" s="597"/>
      <c r="PLS48" s="597"/>
      <c r="PLT48" s="597"/>
      <c r="PLU48" s="597" t="s">
        <v>409</v>
      </c>
      <c r="PLV48" s="597"/>
      <c r="PLW48" s="597"/>
      <c r="PLX48" s="597"/>
      <c r="PLY48" s="597"/>
      <c r="PLZ48" s="597"/>
      <c r="PMA48" s="597"/>
      <c r="PMB48" s="597"/>
      <c r="PMC48" s="597" t="s">
        <v>409</v>
      </c>
      <c r="PMD48" s="597"/>
      <c r="PME48" s="597"/>
      <c r="PMF48" s="597"/>
      <c r="PMG48" s="597"/>
      <c r="PMH48" s="597"/>
      <c r="PMI48" s="597"/>
      <c r="PMJ48" s="597"/>
      <c r="PMK48" s="597" t="s">
        <v>409</v>
      </c>
      <c r="PML48" s="597"/>
      <c r="PMM48" s="597"/>
      <c r="PMN48" s="597"/>
      <c r="PMO48" s="597"/>
      <c r="PMP48" s="597"/>
      <c r="PMQ48" s="597"/>
      <c r="PMR48" s="597"/>
      <c r="PMS48" s="597" t="s">
        <v>409</v>
      </c>
      <c r="PMT48" s="597"/>
      <c r="PMU48" s="597"/>
      <c r="PMV48" s="597"/>
      <c r="PMW48" s="597"/>
      <c r="PMX48" s="597"/>
      <c r="PMY48" s="597"/>
      <c r="PMZ48" s="597"/>
      <c r="PNA48" s="597" t="s">
        <v>409</v>
      </c>
      <c r="PNB48" s="597"/>
      <c r="PNC48" s="597"/>
      <c r="PND48" s="597"/>
      <c r="PNE48" s="597"/>
      <c r="PNF48" s="597"/>
      <c r="PNG48" s="597"/>
      <c r="PNH48" s="597"/>
      <c r="PNI48" s="597" t="s">
        <v>409</v>
      </c>
      <c r="PNJ48" s="597"/>
      <c r="PNK48" s="597"/>
      <c r="PNL48" s="597"/>
      <c r="PNM48" s="597"/>
      <c r="PNN48" s="597"/>
      <c r="PNO48" s="597"/>
      <c r="PNP48" s="597"/>
      <c r="PNQ48" s="597" t="s">
        <v>409</v>
      </c>
      <c r="PNR48" s="597"/>
      <c r="PNS48" s="597"/>
      <c r="PNT48" s="597"/>
      <c r="PNU48" s="597"/>
      <c r="PNV48" s="597"/>
      <c r="PNW48" s="597"/>
      <c r="PNX48" s="597"/>
      <c r="PNY48" s="597" t="s">
        <v>409</v>
      </c>
      <c r="PNZ48" s="597"/>
      <c r="POA48" s="597"/>
      <c r="POB48" s="597"/>
      <c r="POC48" s="597"/>
      <c r="POD48" s="597"/>
      <c r="POE48" s="597"/>
      <c r="POF48" s="597"/>
      <c r="POG48" s="597" t="s">
        <v>409</v>
      </c>
      <c r="POH48" s="597"/>
      <c r="POI48" s="597"/>
      <c r="POJ48" s="597"/>
      <c r="POK48" s="597"/>
      <c r="POL48" s="597"/>
      <c r="POM48" s="597"/>
      <c r="PON48" s="597"/>
      <c r="POO48" s="597" t="s">
        <v>409</v>
      </c>
      <c r="POP48" s="597"/>
      <c r="POQ48" s="597"/>
      <c r="POR48" s="597"/>
      <c r="POS48" s="597"/>
      <c r="POT48" s="597"/>
      <c r="POU48" s="597"/>
      <c r="POV48" s="597"/>
      <c r="POW48" s="597" t="s">
        <v>409</v>
      </c>
      <c r="POX48" s="597"/>
      <c r="POY48" s="597"/>
      <c r="POZ48" s="597"/>
      <c r="PPA48" s="597"/>
      <c r="PPB48" s="597"/>
      <c r="PPC48" s="597"/>
      <c r="PPD48" s="597"/>
      <c r="PPE48" s="597" t="s">
        <v>409</v>
      </c>
      <c r="PPF48" s="597"/>
      <c r="PPG48" s="597"/>
      <c r="PPH48" s="597"/>
      <c r="PPI48" s="597"/>
      <c r="PPJ48" s="597"/>
      <c r="PPK48" s="597"/>
      <c r="PPL48" s="597"/>
      <c r="PPM48" s="597" t="s">
        <v>409</v>
      </c>
      <c r="PPN48" s="597"/>
      <c r="PPO48" s="597"/>
      <c r="PPP48" s="597"/>
      <c r="PPQ48" s="597"/>
      <c r="PPR48" s="597"/>
      <c r="PPS48" s="597"/>
      <c r="PPT48" s="597"/>
      <c r="PPU48" s="597" t="s">
        <v>409</v>
      </c>
      <c r="PPV48" s="597"/>
      <c r="PPW48" s="597"/>
      <c r="PPX48" s="597"/>
      <c r="PPY48" s="597"/>
      <c r="PPZ48" s="597"/>
      <c r="PQA48" s="597"/>
      <c r="PQB48" s="597"/>
      <c r="PQC48" s="597" t="s">
        <v>409</v>
      </c>
      <c r="PQD48" s="597"/>
      <c r="PQE48" s="597"/>
      <c r="PQF48" s="597"/>
      <c r="PQG48" s="597"/>
      <c r="PQH48" s="597"/>
      <c r="PQI48" s="597"/>
      <c r="PQJ48" s="597"/>
      <c r="PQK48" s="597" t="s">
        <v>409</v>
      </c>
      <c r="PQL48" s="597"/>
      <c r="PQM48" s="597"/>
      <c r="PQN48" s="597"/>
      <c r="PQO48" s="597"/>
      <c r="PQP48" s="597"/>
      <c r="PQQ48" s="597"/>
      <c r="PQR48" s="597"/>
      <c r="PQS48" s="597" t="s">
        <v>409</v>
      </c>
      <c r="PQT48" s="597"/>
      <c r="PQU48" s="597"/>
      <c r="PQV48" s="597"/>
      <c r="PQW48" s="597"/>
      <c r="PQX48" s="597"/>
      <c r="PQY48" s="597"/>
      <c r="PQZ48" s="597"/>
      <c r="PRA48" s="597" t="s">
        <v>409</v>
      </c>
      <c r="PRB48" s="597"/>
      <c r="PRC48" s="597"/>
      <c r="PRD48" s="597"/>
      <c r="PRE48" s="597"/>
      <c r="PRF48" s="597"/>
      <c r="PRG48" s="597"/>
      <c r="PRH48" s="597"/>
      <c r="PRI48" s="597" t="s">
        <v>409</v>
      </c>
      <c r="PRJ48" s="597"/>
      <c r="PRK48" s="597"/>
      <c r="PRL48" s="597"/>
      <c r="PRM48" s="597"/>
      <c r="PRN48" s="597"/>
      <c r="PRO48" s="597"/>
      <c r="PRP48" s="597"/>
      <c r="PRQ48" s="597" t="s">
        <v>409</v>
      </c>
      <c r="PRR48" s="597"/>
      <c r="PRS48" s="597"/>
      <c r="PRT48" s="597"/>
      <c r="PRU48" s="597"/>
      <c r="PRV48" s="597"/>
      <c r="PRW48" s="597"/>
      <c r="PRX48" s="597"/>
      <c r="PRY48" s="597" t="s">
        <v>409</v>
      </c>
      <c r="PRZ48" s="597"/>
      <c r="PSA48" s="597"/>
      <c r="PSB48" s="597"/>
      <c r="PSC48" s="597"/>
      <c r="PSD48" s="597"/>
      <c r="PSE48" s="597"/>
      <c r="PSF48" s="597"/>
      <c r="PSG48" s="597" t="s">
        <v>409</v>
      </c>
      <c r="PSH48" s="597"/>
      <c r="PSI48" s="597"/>
      <c r="PSJ48" s="597"/>
      <c r="PSK48" s="597"/>
      <c r="PSL48" s="597"/>
      <c r="PSM48" s="597"/>
      <c r="PSN48" s="597"/>
      <c r="PSO48" s="597" t="s">
        <v>409</v>
      </c>
      <c r="PSP48" s="597"/>
      <c r="PSQ48" s="597"/>
      <c r="PSR48" s="597"/>
      <c r="PSS48" s="597"/>
      <c r="PST48" s="597"/>
      <c r="PSU48" s="597"/>
      <c r="PSV48" s="597"/>
      <c r="PSW48" s="597" t="s">
        <v>409</v>
      </c>
      <c r="PSX48" s="597"/>
      <c r="PSY48" s="597"/>
      <c r="PSZ48" s="597"/>
      <c r="PTA48" s="597"/>
      <c r="PTB48" s="597"/>
      <c r="PTC48" s="597"/>
      <c r="PTD48" s="597"/>
      <c r="PTE48" s="597" t="s">
        <v>409</v>
      </c>
      <c r="PTF48" s="597"/>
      <c r="PTG48" s="597"/>
      <c r="PTH48" s="597"/>
      <c r="PTI48" s="597"/>
      <c r="PTJ48" s="597"/>
      <c r="PTK48" s="597"/>
      <c r="PTL48" s="597"/>
      <c r="PTM48" s="597" t="s">
        <v>409</v>
      </c>
      <c r="PTN48" s="597"/>
      <c r="PTO48" s="597"/>
      <c r="PTP48" s="597"/>
      <c r="PTQ48" s="597"/>
      <c r="PTR48" s="597"/>
      <c r="PTS48" s="597"/>
      <c r="PTT48" s="597"/>
      <c r="PTU48" s="597" t="s">
        <v>409</v>
      </c>
      <c r="PTV48" s="597"/>
      <c r="PTW48" s="597"/>
      <c r="PTX48" s="597"/>
      <c r="PTY48" s="597"/>
      <c r="PTZ48" s="597"/>
      <c r="PUA48" s="597"/>
      <c r="PUB48" s="597"/>
      <c r="PUC48" s="597" t="s">
        <v>409</v>
      </c>
      <c r="PUD48" s="597"/>
      <c r="PUE48" s="597"/>
      <c r="PUF48" s="597"/>
      <c r="PUG48" s="597"/>
      <c r="PUH48" s="597"/>
      <c r="PUI48" s="597"/>
      <c r="PUJ48" s="597"/>
      <c r="PUK48" s="597" t="s">
        <v>409</v>
      </c>
      <c r="PUL48" s="597"/>
      <c r="PUM48" s="597"/>
      <c r="PUN48" s="597"/>
      <c r="PUO48" s="597"/>
      <c r="PUP48" s="597"/>
      <c r="PUQ48" s="597"/>
      <c r="PUR48" s="597"/>
      <c r="PUS48" s="597" t="s">
        <v>409</v>
      </c>
      <c r="PUT48" s="597"/>
      <c r="PUU48" s="597"/>
      <c r="PUV48" s="597"/>
      <c r="PUW48" s="597"/>
      <c r="PUX48" s="597"/>
      <c r="PUY48" s="597"/>
      <c r="PUZ48" s="597"/>
      <c r="PVA48" s="597" t="s">
        <v>409</v>
      </c>
      <c r="PVB48" s="597"/>
      <c r="PVC48" s="597"/>
      <c r="PVD48" s="597"/>
      <c r="PVE48" s="597"/>
      <c r="PVF48" s="597"/>
      <c r="PVG48" s="597"/>
      <c r="PVH48" s="597"/>
      <c r="PVI48" s="597" t="s">
        <v>409</v>
      </c>
      <c r="PVJ48" s="597"/>
      <c r="PVK48" s="597"/>
      <c r="PVL48" s="597"/>
      <c r="PVM48" s="597"/>
      <c r="PVN48" s="597"/>
      <c r="PVO48" s="597"/>
      <c r="PVP48" s="597"/>
      <c r="PVQ48" s="597" t="s">
        <v>409</v>
      </c>
      <c r="PVR48" s="597"/>
      <c r="PVS48" s="597"/>
      <c r="PVT48" s="597"/>
      <c r="PVU48" s="597"/>
      <c r="PVV48" s="597"/>
      <c r="PVW48" s="597"/>
      <c r="PVX48" s="597"/>
      <c r="PVY48" s="597" t="s">
        <v>409</v>
      </c>
      <c r="PVZ48" s="597"/>
      <c r="PWA48" s="597"/>
      <c r="PWB48" s="597"/>
      <c r="PWC48" s="597"/>
      <c r="PWD48" s="597"/>
      <c r="PWE48" s="597"/>
      <c r="PWF48" s="597"/>
      <c r="PWG48" s="597" t="s">
        <v>409</v>
      </c>
      <c r="PWH48" s="597"/>
      <c r="PWI48" s="597"/>
      <c r="PWJ48" s="597"/>
      <c r="PWK48" s="597"/>
      <c r="PWL48" s="597"/>
      <c r="PWM48" s="597"/>
      <c r="PWN48" s="597"/>
      <c r="PWO48" s="597" t="s">
        <v>409</v>
      </c>
      <c r="PWP48" s="597"/>
      <c r="PWQ48" s="597"/>
      <c r="PWR48" s="597"/>
      <c r="PWS48" s="597"/>
      <c r="PWT48" s="597"/>
      <c r="PWU48" s="597"/>
      <c r="PWV48" s="597"/>
      <c r="PWW48" s="597" t="s">
        <v>409</v>
      </c>
      <c r="PWX48" s="597"/>
      <c r="PWY48" s="597"/>
      <c r="PWZ48" s="597"/>
      <c r="PXA48" s="597"/>
      <c r="PXB48" s="597"/>
      <c r="PXC48" s="597"/>
      <c r="PXD48" s="597"/>
      <c r="PXE48" s="597" t="s">
        <v>409</v>
      </c>
      <c r="PXF48" s="597"/>
      <c r="PXG48" s="597"/>
      <c r="PXH48" s="597"/>
      <c r="PXI48" s="597"/>
      <c r="PXJ48" s="597"/>
      <c r="PXK48" s="597"/>
      <c r="PXL48" s="597"/>
      <c r="PXM48" s="597" t="s">
        <v>409</v>
      </c>
      <c r="PXN48" s="597"/>
      <c r="PXO48" s="597"/>
      <c r="PXP48" s="597"/>
      <c r="PXQ48" s="597"/>
      <c r="PXR48" s="597"/>
      <c r="PXS48" s="597"/>
      <c r="PXT48" s="597"/>
      <c r="PXU48" s="597" t="s">
        <v>409</v>
      </c>
      <c r="PXV48" s="597"/>
      <c r="PXW48" s="597"/>
      <c r="PXX48" s="597"/>
      <c r="PXY48" s="597"/>
      <c r="PXZ48" s="597"/>
      <c r="PYA48" s="597"/>
      <c r="PYB48" s="597"/>
      <c r="PYC48" s="597" t="s">
        <v>409</v>
      </c>
      <c r="PYD48" s="597"/>
      <c r="PYE48" s="597"/>
      <c r="PYF48" s="597"/>
      <c r="PYG48" s="597"/>
      <c r="PYH48" s="597"/>
      <c r="PYI48" s="597"/>
      <c r="PYJ48" s="597"/>
      <c r="PYK48" s="597" t="s">
        <v>409</v>
      </c>
      <c r="PYL48" s="597"/>
      <c r="PYM48" s="597"/>
      <c r="PYN48" s="597"/>
      <c r="PYO48" s="597"/>
      <c r="PYP48" s="597"/>
      <c r="PYQ48" s="597"/>
      <c r="PYR48" s="597"/>
      <c r="PYS48" s="597" t="s">
        <v>409</v>
      </c>
      <c r="PYT48" s="597"/>
      <c r="PYU48" s="597"/>
      <c r="PYV48" s="597"/>
      <c r="PYW48" s="597"/>
      <c r="PYX48" s="597"/>
      <c r="PYY48" s="597"/>
      <c r="PYZ48" s="597"/>
      <c r="PZA48" s="597" t="s">
        <v>409</v>
      </c>
      <c r="PZB48" s="597"/>
      <c r="PZC48" s="597"/>
      <c r="PZD48" s="597"/>
      <c r="PZE48" s="597"/>
      <c r="PZF48" s="597"/>
      <c r="PZG48" s="597"/>
      <c r="PZH48" s="597"/>
      <c r="PZI48" s="597" t="s">
        <v>409</v>
      </c>
      <c r="PZJ48" s="597"/>
      <c r="PZK48" s="597"/>
      <c r="PZL48" s="597"/>
      <c r="PZM48" s="597"/>
      <c r="PZN48" s="597"/>
      <c r="PZO48" s="597"/>
      <c r="PZP48" s="597"/>
      <c r="PZQ48" s="597" t="s">
        <v>409</v>
      </c>
      <c r="PZR48" s="597"/>
      <c r="PZS48" s="597"/>
      <c r="PZT48" s="597"/>
      <c r="PZU48" s="597"/>
      <c r="PZV48" s="597"/>
      <c r="PZW48" s="597"/>
      <c r="PZX48" s="597"/>
      <c r="PZY48" s="597" t="s">
        <v>409</v>
      </c>
      <c r="PZZ48" s="597"/>
      <c r="QAA48" s="597"/>
      <c r="QAB48" s="597"/>
      <c r="QAC48" s="597"/>
      <c r="QAD48" s="597"/>
      <c r="QAE48" s="597"/>
      <c r="QAF48" s="597"/>
      <c r="QAG48" s="597" t="s">
        <v>409</v>
      </c>
      <c r="QAH48" s="597"/>
      <c r="QAI48" s="597"/>
      <c r="QAJ48" s="597"/>
      <c r="QAK48" s="597"/>
      <c r="QAL48" s="597"/>
      <c r="QAM48" s="597"/>
      <c r="QAN48" s="597"/>
      <c r="QAO48" s="597" t="s">
        <v>409</v>
      </c>
      <c r="QAP48" s="597"/>
      <c r="QAQ48" s="597"/>
      <c r="QAR48" s="597"/>
      <c r="QAS48" s="597"/>
      <c r="QAT48" s="597"/>
      <c r="QAU48" s="597"/>
      <c r="QAV48" s="597"/>
      <c r="QAW48" s="597" t="s">
        <v>409</v>
      </c>
      <c r="QAX48" s="597"/>
      <c r="QAY48" s="597"/>
      <c r="QAZ48" s="597"/>
      <c r="QBA48" s="597"/>
      <c r="QBB48" s="597"/>
      <c r="QBC48" s="597"/>
      <c r="QBD48" s="597"/>
      <c r="QBE48" s="597" t="s">
        <v>409</v>
      </c>
      <c r="QBF48" s="597"/>
      <c r="QBG48" s="597"/>
      <c r="QBH48" s="597"/>
      <c r="QBI48" s="597"/>
      <c r="QBJ48" s="597"/>
      <c r="QBK48" s="597"/>
      <c r="QBL48" s="597"/>
      <c r="QBM48" s="597" t="s">
        <v>409</v>
      </c>
      <c r="QBN48" s="597"/>
      <c r="QBO48" s="597"/>
      <c r="QBP48" s="597"/>
      <c r="QBQ48" s="597"/>
      <c r="QBR48" s="597"/>
      <c r="QBS48" s="597"/>
      <c r="QBT48" s="597"/>
      <c r="QBU48" s="597" t="s">
        <v>409</v>
      </c>
      <c r="QBV48" s="597"/>
      <c r="QBW48" s="597"/>
      <c r="QBX48" s="597"/>
      <c r="QBY48" s="597"/>
      <c r="QBZ48" s="597"/>
      <c r="QCA48" s="597"/>
      <c r="QCB48" s="597"/>
      <c r="QCC48" s="597" t="s">
        <v>409</v>
      </c>
      <c r="QCD48" s="597"/>
      <c r="QCE48" s="597"/>
      <c r="QCF48" s="597"/>
      <c r="QCG48" s="597"/>
      <c r="QCH48" s="597"/>
      <c r="QCI48" s="597"/>
      <c r="QCJ48" s="597"/>
      <c r="QCK48" s="597" t="s">
        <v>409</v>
      </c>
      <c r="QCL48" s="597"/>
      <c r="QCM48" s="597"/>
      <c r="QCN48" s="597"/>
      <c r="QCO48" s="597"/>
      <c r="QCP48" s="597"/>
      <c r="QCQ48" s="597"/>
      <c r="QCR48" s="597"/>
      <c r="QCS48" s="597" t="s">
        <v>409</v>
      </c>
      <c r="QCT48" s="597"/>
      <c r="QCU48" s="597"/>
      <c r="QCV48" s="597"/>
      <c r="QCW48" s="597"/>
      <c r="QCX48" s="597"/>
      <c r="QCY48" s="597"/>
      <c r="QCZ48" s="597"/>
      <c r="QDA48" s="597" t="s">
        <v>409</v>
      </c>
      <c r="QDB48" s="597"/>
      <c r="QDC48" s="597"/>
      <c r="QDD48" s="597"/>
      <c r="QDE48" s="597"/>
      <c r="QDF48" s="597"/>
      <c r="QDG48" s="597"/>
      <c r="QDH48" s="597"/>
      <c r="QDI48" s="597" t="s">
        <v>409</v>
      </c>
      <c r="QDJ48" s="597"/>
      <c r="QDK48" s="597"/>
      <c r="QDL48" s="597"/>
      <c r="QDM48" s="597"/>
      <c r="QDN48" s="597"/>
      <c r="QDO48" s="597"/>
      <c r="QDP48" s="597"/>
      <c r="QDQ48" s="597" t="s">
        <v>409</v>
      </c>
      <c r="QDR48" s="597"/>
      <c r="QDS48" s="597"/>
      <c r="QDT48" s="597"/>
      <c r="QDU48" s="597"/>
      <c r="QDV48" s="597"/>
      <c r="QDW48" s="597"/>
      <c r="QDX48" s="597"/>
      <c r="QDY48" s="597" t="s">
        <v>409</v>
      </c>
      <c r="QDZ48" s="597"/>
      <c r="QEA48" s="597"/>
      <c r="QEB48" s="597"/>
      <c r="QEC48" s="597"/>
      <c r="QED48" s="597"/>
      <c r="QEE48" s="597"/>
      <c r="QEF48" s="597"/>
      <c r="QEG48" s="597" t="s">
        <v>409</v>
      </c>
      <c r="QEH48" s="597"/>
      <c r="QEI48" s="597"/>
      <c r="QEJ48" s="597"/>
      <c r="QEK48" s="597"/>
      <c r="QEL48" s="597"/>
      <c r="QEM48" s="597"/>
      <c r="QEN48" s="597"/>
      <c r="QEO48" s="597" t="s">
        <v>409</v>
      </c>
      <c r="QEP48" s="597"/>
      <c r="QEQ48" s="597"/>
      <c r="QER48" s="597"/>
      <c r="QES48" s="597"/>
      <c r="QET48" s="597"/>
      <c r="QEU48" s="597"/>
      <c r="QEV48" s="597"/>
      <c r="QEW48" s="597" t="s">
        <v>409</v>
      </c>
      <c r="QEX48" s="597"/>
      <c r="QEY48" s="597"/>
      <c r="QEZ48" s="597"/>
      <c r="QFA48" s="597"/>
      <c r="QFB48" s="597"/>
      <c r="QFC48" s="597"/>
      <c r="QFD48" s="597"/>
      <c r="QFE48" s="597" t="s">
        <v>409</v>
      </c>
      <c r="QFF48" s="597"/>
      <c r="QFG48" s="597"/>
      <c r="QFH48" s="597"/>
      <c r="QFI48" s="597"/>
      <c r="QFJ48" s="597"/>
      <c r="QFK48" s="597"/>
      <c r="QFL48" s="597"/>
      <c r="QFM48" s="597" t="s">
        <v>409</v>
      </c>
      <c r="QFN48" s="597"/>
      <c r="QFO48" s="597"/>
      <c r="QFP48" s="597"/>
      <c r="QFQ48" s="597"/>
      <c r="QFR48" s="597"/>
      <c r="QFS48" s="597"/>
      <c r="QFT48" s="597"/>
      <c r="QFU48" s="597" t="s">
        <v>409</v>
      </c>
      <c r="QFV48" s="597"/>
      <c r="QFW48" s="597"/>
      <c r="QFX48" s="597"/>
      <c r="QFY48" s="597"/>
      <c r="QFZ48" s="597"/>
      <c r="QGA48" s="597"/>
      <c r="QGB48" s="597"/>
      <c r="QGC48" s="597" t="s">
        <v>409</v>
      </c>
      <c r="QGD48" s="597"/>
      <c r="QGE48" s="597"/>
      <c r="QGF48" s="597"/>
      <c r="QGG48" s="597"/>
      <c r="QGH48" s="597"/>
      <c r="QGI48" s="597"/>
      <c r="QGJ48" s="597"/>
      <c r="QGK48" s="597" t="s">
        <v>409</v>
      </c>
      <c r="QGL48" s="597"/>
      <c r="QGM48" s="597"/>
      <c r="QGN48" s="597"/>
      <c r="QGO48" s="597"/>
      <c r="QGP48" s="597"/>
      <c r="QGQ48" s="597"/>
      <c r="QGR48" s="597"/>
      <c r="QGS48" s="597" t="s">
        <v>409</v>
      </c>
      <c r="QGT48" s="597"/>
      <c r="QGU48" s="597"/>
      <c r="QGV48" s="597"/>
      <c r="QGW48" s="597"/>
      <c r="QGX48" s="597"/>
      <c r="QGY48" s="597"/>
      <c r="QGZ48" s="597"/>
      <c r="QHA48" s="597" t="s">
        <v>409</v>
      </c>
      <c r="QHB48" s="597"/>
      <c r="QHC48" s="597"/>
      <c r="QHD48" s="597"/>
      <c r="QHE48" s="597"/>
      <c r="QHF48" s="597"/>
      <c r="QHG48" s="597"/>
      <c r="QHH48" s="597"/>
      <c r="QHI48" s="597" t="s">
        <v>409</v>
      </c>
      <c r="QHJ48" s="597"/>
      <c r="QHK48" s="597"/>
      <c r="QHL48" s="597"/>
      <c r="QHM48" s="597"/>
      <c r="QHN48" s="597"/>
      <c r="QHO48" s="597"/>
      <c r="QHP48" s="597"/>
      <c r="QHQ48" s="597" t="s">
        <v>409</v>
      </c>
      <c r="QHR48" s="597"/>
      <c r="QHS48" s="597"/>
      <c r="QHT48" s="597"/>
      <c r="QHU48" s="597"/>
      <c r="QHV48" s="597"/>
      <c r="QHW48" s="597"/>
      <c r="QHX48" s="597"/>
      <c r="QHY48" s="597" t="s">
        <v>409</v>
      </c>
      <c r="QHZ48" s="597"/>
      <c r="QIA48" s="597"/>
      <c r="QIB48" s="597"/>
      <c r="QIC48" s="597"/>
      <c r="QID48" s="597"/>
      <c r="QIE48" s="597"/>
      <c r="QIF48" s="597"/>
      <c r="QIG48" s="597" t="s">
        <v>409</v>
      </c>
      <c r="QIH48" s="597"/>
      <c r="QII48" s="597"/>
      <c r="QIJ48" s="597"/>
      <c r="QIK48" s="597"/>
      <c r="QIL48" s="597"/>
      <c r="QIM48" s="597"/>
      <c r="QIN48" s="597"/>
      <c r="QIO48" s="597" t="s">
        <v>409</v>
      </c>
      <c r="QIP48" s="597"/>
      <c r="QIQ48" s="597"/>
      <c r="QIR48" s="597"/>
      <c r="QIS48" s="597"/>
      <c r="QIT48" s="597"/>
      <c r="QIU48" s="597"/>
      <c r="QIV48" s="597"/>
      <c r="QIW48" s="597" t="s">
        <v>409</v>
      </c>
      <c r="QIX48" s="597"/>
      <c r="QIY48" s="597"/>
      <c r="QIZ48" s="597"/>
      <c r="QJA48" s="597"/>
      <c r="QJB48" s="597"/>
      <c r="QJC48" s="597"/>
      <c r="QJD48" s="597"/>
      <c r="QJE48" s="597" t="s">
        <v>409</v>
      </c>
      <c r="QJF48" s="597"/>
      <c r="QJG48" s="597"/>
      <c r="QJH48" s="597"/>
      <c r="QJI48" s="597"/>
      <c r="QJJ48" s="597"/>
      <c r="QJK48" s="597"/>
      <c r="QJL48" s="597"/>
      <c r="QJM48" s="597" t="s">
        <v>409</v>
      </c>
      <c r="QJN48" s="597"/>
      <c r="QJO48" s="597"/>
      <c r="QJP48" s="597"/>
      <c r="QJQ48" s="597"/>
      <c r="QJR48" s="597"/>
      <c r="QJS48" s="597"/>
      <c r="QJT48" s="597"/>
      <c r="QJU48" s="597" t="s">
        <v>409</v>
      </c>
      <c r="QJV48" s="597"/>
      <c r="QJW48" s="597"/>
      <c r="QJX48" s="597"/>
      <c r="QJY48" s="597"/>
      <c r="QJZ48" s="597"/>
      <c r="QKA48" s="597"/>
      <c r="QKB48" s="597"/>
      <c r="QKC48" s="597" t="s">
        <v>409</v>
      </c>
      <c r="QKD48" s="597"/>
      <c r="QKE48" s="597"/>
      <c r="QKF48" s="597"/>
      <c r="QKG48" s="597"/>
      <c r="QKH48" s="597"/>
      <c r="QKI48" s="597"/>
      <c r="QKJ48" s="597"/>
      <c r="QKK48" s="597" t="s">
        <v>409</v>
      </c>
      <c r="QKL48" s="597"/>
      <c r="QKM48" s="597"/>
      <c r="QKN48" s="597"/>
      <c r="QKO48" s="597"/>
      <c r="QKP48" s="597"/>
      <c r="QKQ48" s="597"/>
      <c r="QKR48" s="597"/>
      <c r="QKS48" s="597" t="s">
        <v>409</v>
      </c>
      <c r="QKT48" s="597"/>
      <c r="QKU48" s="597"/>
      <c r="QKV48" s="597"/>
      <c r="QKW48" s="597"/>
      <c r="QKX48" s="597"/>
      <c r="QKY48" s="597"/>
      <c r="QKZ48" s="597"/>
      <c r="QLA48" s="597" t="s">
        <v>409</v>
      </c>
      <c r="QLB48" s="597"/>
      <c r="QLC48" s="597"/>
      <c r="QLD48" s="597"/>
      <c r="QLE48" s="597"/>
      <c r="QLF48" s="597"/>
      <c r="QLG48" s="597"/>
      <c r="QLH48" s="597"/>
      <c r="QLI48" s="597" t="s">
        <v>409</v>
      </c>
      <c r="QLJ48" s="597"/>
      <c r="QLK48" s="597"/>
      <c r="QLL48" s="597"/>
      <c r="QLM48" s="597"/>
      <c r="QLN48" s="597"/>
      <c r="QLO48" s="597"/>
      <c r="QLP48" s="597"/>
      <c r="QLQ48" s="597" t="s">
        <v>409</v>
      </c>
      <c r="QLR48" s="597"/>
      <c r="QLS48" s="597"/>
      <c r="QLT48" s="597"/>
      <c r="QLU48" s="597"/>
      <c r="QLV48" s="597"/>
      <c r="QLW48" s="597"/>
      <c r="QLX48" s="597"/>
      <c r="QLY48" s="597" t="s">
        <v>409</v>
      </c>
      <c r="QLZ48" s="597"/>
      <c r="QMA48" s="597"/>
      <c r="QMB48" s="597"/>
      <c r="QMC48" s="597"/>
      <c r="QMD48" s="597"/>
      <c r="QME48" s="597"/>
      <c r="QMF48" s="597"/>
      <c r="QMG48" s="597" t="s">
        <v>409</v>
      </c>
      <c r="QMH48" s="597"/>
      <c r="QMI48" s="597"/>
      <c r="QMJ48" s="597"/>
      <c r="QMK48" s="597"/>
      <c r="QML48" s="597"/>
      <c r="QMM48" s="597"/>
      <c r="QMN48" s="597"/>
      <c r="QMO48" s="597" t="s">
        <v>409</v>
      </c>
      <c r="QMP48" s="597"/>
      <c r="QMQ48" s="597"/>
      <c r="QMR48" s="597"/>
      <c r="QMS48" s="597"/>
      <c r="QMT48" s="597"/>
      <c r="QMU48" s="597"/>
      <c r="QMV48" s="597"/>
      <c r="QMW48" s="597" t="s">
        <v>409</v>
      </c>
      <c r="QMX48" s="597"/>
      <c r="QMY48" s="597"/>
      <c r="QMZ48" s="597"/>
      <c r="QNA48" s="597"/>
      <c r="QNB48" s="597"/>
      <c r="QNC48" s="597"/>
      <c r="QND48" s="597"/>
      <c r="QNE48" s="597" t="s">
        <v>409</v>
      </c>
      <c r="QNF48" s="597"/>
      <c r="QNG48" s="597"/>
      <c r="QNH48" s="597"/>
      <c r="QNI48" s="597"/>
      <c r="QNJ48" s="597"/>
      <c r="QNK48" s="597"/>
      <c r="QNL48" s="597"/>
      <c r="QNM48" s="597" t="s">
        <v>409</v>
      </c>
      <c r="QNN48" s="597"/>
      <c r="QNO48" s="597"/>
      <c r="QNP48" s="597"/>
      <c r="QNQ48" s="597"/>
      <c r="QNR48" s="597"/>
      <c r="QNS48" s="597"/>
      <c r="QNT48" s="597"/>
      <c r="QNU48" s="597" t="s">
        <v>409</v>
      </c>
      <c r="QNV48" s="597"/>
      <c r="QNW48" s="597"/>
      <c r="QNX48" s="597"/>
      <c r="QNY48" s="597"/>
      <c r="QNZ48" s="597"/>
      <c r="QOA48" s="597"/>
      <c r="QOB48" s="597"/>
      <c r="QOC48" s="597" t="s">
        <v>409</v>
      </c>
      <c r="QOD48" s="597"/>
      <c r="QOE48" s="597"/>
      <c r="QOF48" s="597"/>
      <c r="QOG48" s="597"/>
      <c r="QOH48" s="597"/>
      <c r="QOI48" s="597"/>
      <c r="QOJ48" s="597"/>
      <c r="QOK48" s="597" t="s">
        <v>409</v>
      </c>
      <c r="QOL48" s="597"/>
      <c r="QOM48" s="597"/>
      <c r="QON48" s="597"/>
      <c r="QOO48" s="597"/>
      <c r="QOP48" s="597"/>
      <c r="QOQ48" s="597"/>
      <c r="QOR48" s="597"/>
      <c r="QOS48" s="597" t="s">
        <v>409</v>
      </c>
      <c r="QOT48" s="597"/>
      <c r="QOU48" s="597"/>
      <c r="QOV48" s="597"/>
      <c r="QOW48" s="597"/>
      <c r="QOX48" s="597"/>
      <c r="QOY48" s="597"/>
      <c r="QOZ48" s="597"/>
      <c r="QPA48" s="597" t="s">
        <v>409</v>
      </c>
      <c r="QPB48" s="597"/>
      <c r="QPC48" s="597"/>
      <c r="QPD48" s="597"/>
      <c r="QPE48" s="597"/>
      <c r="QPF48" s="597"/>
      <c r="QPG48" s="597"/>
      <c r="QPH48" s="597"/>
      <c r="QPI48" s="597" t="s">
        <v>409</v>
      </c>
      <c r="QPJ48" s="597"/>
      <c r="QPK48" s="597"/>
      <c r="QPL48" s="597"/>
      <c r="QPM48" s="597"/>
      <c r="QPN48" s="597"/>
      <c r="QPO48" s="597"/>
      <c r="QPP48" s="597"/>
      <c r="QPQ48" s="597" t="s">
        <v>409</v>
      </c>
      <c r="QPR48" s="597"/>
      <c r="QPS48" s="597"/>
      <c r="QPT48" s="597"/>
      <c r="QPU48" s="597"/>
      <c r="QPV48" s="597"/>
      <c r="QPW48" s="597"/>
      <c r="QPX48" s="597"/>
      <c r="QPY48" s="597" t="s">
        <v>409</v>
      </c>
      <c r="QPZ48" s="597"/>
      <c r="QQA48" s="597"/>
      <c r="QQB48" s="597"/>
      <c r="QQC48" s="597"/>
      <c r="QQD48" s="597"/>
      <c r="QQE48" s="597"/>
      <c r="QQF48" s="597"/>
      <c r="QQG48" s="597" t="s">
        <v>409</v>
      </c>
      <c r="QQH48" s="597"/>
      <c r="QQI48" s="597"/>
      <c r="QQJ48" s="597"/>
      <c r="QQK48" s="597"/>
      <c r="QQL48" s="597"/>
      <c r="QQM48" s="597"/>
      <c r="QQN48" s="597"/>
      <c r="QQO48" s="597" t="s">
        <v>409</v>
      </c>
      <c r="QQP48" s="597"/>
      <c r="QQQ48" s="597"/>
      <c r="QQR48" s="597"/>
      <c r="QQS48" s="597"/>
      <c r="QQT48" s="597"/>
      <c r="QQU48" s="597"/>
      <c r="QQV48" s="597"/>
      <c r="QQW48" s="597" t="s">
        <v>409</v>
      </c>
      <c r="QQX48" s="597"/>
      <c r="QQY48" s="597"/>
      <c r="QQZ48" s="597"/>
      <c r="QRA48" s="597"/>
      <c r="QRB48" s="597"/>
      <c r="QRC48" s="597"/>
      <c r="QRD48" s="597"/>
      <c r="QRE48" s="597" t="s">
        <v>409</v>
      </c>
      <c r="QRF48" s="597"/>
      <c r="QRG48" s="597"/>
      <c r="QRH48" s="597"/>
      <c r="QRI48" s="597"/>
      <c r="QRJ48" s="597"/>
      <c r="QRK48" s="597"/>
      <c r="QRL48" s="597"/>
      <c r="QRM48" s="597" t="s">
        <v>409</v>
      </c>
      <c r="QRN48" s="597"/>
      <c r="QRO48" s="597"/>
      <c r="QRP48" s="597"/>
      <c r="QRQ48" s="597"/>
      <c r="QRR48" s="597"/>
      <c r="QRS48" s="597"/>
      <c r="QRT48" s="597"/>
      <c r="QRU48" s="597" t="s">
        <v>409</v>
      </c>
      <c r="QRV48" s="597"/>
      <c r="QRW48" s="597"/>
      <c r="QRX48" s="597"/>
      <c r="QRY48" s="597"/>
      <c r="QRZ48" s="597"/>
      <c r="QSA48" s="597"/>
      <c r="QSB48" s="597"/>
      <c r="QSC48" s="597" t="s">
        <v>409</v>
      </c>
      <c r="QSD48" s="597"/>
      <c r="QSE48" s="597"/>
      <c r="QSF48" s="597"/>
      <c r="QSG48" s="597"/>
      <c r="QSH48" s="597"/>
      <c r="QSI48" s="597"/>
      <c r="QSJ48" s="597"/>
      <c r="QSK48" s="597" t="s">
        <v>409</v>
      </c>
      <c r="QSL48" s="597"/>
      <c r="QSM48" s="597"/>
      <c r="QSN48" s="597"/>
      <c r="QSO48" s="597"/>
      <c r="QSP48" s="597"/>
      <c r="QSQ48" s="597"/>
      <c r="QSR48" s="597"/>
      <c r="QSS48" s="597" t="s">
        <v>409</v>
      </c>
      <c r="QST48" s="597"/>
      <c r="QSU48" s="597"/>
      <c r="QSV48" s="597"/>
      <c r="QSW48" s="597"/>
      <c r="QSX48" s="597"/>
      <c r="QSY48" s="597"/>
      <c r="QSZ48" s="597"/>
      <c r="QTA48" s="597" t="s">
        <v>409</v>
      </c>
      <c r="QTB48" s="597"/>
      <c r="QTC48" s="597"/>
      <c r="QTD48" s="597"/>
      <c r="QTE48" s="597"/>
      <c r="QTF48" s="597"/>
      <c r="QTG48" s="597"/>
      <c r="QTH48" s="597"/>
      <c r="QTI48" s="597" t="s">
        <v>409</v>
      </c>
      <c r="QTJ48" s="597"/>
      <c r="QTK48" s="597"/>
      <c r="QTL48" s="597"/>
      <c r="QTM48" s="597"/>
      <c r="QTN48" s="597"/>
      <c r="QTO48" s="597"/>
      <c r="QTP48" s="597"/>
      <c r="QTQ48" s="597" t="s">
        <v>409</v>
      </c>
      <c r="QTR48" s="597"/>
      <c r="QTS48" s="597"/>
      <c r="QTT48" s="597"/>
      <c r="QTU48" s="597"/>
      <c r="QTV48" s="597"/>
      <c r="QTW48" s="597"/>
      <c r="QTX48" s="597"/>
      <c r="QTY48" s="597" t="s">
        <v>409</v>
      </c>
      <c r="QTZ48" s="597"/>
      <c r="QUA48" s="597"/>
      <c r="QUB48" s="597"/>
      <c r="QUC48" s="597"/>
      <c r="QUD48" s="597"/>
      <c r="QUE48" s="597"/>
      <c r="QUF48" s="597"/>
      <c r="QUG48" s="597" t="s">
        <v>409</v>
      </c>
      <c r="QUH48" s="597"/>
      <c r="QUI48" s="597"/>
      <c r="QUJ48" s="597"/>
      <c r="QUK48" s="597"/>
      <c r="QUL48" s="597"/>
      <c r="QUM48" s="597"/>
      <c r="QUN48" s="597"/>
      <c r="QUO48" s="597" t="s">
        <v>409</v>
      </c>
      <c r="QUP48" s="597"/>
      <c r="QUQ48" s="597"/>
      <c r="QUR48" s="597"/>
      <c r="QUS48" s="597"/>
      <c r="QUT48" s="597"/>
      <c r="QUU48" s="597"/>
      <c r="QUV48" s="597"/>
      <c r="QUW48" s="597" t="s">
        <v>409</v>
      </c>
      <c r="QUX48" s="597"/>
      <c r="QUY48" s="597"/>
      <c r="QUZ48" s="597"/>
      <c r="QVA48" s="597"/>
      <c r="QVB48" s="597"/>
      <c r="QVC48" s="597"/>
      <c r="QVD48" s="597"/>
      <c r="QVE48" s="597" t="s">
        <v>409</v>
      </c>
      <c r="QVF48" s="597"/>
      <c r="QVG48" s="597"/>
      <c r="QVH48" s="597"/>
      <c r="QVI48" s="597"/>
      <c r="QVJ48" s="597"/>
      <c r="QVK48" s="597"/>
      <c r="QVL48" s="597"/>
      <c r="QVM48" s="597" t="s">
        <v>409</v>
      </c>
      <c r="QVN48" s="597"/>
      <c r="QVO48" s="597"/>
      <c r="QVP48" s="597"/>
      <c r="QVQ48" s="597"/>
      <c r="QVR48" s="597"/>
      <c r="QVS48" s="597"/>
      <c r="QVT48" s="597"/>
      <c r="QVU48" s="597" t="s">
        <v>409</v>
      </c>
      <c r="QVV48" s="597"/>
      <c r="QVW48" s="597"/>
      <c r="QVX48" s="597"/>
      <c r="QVY48" s="597"/>
      <c r="QVZ48" s="597"/>
      <c r="QWA48" s="597"/>
      <c r="QWB48" s="597"/>
      <c r="QWC48" s="597" t="s">
        <v>409</v>
      </c>
      <c r="QWD48" s="597"/>
      <c r="QWE48" s="597"/>
      <c r="QWF48" s="597"/>
      <c r="QWG48" s="597"/>
      <c r="QWH48" s="597"/>
      <c r="QWI48" s="597"/>
      <c r="QWJ48" s="597"/>
      <c r="QWK48" s="597" t="s">
        <v>409</v>
      </c>
      <c r="QWL48" s="597"/>
      <c r="QWM48" s="597"/>
      <c r="QWN48" s="597"/>
      <c r="QWO48" s="597"/>
      <c r="QWP48" s="597"/>
      <c r="QWQ48" s="597"/>
      <c r="QWR48" s="597"/>
      <c r="QWS48" s="597" t="s">
        <v>409</v>
      </c>
      <c r="QWT48" s="597"/>
      <c r="QWU48" s="597"/>
      <c r="QWV48" s="597"/>
      <c r="QWW48" s="597"/>
      <c r="QWX48" s="597"/>
      <c r="QWY48" s="597"/>
      <c r="QWZ48" s="597"/>
      <c r="QXA48" s="597" t="s">
        <v>409</v>
      </c>
      <c r="QXB48" s="597"/>
      <c r="QXC48" s="597"/>
      <c r="QXD48" s="597"/>
      <c r="QXE48" s="597"/>
      <c r="QXF48" s="597"/>
      <c r="QXG48" s="597"/>
      <c r="QXH48" s="597"/>
      <c r="QXI48" s="597" t="s">
        <v>409</v>
      </c>
      <c r="QXJ48" s="597"/>
      <c r="QXK48" s="597"/>
      <c r="QXL48" s="597"/>
      <c r="QXM48" s="597"/>
      <c r="QXN48" s="597"/>
      <c r="QXO48" s="597"/>
      <c r="QXP48" s="597"/>
      <c r="QXQ48" s="597" t="s">
        <v>409</v>
      </c>
      <c r="QXR48" s="597"/>
      <c r="QXS48" s="597"/>
      <c r="QXT48" s="597"/>
      <c r="QXU48" s="597"/>
      <c r="QXV48" s="597"/>
      <c r="QXW48" s="597"/>
      <c r="QXX48" s="597"/>
      <c r="QXY48" s="597" t="s">
        <v>409</v>
      </c>
      <c r="QXZ48" s="597"/>
      <c r="QYA48" s="597"/>
      <c r="QYB48" s="597"/>
      <c r="QYC48" s="597"/>
      <c r="QYD48" s="597"/>
      <c r="QYE48" s="597"/>
      <c r="QYF48" s="597"/>
      <c r="QYG48" s="597" t="s">
        <v>409</v>
      </c>
      <c r="QYH48" s="597"/>
      <c r="QYI48" s="597"/>
      <c r="QYJ48" s="597"/>
      <c r="QYK48" s="597"/>
      <c r="QYL48" s="597"/>
      <c r="QYM48" s="597"/>
      <c r="QYN48" s="597"/>
      <c r="QYO48" s="597" t="s">
        <v>409</v>
      </c>
      <c r="QYP48" s="597"/>
      <c r="QYQ48" s="597"/>
      <c r="QYR48" s="597"/>
      <c r="QYS48" s="597"/>
      <c r="QYT48" s="597"/>
      <c r="QYU48" s="597"/>
      <c r="QYV48" s="597"/>
      <c r="QYW48" s="597" t="s">
        <v>409</v>
      </c>
      <c r="QYX48" s="597"/>
      <c r="QYY48" s="597"/>
      <c r="QYZ48" s="597"/>
      <c r="QZA48" s="597"/>
      <c r="QZB48" s="597"/>
      <c r="QZC48" s="597"/>
      <c r="QZD48" s="597"/>
      <c r="QZE48" s="597" t="s">
        <v>409</v>
      </c>
      <c r="QZF48" s="597"/>
      <c r="QZG48" s="597"/>
      <c r="QZH48" s="597"/>
      <c r="QZI48" s="597"/>
      <c r="QZJ48" s="597"/>
      <c r="QZK48" s="597"/>
      <c r="QZL48" s="597"/>
      <c r="QZM48" s="597" t="s">
        <v>409</v>
      </c>
      <c r="QZN48" s="597"/>
      <c r="QZO48" s="597"/>
      <c r="QZP48" s="597"/>
      <c r="QZQ48" s="597"/>
      <c r="QZR48" s="597"/>
      <c r="QZS48" s="597"/>
      <c r="QZT48" s="597"/>
      <c r="QZU48" s="597" t="s">
        <v>409</v>
      </c>
      <c r="QZV48" s="597"/>
      <c r="QZW48" s="597"/>
      <c r="QZX48" s="597"/>
      <c r="QZY48" s="597"/>
      <c r="QZZ48" s="597"/>
      <c r="RAA48" s="597"/>
      <c r="RAB48" s="597"/>
      <c r="RAC48" s="597" t="s">
        <v>409</v>
      </c>
      <c r="RAD48" s="597"/>
      <c r="RAE48" s="597"/>
      <c r="RAF48" s="597"/>
      <c r="RAG48" s="597"/>
      <c r="RAH48" s="597"/>
      <c r="RAI48" s="597"/>
      <c r="RAJ48" s="597"/>
      <c r="RAK48" s="597" t="s">
        <v>409</v>
      </c>
      <c r="RAL48" s="597"/>
      <c r="RAM48" s="597"/>
      <c r="RAN48" s="597"/>
      <c r="RAO48" s="597"/>
      <c r="RAP48" s="597"/>
      <c r="RAQ48" s="597"/>
      <c r="RAR48" s="597"/>
      <c r="RAS48" s="597" t="s">
        <v>409</v>
      </c>
      <c r="RAT48" s="597"/>
      <c r="RAU48" s="597"/>
      <c r="RAV48" s="597"/>
      <c r="RAW48" s="597"/>
      <c r="RAX48" s="597"/>
      <c r="RAY48" s="597"/>
      <c r="RAZ48" s="597"/>
      <c r="RBA48" s="597" t="s">
        <v>409</v>
      </c>
      <c r="RBB48" s="597"/>
      <c r="RBC48" s="597"/>
      <c r="RBD48" s="597"/>
      <c r="RBE48" s="597"/>
      <c r="RBF48" s="597"/>
      <c r="RBG48" s="597"/>
      <c r="RBH48" s="597"/>
      <c r="RBI48" s="597" t="s">
        <v>409</v>
      </c>
      <c r="RBJ48" s="597"/>
      <c r="RBK48" s="597"/>
      <c r="RBL48" s="597"/>
      <c r="RBM48" s="597"/>
      <c r="RBN48" s="597"/>
      <c r="RBO48" s="597"/>
      <c r="RBP48" s="597"/>
      <c r="RBQ48" s="597" t="s">
        <v>409</v>
      </c>
      <c r="RBR48" s="597"/>
      <c r="RBS48" s="597"/>
      <c r="RBT48" s="597"/>
      <c r="RBU48" s="597"/>
      <c r="RBV48" s="597"/>
      <c r="RBW48" s="597"/>
      <c r="RBX48" s="597"/>
      <c r="RBY48" s="597" t="s">
        <v>409</v>
      </c>
      <c r="RBZ48" s="597"/>
      <c r="RCA48" s="597"/>
      <c r="RCB48" s="597"/>
      <c r="RCC48" s="597"/>
      <c r="RCD48" s="597"/>
      <c r="RCE48" s="597"/>
      <c r="RCF48" s="597"/>
      <c r="RCG48" s="597" t="s">
        <v>409</v>
      </c>
      <c r="RCH48" s="597"/>
      <c r="RCI48" s="597"/>
      <c r="RCJ48" s="597"/>
      <c r="RCK48" s="597"/>
      <c r="RCL48" s="597"/>
      <c r="RCM48" s="597"/>
      <c r="RCN48" s="597"/>
      <c r="RCO48" s="597" t="s">
        <v>409</v>
      </c>
      <c r="RCP48" s="597"/>
      <c r="RCQ48" s="597"/>
      <c r="RCR48" s="597"/>
      <c r="RCS48" s="597"/>
      <c r="RCT48" s="597"/>
      <c r="RCU48" s="597"/>
      <c r="RCV48" s="597"/>
      <c r="RCW48" s="597" t="s">
        <v>409</v>
      </c>
      <c r="RCX48" s="597"/>
      <c r="RCY48" s="597"/>
      <c r="RCZ48" s="597"/>
      <c r="RDA48" s="597"/>
      <c r="RDB48" s="597"/>
      <c r="RDC48" s="597"/>
      <c r="RDD48" s="597"/>
      <c r="RDE48" s="597" t="s">
        <v>409</v>
      </c>
      <c r="RDF48" s="597"/>
      <c r="RDG48" s="597"/>
      <c r="RDH48" s="597"/>
      <c r="RDI48" s="597"/>
      <c r="RDJ48" s="597"/>
      <c r="RDK48" s="597"/>
      <c r="RDL48" s="597"/>
      <c r="RDM48" s="597" t="s">
        <v>409</v>
      </c>
      <c r="RDN48" s="597"/>
      <c r="RDO48" s="597"/>
      <c r="RDP48" s="597"/>
      <c r="RDQ48" s="597"/>
      <c r="RDR48" s="597"/>
      <c r="RDS48" s="597"/>
      <c r="RDT48" s="597"/>
      <c r="RDU48" s="597" t="s">
        <v>409</v>
      </c>
      <c r="RDV48" s="597"/>
      <c r="RDW48" s="597"/>
      <c r="RDX48" s="597"/>
      <c r="RDY48" s="597"/>
      <c r="RDZ48" s="597"/>
      <c r="REA48" s="597"/>
      <c r="REB48" s="597"/>
      <c r="REC48" s="597" t="s">
        <v>409</v>
      </c>
      <c r="RED48" s="597"/>
      <c r="REE48" s="597"/>
      <c r="REF48" s="597"/>
      <c r="REG48" s="597"/>
      <c r="REH48" s="597"/>
      <c r="REI48" s="597"/>
      <c r="REJ48" s="597"/>
      <c r="REK48" s="597" t="s">
        <v>409</v>
      </c>
      <c r="REL48" s="597"/>
      <c r="REM48" s="597"/>
      <c r="REN48" s="597"/>
      <c r="REO48" s="597"/>
      <c r="REP48" s="597"/>
      <c r="REQ48" s="597"/>
      <c r="RER48" s="597"/>
      <c r="RES48" s="597" t="s">
        <v>409</v>
      </c>
      <c r="RET48" s="597"/>
      <c r="REU48" s="597"/>
      <c r="REV48" s="597"/>
      <c r="REW48" s="597"/>
      <c r="REX48" s="597"/>
      <c r="REY48" s="597"/>
      <c r="REZ48" s="597"/>
      <c r="RFA48" s="597" t="s">
        <v>409</v>
      </c>
      <c r="RFB48" s="597"/>
      <c r="RFC48" s="597"/>
      <c r="RFD48" s="597"/>
      <c r="RFE48" s="597"/>
      <c r="RFF48" s="597"/>
      <c r="RFG48" s="597"/>
      <c r="RFH48" s="597"/>
      <c r="RFI48" s="597" t="s">
        <v>409</v>
      </c>
      <c r="RFJ48" s="597"/>
      <c r="RFK48" s="597"/>
      <c r="RFL48" s="597"/>
      <c r="RFM48" s="597"/>
      <c r="RFN48" s="597"/>
      <c r="RFO48" s="597"/>
      <c r="RFP48" s="597"/>
      <c r="RFQ48" s="597" t="s">
        <v>409</v>
      </c>
      <c r="RFR48" s="597"/>
      <c r="RFS48" s="597"/>
      <c r="RFT48" s="597"/>
      <c r="RFU48" s="597"/>
      <c r="RFV48" s="597"/>
      <c r="RFW48" s="597"/>
      <c r="RFX48" s="597"/>
      <c r="RFY48" s="597" t="s">
        <v>409</v>
      </c>
      <c r="RFZ48" s="597"/>
      <c r="RGA48" s="597"/>
      <c r="RGB48" s="597"/>
      <c r="RGC48" s="597"/>
      <c r="RGD48" s="597"/>
      <c r="RGE48" s="597"/>
      <c r="RGF48" s="597"/>
      <c r="RGG48" s="597" t="s">
        <v>409</v>
      </c>
      <c r="RGH48" s="597"/>
      <c r="RGI48" s="597"/>
      <c r="RGJ48" s="597"/>
      <c r="RGK48" s="597"/>
      <c r="RGL48" s="597"/>
      <c r="RGM48" s="597"/>
      <c r="RGN48" s="597"/>
      <c r="RGO48" s="597" t="s">
        <v>409</v>
      </c>
      <c r="RGP48" s="597"/>
      <c r="RGQ48" s="597"/>
      <c r="RGR48" s="597"/>
      <c r="RGS48" s="597"/>
      <c r="RGT48" s="597"/>
      <c r="RGU48" s="597"/>
      <c r="RGV48" s="597"/>
      <c r="RGW48" s="597" t="s">
        <v>409</v>
      </c>
      <c r="RGX48" s="597"/>
      <c r="RGY48" s="597"/>
      <c r="RGZ48" s="597"/>
      <c r="RHA48" s="597"/>
      <c r="RHB48" s="597"/>
      <c r="RHC48" s="597"/>
      <c r="RHD48" s="597"/>
      <c r="RHE48" s="597" t="s">
        <v>409</v>
      </c>
      <c r="RHF48" s="597"/>
      <c r="RHG48" s="597"/>
      <c r="RHH48" s="597"/>
      <c r="RHI48" s="597"/>
      <c r="RHJ48" s="597"/>
      <c r="RHK48" s="597"/>
      <c r="RHL48" s="597"/>
      <c r="RHM48" s="597" t="s">
        <v>409</v>
      </c>
      <c r="RHN48" s="597"/>
      <c r="RHO48" s="597"/>
      <c r="RHP48" s="597"/>
      <c r="RHQ48" s="597"/>
      <c r="RHR48" s="597"/>
      <c r="RHS48" s="597"/>
      <c r="RHT48" s="597"/>
      <c r="RHU48" s="597" t="s">
        <v>409</v>
      </c>
      <c r="RHV48" s="597"/>
      <c r="RHW48" s="597"/>
      <c r="RHX48" s="597"/>
      <c r="RHY48" s="597"/>
      <c r="RHZ48" s="597"/>
      <c r="RIA48" s="597"/>
      <c r="RIB48" s="597"/>
      <c r="RIC48" s="597" t="s">
        <v>409</v>
      </c>
      <c r="RID48" s="597"/>
      <c r="RIE48" s="597"/>
      <c r="RIF48" s="597"/>
      <c r="RIG48" s="597"/>
      <c r="RIH48" s="597"/>
      <c r="RII48" s="597"/>
      <c r="RIJ48" s="597"/>
      <c r="RIK48" s="597" t="s">
        <v>409</v>
      </c>
      <c r="RIL48" s="597"/>
      <c r="RIM48" s="597"/>
      <c r="RIN48" s="597"/>
      <c r="RIO48" s="597"/>
      <c r="RIP48" s="597"/>
      <c r="RIQ48" s="597"/>
      <c r="RIR48" s="597"/>
      <c r="RIS48" s="597" t="s">
        <v>409</v>
      </c>
      <c r="RIT48" s="597"/>
      <c r="RIU48" s="597"/>
      <c r="RIV48" s="597"/>
      <c r="RIW48" s="597"/>
      <c r="RIX48" s="597"/>
      <c r="RIY48" s="597"/>
      <c r="RIZ48" s="597"/>
      <c r="RJA48" s="597" t="s">
        <v>409</v>
      </c>
      <c r="RJB48" s="597"/>
      <c r="RJC48" s="597"/>
      <c r="RJD48" s="597"/>
      <c r="RJE48" s="597"/>
      <c r="RJF48" s="597"/>
      <c r="RJG48" s="597"/>
      <c r="RJH48" s="597"/>
      <c r="RJI48" s="597" t="s">
        <v>409</v>
      </c>
      <c r="RJJ48" s="597"/>
      <c r="RJK48" s="597"/>
      <c r="RJL48" s="597"/>
      <c r="RJM48" s="597"/>
      <c r="RJN48" s="597"/>
      <c r="RJO48" s="597"/>
      <c r="RJP48" s="597"/>
      <c r="RJQ48" s="597" t="s">
        <v>409</v>
      </c>
      <c r="RJR48" s="597"/>
      <c r="RJS48" s="597"/>
      <c r="RJT48" s="597"/>
      <c r="RJU48" s="597"/>
      <c r="RJV48" s="597"/>
      <c r="RJW48" s="597"/>
      <c r="RJX48" s="597"/>
      <c r="RJY48" s="597" t="s">
        <v>409</v>
      </c>
      <c r="RJZ48" s="597"/>
      <c r="RKA48" s="597"/>
      <c r="RKB48" s="597"/>
      <c r="RKC48" s="597"/>
      <c r="RKD48" s="597"/>
      <c r="RKE48" s="597"/>
      <c r="RKF48" s="597"/>
      <c r="RKG48" s="597" t="s">
        <v>409</v>
      </c>
      <c r="RKH48" s="597"/>
      <c r="RKI48" s="597"/>
      <c r="RKJ48" s="597"/>
      <c r="RKK48" s="597"/>
      <c r="RKL48" s="597"/>
      <c r="RKM48" s="597"/>
      <c r="RKN48" s="597"/>
      <c r="RKO48" s="597" t="s">
        <v>409</v>
      </c>
      <c r="RKP48" s="597"/>
      <c r="RKQ48" s="597"/>
      <c r="RKR48" s="597"/>
      <c r="RKS48" s="597"/>
      <c r="RKT48" s="597"/>
      <c r="RKU48" s="597"/>
      <c r="RKV48" s="597"/>
      <c r="RKW48" s="597" t="s">
        <v>409</v>
      </c>
      <c r="RKX48" s="597"/>
      <c r="RKY48" s="597"/>
      <c r="RKZ48" s="597"/>
      <c r="RLA48" s="597"/>
      <c r="RLB48" s="597"/>
      <c r="RLC48" s="597"/>
      <c r="RLD48" s="597"/>
      <c r="RLE48" s="597" t="s">
        <v>409</v>
      </c>
      <c r="RLF48" s="597"/>
      <c r="RLG48" s="597"/>
      <c r="RLH48" s="597"/>
      <c r="RLI48" s="597"/>
      <c r="RLJ48" s="597"/>
      <c r="RLK48" s="597"/>
      <c r="RLL48" s="597"/>
      <c r="RLM48" s="597" t="s">
        <v>409</v>
      </c>
      <c r="RLN48" s="597"/>
      <c r="RLO48" s="597"/>
      <c r="RLP48" s="597"/>
      <c r="RLQ48" s="597"/>
      <c r="RLR48" s="597"/>
      <c r="RLS48" s="597"/>
      <c r="RLT48" s="597"/>
      <c r="RLU48" s="597" t="s">
        <v>409</v>
      </c>
      <c r="RLV48" s="597"/>
      <c r="RLW48" s="597"/>
      <c r="RLX48" s="597"/>
      <c r="RLY48" s="597"/>
      <c r="RLZ48" s="597"/>
      <c r="RMA48" s="597"/>
      <c r="RMB48" s="597"/>
      <c r="RMC48" s="597" t="s">
        <v>409</v>
      </c>
      <c r="RMD48" s="597"/>
      <c r="RME48" s="597"/>
      <c r="RMF48" s="597"/>
      <c r="RMG48" s="597"/>
      <c r="RMH48" s="597"/>
      <c r="RMI48" s="597"/>
      <c r="RMJ48" s="597"/>
      <c r="RMK48" s="597" t="s">
        <v>409</v>
      </c>
      <c r="RML48" s="597"/>
      <c r="RMM48" s="597"/>
      <c r="RMN48" s="597"/>
      <c r="RMO48" s="597"/>
      <c r="RMP48" s="597"/>
      <c r="RMQ48" s="597"/>
      <c r="RMR48" s="597"/>
      <c r="RMS48" s="597" t="s">
        <v>409</v>
      </c>
      <c r="RMT48" s="597"/>
      <c r="RMU48" s="597"/>
      <c r="RMV48" s="597"/>
      <c r="RMW48" s="597"/>
      <c r="RMX48" s="597"/>
      <c r="RMY48" s="597"/>
      <c r="RMZ48" s="597"/>
      <c r="RNA48" s="597" t="s">
        <v>409</v>
      </c>
      <c r="RNB48" s="597"/>
      <c r="RNC48" s="597"/>
      <c r="RND48" s="597"/>
      <c r="RNE48" s="597"/>
      <c r="RNF48" s="597"/>
      <c r="RNG48" s="597"/>
      <c r="RNH48" s="597"/>
      <c r="RNI48" s="597" t="s">
        <v>409</v>
      </c>
      <c r="RNJ48" s="597"/>
      <c r="RNK48" s="597"/>
      <c r="RNL48" s="597"/>
      <c r="RNM48" s="597"/>
      <c r="RNN48" s="597"/>
      <c r="RNO48" s="597"/>
      <c r="RNP48" s="597"/>
      <c r="RNQ48" s="597" t="s">
        <v>409</v>
      </c>
      <c r="RNR48" s="597"/>
      <c r="RNS48" s="597"/>
      <c r="RNT48" s="597"/>
      <c r="RNU48" s="597"/>
      <c r="RNV48" s="597"/>
      <c r="RNW48" s="597"/>
      <c r="RNX48" s="597"/>
      <c r="RNY48" s="597" t="s">
        <v>409</v>
      </c>
      <c r="RNZ48" s="597"/>
      <c r="ROA48" s="597"/>
      <c r="ROB48" s="597"/>
      <c r="ROC48" s="597"/>
      <c r="ROD48" s="597"/>
      <c r="ROE48" s="597"/>
      <c r="ROF48" s="597"/>
      <c r="ROG48" s="597" t="s">
        <v>409</v>
      </c>
      <c r="ROH48" s="597"/>
      <c r="ROI48" s="597"/>
      <c r="ROJ48" s="597"/>
      <c r="ROK48" s="597"/>
      <c r="ROL48" s="597"/>
      <c r="ROM48" s="597"/>
      <c r="RON48" s="597"/>
      <c r="ROO48" s="597" t="s">
        <v>409</v>
      </c>
      <c r="ROP48" s="597"/>
      <c r="ROQ48" s="597"/>
      <c r="ROR48" s="597"/>
      <c r="ROS48" s="597"/>
      <c r="ROT48" s="597"/>
      <c r="ROU48" s="597"/>
      <c r="ROV48" s="597"/>
      <c r="ROW48" s="597" t="s">
        <v>409</v>
      </c>
      <c r="ROX48" s="597"/>
      <c r="ROY48" s="597"/>
      <c r="ROZ48" s="597"/>
      <c r="RPA48" s="597"/>
      <c r="RPB48" s="597"/>
      <c r="RPC48" s="597"/>
      <c r="RPD48" s="597"/>
      <c r="RPE48" s="597" t="s">
        <v>409</v>
      </c>
      <c r="RPF48" s="597"/>
      <c r="RPG48" s="597"/>
      <c r="RPH48" s="597"/>
      <c r="RPI48" s="597"/>
      <c r="RPJ48" s="597"/>
      <c r="RPK48" s="597"/>
      <c r="RPL48" s="597"/>
      <c r="RPM48" s="597" t="s">
        <v>409</v>
      </c>
      <c r="RPN48" s="597"/>
      <c r="RPO48" s="597"/>
      <c r="RPP48" s="597"/>
      <c r="RPQ48" s="597"/>
      <c r="RPR48" s="597"/>
      <c r="RPS48" s="597"/>
      <c r="RPT48" s="597"/>
      <c r="RPU48" s="597" t="s">
        <v>409</v>
      </c>
      <c r="RPV48" s="597"/>
      <c r="RPW48" s="597"/>
      <c r="RPX48" s="597"/>
      <c r="RPY48" s="597"/>
      <c r="RPZ48" s="597"/>
      <c r="RQA48" s="597"/>
      <c r="RQB48" s="597"/>
      <c r="RQC48" s="597" t="s">
        <v>409</v>
      </c>
      <c r="RQD48" s="597"/>
      <c r="RQE48" s="597"/>
      <c r="RQF48" s="597"/>
      <c r="RQG48" s="597"/>
      <c r="RQH48" s="597"/>
      <c r="RQI48" s="597"/>
      <c r="RQJ48" s="597"/>
      <c r="RQK48" s="597" t="s">
        <v>409</v>
      </c>
      <c r="RQL48" s="597"/>
      <c r="RQM48" s="597"/>
      <c r="RQN48" s="597"/>
      <c r="RQO48" s="597"/>
      <c r="RQP48" s="597"/>
      <c r="RQQ48" s="597"/>
      <c r="RQR48" s="597"/>
      <c r="RQS48" s="597" t="s">
        <v>409</v>
      </c>
      <c r="RQT48" s="597"/>
      <c r="RQU48" s="597"/>
      <c r="RQV48" s="597"/>
      <c r="RQW48" s="597"/>
      <c r="RQX48" s="597"/>
      <c r="RQY48" s="597"/>
      <c r="RQZ48" s="597"/>
      <c r="RRA48" s="597" t="s">
        <v>409</v>
      </c>
      <c r="RRB48" s="597"/>
      <c r="RRC48" s="597"/>
      <c r="RRD48" s="597"/>
      <c r="RRE48" s="597"/>
      <c r="RRF48" s="597"/>
      <c r="RRG48" s="597"/>
      <c r="RRH48" s="597"/>
      <c r="RRI48" s="597" t="s">
        <v>409</v>
      </c>
      <c r="RRJ48" s="597"/>
      <c r="RRK48" s="597"/>
      <c r="RRL48" s="597"/>
      <c r="RRM48" s="597"/>
      <c r="RRN48" s="597"/>
      <c r="RRO48" s="597"/>
      <c r="RRP48" s="597"/>
      <c r="RRQ48" s="597" t="s">
        <v>409</v>
      </c>
      <c r="RRR48" s="597"/>
      <c r="RRS48" s="597"/>
      <c r="RRT48" s="597"/>
      <c r="RRU48" s="597"/>
      <c r="RRV48" s="597"/>
      <c r="RRW48" s="597"/>
      <c r="RRX48" s="597"/>
      <c r="RRY48" s="597" t="s">
        <v>409</v>
      </c>
      <c r="RRZ48" s="597"/>
      <c r="RSA48" s="597"/>
      <c r="RSB48" s="597"/>
      <c r="RSC48" s="597"/>
      <c r="RSD48" s="597"/>
      <c r="RSE48" s="597"/>
      <c r="RSF48" s="597"/>
      <c r="RSG48" s="597" t="s">
        <v>409</v>
      </c>
      <c r="RSH48" s="597"/>
      <c r="RSI48" s="597"/>
      <c r="RSJ48" s="597"/>
      <c r="RSK48" s="597"/>
      <c r="RSL48" s="597"/>
      <c r="RSM48" s="597"/>
      <c r="RSN48" s="597"/>
      <c r="RSO48" s="597" t="s">
        <v>409</v>
      </c>
      <c r="RSP48" s="597"/>
      <c r="RSQ48" s="597"/>
      <c r="RSR48" s="597"/>
      <c r="RSS48" s="597"/>
      <c r="RST48" s="597"/>
      <c r="RSU48" s="597"/>
      <c r="RSV48" s="597"/>
      <c r="RSW48" s="597" t="s">
        <v>409</v>
      </c>
      <c r="RSX48" s="597"/>
      <c r="RSY48" s="597"/>
      <c r="RSZ48" s="597"/>
      <c r="RTA48" s="597"/>
      <c r="RTB48" s="597"/>
      <c r="RTC48" s="597"/>
      <c r="RTD48" s="597"/>
      <c r="RTE48" s="597" t="s">
        <v>409</v>
      </c>
      <c r="RTF48" s="597"/>
      <c r="RTG48" s="597"/>
      <c r="RTH48" s="597"/>
      <c r="RTI48" s="597"/>
      <c r="RTJ48" s="597"/>
      <c r="RTK48" s="597"/>
      <c r="RTL48" s="597"/>
      <c r="RTM48" s="597" t="s">
        <v>409</v>
      </c>
      <c r="RTN48" s="597"/>
      <c r="RTO48" s="597"/>
      <c r="RTP48" s="597"/>
      <c r="RTQ48" s="597"/>
      <c r="RTR48" s="597"/>
      <c r="RTS48" s="597"/>
      <c r="RTT48" s="597"/>
      <c r="RTU48" s="597" t="s">
        <v>409</v>
      </c>
      <c r="RTV48" s="597"/>
      <c r="RTW48" s="597"/>
      <c r="RTX48" s="597"/>
      <c r="RTY48" s="597"/>
      <c r="RTZ48" s="597"/>
      <c r="RUA48" s="597"/>
      <c r="RUB48" s="597"/>
      <c r="RUC48" s="597" t="s">
        <v>409</v>
      </c>
      <c r="RUD48" s="597"/>
      <c r="RUE48" s="597"/>
      <c r="RUF48" s="597"/>
      <c r="RUG48" s="597"/>
      <c r="RUH48" s="597"/>
      <c r="RUI48" s="597"/>
      <c r="RUJ48" s="597"/>
      <c r="RUK48" s="597" t="s">
        <v>409</v>
      </c>
      <c r="RUL48" s="597"/>
      <c r="RUM48" s="597"/>
      <c r="RUN48" s="597"/>
      <c r="RUO48" s="597"/>
      <c r="RUP48" s="597"/>
      <c r="RUQ48" s="597"/>
      <c r="RUR48" s="597"/>
      <c r="RUS48" s="597" t="s">
        <v>409</v>
      </c>
      <c r="RUT48" s="597"/>
      <c r="RUU48" s="597"/>
      <c r="RUV48" s="597"/>
      <c r="RUW48" s="597"/>
      <c r="RUX48" s="597"/>
      <c r="RUY48" s="597"/>
      <c r="RUZ48" s="597"/>
      <c r="RVA48" s="597" t="s">
        <v>409</v>
      </c>
      <c r="RVB48" s="597"/>
      <c r="RVC48" s="597"/>
      <c r="RVD48" s="597"/>
      <c r="RVE48" s="597"/>
      <c r="RVF48" s="597"/>
      <c r="RVG48" s="597"/>
      <c r="RVH48" s="597"/>
      <c r="RVI48" s="597" t="s">
        <v>409</v>
      </c>
      <c r="RVJ48" s="597"/>
      <c r="RVK48" s="597"/>
      <c r="RVL48" s="597"/>
      <c r="RVM48" s="597"/>
      <c r="RVN48" s="597"/>
      <c r="RVO48" s="597"/>
      <c r="RVP48" s="597"/>
      <c r="RVQ48" s="597" t="s">
        <v>409</v>
      </c>
      <c r="RVR48" s="597"/>
      <c r="RVS48" s="597"/>
      <c r="RVT48" s="597"/>
      <c r="RVU48" s="597"/>
      <c r="RVV48" s="597"/>
      <c r="RVW48" s="597"/>
      <c r="RVX48" s="597"/>
      <c r="RVY48" s="597" t="s">
        <v>409</v>
      </c>
      <c r="RVZ48" s="597"/>
      <c r="RWA48" s="597"/>
      <c r="RWB48" s="597"/>
      <c r="RWC48" s="597"/>
      <c r="RWD48" s="597"/>
      <c r="RWE48" s="597"/>
      <c r="RWF48" s="597"/>
      <c r="RWG48" s="597" t="s">
        <v>409</v>
      </c>
      <c r="RWH48" s="597"/>
      <c r="RWI48" s="597"/>
      <c r="RWJ48" s="597"/>
      <c r="RWK48" s="597"/>
      <c r="RWL48" s="597"/>
      <c r="RWM48" s="597"/>
      <c r="RWN48" s="597"/>
      <c r="RWO48" s="597" t="s">
        <v>409</v>
      </c>
      <c r="RWP48" s="597"/>
      <c r="RWQ48" s="597"/>
      <c r="RWR48" s="597"/>
      <c r="RWS48" s="597"/>
      <c r="RWT48" s="597"/>
      <c r="RWU48" s="597"/>
      <c r="RWV48" s="597"/>
      <c r="RWW48" s="597" t="s">
        <v>409</v>
      </c>
      <c r="RWX48" s="597"/>
      <c r="RWY48" s="597"/>
      <c r="RWZ48" s="597"/>
      <c r="RXA48" s="597"/>
      <c r="RXB48" s="597"/>
      <c r="RXC48" s="597"/>
      <c r="RXD48" s="597"/>
      <c r="RXE48" s="597" t="s">
        <v>409</v>
      </c>
      <c r="RXF48" s="597"/>
      <c r="RXG48" s="597"/>
      <c r="RXH48" s="597"/>
      <c r="RXI48" s="597"/>
      <c r="RXJ48" s="597"/>
      <c r="RXK48" s="597"/>
      <c r="RXL48" s="597"/>
      <c r="RXM48" s="597" t="s">
        <v>409</v>
      </c>
      <c r="RXN48" s="597"/>
      <c r="RXO48" s="597"/>
      <c r="RXP48" s="597"/>
      <c r="RXQ48" s="597"/>
      <c r="RXR48" s="597"/>
      <c r="RXS48" s="597"/>
      <c r="RXT48" s="597"/>
      <c r="RXU48" s="597" t="s">
        <v>409</v>
      </c>
      <c r="RXV48" s="597"/>
      <c r="RXW48" s="597"/>
      <c r="RXX48" s="597"/>
      <c r="RXY48" s="597"/>
      <c r="RXZ48" s="597"/>
      <c r="RYA48" s="597"/>
      <c r="RYB48" s="597"/>
      <c r="RYC48" s="597" t="s">
        <v>409</v>
      </c>
      <c r="RYD48" s="597"/>
      <c r="RYE48" s="597"/>
      <c r="RYF48" s="597"/>
      <c r="RYG48" s="597"/>
      <c r="RYH48" s="597"/>
      <c r="RYI48" s="597"/>
      <c r="RYJ48" s="597"/>
      <c r="RYK48" s="597" t="s">
        <v>409</v>
      </c>
      <c r="RYL48" s="597"/>
      <c r="RYM48" s="597"/>
      <c r="RYN48" s="597"/>
      <c r="RYO48" s="597"/>
      <c r="RYP48" s="597"/>
      <c r="RYQ48" s="597"/>
      <c r="RYR48" s="597"/>
      <c r="RYS48" s="597" t="s">
        <v>409</v>
      </c>
      <c r="RYT48" s="597"/>
      <c r="RYU48" s="597"/>
      <c r="RYV48" s="597"/>
      <c r="RYW48" s="597"/>
      <c r="RYX48" s="597"/>
      <c r="RYY48" s="597"/>
      <c r="RYZ48" s="597"/>
      <c r="RZA48" s="597" t="s">
        <v>409</v>
      </c>
      <c r="RZB48" s="597"/>
      <c r="RZC48" s="597"/>
      <c r="RZD48" s="597"/>
      <c r="RZE48" s="597"/>
      <c r="RZF48" s="597"/>
      <c r="RZG48" s="597"/>
      <c r="RZH48" s="597"/>
      <c r="RZI48" s="597" t="s">
        <v>409</v>
      </c>
      <c r="RZJ48" s="597"/>
      <c r="RZK48" s="597"/>
      <c r="RZL48" s="597"/>
      <c r="RZM48" s="597"/>
      <c r="RZN48" s="597"/>
      <c r="RZO48" s="597"/>
      <c r="RZP48" s="597"/>
      <c r="RZQ48" s="597" t="s">
        <v>409</v>
      </c>
      <c r="RZR48" s="597"/>
      <c r="RZS48" s="597"/>
      <c r="RZT48" s="597"/>
      <c r="RZU48" s="597"/>
      <c r="RZV48" s="597"/>
      <c r="RZW48" s="597"/>
      <c r="RZX48" s="597"/>
      <c r="RZY48" s="597" t="s">
        <v>409</v>
      </c>
      <c r="RZZ48" s="597"/>
      <c r="SAA48" s="597"/>
      <c r="SAB48" s="597"/>
      <c r="SAC48" s="597"/>
      <c r="SAD48" s="597"/>
      <c r="SAE48" s="597"/>
      <c r="SAF48" s="597"/>
      <c r="SAG48" s="597" t="s">
        <v>409</v>
      </c>
      <c r="SAH48" s="597"/>
      <c r="SAI48" s="597"/>
      <c r="SAJ48" s="597"/>
      <c r="SAK48" s="597"/>
      <c r="SAL48" s="597"/>
      <c r="SAM48" s="597"/>
      <c r="SAN48" s="597"/>
      <c r="SAO48" s="597" t="s">
        <v>409</v>
      </c>
      <c r="SAP48" s="597"/>
      <c r="SAQ48" s="597"/>
      <c r="SAR48" s="597"/>
      <c r="SAS48" s="597"/>
      <c r="SAT48" s="597"/>
      <c r="SAU48" s="597"/>
      <c r="SAV48" s="597"/>
      <c r="SAW48" s="597" t="s">
        <v>409</v>
      </c>
      <c r="SAX48" s="597"/>
      <c r="SAY48" s="597"/>
      <c r="SAZ48" s="597"/>
      <c r="SBA48" s="597"/>
      <c r="SBB48" s="597"/>
      <c r="SBC48" s="597"/>
      <c r="SBD48" s="597"/>
      <c r="SBE48" s="597" t="s">
        <v>409</v>
      </c>
      <c r="SBF48" s="597"/>
      <c r="SBG48" s="597"/>
      <c r="SBH48" s="597"/>
      <c r="SBI48" s="597"/>
      <c r="SBJ48" s="597"/>
      <c r="SBK48" s="597"/>
      <c r="SBL48" s="597"/>
      <c r="SBM48" s="597" t="s">
        <v>409</v>
      </c>
      <c r="SBN48" s="597"/>
      <c r="SBO48" s="597"/>
      <c r="SBP48" s="597"/>
      <c r="SBQ48" s="597"/>
      <c r="SBR48" s="597"/>
      <c r="SBS48" s="597"/>
      <c r="SBT48" s="597"/>
      <c r="SBU48" s="597" t="s">
        <v>409</v>
      </c>
      <c r="SBV48" s="597"/>
      <c r="SBW48" s="597"/>
      <c r="SBX48" s="597"/>
      <c r="SBY48" s="597"/>
      <c r="SBZ48" s="597"/>
      <c r="SCA48" s="597"/>
      <c r="SCB48" s="597"/>
      <c r="SCC48" s="597" t="s">
        <v>409</v>
      </c>
      <c r="SCD48" s="597"/>
      <c r="SCE48" s="597"/>
      <c r="SCF48" s="597"/>
      <c r="SCG48" s="597"/>
      <c r="SCH48" s="597"/>
      <c r="SCI48" s="597"/>
      <c r="SCJ48" s="597"/>
      <c r="SCK48" s="597" t="s">
        <v>409</v>
      </c>
      <c r="SCL48" s="597"/>
      <c r="SCM48" s="597"/>
      <c r="SCN48" s="597"/>
      <c r="SCO48" s="597"/>
      <c r="SCP48" s="597"/>
      <c r="SCQ48" s="597"/>
      <c r="SCR48" s="597"/>
      <c r="SCS48" s="597" t="s">
        <v>409</v>
      </c>
      <c r="SCT48" s="597"/>
      <c r="SCU48" s="597"/>
      <c r="SCV48" s="597"/>
      <c r="SCW48" s="597"/>
      <c r="SCX48" s="597"/>
      <c r="SCY48" s="597"/>
      <c r="SCZ48" s="597"/>
      <c r="SDA48" s="597" t="s">
        <v>409</v>
      </c>
      <c r="SDB48" s="597"/>
      <c r="SDC48" s="597"/>
      <c r="SDD48" s="597"/>
      <c r="SDE48" s="597"/>
      <c r="SDF48" s="597"/>
      <c r="SDG48" s="597"/>
      <c r="SDH48" s="597"/>
      <c r="SDI48" s="597" t="s">
        <v>409</v>
      </c>
      <c r="SDJ48" s="597"/>
      <c r="SDK48" s="597"/>
      <c r="SDL48" s="597"/>
      <c r="SDM48" s="597"/>
      <c r="SDN48" s="597"/>
      <c r="SDO48" s="597"/>
      <c r="SDP48" s="597"/>
      <c r="SDQ48" s="597" t="s">
        <v>409</v>
      </c>
      <c r="SDR48" s="597"/>
      <c r="SDS48" s="597"/>
      <c r="SDT48" s="597"/>
      <c r="SDU48" s="597"/>
      <c r="SDV48" s="597"/>
      <c r="SDW48" s="597"/>
      <c r="SDX48" s="597"/>
      <c r="SDY48" s="597" t="s">
        <v>409</v>
      </c>
      <c r="SDZ48" s="597"/>
      <c r="SEA48" s="597"/>
      <c r="SEB48" s="597"/>
      <c r="SEC48" s="597"/>
      <c r="SED48" s="597"/>
      <c r="SEE48" s="597"/>
      <c r="SEF48" s="597"/>
      <c r="SEG48" s="597" t="s">
        <v>409</v>
      </c>
      <c r="SEH48" s="597"/>
      <c r="SEI48" s="597"/>
      <c r="SEJ48" s="597"/>
      <c r="SEK48" s="597"/>
      <c r="SEL48" s="597"/>
      <c r="SEM48" s="597"/>
      <c r="SEN48" s="597"/>
      <c r="SEO48" s="597" t="s">
        <v>409</v>
      </c>
      <c r="SEP48" s="597"/>
      <c r="SEQ48" s="597"/>
      <c r="SER48" s="597"/>
      <c r="SES48" s="597"/>
      <c r="SET48" s="597"/>
      <c r="SEU48" s="597"/>
      <c r="SEV48" s="597"/>
      <c r="SEW48" s="597" t="s">
        <v>409</v>
      </c>
      <c r="SEX48" s="597"/>
      <c r="SEY48" s="597"/>
      <c r="SEZ48" s="597"/>
      <c r="SFA48" s="597"/>
      <c r="SFB48" s="597"/>
      <c r="SFC48" s="597"/>
      <c r="SFD48" s="597"/>
      <c r="SFE48" s="597" t="s">
        <v>409</v>
      </c>
      <c r="SFF48" s="597"/>
      <c r="SFG48" s="597"/>
      <c r="SFH48" s="597"/>
      <c r="SFI48" s="597"/>
      <c r="SFJ48" s="597"/>
      <c r="SFK48" s="597"/>
      <c r="SFL48" s="597"/>
      <c r="SFM48" s="597" t="s">
        <v>409</v>
      </c>
      <c r="SFN48" s="597"/>
      <c r="SFO48" s="597"/>
      <c r="SFP48" s="597"/>
      <c r="SFQ48" s="597"/>
      <c r="SFR48" s="597"/>
      <c r="SFS48" s="597"/>
      <c r="SFT48" s="597"/>
      <c r="SFU48" s="597" t="s">
        <v>409</v>
      </c>
      <c r="SFV48" s="597"/>
      <c r="SFW48" s="597"/>
      <c r="SFX48" s="597"/>
      <c r="SFY48" s="597"/>
      <c r="SFZ48" s="597"/>
      <c r="SGA48" s="597"/>
      <c r="SGB48" s="597"/>
      <c r="SGC48" s="597" t="s">
        <v>409</v>
      </c>
      <c r="SGD48" s="597"/>
      <c r="SGE48" s="597"/>
      <c r="SGF48" s="597"/>
      <c r="SGG48" s="597"/>
      <c r="SGH48" s="597"/>
      <c r="SGI48" s="597"/>
      <c r="SGJ48" s="597"/>
      <c r="SGK48" s="597" t="s">
        <v>409</v>
      </c>
      <c r="SGL48" s="597"/>
      <c r="SGM48" s="597"/>
      <c r="SGN48" s="597"/>
      <c r="SGO48" s="597"/>
      <c r="SGP48" s="597"/>
      <c r="SGQ48" s="597"/>
      <c r="SGR48" s="597"/>
      <c r="SGS48" s="597" t="s">
        <v>409</v>
      </c>
      <c r="SGT48" s="597"/>
      <c r="SGU48" s="597"/>
      <c r="SGV48" s="597"/>
      <c r="SGW48" s="597"/>
      <c r="SGX48" s="597"/>
      <c r="SGY48" s="597"/>
      <c r="SGZ48" s="597"/>
      <c r="SHA48" s="597" t="s">
        <v>409</v>
      </c>
      <c r="SHB48" s="597"/>
      <c r="SHC48" s="597"/>
      <c r="SHD48" s="597"/>
      <c r="SHE48" s="597"/>
      <c r="SHF48" s="597"/>
      <c r="SHG48" s="597"/>
      <c r="SHH48" s="597"/>
      <c r="SHI48" s="597" t="s">
        <v>409</v>
      </c>
      <c r="SHJ48" s="597"/>
      <c r="SHK48" s="597"/>
      <c r="SHL48" s="597"/>
      <c r="SHM48" s="597"/>
      <c r="SHN48" s="597"/>
      <c r="SHO48" s="597"/>
      <c r="SHP48" s="597"/>
      <c r="SHQ48" s="597" t="s">
        <v>409</v>
      </c>
      <c r="SHR48" s="597"/>
      <c r="SHS48" s="597"/>
      <c r="SHT48" s="597"/>
      <c r="SHU48" s="597"/>
      <c r="SHV48" s="597"/>
      <c r="SHW48" s="597"/>
      <c r="SHX48" s="597"/>
      <c r="SHY48" s="597" t="s">
        <v>409</v>
      </c>
      <c r="SHZ48" s="597"/>
      <c r="SIA48" s="597"/>
      <c r="SIB48" s="597"/>
      <c r="SIC48" s="597"/>
      <c r="SID48" s="597"/>
      <c r="SIE48" s="597"/>
      <c r="SIF48" s="597"/>
      <c r="SIG48" s="597" t="s">
        <v>409</v>
      </c>
      <c r="SIH48" s="597"/>
      <c r="SII48" s="597"/>
      <c r="SIJ48" s="597"/>
      <c r="SIK48" s="597"/>
      <c r="SIL48" s="597"/>
      <c r="SIM48" s="597"/>
      <c r="SIN48" s="597"/>
      <c r="SIO48" s="597" t="s">
        <v>409</v>
      </c>
      <c r="SIP48" s="597"/>
      <c r="SIQ48" s="597"/>
      <c r="SIR48" s="597"/>
      <c r="SIS48" s="597"/>
      <c r="SIT48" s="597"/>
      <c r="SIU48" s="597"/>
      <c r="SIV48" s="597"/>
      <c r="SIW48" s="597" t="s">
        <v>409</v>
      </c>
      <c r="SIX48" s="597"/>
      <c r="SIY48" s="597"/>
      <c r="SIZ48" s="597"/>
      <c r="SJA48" s="597"/>
      <c r="SJB48" s="597"/>
      <c r="SJC48" s="597"/>
      <c r="SJD48" s="597"/>
      <c r="SJE48" s="597" t="s">
        <v>409</v>
      </c>
      <c r="SJF48" s="597"/>
      <c r="SJG48" s="597"/>
      <c r="SJH48" s="597"/>
      <c r="SJI48" s="597"/>
      <c r="SJJ48" s="597"/>
      <c r="SJK48" s="597"/>
      <c r="SJL48" s="597"/>
      <c r="SJM48" s="597" t="s">
        <v>409</v>
      </c>
      <c r="SJN48" s="597"/>
      <c r="SJO48" s="597"/>
      <c r="SJP48" s="597"/>
      <c r="SJQ48" s="597"/>
      <c r="SJR48" s="597"/>
      <c r="SJS48" s="597"/>
      <c r="SJT48" s="597"/>
      <c r="SJU48" s="597" t="s">
        <v>409</v>
      </c>
      <c r="SJV48" s="597"/>
      <c r="SJW48" s="597"/>
      <c r="SJX48" s="597"/>
      <c r="SJY48" s="597"/>
      <c r="SJZ48" s="597"/>
      <c r="SKA48" s="597"/>
      <c r="SKB48" s="597"/>
      <c r="SKC48" s="597" t="s">
        <v>409</v>
      </c>
      <c r="SKD48" s="597"/>
      <c r="SKE48" s="597"/>
      <c r="SKF48" s="597"/>
      <c r="SKG48" s="597"/>
      <c r="SKH48" s="597"/>
      <c r="SKI48" s="597"/>
      <c r="SKJ48" s="597"/>
      <c r="SKK48" s="597" t="s">
        <v>409</v>
      </c>
      <c r="SKL48" s="597"/>
      <c r="SKM48" s="597"/>
      <c r="SKN48" s="597"/>
      <c r="SKO48" s="597"/>
      <c r="SKP48" s="597"/>
      <c r="SKQ48" s="597"/>
      <c r="SKR48" s="597"/>
      <c r="SKS48" s="597" t="s">
        <v>409</v>
      </c>
      <c r="SKT48" s="597"/>
      <c r="SKU48" s="597"/>
      <c r="SKV48" s="597"/>
      <c r="SKW48" s="597"/>
      <c r="SKX48" s="597"/>
      <c r="SKY48" s="597"/>
      <c r="SKZ48" s="597"/>
      <c r="SLA48" s="597" t="s">
        <v>409</v>
      </c>
      <c r="SLB48" s="597"/>
      <c r="SLC48" s="597"/>
      <c r="SLD48" s="597"/>
      <c r="SLE48" s="597"/>
      <c r="SLF48" s="597"/>
      <c r="SLG48" s="597"/>
      <c r="SLH48" s="597"/>
      <c r="SLI48" s="597" t="s">
        <v>409</v>
      </c>
      <c r="SLJ48" s="597"/>
      <c r="SLK48" s="597"/>
      <c r="SLL48" s="597"/>
      <c r="SLM48" s="597"/>
      <c r="SLN48" s="597"/>
      <c r="SLO48" s="597"/>
      <c r="SLP48" s="597"/>
      <c r="SLQ48" s="597" t="s">
        <v>409</v>
      </c>
      <c r="SLR48" s="597"/>
      <c r="SLS48" s="597"/>
      <c r="SLT48" s="597"/>
      <c r="SLU48" s="597"/>
      <c r="SLV48" s="597"/>
      <c r="SLW48" s="597"/>
      <c r="SLX48" s="597"/>
      <c r="SLY48" s="597" t="s">
        <v>409</v>
      </c>
      <c r="SLZ48" s="597"/>
      <c r="SMA48" s="597"/>
      <c r="SMB48" s="597"/>
      <c r="SMC48" s="597"/>
      <c r="SMD48" s="597"/>
      <c r="SME48" s="597"/>
      <c r="SMF48" s="597"/>
      <c r="SMG48" s="597" t="s">
        <v>409</v>
      </c>
      <c r="SMH48" s="597"/>
      <c r="SMI48" s="597"/>
      <c r="SMJ48" s="597"/>
      <c r="SMK48" s="597"/>
      <c r="SML48" s="597"/>
      <c r="SMM48" s="597"/>
      <c r="SMN48" s="597"/>
      <c r="SMO48" s="597" t="s">
        <v>409</v>
      </c>
      <c r="SMP48" s="597"/>
      <c r="SMQ48" s="597"/>
      <c r="SMR48" s="597"/>
      <c r="SMS48" s="597"/>
      <c r="SMT48" s="597"/>
      <c r="SMU48" s="597"/>
      <c r="SMV48" s="597"/>
      <c r="SMW48" s="597" t="s">
        <v>409</v>
      </c>
      <c r="SMX48" s="597"/>
      <c r="SMY48" s="597"/>
      <c r="SMZ48" s="597"/>
      <c r="SNA48" s="597"/>
      <c r="SNB48" s="597"/>
      <c r="SNC48" s="597"/>
      <c r="SND48" s="597"/>
      <c r="SNE48" s="597" t="s">
        <v>409</v>
      </c>
      <c r="SNF48" s="597"/>
      <c r="SNG48" s="597"/>
      <c r="SNH48" s="597"/>
      <c r="SNI48" s="597"/>
      <c r="SNJ48" s="597"/>
      <c r="SNK48" s="597"/>
      <c r="SNL48" s="597"/>
      <c r="SNM48" s="597" t="s">
        <v>409</v>
      </c>
      <c r="SNN48" s="597"/>
      <c r="SNO48" s="597"/>
      <c r="SNP48" s="597"/>
      <c r="SNQ48" s="597"/>
      <c r="SNR48" s="597"/>
      <c r="SNS48" s="597"/>
      <c r="SNT48" s="597"/>
      <c r="SNU48" s="597" t="s">
        <v>409</v>
      </c>
      <c r="SNV48" s="597"/>
      <c r="SNW48" s="597"/>
      <c r="SNX48" s="597"/>
      <c r="SNY48" s="597"/>
      <c r="SNZ48" s="597"/>
      <c r="SOA48" s="597"/>
      <c r="SOB48" s="597"/>
      <c r="SOC48" s="597" t="s">
        <v>409</v>
      </c>
      <c r="SOD48" s="597"/>
      <c r="SOE48" s="597"/>
      <c r="SOF48" s="597"/>
      <c r="SOG48" s="597"/>
      <c r="SOH48" s="597"/>
      <c r="SOI48" s="597"/>
      <c r="SOJ48" s="597"/>
      <c r="SOK48" s="597" t="s">
        <v>409</v>
      </c>
      <c r="SOL48" s="597"/>
      <c r="SOM48" s="597"/>
      <c r="SON48" s="597"/>
      <c r="SOO48" s="597"/>
      <c r="SOP48" s="597"/>
      <c r="SOQ48" s="597"/>
      <c r="SOR48" s="597"/>
      <c r="SOS48" s="597" t="s">
        <v>409</v>
      </c>
      <c r="SOT48" s="597"/>
      <c r="SOU48" s="597"/>
      <c r="SOV48" s="597"/>
      <c r="SOW48" s="597"/>
      <c r="SOX48" s="597"/>
      <c r="SOY48" s="597"/>
      <c r="SOZ48" s="597"/>
      <c r="SPA48" s="597" t="s">
        <v>409</v>
      </c>
      <c r="SPB48" s="597"/>
      <c r="SPC48" s="597"/>
      <c r="SPD48" s="597"/>
      <c r="SPE48" s="597"/>
      <c r="SPF48" s="597"/>
      <c r="SPG48" s="597"/>
      <c r="SPH48" s="597"/>
      <c r="SPI48" s="597" t="s">
        <v>409</v>
      </c>
      <c r="SPJ48" s="597"/>
      <c r="SPK48" s="597"/>
      <c r="SPL48" s="597"/>
      <c r="SPM48" s="597"/>
      <c r="SPN48" s="597"/>
      <c r="SPO48" s="597"/>
      <c r="SPP48" s="597"/>
      <c r="SPQ48" s="597" t="s">
        <v>409</v>
      </c>
      <c r="SPR48" s="597"/>
      <c r="SPS48" s="597"/>
      <c r="SPT48" s="597"/>
      <c r="SPU48" s="597"/>
      <c r="SPV48" s="597"/>
      <c r="SPW48" s="597"/>
      <c r="SPX48" s="597"/>
      <c r="SPY48" s="597" t="s">
        <v>409</v>
      </c>
      <c r="SPZ48" s="597"/>
      <c r="SQA48" s="597"/>
      <c r="SQB48" s="597"/>
      <c r="SQC48" s="597"/>
      <c r="SQD48" s="597"/>
      <c r="SQE48" s="597"/>
      <c r="SQF48" s="597"/>
      <c r="SQG48" s="597" t="s">
        <v>409</v>
      </c>
      <c r="SQH48" s="597"/>
      <c r="SQI48" s="597"/>
      <c r="SQJ48" s="597"/>
      <c r="SQK48" s="597"/>
      <c r="SQL48" s="597"/>
      <c r="SQM48" s="597"/>
      <c r="SQN48" s="597"/>
      <c r="SQO48" s="597" t="s">
        <v>409</v>
      </c>
      <c r="SQP48" s="597"/>
      <c r="SQQ48" s="597"/>
      <c r="SQR48" s="597"/>
      <c r="SQS48" s="597"/>
      <c r="SQT48" s="597"/>
      <c r="SQU48" s="597"/>
      <c r="SQV48" s="597"/>
      <c r="SQW48" s="597" t="s">
        <v>409</v>
      </c>
      <c r="SQX48" s="597"/>
      <c r="SQY48" s="597"/>
      <c r="SQZ48" s="597"/>
      <c r="SRA48" s="597"/>
      <c r="SRB48" s="597"/>
      <c r="SRC48" s="597"/>
      <c r="SRD48" s="597"/>
      <c r="SRE48" s="597" t="s">
        <v>409</v>
      </c>
      <c r="SRF48" s="597"/>
      <c r="SRG48" s="597"/>
      <c r="SRH48" s="597"/>
      <c r="SRI48" s="597"/>
      <c r="SRJ48" s="597"/>
      <c r="SRK48" s="597"/>
      <c r="SRL48" s="597"/>
      <c r="SRM48" s="597" t="s">
        <v>409</v>
      </c>
      <c r="SRN48" s="597"/>
      <c r="SRO48" s="597"/>
      <c r="SRP48" s="597"/>
      <c r="SRQ48" s="597"/>
      <c r="SRR48" s="597"/>
      <c r="SRS48" s="597"/>
      <c r="SRT48" s="597"/>
      <c r="SRU48" s="597" t="s">
        <v>409</v>
      </c>
      <c r="SRV48" s="597"/>
      <c r="SRW48" s="597"/>
      <c r="SRX48" s="597"/>
      <c r="SRY48" s="597"/>
      <c r="SRZ48" s="597"/>
      <c r="SSA48" s="597"/>
      <c r="SSB48" s="597"/>
      <c r="SSC48" s="597" t="s">
        <v>409</v>
      </c>
      <c r="SSD48" s="597"/>
      <c r="SSE48" s="597"/>
      <c r="SSF48" s="597"/>
      <c r="SSG48" s="597"/>
      <c r="SSH48" s="597"/>
      <c r="SSI48" s="597"/>
      <c r="SSJ48" s="597"/>
      <c r="SSK48" s="597" t="s">
        <v>409</v>
      </c>
      <c r="SSL48" s="597"/>
      <c r="SSM48" s="597"/>
      <c r="SSN48" s="597"/>
      <c r="SSO48" s="597"/>
      <c r="SSP48" s="597"/>
      <c r="SSQ48" s="597"/>
      <c r="SSR48" s="597"/>
      <c r="SSS48" s="597" t="s">
        <v>409</v>
      </c>
      <c r="SST48" s="597"/>
      <c r="SSU48" s="597"/>
      <c r="SSV48" s="597"/>
      <c r="SSW48" s="597"/>
      <c r="SSX48" s="597"/>
      <c r="SSY48" s="597"/>
      <c r="SSZ48" s="597"/>
      <c r="STA48" s="597" t="s">
        <v>409</v>
      </c>
      <c r="STB48" s="597"/>
      <c r="STC48" s="597"/>
      <c r="STD48" s="597"/>
      <c r="STE48" s="597"/>
      <c r="STF48" s="597"/>
      <c r="STG48" s="597"/>
      <c r="STH48" s="597"/>
      <c r="STI48" s="597" t="s">
        <v>409</v>
      </c>
      <c r="STJ48" s="597"/>
      <c r="STK48" s="597"/>
      <c r="STL48" s="597"/>
      <c r="STM48" s="597"/>
      <c r="STN48" s="597"/>
      <c r="STO48" s="597"/>
      <c r="STP48" s="597"/>
      <c r="STQ48" s="597" t="s">
        <v>409</v>
      </c>
      <c r="STR48" s="597"/>
      <c r="STS48" s="597"/>
      <c r="STT48" s="597"/>
      <c r="STU48" s="597"/>
      <c r="STV48" s="597"/>
      <c r="STW48" s="597"/>
      <c r="STX48" s="597"/>
      <c r="STY48" s="597" t="s">
        <v>409</v>
      </c>
      <c r="STZ48" s="597"/>
      <c r="SUA48" s="597"/>
      <c r="SUB48" s="597"/>
      <c r="SUC48" s="597"/>
      <c r="SUD48" s="597"/>
      <c r="SUE48" s="597"/>
      <c r="SUF48" s="597"/>
      <c r="SUG48" s="597" t="s">
        <v>409</v>
      </c>
      <c r="SUH48" s="597"/>
      <c r="SUI48" s="597"/>
      <c r="SUJ48" s="597"/>
      <c r="SUK48" s="597"/>
      <c r="SUL48" s="597"/>
      <c r="SUM48" s="597"/>
      <c r="SUN48" s="597"/>
      <c r="SUO48" s="597" t="s">
        <v>409</v>
      </c>
      <c r="SUP48" s="597"/>
      <c r="SUQ48" s="597"/>
      <c r="SUR48" s="597"/>
      <c r="SUS48" s="597"/>
      <c r="SUT48" s="597"/>
      <c r="SUU48" s="597"/>
      <c r="SUV48" s="597"/>
      <c r="SUW48" s="597" t="s">
        <v>409</v>
      </c>
      <c r="SUX48" s="597"/>
      <c r="SUY48" s="597"/>
      <c r="SUZ48" s="597"/>
      <c r="SVA48" s="597"/>
      <c r="SVB48" s="597"/>
      <c r="SVC48" s="597"/>
      <c r="SVD48" s="597"/>
      <c r="SVE48" s="597" t="s">
        <v>409</v>
      </c>
      <c r="SVF48" s="597"/>
      <c r="SVG48" s="597"/>
      <c r="SVH48" s="597"/>
      <c r="SVI48" s="597"/>
      <c r="SVJ48" s="597"/>
      <c r="SVK48" s="597"/>
      <c r="SVL48" s="597"/>
      <c r="SVM48" s="597" t="s">
        <v>409</v>
      </c>
      <c r="SVN48" s="597"/>
      <c r="SVO48" s="597"/>
      <c r="SVP48" s="597"/>
      <c r="SVQ48" s="597"/>
      <c r="SVR48" s="597"/>
      <c r="SVS48" s="597"/>
      <c r="SVT48" s="597"/>
      <c r="SVU48" s="597" t="s">
        <v>409</v>
      </c>
      <c r="SVV48" s="597"/>
      <c r="SVW48" s="597"/>
      <c r="SVX48" s="597"/>
      <c r="SVY48" s="597"/>
      <c r="SVZ48" s="597"/>
      <c r="SWA48" s="597"/>
      <c r="SWB48" s="597"/>
      <c r="SWC48" s="597" t="s">
        <v>409</v>
      </c>
      <c r="SWD48" s="597"/>
      <c r="SWE48" s="597"/>
      <c r="SWF48" s="597"/>
      <c r="SWG48" s="597"/>
      <c r="SWH48" s="597"/>
      <c r="SWI48" s="597"/>
      <c r="SWJ48" s="597"/>
      <c r="SWK48" s="597" t="s">
        <v>409</v>
      </c>
      <c r="SWL48" s="597"/>
      <c r="SWM48" s="597"/>
      <c r="SWN48" s="597"/>
      <c r="SWO48" s="597"/>
      <c r="SWP48" s="597"/>
      <c r="SWQ48" s="597"/>
      <c r="SWR48" s="597"/>
      <c r="SWS48" s="597" t="s">
        <v>409</v>
      </c>
      <c r="SWT48" s="597"/>
      <c r="SWU48" s="597"/>
      <c r="SWV48" s="597"/>
      <c r="SWW48" s="597"/>
      <c r="SWX48" s="597"/>
      <c r="SWY48" s="597"/>
      <c r="SWZ48" s="597"/>
      <c r="SXA48" s="597" t="s">
        <v>409</v>
      </c>
      <c r="SXB48" s="597"/>
      <c r="SXC48" s="597"/>
      <c r="SXD48" s="597"/>
      <c r="SXE48" s="597"/>
      <c r="SXF48" s="597"/>
      <c r="SXG48" s="597"/>
      <c r="SXH48" s="597"/>
      <c r="SXI48" s="597" t="s">
        <v>409</v>
      </c>
      <c r="SXJ48" s="597"/>
      <c r="SXK48" s="597"/>
      <c r="SXL48" s="597"/>
      <c r="SXM48" s="597"/>
      <c r="SXN48" s="597"/>
      <c r="SXO48" s="597"/>
      <c r="SXP48" s="597"/>
      <c r="SXQ48" s="597" t="s">
        <v>409</v>
      </c>
      <c r="SXR48" s="597"/>
      <c r="SXS48" s="597"/>
      <c r="SXT48" s="597"/>
      <c r="SXU48" s="597"/>
      <c r="SXV48" s="597"/>
      <c r="SXW48" s="597"/>
      <c r="SXX48" s="597"/>
      <c r="SXY48" s="597" t="s">
        <v>409</v>
      </c>
      <c r="SXZ48" s="597"/>
      <c r="SYA48" s="597"/>
      <c r="SYB48" s="597"/>
      <c r="SYC48" s="597"/>
      <c r="SYD48" s="597"/>
      <c r="SYE48" s="597"/>
      <c r="SYF48" s="597"/>
      <c r="SYG48" s="597" t="s">
        <v>409</v>
      </c>
      <c r="SYH48" s="597"/>
      <c r="SYI48" s="597"/>
      <c r="SYJ48" s="597"/>
      <c r="SYK48" s="597"/>
      <c r="SYL48" s="597"/>
      <c r="SYM48" s="597"/>
      <c r="SYN48" s="597"/>
      <c r="SYO48" s="597" t="s">
        <v>409</v>
      </c>
      <c r="SYP48" s="597"/>
      <c r="SYQ48" s="597"/>
      <c r="SYR48" s="597"/>
      <c r="SYS48" s="597"/>
      <c r="SYT48" s="597"/>
      <c r="SYU48" s="597"/>
      <c r="SYV48" s="597"/>
      <c r="SYW48" s="597" t="s">
        <v>409</v>
      </c>
      <c r="SYX48" s="597"/>
      <c r="SYY48" s="597"/>
      <c r="SYZ48" s="597"/>
      <c r="SZA48" s="597"/>
      <c r="SZB48" s="597"/>
      <c r="SZC48" s="597"/>
      <c r="SZD48" s="597"/>
      <c r="SZE48" s="597" t="s">
        <v>409</v>
      </c>
      <c r="SZF48" s="597"/>
      <c r="SZG48" s="597"/>
      <c r="SZH48" s="597"/>
      <c r="SZI48" s="597"/>
      <c r="SZJ48" s="597"/>
      <c r="SZK48" s="597"/>
      <c r="SZL48" s="597"/>
      <c r="SZM48" s="597" t="s">
        <v>409</v>
      </c>
      <c r="SZN48" s="597"/>
      <c r="SZO48" s="597"/>
      <c r="SZP48" s="597"/>
      <c r="SZQ48" s="597"/>
      <c r="SZR48" s="597"/>
      <c r="SZS48" s="597"/>
      <c r="SZT48" s="597"/>
      <c r="SZU48" s="597" t="s">
        <v>409</v>
      </c>
      <c r="SZV48" s="597"/>
      <c r="SZW48" s="597"/>
      <c r="SZX48" s="597"/>
      <c r="SZY48" s="597"/>
      <c r="SZZ48" s="597"/>
      <c r="TAA48" s="597"/>
      <c r="TAB48" s="597"/>
      <c r="TAC48" s="597" t="s">
        <v>409</v>
      </c>
      <c r="TAD48" s="597"/>
      <c r="TAE48" s="597"/>
      <c r="TAF48" s="597"/>
      <c r="TAG48" s="597"/>
      <c r="TAH48" s="597"/>
      <c r="TAI48" s="597"/>
      <c r="TAJ48" s="597"/>
      <c r="TAK48" s="597" t="s">
        <v>409</v>
      </c>
      <c r="TAL48" s="597"/>
      <c r="TAM48" s="597"/>
      <c r="TAN48" s="597"/>
      <c r="TAO48" s="597"/>
      <c r="TAP48" s="597"/>
      <c r="TAQ48" s="597"/>
      <c r="TAR48" s="597"/>
      <c r="TAS48" s="597" t="s">
        <v>409</v>
      </c>
      <c r="TAT48" s="597"/>
      <c r="TAU48" s="597"/>
      <c r="TAV48" s="597"/>
      <c r="TAW48" s="597"/>
      <c r="TAX48" s="597"/>
      <c r="TAY48" s="597"/>
      <c r="TAZ48" s="597"/>
      <c r="TBA48" s="597" t="s">
        <v>409</v>
      </c>
      <c r="TBB48" s="597"/>
      <c r="TBC48" s="597"/>
      <c r="TBD48" s="597"/>
      <c r="TBE48" s="597"/>
      <c r="TBF48" s="597"/>
      <c r="TBG48" s="597"/>
      <c r="TBH48" s="597"/>
      <c r="TBI48" s="597" t="s">
        <v>409</v>
      </c>
      <c r="TBJ48" s="597"/>
      <c r="TBK48" s="597"/>
      <c r="TBL48" s="597"/>
      <c r="TBM48" s="597"/>
      <c r="TBN48" s="597"/>
      <c r="TBO48" s="597"/>
      <c r="TBP48" s="597"/>
      <c r="TBQ48" s="597" t="s">
        <v>409</v>
      </c>
      <c r="TBR48" s="597"/>
      <c r="TBS48" s="597"/>
      <c r="TBT48" s="597"/>
      <c r="TBU48" s="597"/>
      <c r="TBV48" s="597"/>
      <c r="TBW48" s="597"/>
      <c r="TBX48" s="597"/>
      <c r="TBY48" s="597" t="s">
        <v>409</v>
      </c>
      <c r="TBZ48" s="597"/>
      <c r="TCA48" s="597"/>
      <c r="TCB48" s="597"/>
      <c r="TCC48" s="597"/>
      <c r="TCD48" s="597"/>
      <c r="TCE48" s="597"/>
      <c r="TCF48" s="597"/>
      <c r="TCG48" s="597" t="s">
        <v>409</v>
      </c>
      <c r="TCH48" s="597"/>
      <c r="TCI48" s="597"/>
      <c r="TCJ48" s="597"/>
      <c r="TCK48" s="597"/>
      <c r="TCL48" s="597"/>
      <c r="TCM48" s="597"/>
      <c r="TCN48" s="597"/>
      <c r="TCO48" s="597" t="s">
        <v>409</v>
      </c>
      <c r="TCP48" s="597"/>
      <c r="TCQ48" s="597"/>
      <c r="TCR48" s="597"/>
      <c r="TCS48" s="597"/>
      <c r="TCT48" s="597"/>
      <c r="TCU48" s="597"/>
      <c r="TCV48" s="597"/>
      <c r="TCW48" s="597" t="s">
        <v>409</v>
      </c>
      <c r="TCX48" s="597"/>
      <c r="TCY48" s="597"/>
      <c r="TCZ48" s="597"/>
      <c r="TDA48" s="597"/>
      <c r="TDB48" s="597"/>
      <c r="TDC48" s="597"/>
      <c r="TDD48" s="597"/>
      <c r="TDE48" s="597" t="s">
        <v>409</v>
      </c>
      <c r="TDF48" s="597"/>
      <c r="TDG48" s="597"/>
      <c r="TDH48" s="597"/>
      <c r="TDI48" s="597"/>
      <c r="TDJ48" s="597"/>
      <c r="TDK48" s="597"/>
      <c r="TDL48" s="597"/>
      <c r="TDM48" s="597" t="s">
        <v>409</v>
      </c>
      <c r="TDN48" s="597"/>
      <c r="TDO48" s="597"/>
      <c r="TDP48" s="597"/>
      <c r="TDQ48" s="597"/>
      <c r="TDR48" s="597"/>
      <c r="TDS48" s="597"/>
      <c r="TDT48" s="597"/>
      <c r="TDU48" s="597" t="s">
        <v>409</v>
      </c>
      <c r="TDV48" s="597"/>
      <c r="TDW48" s="597"/>
      <c r="TDX48" s="597"/>
      <c r="TDY48" s="597"/>
      <c r="TDZ48" s="597"/>
      <c r="TEA48" s="597"/>
      <c r="TEB48" s="597"/>
      <c r="TEC48" s="597" t="s">
        <v>409</v>
      </c>
      <c r="TED48" s="597"/>
      <c r="TEE48" s="597"/>
      <c r="TEF48" s="597"/>
      <c r="TEG48" s="597"/>
      <c r="TEH48" s="597"/>
      <c r="TEI48" s="597"/>
      <c r="TEJ48" s="597"/>
      <c r="TEK48" s="597" t="s">
        <v>409</v>
      </c>
      <c r="TEL48" s="597"/>
      <c r="TEM48" s="597"/>
      <c r="TEN48" s="597"/>
      <c r="TEO48" s="597"/>
      <c r="TEP48" s="597"/>
      <c r="TEQ48" s="597"/>
      <c r="TER48" s="597"/>
      <c r="TES48" s="597" t="s">
        <v>409</v>
      </c>
      <c r="TET48" s="597"/>
      <c r="TEU48" s="597"/>
      <c r="TEV48" s="597"/>
      <c r="TEW48" s="597"/>
      <c r="TEX48" s="597"/>
      <c r="TEY48" s="597"/>
      <c r="TEZ48" s="597"/>
      <c r="TFA48" s="597" t="s">
        <v>409</v>
      </c>
      <c r="TFB48" s="597"/>
      <c r="TFC48" s="597"/>
      <c r="TFD48" s="597"/>
      <c r="TFE48" s="597"/>
      <c r="TFF48" s="597"/>
      <c r="TFG48" s="597"/>
      <c r="TFH48" s="597"/>
      <c r="TFI48" s="597" t="s">
        <v>409</v>
      </c>
      <c r="TFJ48" s="597"/>
      <c r="TFK48" s="597"/>
      <c r="TFL48" s="597"/>
      <c r="TFM48" s="597"/>
      <c r="TFN48" s="597"/>
      <c r="TFO48" s="597"/>
      <c r="TFP48" s="597"/>
      <c r="TFQ48" s="597" t="s">
        <v>409</v>
      </c>
      <c r="TFR48" s="597"/>
      <c r="TFS48" s="597"/>
      <c r="TFT48" s="597"/>
      <c r="TFU48" s="597"/>
      <c r="TFV48" s="597"/>
      <c r="TFW48" s="597"/>
      <c r="TFX48" s="597"/>
      <c r="TFY48" s="597" t="s">
        <v>409</v>
      </c>
      <c r="TFZ48" s="597"/>
      <c r="TGA48" s="597"/>
      <c r="TGB48" s="597"/>
      <c r="TGC48" s="597"/>
      <c r="TGD48" s="597"/>
      <c r="TGE48" s="597"/>
      <c r="TGF48" s="597"/>
      <c r="TGG48" s="597" t="s">
        <v>409</v>
      </c>
      <c r="TGH48" s="597"/>
      <c r="TGI48" s="597"/>
      <c r="TGJ48" s="597"/>
      <c r="TGK48" s="597"/>
      <c r="TGL48" s="597"/>
      <c r="TGM48" s="597"/>
      <c r="TGN48" s="597"/>
      <c r="TGO48" s="597" t="s">
        <v>409</v>
      </c>
      <c r="TGP48" s="597"/>
      <c r="TGQ48" s="597"/>
      <c r="TGR48" s="597"/>
      <c r="TGS48" s="597"/>
      <c r="TGT48" s="597"/>
      <c r="TGU48" s="597"/>
      <c r="TGV48" s="597"/>
      <c r="TGW48" s="597" t="s">
        <v>409</v>
      </c>
      <c r="TGX48" s="597"/>
      <c r="TGY48" s="597"/>
      <c r="TGZ48" s="597"/>
      <c r="THA48" s="597"/>
      <c r="THB48" s="597"/>
      <c r="THC48" s="597"/>
      <c r="THD48" s="597"/>
      <c r="THE48" s="597" t="s">
        <v>409</v>
      </c>
      <c r="THF48" s="597"/>
      <c r="THG48" s="597"/>
      <c r="THH48" s="597"/>
      <c r="THI48" s="597"/>
      <c r="THJ48" s="597"/>
      <c r="THK48" s="597"/>
      <c r="THL48" s="597"/>
      <c r="THM48" s="597" t="s">
        <v>409</v>
      </c>
      <c r="THN48" s="597"/>
      <c r="THO48" s="597"/>
      <c r="THP48" s="597"/>
      <c r="THQ48" s="597"/>
      <c r="THR48" s="597"/>
      <c r="THS48" s="597"/>
      <c r="THT48" s="597"/>
      <c r="THU48" s="597" t="s">
        <v>409</v>
      </c>
      <c r="THV48" s="597"/>
      <c r="THW48" s="597"/>
      <c r="THX48" s="597"/>
      <c r="THY48" s="597"/>
      <c r="THZ48" s="597"/>
      <c r="TIA48" s="597"/>
      <c r="TIB48" s="597"/>
      <c r="TIC48" s="597" t="s">
        <v>409</v>
      </c>
      <c r="TID48" s="597"/>
      <c r="TIE48" s="597"/>
      <c r="TIF48" s="597"/>
      <c r="TIG48" s="597"/>
      <c r="TIH48" s="597"/>
      <c r="TII48" s="597"/>
      <c r="TIJ48" s="597"/>
      <c r="TIK48" s="597" t="s">
        <v>409</v>
      </c>
      <c r="TIL48" s="597"/>
      <c r="TIM48" s="597"/>
      <c r="TIN48" s="597"/>
      <c r="TIO48" s="597"/>
      <c r="TIP48" s="597"/>
      <c r="TIQ48" s="597"/>
      <c r="TIR48" s="597"/>
      <c r="TIS48" s="597" t="s">
        <v>409</v>
      </c>
      <c r="TIT48" s="597"/>
      <c r="TIU48" s="597"/>
      <c r="TIV48" s="597"/>
      <c r="TIW48" s="597"/>
      <c r="TIX48" s="597"/>
      <c r="TIY48" s="597"/>
      <c r="TIZ48" s="597"/>
      <c r="TJA48" s="597" t="s">
        <v>409</v>
      </c>
      <c r="TJB48" s="597"/>
      <c r="TJC48" s="597"/>
      <c r="TJD48" s="597"/>
      <c r="TJE48" s="597"/>
      <c r="TJF48" s="597"/>
      <c r="TJG48" s="597"/>
      <c r="TJH48" s="597"/>
      <c r="TJI48" s="597" t="s">
        <v>409</v>
      </c>
      <c r="TJJ48" s="597"/>
      <c r="TJK48" s="597"/>
      <c r="TJL48" s="597"/>
      <c r="TJM48" s="597"/>
      <c r="TJN48" s="597"/>
      <c r="TJO48" s="597"/>
      <c r="TJP48" s="597"/>
      <c r="TJQ48" s="597" t="s">
        <v>409</v>
      </c>
      <c r="TJR48" s="597"/>
      <c r="TJS48" s="597"/>
      <c r="TJT48" s="597"/>
      <c r="TJU48" s="597"/>
      <c r="TJV48" s="597"/>
      <c r="TJW48" s="597"/>
      <c r="TJX48" s="597"/>
      <c r="TJY48" s="597" t="s">
        <v>409</v>
      </c>
      <c r="TJZ48" s="597"/>
      <c r="TKA48" s="597"/>
      <c r="TKB48" s="597"/>
      <c r="TKC48" s="597"/>
      <c r="TKD48" s="597"/>
      <c r="TKE48" s="597"/>
      <c r="TKF48" s="597"/>
      <c r="TKG48" s="597" t="s">
        <v>409</v>
      </c>
      <c r="TKH48" s="597"/>
      <c r="TKI48" s="597"/>
      <c r="TKJ48" s="597"/>
      <c r="TKK48" s="597"/>
      <c r="TKL48" s="597"/>
      <c r="TKM48" s="597"/>
      <c r="TKN48" s="597"/>
      <c r="TKO48" s="597" t="s">
        <v>409</v>
      </c>
      <c r="TKP48" s="597"/>
      <c r="TKQ48" s="597"/>
      <c r="TKR48" s="597"/>
      <c r="TKS48" s="597"/>
      <c r="TKT48" s="597"/>
      <c r="TKU48" s="597"/>
      <c r="TKV48" s="597"/>
      <c r="TKW48" s="597" t="s">
        <v>409</v>
      </c>
      <c r="TKX48" s="597"/>
      <c r="TKY48" s="597"/>
      <c r="TKZ48" s="597"/>
      <c r="TLA48" s="597"/>
      <c r="TLB48" s="597"/>
      <c r="TLC48" s="597"/>
      <c r="TLD48" s="597"/>
      <c r="TLE48" s="597" t="s">
        <v>409</v>
      </c>
      <c r="TLF48" s="597"/>
      <c r="TLG48" s="597"/>
      <c r="TLH48" s="597"/>
      <c r="TLI48" s="597"/>
      <c r="TLJ48" s="597"/>
      <c r="TLK48" s="597"/>
      <c r="TLL48" s="597"/>
      <c r="TLM48" s="597" t="s">
        <v>409</v>
      </c>
      <c r="TLN48" s="597"/>
      <c r="TLO48" s="597"/>
      <c r="TLP48" s="597"/>
      <c r="TLQ48" s="597"/>
      <c r="TLR48" s="597"/>
      <c r="TLS48" s="597"/>
      <c r="TLT48" s="597"/>
      <c r="TLU48" s="597" t="s">
        <v>409</v>
      </c>
      <c r="TLV48" s="597"/>
      <c r="TLW48" s="597"/>
      <c r="TLX48" s="597"/>
      <c r="TLY48" s="597"/>
      <c r="TLZ48" s="597"/>
      <c r="TMA48" s="597"/>
      <c r="TMB48" s="597"/>
      <c r="TMC48" s="597" t="s">
        <v>409</v>
      </c>
      <c r="TMD48" s="597"/>
      <c r="TME48" s="597"/>
      <c r="TMF48" s="597"/>
      <c r="TMG48" s="597"/>
      <c r="TMH48" s="597"/>
      <c r="TMI48" s="597"/>
      <c r="TMJ48" s="597"/>
      <c r="TMK48" s="597" t="s">
        <v>409</v>
      </c>
      <c r="TML48" s="597"/>
      <c r="TMM48" s="597"/>
      <c r="TMN48" s="597"/>
      <c r="TMO48" s="597"/>
      <c r="TMP48" s="597"/>
      <c r="TMQ48" s="597"/>
      <c r="TMR48" s="597"/>
      <c r="TMS48" s="597" t="s">
        <v>409</v>
      </c>
      <c r="TMT48" s="597"/>
      <c r="TMU48" s="597"/>
      <c r="TMV48" s="597"/>
      <c r="TMW48" s="597"/>
      <c r="TMX48" s="597"/>
      <c r="TMY48" s="597"/>
      <c r="TMZ48" s="597"/>
      <c r="TNA48" s="597" t="s">
        <v>409</v>
      </c>
      <c r="TNB48" s="597"/>
      <c r="TNC48" s="597"/>
      <c r="TND48" s="597"/>
      <c r="TNE48" s="597"/>
      <c r="TNF48" s="597"/>
      <c r="TNG48" s="597"/>
      <c r="TNH48" s="597"/>
      <c r="TNI48" s="597" t="s">
        <v>409</v>
      </c>
      <c r="TNJ48" s="597"/>
      <c r="TNK48" s="597"/>
      <c r="TNL48" s="597"/>
      <c r="TNM48" s="597"/>
      <c r="TNN48" s="597"/>
      <c r="TNO48" s="597"/>
      <c r="TNP48" s="597"/>
      <c r="TNQ48" s="597" t="s">
        <v>409</v>
      </c>
      <c r="TNR48" s="597"/>
      <c r="TNS48" s="597"/>
      <c r="TNT48" s="597"/>
      <c r="TNU48" s="597"/>
      <c r="TNV48" s="597"/>
      <c r="TNW48" s="597"/>
      <c r="TNX48" s="597"/>
      <c r="TNY48" s="597" t="s">
        <v>409</v>
      </c>
      <c r="TNZ48" s="597"/>
      <c r="TOA48" s="597"/>
      <c r="TOB48" s="597"/>
      <c r="TOC48" s="597"/>
      <c r="TOD48" s="597"/>
      <c r="TOE48" s="597"/>
      <c r="TOF48" s="597"/>
      <c r="TOG48" s="597" t="s">
        <v>409</v>
      </c>
      <c r="TOH48" s="597"/>
      <c r="TOI48" s="597"/>
      <c r="TOJ48" s="597"/>
      <c r="TOK48" s="597"/>
      <c r="TOL48" s="597"/>
      <c r="TOM48" s="597"/>
      <c r="TON48" s="597"/>
      <c r="TOO48" s="597" t="s">
        <v>409</v>
      </c>
      <c r="TOP48" s="597"/>
      <c r="TOQ48" s="597"/>
      <c r="TOR48" s="597"/>
      <c r="TOS48" s="597"/>
      <c r="TOT48" s="597"/>
      <c r="TOU48" s="597"/>
      <c r="TOV48" s="597"/>
      <c r="TOW48" s="597" t="s">
        <v>409</v>
      </c>
      <c r="TOX48" s="597"/>
      <c r="TOY48" s="597"/>
      <c r="TOZ48" s="597"/>
      <c r="TPA48" s="597"/>
      <c r="TPB48" s="597"/>
      <c r="TPC48" s="597"/>
      <c r="TPD48" s="597"/>
      <c r="TPE48" s="597" t="s">
        <v>409</v>
      </c>
      <c r="TPF48" s="597"/>
      <c r="TPG48" s="597"/>
      <c r="TPH48" s="597"/>
      <c r="TPI48" s="597"/>
      <c r="TPJ48" s="597"/>
      <c r="TPK48" s="597"/>
      <c r="TPL48" s="597"/>
      <c r="TPM48" s="597" t="s">
        <v>409</v>
      </c>
      <c r="TPN48" s="597"/>
      <c r="TPO48" s="597"/>
      <c r="TPP48" s="597"/>
      <c r="TPQ48" s="597"/>
      <c r="TPR48" s="597"/>
      <c r="TPS48" s="597"/>
      <c r="TPT48" s="597"/>
      <c r="TPU48" s="597" t="s">
        <v>409</v>
      </c>
      <c r="TPV48" s="597"/>
      <c r="TPW48" s="597"/>
      <c r="TPX48" s="597"/>
      <c r="TPY48" s="597"/>
      <c r="TPZ48" s="597"/>
      <c r="TQA48" s="597"/>
      <c r="TQB48" s="597"/>
      <c r="TQC48" s="597" t="s">
        <v>409</v>
      </c>
      <c r="TQD48" s="597"/>
      <c r="TQE48" s="597"/>
      <c r="TQF48" s="597"/>
      <c r="TQG48" s="597"/>
      <c r="TQH48" s="597"/>
      <c r="TQI48" s="597"/>
      <c r="TQJ48" s="597"/>
      <c r="TQK48" s="597" t="s">
        <v>409</v>
      </c>
      <c r="TQL48" s="597"/>
      <c r="TQM48" s="597"/>
      <c r="TQN48" s="597"/>
      <c r="TQO48" s="597"/>
      <c r="TQP48" s="597"/>
      <c r="TQQ48" s="597"/>
      <c r="TQR48" s="597"/>
      <c r="TQS48" s="597" t="s">
        <v>409</v>
      </c>
      <c r="TQT48" s="597"/>
      <c r="TQU48" s="597"/>
      <c r="TQV48" s="597"/>
      <c r="TQW48" s="597"/>
      <c r="TQX48" s="597"/>
      <c r="TQY48" s="597"/>
      <c r="TQZ48" s="597"/>
      <c r="TRA48" s="597" t="s">
        <v>409</v>
      </c>
      <c r="TRB48" s="597"/>
      <c r="TRC48" s="597"/>
      <c r="TRD48" s="597"/>
      <c r="TRE48" s="597"/>
      <c r="TRF48" s="597"/>
      <c r="TRG48" s="597"/>
      <c r="TRH48" s="597"/>
      <c r="TRI48" s="597" t="s">
        <v>409</v>
      </c>
      <c r="TRJ48" s="597"/>
      <c r="TRK48" s="597"/>
      <c r="TRL48" s="597"/>
      <c r="TRM48" s="597"/>
      <c r="TRN48" s="597"/>
      <c r="TRO48" s="597"/>
      <c r="TRP48" s="597"/>
      <c r="TRQ48" s="597" t="s">
        <v>409</v>
      </c>
      <c r="TRR48" s="597"/>
      <c r="TRS48" s="597"/>
      <c r="TRT48" s="597"/>
      <c r="TRU48" s="597"/>
      <c r="TRV48" s="597"/>
      <c r="TRW48" s="597"/>
      <c r="TRX48" s="597"/>
      <c r="TRY48" s="597" t="s">
        <v>409</v>
      </c>
      <c r="TRZ48" s="597"/>
      <c r="TSA48" s="597"/>
      <c r="TSB48" s="597"/>
      <c r="TSC48" s="597"/>
      <c r="TSD48" s="597"/>
      <c r="TSE48" s="597"/>
      <c r="TSF48" s="597"/>
      <c r="TSG48" s="597" t="s">
        <v>409</v>
      </c>
      <c r="TSH48" s="597"/>
      <c r="TSI48" s="597"/>
      <c r="TSJ48" s="597"/>
      <c r="TSK48" s="597"/>
      <c r="TSL48" s="597"/>
      <c r="TSM48" s="597"/>
      <c r="TSN48" s="597"/>
      <c r="TSO48" s="597" t="s">
        <v>409</v>
      </c>
      <c r="TSP48" s="597"/>
      <c r="TSQ48" s="597"/>
      <c r="TSR48" s="597"/>
      <c r="TSS48" s="597"/>
      <c r="TST48" s="597"/>
      <c r="TSU48" s="597"/>
      <c r="TSV48" s="597"/>
      <c r="TSW48" s="597" t="s">
        <v>409</v>
      </c>
      <c r="TSX48" s="597"/>
      <c r="TSY48" s="597"/>
      <c r="TSZ48" s="597"/>
      <c r="TTA48" s="597"/>
      <c r="TTB48" s="597"/>
      <c r="TTC48" s="597"/>
      <c r="TTD48" s="597"/>
      <c r="TTE48" s="597" t="s">
        <v>409</v>
      </c>
      <c r="TTF48" s="597"/>
      <c r="TTG48" s="597"/>
      <c r="TTH48" s="597"/>
      <c r="TTI48" s="597"/>
      <c r="TTJ48" s="597"/>
      <c r="TTK48" s="597"/>
      <c r="TTL48" s="597"/>
      <c r="TTM48" s="597" t="s">
        <v>409</v>
      </c>
      <c r="TTN48" s="597"/>
      <c r="TTO48" s="597"/>
      <c r="TTP48" s="597"/>
      <c r="TTQ48" s="597"/>
      <c r="TTR48" s="597"/>
      <c r="TTS48" s="597"/>
      <c r="TTT48" s="597"/>
      <c r="TTU48" s="597" t="s">
        <v>409</v>
      </c>
      <c r="TTV48" s="597"/>
      <c r="TTW48" s="597"/>
      <c r="TTX48" s="597"/>
      <c r="TTY48" s="597"/>
      <c r="TTZ48" s="597"/>
      <c r="TUA48" s="597"/>
      <c r="TUB48" s="597"/>
      <c r="TUC48" s="597" t="s">
        <v>409</v>
      </c>
      <c r="TUD48" s="597"/>
      <c r="TUE48" s="597"/>
      <c r="TUF48" s="597"/>
      <c r="TUG48" s="597"/>
      <c r="TUH48" s="597"/>
      <c r="TUI48" s="597"/>
      <c r="TUJ48" s="597"/>
      <c r="TUK48" s="597" t="s">
        <v>409</v>
      </c>
      <c r="TUL48" s="597"/>
      <c r="TUM48" s="597"/>
      <c r="TUN48" s="597"/>
      <c r="TUO48" s="597"/>
      <c r="TUP48" s="597"/>
      <c r="TUQ48" s="597"/>
      <c r="TUR48" s="597"/>
      <c r="TUS48" s="597" t="s">
        <v>409</v>
      </c>
      <c r="TUT48" s="597"/>
      <c r="TUU48" s="597"/>
      <c r="TUV48" s="597"/>
      <c r="TUW48" s="597"/>
      <c r="TUX48" s="597"/>
      <c r="TUY48" s="597"/>
      <c r="TUZ48" s="597"/>
      <c r="TVA48" s="597" t="s">
        <v>409</v>
      </c>
      <c r="TVB48" s="597"/>
      <c r="TVC48" s="597"/>
      <c r="TVD48" s="597"/>
      <c r="TVE48" s="597"/>
      <c r="TVF48" s="597"/>
      <c r="TVG48" s="597"/>
      <c r="TVH48" s="597"/>
      <c r="TVI48" s="597" t="s">
        <v>409</v>
      </c>
      <c r="TVJ48" s="597"/>
      <c r="TVK48" s="597"/>
      <c r="TVL48" s="597"/>
      <c r="TVM48" s="597"/>
      <c r="TVN48" s="597"/>
      <c r="TVO48" s="597"/>
      <c r="TVP48" s="597"/>
      <c r="TVQ48" s="597" t="s">
        <v>409</v>
      </c>
      <c r="TVR48" s="597"/>
      <c r="TVS48" s="597"/>
      <c r="TVT48" s="597"/>
      <c r="TVU48" s="597"/>
      <c r="TVV48" s="597"/>
      <c r="TVW48" s="597"/>
      <c r="TVX48" s="597"/>
      <c r="TVY48" s="597" t="s">
        <v>409</v>
      </c>
      <c r="TVZ48" s="597"/>
      <c r="TWA48" s="597"/>
      <c r="TWB48" s="597"/>
      <c r="TWC48" s="597"/>
      <c r="TWD48" s="597"/>
      <c r="TWE48" s="597"/>
      <c r="TWF48" s="597"/>
      <c r="TWG48" s="597" t="s">
        <v>409</v>
      </c>
      <c r="TWH48" s="597"/>
      <c r="TWI48" s="597"/>
      <c r="TWJ48" s="597"/>
      <c r="TWK48" s="597"/>
      <c r="TWL48" s="597"/>
      <c r="TWM48" s="597"/>
      <c r="TWN48" s="597"/>
      <c r="TWO48" s="597" t="s">
        <v>409</v>
      </c>
      <c r="TWP48" s="597"/>
      <c r="TWQ48" s="597"/>
      <c r="TWR48" s="597"/>
      <c r="TWS48" s="597"/>
      <c r="TWT48" s="597"/>
      <c r="TWU48" s="597"/>
      <c r="TWV48" s="597"/>
      <c r="TWW48" s="597" t="s">
        <v>409</v>
      </c>
      <c r="TWX48" s="597"/>
      <c r="TWY48" s="597"/>
      <c r="TWZ48" s="597"/>
      <c r="TXA48" s="597"/>
      <c r="TXB48" s="597"/>
      <c r="TXC48" s="597"/>
      <c r="TXD48" s="597"/>
      <c r="TXE48" s="597" t="s">
        <v>409</v>
      </c>
      <c r="TXF48" s="597"/>
      <c r="TXG48" s="597"/>
      <c r="TXH48" s="597"/>
      <c r="TXI48" s="597"/>
      <c r="TXJ48" s="597"/>
      <c r="TXK48" s="597"/>
      <c r="TXL48" s="597"/>
      <c r="TXM48" s="597" t="s">
        <v>409</v>
      </c>
      <c r="TXN48" s="597"/>
      <c r="TXO48" s="597"/>
      <c r="TXP48" s="597"/>
      <c r="TXQ48" s="597"/>
      <c r="TXR48" s="597"/>
      <c r="TXS48" s="597"/>
      <c r="TXT48" s="597"/>
      <c r="TXU48" s="597" t="s">
        <v>409</v>
      </c>
      <c r="TXV48" s="597"/>
      <c r="TXW48" s="597"/>
      <c r="TXX48" s="597"/>
      <c r="TXY48" s="597"/>
      <c r="TXZ48" s="597"/>
      <c r="TYA48" s="597"/>
      <c r="TYB48" s="597"/>
      <c r="TYC48" s="597" t="s">
        <v>409</v>
      </c>
      <c r="TYD48" s="597"/>
      <c r="TYE48" s="597"/>
      <c r="TYF48" s="597"/>
      <c r="TYG48" s="597"/>
      <c r="TYH48" s="597"/>
      <c r="TYI48" s="597"/>
      <c r="TYJ48" s="597"/>
      <c r="TYK48" s="597" t="s">
        <v>409</v>
      </c>
      <c r="TYL48" s="597"/>
      <c r="TYM48" s="597"/>
      <c r="TYN48" s="597"/>
      <c r="TYO48" s="597"/>
      <c r="TYP48" s="597"/>
      <c r="TYQ48" s="597"/>
      <c r="TYR48" s="597"/>
      <c r="TYS48" s="597" t="s">
        <v>409</v>
      </c>
      <c r="TYT48" s="597"/>
      <c r="TYU48" s="597"/>
      <c r="TYV48" s="597"/>
      <c r="TYW48" s="597"/>
      <c r="TYX48" s="597"/>
      <c r="TYY48" s="597"/>
      <c r="TYZ48" s="597"/>
      <c r="TZA48" s="597" t="s">
        <v>409</v>
      </c>
      <c r="TZB48" s="597"/>
      <c r="TZC48" s="597"/>
      <c r="TZD48" s="597"/>
      <c r="TZE48" s="597"/>
      <c r="TZF48" s="597"/>
      <c r="TZG48" s="597"/>
      <c r="TZH48" s="597"/>
      <c r="TZI48" s="597" t="s">
        <v>409</v>
      </c>
      <c r="TZJ48" s="597"/>
      <c r="TZK48" s="597"/>
      <c r="TZL48" s="597"/>
      <c r="TZM48" s="597"/>
      <c r="TZN48" s="597"/>
      <c r="TZO48" s="597"/>
      <c r="TZP48" s="597"/>
      <c r="TZQ48" s="597" t="s">
        <v>409</v>
      </c>
      <c r="TZR48" s="597"/>
      <c r="TZS48" s="597"/>
      <c r="TZT48" s="597"/>
      <c r="TZU48" s="597"/>
      <c r="TZV48" s="597"/>
      <c r="TZW48" s="597"/>
      <c r="TZX48" s="597"/>
      <c r="TZY48" s="597" t="s">
        <v>409</v>
      </c>
      <c r="TZZ48" s="597"/>
      <c r="UAA48" s="597"/>
      <c r="UAB48" s="597"/>
      <c r="UAC48" s="597"/>
      <c r="UAD48" s="597"/>
      <c r="UAE48" s="597"/>
      <c r="UAF48" s="597"/>
      <c r="UAG48" s="597" t="s">
        <v>409</v>
      </c>
      <c r="UAH48" s="597"/>
      <c r="UAI48" s="597"/>
      <c r="UAJ48" s="597"/>
      <c r="UAK48" s="597"/>
      <c r="UAL48" s="597"/>
      <c r="UAM48" s="597"/>
      <c r="UAN48" s="597"/>
      <c r="UAO48" s="597" t="s">
        <v>409</v>
      </c>
      <c r="UAP48" s="597"/>
      <c r="UAQ48" s="597"/>
      <c r="UAR48" s="597"/>
      <c r="UAS48" s="597"/>
      <c r="UAT48" s="597"/>
      <c r="UAU48" s="597"/>
      <c r="UAV48" s="597"/>
      <c r="UAW48" s="597" t="s">
        <v>409</v>
      </c>
      <c r="UAX48" s="597"/>
      <c r="UAY48" s="597"/>
      <c r="UAZ48" s="597"/>
      <c r="UBA48" s="597"/>
      <c r="UBB48" s="597"/>
      <c r="UBC48" s="597"/>
      <c r="UBD48" s="597"/>
      <c r="UBE48" s="597" t="s">
        <v>409</v>
      </c>
      <c r="UBF48" s="597"/>
      <c r="UBG48" s="597"/>
      <c r="UBH48" s="597"/>
      <c r="UBI48" s="597"/>
      <c r="UBJ48" s="597"/>
      <c r="UBK48" s="597"/>
      <c r="UBL48" s="597"/>
      <c r="UBM48" s="597" t="s">
        <v>409</v>
      </c>
      <c r="UBN48" s="597"/>
      <c r="UBO48" s="597"/>
      <c r="UBP48" s="597"/>
      <c r="UBQ48" s="597"/>
      <c r="UBR48" s="597"/>
      <c r="UBS48" s="597"/>
      <c r="UBT48" s="597"/>
      <c r="UBU48" s="597" t="s">
        <v>409</v>
      </c>
      <c r="UBV48" s="597"/>
      <c r="UBW48" s="597"/>
      <c r="UBX48" s="597"/>
      <c r="UBY48" s="597"/>
      <c r="UBZ48" s="597"/>
      <c r="UCA48" s="597"/>
      <c r="UCB48" s="597"/>
      <c r="UCC48" s="597" t="s">
        <v>409</v>
      </c>
      <c r="UCD48" s="597"/>
      <c r="UCE48" s="597"/>
      <c r="UCF48" s="597"/>
      <c r="UCG48" s="597"/>
      <c r="UCH48" s="597"/>
      <c r="UCI48" s="597"/>
      <c r="UCJ48" s="597"/>
      <c r="UCK48" s="597" t="s">
        <v>409</v>
      </c>
      <c r="UCL48" s="597"/>
      <c r="UCM48" s="597"/>
      <c r="UCN48" s="597"/>
      <c r="UCO48" s="597"/>
      <c r="UCP48" s="597"/>
      <c r="UCQ48" s="597"/>
      <c r="UCR48" s="597"/>
      <c r="UCS48" s="597" t="s">
        <v>409</v>
      </c>
      <c r="UCT48" s="597"/>
      <c r="UCU48" s="597"/>
      <c r="UCV48" s="597"/>
      <c r="UCW48" s="597"/>
      <c r="UCX48" s="597"/>
      <c r="UCY48" s="597"/>
      <c r="UCZ48" s="597"/>
      <c r="UDA48" s="597" t="s">
        <v>409</v>
      </c>
      <c r="UDB48" s="597"/>
      <c r="UDC48" s="597"/>
      <c r="UDD48" s="597"/>
      <c r="UDE48" s="597"/>
      <c r="UDF48" s="597"/>
      <c r="UDG48" s="597"/>
      <c r="UDH48" s="597"/>
      <c r="UDI48" s="597" t="s">
        <v>409</v>
      </c>
      <c r="UDJ48" s="597"/>
      <c r="UDK48" s="597"/>
      <c r="UDL48" s="597"/>
      <c r="UDM48" s="597"/>
      <c r="UDN48" s="597"/>
      <c r="UDO48" s="597"/>
      <c r="UDP48" s="597"/>
      <c r="UDQ48" s="597" t="s">
        <v>409</v>
      </c>
      <c r="UDR48" s="597"/>
      <c r="UDS48" s="597"/>
      <c r="UDT48" s="597"/>
      <c r="UDU48" s="597"/>
      <c r="UDV48" s="597"/>
      <c r="UDW48" s="597"/>
      <c r="UDX48" s="597"/>
      <c r="UDY48" s="597" t="s">
        <v>409</v>
      </c>
      <c r="UDZ48" s="597"/>
      <c r="UEA48" s="597"/>
      <c r="UEB48" s="597"/>
      <c r="UEC48" s="597"/>
      <c r="UED48" s="597"/>
      <c r="UEE48" s="597"/>
      <c r="UEF48" s="597"/>
      <c r="UEG48" s="597" t="s">
        <v>409</v>
      </c>
      <c r="UEH48" s="597"/>
      <c r="UEI48" s="597"/>
      <c r="UEJ48" s="597"/>
      <c r="UEK48" s="597"/>
      <c r="UEL48" s="597"/>
      <c r="UEM48" s="597"/>
      <c r="UEN48" s="597"/>
      <c r="UEO48" s="597" t="s">
        <v>409</v>
      </c>
      <c r="UEP48" s="597"/>
      <c r="UEQ48" s="597"/>
      <c r="UER48" s="597"/>
      <c r="UES48" s="597"/>
      <c r="UET48" s="597"/>
      <c r="UEU48" s="597"/>
      <c r="UEV48" s="597"/>
      <c r="UEW48" s="597" t="s">
        <v>409</v>
      </c>
      <c r="UEX48" s="597"/>
      <c r="UEY48" s="597"/>
      <c r="UEZ48" s="597"/>
      <c r="UFA48" s="597"/>
      <c r="UFB48" s="597"/>
      <c r="UFC48" s="597"/>
      <c r="UFD48" s="597"/>
      <c r="UFE48" s="597" t="s">
        <v>409</v>
      </c>
      <c r="UFF48" s="597"/>
      <c r="UFG48" s="597"/>
      <c r="UFH48" s="597"/>
      <c r="UFI48" s="597"/>
      <c r="UFJ48" s="597"/>
      <c r="UFK48" s="597"/>
      <c r="UFL48" s="597"/>
      <c r="UFM48" s="597" t="s">
        <v>409</v>
      </c>
      <c r="UFN48" s="597"/>
      <c r="UFO48" s="597"/>
      <c r="UFP48" s="597"/>
      <c r="UFQ48" s="597"/>
      <c r="UFR48" s="597"/>
      <c r="UFS48" s="597"/>
      <c r="UFT48" s="597"/>
      <c r="UFU48" s="597" t="s">
        <v>409</v>
      </c>
      <c r="UFV48" s="597"/>
      <c r="UFW48" s="597"/>
      <c r="UFX48" s="597"/>
      <c r="UFY48" s="597"/>
      <c r="UFZ48" s="597"/>
      <c r="UGA48" s="597"/>
      <c r="UGB48" s="597"/>
      <c r="UGC48" s="597" t="s">
        <v>409</v>
      </c>
      <c r="UGD48" s="597"/>
      <c r="UGE48" s="597"/>
      <c r="UGF48" s="597"/>
      <c r="UGG48" s="597"/>
      <c r="UGH48" s="597"/>
      <c r="UGI48" s="597"/>
      <c r="UGJ48" s="597"/>
      <c r="UGK48" s="597" t="s">
        <v>409</v>
      </c>
      <c r="UGL48" s="597"/>
      <c r="UGM48" s="597"/>
      <c r="UGN48" s="597"/>
      <c r="UGO48" s="597"/>
      <c r="UGP48" s="597"/>
      <c r="UGQ48" s="597"/>
      <c r="UGR48" s="597"/>
      <c r="UGS48" s="597" t="s">
        <v>409</v>
      </c>
      <c r="UGT48" s="597"/>
      <c r="UGU48" s="597"/>
      <c r="UGV48" s="597"/>
      <c r="UGW48" s="597"/>
      <c r="UGX48" s="597"/>
      <c r="UGY48" s="597"/>
      <c r="UGZ48" s="597"/>
      <c r="UHA48" s="597" t="s">
        <v>409</v>
      </c>
      <c r="UHB48" s="597"/>
      <c r="UHC48" s="597"/>
      <c r="UHD48" s="597"/>
      <c r="UHE48" s="597"/>
      <c r="UHF48" s="597"/>
      <c r="UHG48" s="597"/>
      <c r="UHH48" s="597"/>
      <c r="UHI48" s="597" t="s">
        <v>409</v>
      </c>
      <c r="UHJ48" s="597"/>
      <c r="UHK48" s="597"/>
      <c r="UHL48" s="597"/>
      <c r="UHM48" s="597"/>
      <c r="UHN48" s="597"/>
      <c r="UHO48" s="597"/>
      <c r="UHP48" s="597"/>
      <c r="UHQ48" s="597" t="s">
        <v>409</v>
      </c>
      <c r="UHR48" s="597"/>
      <c r="UHS48" s="597"/>
      <c r="UHT48" s="597"/>
      <c r="UHU48" s="597"/>
      <c r="UHV48" s="597"/>
      <c r="UHW48" s="597"/>
      <c r="UHX48" s="597"/>
      <c r="UHY48" s="597" t="s">
        <v>409</v>
      </c>
      <c r="UHZ48" s="597"/>
      <c r="UIA48" s="597"/>
      <c r="UIB48" s="597"/>
      <c r="UIC48" s="597"/>
      <c r="UID48" s="597"/>
      <c r="UIE48" s="597"/>
      <c r="UIF48" s="597"/>
      <c r="UIG48" s="597" t="s">
        <v>409</v>
      </c>
      <c r="UIH48" s="597"/>
      <c r="UII48" s="597"/>
      <c r="UIJ48" s="597"/>
      <c r="UIK48" s="597"/>
      <c r="UIL48" s="597"/>
      <c r="UIM48" s="597"/>
      <c r="UIN48" s="597"/>
      <c r="UIO48" s="597" t="s">
        <v>409</v>
      </c>
      <c r="UIP48" s="597"/>
      <c r="UIQ48" s="597"/>
      <c r="UIR48" s="597"/>
      <c r="UIS48" s="597"/>
      <c r="UIT48" s="597"/>
      <c r="UIU48" s="597"/>
      <c r="UIV48" s="597"/>
      <c r="UIW48" s="597" t="s">
        <v>409</v>
      </c>
      <c r="UIX48" s="597"/>
      <c r="UIY48" s="597"/>
      <c r="UIZ48" s="597"/>
      <c r="UJA48" s="597"/>
      <c r="UJB48" s="597"/>
      <c r="UJC48" s="597"/>
      <c r="UJD48" s="597"/>
      <c r="UJE48" s="597" t="s">
        <v>409</v>
      </c>
      <c r="UJF48" s="597"/>
      <c r="UJG48" s="597"/>
      <c r="UJH48" s="597"/>
      <c r="UJI48" s="597"/>
      <c r="UJJ48" s="597"/>
      <c r="UJK48" s="597"/>
      <c r="UJL48" s="597"/>
      <c r="UJM48" s="597" t="s">
        <v>409</v>
      </c>
      <c r="UJN48" s="597"/>
      <c r="UJO48" s="597"/>
      <c r="UJP48" s="597"/>
      <c r="UJQ48" s="597"/>
      <c r="UJR48" s="597"/>
      <c r="UJS48" s="597"/>
      <c r="UJT48" s="597"/>
      <c r="UJU48" s="597" t="s">
        <v>409</v>
      </c>
      <c r="UJV48" s="597"/>
      <c r="UJW48" s="597"/>
      <c r="UJX48" s="597"/>
      <c r="UJY48" s="597"/>
      <c r="UJZ48" s="597"/>
      <c r="UKA48" s="597"/>
      <c r="UKB48" s="597"/>
      <c r="UKC48" s="597" t="s">
        <v>409</v>
      </c>
      <c r="UKD48" s="597"/>
      <c r="UKE48" s="597"/>
      <c r="UKF48" s="597"/>
      <c r="UKG48" s="597"/>
      <c r="UKH48" s="597"/>
      <c r="UKI48" s="597"/>
      <c r="UKJ48" s="597"/>
      <c r="UKK48" s="597" t="s">
        <v>409</v>
      </c>
      <c r="UKL48" s="597"/>
      <c r="UKM48" s="597"/>
      <c r="UKN48" s="597"/>
      <c r="UKO48" s="597"/>
      <c r="UKP48" s="597"/>
      <c r="UKQ48" s="597"/>
      <c r="UKR48" s="597"/>
      <c r="UKS48" s="597" t="s">
        <v>409</v>
      </c>
      <c r="UKT48" s="597"/>
      <c r="UKU48" s="597"/>
      <c r="UKV48" s="597"/>
      <c r="UKW48" s="597"/>
      <c r="UKX48" s="597"/>
      <c r="UKY48" s="597"/>
      <c r="UKZ48" s="597"/>
      <c r="ULA48" s="597" t="s">
        <v>409</v>
      </c>
      <c r="ULB48" s="597"/>
      <c r="ULC48" s="597"/>
      <c r="ULD48" s="597"/>
      <c r="ULE48" s="597"/>
      <c r="ULF48" s="597"/>
      <c r="ULG48" s="597"/>
      <c r="ULH48" s="597"/>
      <c r="ULI48" s="597" t="s">
        <v>409</v>
      </c>
      <c r="ULJ48" s="597"/>
      <c r="ULK48" s="597"/>
      <c r="ULL48" s="597"/>
      <c r="ULM48" s="597"/>
      <c r="ULN48" s="597"/>
      <c r="ULO48" s="597"/>
      <c r="ULP48" s="597"/>
      <c r="ULQ48" s="597" t="s">
        <v>409</v>
      </c>
      <c r="ULR48" s="597"/>
      <c r="ULS48" s="597"/>
      <c r="ULT48" s="597"/>
      <c r="ULU48" s="597"/>
      <c r="ULV48" s="597"/>
      <c r="ULW48" s="597"/>
      <c r="ULX48" s="597"/>
      <c r="ULY48" s="597" t="s">
        <v>409</v>
      </c>
      <c r="ULZ48" s="597"/>
      <c r="UMA48" s="597"/>
      <c r="UMB48" s="597"/>
      <c r="UMC48" s="597"/>
      <c r="UMD48" s="597"/>
      <c r="UME48" s="597"/>
      <c r="UMF48" s="597"/>
      <c r="UMG48" s="597" t="s">
        <v>409</v>
      </c>
      <c r="UMH48" s="597"/>
      <c r="UMI48" s="597"/>
      <c r="UMJ48" s="597"/>
      <c r="UMK48" s="597"/>
      <c r="UML48" s="597"/>
      <c r="UMM48" s="597"/>
      <c r="UMN48" s="597"/>
      <c r="UMO48" s="597" t="s">
        <v>409</v>
      </c>
      <c r="UMP48" s="597"/>
      <c r="UMQ48" s="597"/>
      <c r="UMR48" s="597"/>
      <c r="UMS48" s="597"/>
      <c r="UMT48" s="597"/>
      <c r="UMU48" s="597"/>
      <c r="UMV48" s="597"/>
      <c r="UMW48" s="597" t="s">
        <v>409</v>
      </c>
      <c r="UMX48" s="597"/>
      <c r="UMY48" s="597"/>
      <c r="UMZ48" s="597"/>
      <c r="UNA48" s="597"/>
      <c r="UNB48" s="597"/>
      <c r="UNC48" s="597"/>
      <c r="UND48" s="597"/>
      <c r="UNE48" s="597" t="s">
        <v>409</v>
      </c>
      <c r="UNF48" s="597"/>
      <c r="UNG48" s="597"/>
      <c r="UNH48" s="597"/>
      <c r="UNI48" s="597"/>
      <c r="UNJ48" s="597"/>
      <c r="UNK48" s="597"/>
      <c r="UNL48" s="597"/>
      <c r="UNM48" s="597" t="s">
        <v>409</v>
      </c>
      <c r="UNN48" s="597"/>
      <c r="UNO48" s="597"/>
      <c r="UNP48" s="597"/>
      <c r="UNQ48" s="597"/>
      <c r="UNR48" s="597"/>
      <c r="UNS48" s="597"/>
      <c r="UNT48" s="597"/>
      <c r="UNU48" s="597" t="s">
        <v>409</v>
      </c>
      <c r="UNV48" s="597"/>
      <c r="UNW48" s="597"/>
      <c r="UNX48" s="597"/>
      <c r="UNY48" s="597"/>
      <c r="UNZ48" s="597"/>
      <c r="UOA48" s="597"/>
      <c r="UOB48" s="597"/>
      <c r="UOC48" s="597" t="s">
        <v>409</v>
      </c>
      <c r="UOD48" s="597"/>
      <c r="UOE48" s="597"/>
      <c r="UOF48" s="597"/>
      <c r="UOG48" s="597"/>
      <c r="UOH48" s="597"/>
      <c r="UOI48" s="597"/>
      <c r="UOJ48" s="597"/>
      <c r="UOK48" s="597" t="s">
        <v>409</v>
      </c>
      <c r="UOL48" s="597"/>
      <c r="UOM48" s="597"/>
      <c r="UON48" s="597"/>
      <c r="UOO48" s="597"/>
      <c r="UOP48" s="597"/>
      <c r="UOQ48" s="597"/>
      <c r="UOR48" s="597"/>
      <c r="UOS48" s="597" t="s">
        <v>409</v>
      </c>
      <c r="UOT48" s="597"/>
      <c r="UOU48" s="597"/>
      <c r="UOV48" s="597"/>
      <c r="UOW48" s="597"/>
      <c r="UOX48" s="597"/>
      <c r="UOY48" s="597"/>
      <c r="UOZ48" s="597"/>
      <c r="UPA48" s="597" t="s">
        <v>409</v>
      </c>
      <c r="UPB48" s="597"/>
      <c r="UPC48" s="597"/>
      <c r="UPD48" s="597"/>
      <c r="UPE48" s="597"/>
      <c r="UPF48" s="597"/>
      <c r="UPG48" s="597"/>
      <c r="UPH48" s="597"/>
      <c r="UPI48" s="597" t="s">
        <v>409</v>
      </c>
      <c r="UPJ48" s="597"/>
      <c r="UPK48" s="597"/>
      <c r="UPL48" s="597"/>
      <c r="UPM48" s="597"/>
      <c r="UPN48" s="597"/>
      <c r="UPO48" s="597"/>
      <c r="UPP48" s="597"/>
      <c r="UPQ48" s="597" t="s">
        <v>409</v>
      </c>
      <c r="UPR48" s="597"/>
      <c r="UPS48" s="597"/>
      <c r="UPT48" s="597"/>
      <c r="UPU48" s="597"/>
      <c r="UPV48" s="597"/>
      <c r="UPW48" s="597"/>
      <c r="UPX48" s="597"/>
      <c r="UPY48" s="597" t="s">
        <v>409</v>
      </c>
      <c r="UPZ48" s="597"/>
      <c r="UQA48" s="597"/>
      <c r="UQB48" s="597"/>
      <c r="UQC48" s="597"/>
      <c r="UQD48" s="597"/>
      <c r="UQE48" s="597"/>
      <c r="UQF48" s="597"/>
      <c r="UQG48" s="597" t="s">
        <v>409</v>
      </c>
      <c r="UQH48" s="597"/>
      <c r="UQI48" s="597"/>
      <c r="UQJ48" s="597"/>
      <c r="UQK48" s="597"/>
      <c r="UQL48" s="597"/>
      <c r="UQM48" s="597"/>
      <c r="UQN48" s="597"/>
      <c r="UQO48" s="597" t="s">
        <v>409</v>
      </c>
      <c r="UQP48" s="597"/>
      <c r="UQQ48" s="597"/>
      <c r="UQR48" s="597"/>
      <c r="UQS48" s="597"/>
      <c r="UQT48" s="597"/>
      <c r="UQU48" s="597"/>
      <c r="UQV48" s="597"/>
      <c r="UQW48" s="597" t="s">
        <v>409</v>
      </c>
      <c r="UQX48" s="597"/>
      <c r="UQY48" s="597"/>
      <c r="UQZ48" s="597"/>
      <c r="URA48" s="597"/>
      <c r="URB48" s="597"/>
      <c r="URC48" s="597"/>
      <c r="URD48" s="597"/>
      <c r="URE48" s="597" t="s">
        <v>409</v>
      </c>
      <c r="URF48" s="597"/>
      <c r="URG48" s="597"/>
      <c r="URH48" s="597"/>
      <c r="URI48" s="597"/>
      <c r="URJ48" s="597"/>
      <c r="URK48" s="597"/>
      <c r="URL48" s="597"/>
      <c r="URM48" s="597" t="s">
        <v>409</v>
      </c>
      <c r="URN48" s="597"/>
      <c r="URO48" s="597"/>
      <c r="URP48" s="597"/>
      <c r="URQ48" s="597"/>
      <c r="URR48" s="597"/>
      <c r="URS48" s="597"/>
      <c r="URT48" s="597"/>
      <c r="URU48" s="597" t="s">
        <v>409</v>
      </c>
      <c r="URV48" s="597"/>
      <c r="URW48" s="597"/>
      <c r="URX48" s="597"/>
      <c r="URY48" s="597"/>
      <c r="URZ48" s="597"/>
      <c r="USA48" s="597"/>
      <c r="USB48" s="597"/>
      <c r="USC48" s="597" t="s">
        <v>409</v>
      </c>
      <c r="USD48" s="597"/>
      <c r="USE48" s="597"/>
      <c r="USF48" s="597"/>
      <c r="USG48" s="597"/>
      <c r="USH48" s="597"/>
      <c r="USI48" s="597"/>
      <c r="USJ48" s="597"/>
      <c r="USK48" s="597" t="s">
        <v>409</v>
      </c>
      <c r="USL48" s="597"/>
      <c r="USM48" s="597"/>
      <c r="USN48" s="597"/>
      <c r="USO48" s="597"/>
      <c r="USP48" s="597"/>
      <c r="USQ48" s="597"/>
      <c r="USR48" s="597"/>
      <c r="USS48" s="597" t="s">
        <v>409</v>
      </c>
      <c r="UST48" s="597"/>
      <c r="USU48" s="597"/>
      <c r="USV48" s="597"/>
      <c r="USW48" s="597"/>
      <c r="USX48" s="597"/>
      <c r="USY48" s="597"/>
      <c r="USZ48" s="597"/>
      <c r="UTA48" s="597" t="s">
        <v>409</v>
      </c>
      <c r="UTB48" s="597"/>
      <c r="UTC48" s="597"/>
      <c r="UTD48" s="597"/>
      <c r="UTE48" s="597"/>
      <c r="UTF48" s="597"/>
      <c r="UTG48" s="597"/>
      <c r="UTH48" s="597"/>
      <c r="UTI48" s="597" t="s">
        <v>409</v>
      </c>
      <c r="UTJ48" s="597"/>
      <c r="UTK48" s="597"/>
      <c r="UTL48" s="597"/>
      <c r="UTM48" s="597"/>
      <c r="UTN48" s="597"/>
      <c r="UTO48" s="597"/>
      <c r="UTP48" s="597"/>
      <c r="UTQ48" s="597" t="s">
        <v>409</v>
      </c>
      <c r="UTR48" s="597"/>
      <c r="UTS48" s="597"/>
      <c r="UTT48" s="597"/>
      <c r="UTU48" s="597"/>
      <c r="UTV48" s="597"/>
      <c r="UTW48" s="597"/>
      <c r="UTX48" s="597"/>
      <c r="UTY48" s="597" t="s">
        <v>409</v>
      </c>
      <c r="UTZ48" s="597"/>
      <c r="UUA48" s="597"/>
      <c r="UUB48" s="597"/>
      <c r="UUC48" s="597"/>
      <c r="UUD48" s="597"/>
      <c r="UUE48" s="597"/>
      <c r="UUF48" s="597"/>
      <c r="UUG48" s="597" t="s">
        <v>409</v>
      </c>
      <c r="UUH48" s="597"/>
      <c r="UUI48" s="597"/>
      <c r="UUJ48" s="597"/>
      <c r="UUK48" s="597"/>
      <c r="UUL48" s="597"/>
      <c r="UUM48" s="597"/>
      <c r="UUN48" s="597"/>
      <c r="UUO48" s="597" t="s">
        <v>409</v>
      </c>
      <c r="UUP48" s="597"/>
      <c r="UUQ48" s="597"/>
      <c r="UUR48" s="597"/>
      <c r="UUS48" s="597"/>
      <c r="UUT48" s="597"/>
      <c r="UUU48" s="597"/>
      <c r="UUV48" s="597"/>
      <c r="UUW48" s="597" t="s">
        <v>409</v>
      </c>
      <c r="UUX48" s="597"/>
      <c r="UUY48" s="597"/>
      <c r="UUZ48" s="597"/>
      <c r="UVA48" s="597"/>
      <c r="UVB48" s="597"/>
      <c r="UVC48" s="597"/>
      <c r="UVD48" s="597"/>
      <c r="UVE48" s="597" t="s">
        <v>409</v>
      </c>
      <c r="UVF48" s="597"/>
      <c r="UVG48" s="597"/>
      <c r="UVH48" s="597"/>
      <c r="UVI48" s="597"/>
      <c r="UVJ48" s="597"/>
      <c r="UVK48" s="597"/>
      <c r="UVL48" s="597"/>
      <c r="UVM48" s="597" t="s">
        <v>409</v>
      </c>
      <c r="UVN48" s="597"/>
      <c r="UVO48" s="597"/>
      <c r="UVP48" s="597"/>
      <c r="UVQ48" s="597"/>
      <c r="UVR48" s="597"/>
      <c r="UVS48" s="597"/>
      <c r="UVT48" s="597"/>
      <c r="UVU48" s="597" t="s">
        <v>409</v>
      </c>
      <c r="UVV48" s="597"/>
      <c r="UVW48" s="597"/>
      <c r="UVX48" s="597"/>
      <c r="UVY48" s="597"/>
      <c r="UVZ48" s="597"/>
      <c r="UWA48" s="597"/>
      <c r="UWB48" s="597"/>
      <c r="UWC48" s="597" t="s">
        <v>409</v>
      </c>
      <c r="UWD48" s="597"/>
      <c r="UWE48" s="597"/>
      <c r="UWF48" s="597"/>
      <c r="UWG48" s="597"/>
      <c r="UWH48" s="597"/>
      <c r="UWI48" s="597"/>
      <c r="UWJ48" s="597"/>
      <c r="UWK48" s="597" t="s">
        <v>409</v>
      </c>
      <c r="UWL48" s="597"/>
      <c r="UWM48" s="597"/>
      <c r="UWN48" s="597"/>
      <c r="UWO48" s="597"/>
      <c r="UWP48" s="597"/>
      <c r="UWQ48" s="597"/>
      <c r="UWR48" s="597"/>
      <c r="UWS48" s="597" t="s">
        <v>409</v>
      </c>
      <c r="UWT48" s="597"/>
      <c r="UWU48" s="597"/>
      <c r="UWV48" s="597"/>
      <c r="UWW48" s="597"/>
      <c r="UWX48" s="597"/>
      <c r="UWY48" s="597"/>
      <c r="UWZ48" s="597"/>
      <c r="UXA48" s="597" t="s">
        <v>409</v>
      </c>
      <c r="UXB48" s="597"/>
      <c r="UXC48" s="597"/>
      <c r="UXD48" s="597"/>
      <c r="UXE48" s="597"/>
      <c r="UXF48" s="597"/>
      <c r="UXG48" s="597"/>
      <c r="UXH48" s="597"/>
      <c r="UXI48" s="597" t="s">
        <v>409</v>
      </c>
      <c r="UXJ48" s="597"/>
      <c r="UXK48" s="597"/>
      <c r="UXL48" s="597"/>
      <c r="UXM48" s="597"/>
      <c r="UXN48" s="597"/>
      <c r="UXO48" s="597"/>
      <c r="UXP48" s="597"/>
      <c r="UXQ48" s="597" t="s">
        <v>409</v>
      </c>
      <c r="UXR48" s="597"/>
      <c r="UXS48" s="597"/>
      <c r="UXT48" s="597"/>
      <c r="UXU48" s="597"/>
      <c r="UXV48" s="597"/>
      <c r="UXW48" s="597"/>
      <c r="UXX48" s="597"/>
      <c r="UXY48" s="597" t="s">
        <v>409</v>
      </c>
      <c r="UXZ48" s="597"/>
      <c r="UYA48" s="597"/>
      <c r="UYB48" s="597"/>
      <c r="UYC48" s="597"/>
      <c r="UYD48" s="597"/>
      <c r="UYE48" s="597"/>
      <c r="UYF48" s="597"/>
      <c r="UYG48" s="597" t="s">
        <v>409</v>
      </c>
      <c r="UYH48" s="597"/>
      <c r="UYI48" s="597"/>
      <c r="UYJ48" s="597"/>
      <c r="UYK48" s="597"/>
      <c r="UYL48" s="597"/>
      <c r="UYM48" s="597"/>
      <c r="UYN48" s="597"/>
      <c r="UYO48" s="597" t="s">
        <v>409</v>
      </c>
      <c r="UYP48" s="597"/>
      <c r="UYQ48" s="597"/>
      <c r="UYR48" s="597"/>
      <c r="UYS48" s="597"/>
      <c r="UYT48" s="597"/>
      <c r="UYU48" s="597"/>
      <c r="UYV48" s="597"/>
      <c r="UYW48" s="597" t="s">
        <v>409</v>
      </c>
      <c r="UYX48" s="597"/>
      <c r="UYY48" s="597"/>
      <c r="UYZ48" s="597"/>
      <c r="UZA48" s="597"/>
      <c r="UZB48" s="597"/>
      <c r="UZC48" s="597"/>
      <c r="UZD48" s="597"/>
      <c r="UZE48" s="597" t="s">
        <v>409</v>
      </c>
      <c r="UZF48" s="597"/>
      <c r="UZG48" s="597"/>
      <c r="UZH48" s="597"/>
      <c r="UZI48" s="597"/>
      <c r="UZJ48" s="597"/>
      <c r="UZK48" s="597"/>
      <c r="UZL48" s="597"/>
      <c r="UZM48" s="597" t="s">
        <v>409</v>
      </c>
      <c r="UZN48" s="597"/>
      <c r="UZO48" s="597"/>
      <c r="UZP48" s="597"/>
      <c r="UZQ48" s="597"/>
      <c r="UZR48" s="597"/>
      <c r="UZS48" s="597"/>
      <c r="UZT48" s="597"/>
      <c r="UZU48" s="597" t="s">
        <v>409</v>
      </c>
      <c r="UZV48" s="597"/>
      <c r="UZW48" s="597"/>
      <c r="UZX48" s="597"/>
      <c r="UZY48" s="597"/>
      <c r="UZZ48" s="597"/>
      <c r="VAA48" s="597"/>
      <c r="VAB48" s="597"/>
      <c r="VAC48" s="597" t="s">
        <v>409</v>
      </c>
      <c r="VAD48" s="597"/>
      <c r="VAE48" s="597"/>
      <c r="VAF48" s="597"/>
      <c r="VAG48" s="597"/>
      <c r="VAH48" s="597"/>
      <c r="VAI48" s="597"/>
      <c r="VAJ48" s="597"/>
      <c r="VAK48" s="597" t="s">
        <v>409</v>
      </c>
      <c r="VAL48" s="597"/>
      <c r="VAM48" s="597"/>
      <c r="VAN48" s="597"/>
      <c r="VAO48" s="597"/>
      <c r="VAP48" s="597"/>
      <c r="VAQ48" s="597"/>
      <c r="VAR48" s="597"/>
      <c r="VAS48" s="597" t="s">
        <v>409</v>
      </c>
      <c r="VAT48" s="597"/>
      <c r="VAU48" s="597"/>
      <c r="VAV48" s="597"/>
      <c r="VAW48" s="597"/>
      <c r="VAX48" s="597"/>
      <c r="VAY48" s="597"/>
      <c r="VAZ48" s="597"/>
      <c r="VBA48" s="597" t="s">
        <v>409</v>
      </c>
      <c r="VBB48" s="597"/>
      <c r="VBC48" s="597"/>
      <c r="VBD48" s="597"/>
      <c r="VBE48" s="597"/>
      <c r="VBF48" s="597"/>
      <c r="VBG48" s="597"/>
      <c r="VBH48" s="597"/>
      <c r="VBI48" s="597" t="s">
        <v>409</v>
      </c>
      <c r="VBJ48" s="597"/>
      <c r="VBK48" s="597"/>
      <c r="VBL48" s="597"/>
      <c r="VBM48" s="597"/>
      <c r="VBN48" s="597"/>
      <c r="VBO48" s="597"/>
      <c r="VBP48" s="597"/>
      <c r="VBQ48" s="597" t="s">
        <v>409</v>
      </c>
      <c r="VBR48" s="597"/>
      <c r="VBS48" s="597"/>
      <c r="VBT48" s="597"/>
      <c r="VBU48" s="597"/>
      <c r="VBV48" s="597"/>
      <c r="VBW48" s="597"/>
      <c r="VBX48" s="597"/>
      <c r="VBY48" s="597" t="s">
        <v>409</v>
      </c>
      <c r="VBZ48" s="597"/>
      <c r="VCA48" s="597"/>
      <c r="VCB48" s="597"/>
      <c r="VCC48" s="597"/>
      <c r="VCD48" s="597"/>
      <c r="VCE48" s="597"/>
      <c r="VCF48" s="597"/>
      <c r="VCG48" s="597" t="s">
        <v>409</v>
      </c>
      <c r="VCH48" s="597"/>
      <c r="VCI48" s="597"/>
      <c r="VCJ48" s="597"/>
      <c r="VCK48" s="597"/>
      <c r="VCL48" s="597"/>
      <c r="VCM48" s="597"/>
      <c r="VCN48" s="597"/>
      <c r="VCO48" s="597" t="s">
        <v>409</v>
      </c>
      <c r="VCP48" s="597"/>
      <c r="VCQ48" s="597"/>
      <c r="VCR48" s="597"/>
      <c r="VCS48" s="597"/>
      <c r="VCT48" s="597"/>
      <c r="VCU48" s="597"/>
      <c r="VCV48" s="597"/>
      <c r="VCW48" s="597" t="s">
        <v>409</v>
      </c>
      <c r="VCX48" s="597"/>
      <c r="VCY48" s="597"/>
      <c r="VCZ48" s="597"/>
      <c r="VDA48" s="597"/>
      <c r="VDB48" s="597"/>
      <c r="VDC48" s="597"/>
      <c r="VDD48" s="597"/>
      <c r="VDE48" s="597" t="s">
        <v>409</v>
      </c>
      <c r="VDF48" s="597"/>
      <c r="VDG48" s="597"/>
      <c r="VDH48" s="597"/>
      <c r="VDI48" s="597"/>
      <c r="VDJ48" s="597"/>
      <c r="VDK48" s="597"/>
      <c r="VDL48" s="597"/>
      <c r="VDM48" s="597" t="s">
        <v>409</v>
      </c>
      <c r="VDN48" s="597"/>
      <c r="VDO48" s="597"/>
      <c r="VDP48" s="597"/>
      <c r="VDQ48" s="597"/>
      <c r="VDR48" s="597"/>
      <c r="VDS48" s="597"/>
      <c r="VDT48" s="597"/>
      <c r="VDU48" s="597" t="s">
        <v>409</v>
      </c>
      <c r="VDV48" s="597"/>
      <c r="VDW48" s="597"/>
      <c r="VDX48" s="597"/>
      <c r="VDY48" s="597"/>
      <c r="VDZ48" s="597"/>
      <c r="VEA48" s="597"/>
      <c r="VEB48" s="597"/>
      <c r="VEC48" s="597" t="s">
        <v>409</v>
      </c>
      <c r="VED48" s="597"/>
      <c r="VEE48" s="597"/>
      <c r="VEF48" s="597"/>
      <c r="VEG48" s="597"/>
      <c r="VEH48" s="597"/>
      <c r="VEI48" s="597"/>
      <c r="VEJ48" s="597"/>
      <c r="VEK48" s="597" t="s">
        <v>409</v>
      </c>
      <c r="VEL48" s="597"/>
      <c r="VEM48" s="597"/>
      <c r="VEN48" s="597"/>
      <c r="VEO48" s="597"/>
      <c r="VEP48" s="597"/>
      <c r="VEQ48" s="597"/>
      <c r="VER48" s="597"/>
      <c r="VES48" s="597" t="s">
        <v>409</v>
      </c>
      <c r="VET48" s="597"/>
      <c r="VEU48" s="597"/>
      <c r="VEV48" s="597"/>
      <c r="VEW48" s="597"/>
      <c r="VEX48" s="597"/>
      <c r="VEY48" s="597"/>
      <c r="VEZ48" s="597"/>
      <c r="VFA48" s="597" t="s">
        <v>409</v>
      </c>
      <c r="VFB48" s="597"/>
      <c r="VFC48" s="597"/>
      <c r="VFD48" s="597"/>
      <c r="VFE48" s="597"/>
      <c r="VFF48" s="597"/>
      <c r="VFG48" s="597"/>
      <c r="VFH48" s="597"/>
      <c r="VFI48" s="597" t="s">
        <v>409</v>
      </c>
      <c r="VFJ48" s="597"/>
      <c r="VFK48" s="597"/>
      <c r="VFL48" s="597"/>
      <c r="VFM48" s="597"/>
      <c r="VFN48" s="597"/>
      <c r="VFO48" s="597"/>
      <c r="VFP48" s="597"/>
      <c r="VFQ48" s="597" t="s">
        <v>409</v>
      </c>
      <c r="VFR48" s="597"/>
      <c r="VFS48" s="597"/>
      <c r="VFT48" s="597"/>
      <c r="VFU48" s="597"/>
      <c r="VFV48" s="597"/>
      <c r="VFW48" s="597"/>
      <c r="VFX48" s="597"/>
      <c r="VFY48" s="597" t="s">
        <v>409</v>
      </c>
      <c r="VFZ48" s="597"/>
      <c r="VGA48" s="597"/>
      <c r="VGB48" s="597"/>
      <c r="VGC48" s="597"/>
      <c r="VGD48" s="597"/>
      <c r="VGE48" s="597"/>
      <c r="VGF48" s="597"/>
      <c r="VGG48" s="597" t="s">
        <v>409</v>
      </c>
      <c r="VGH48" s="597"/>
      <c r="VGI48" s="597"/>
      <c r="VGJ48" s="597"/>
      <c r="VGK48" s="597"/>
      <c r="VGL48" s="597"/>
      <c r="VGM48" s="597"/>
      <c r="VGN48" s="597"/>
      <c r="VGO48" s="597" t="s">
        <v>409</v>
      </c>
      <c r="VGP48" s="597"/>
      <c r="VGQ48" s="597"/>
      <c r="VGR48" s="597"/>
      <c r="VGS48" s="597"/>
      <c r="VGT48" s="597"/>
      <c r="VGU48" s="597"/>
      <c r="VGV48" s="597"/>
      <c r="VGW48" s="597" t="s">
        <v>409</v>
      </c>
      <c r="VGX48" s="597"/>
      <c r="VGY48" s="597"/>
      <c r="VGZ48" s="597"/>
      <c r="VHA48" s="597"/>
      <c r="VHB48" s="597"/>
      <c r="VHC48" s="597"/>
      <c r="VHD48" s="597"/>
      <c r="VHE48" s="597" t="s">
        <v>409</v>
      </c>
      <c r="VHF48" s="597"/>
      <c r="VHG48" s="597"/>
      <c r="VHH48" s="597"/>
      <c r="VHI48" s="597"/>
      <c r="VHJ48" s="597"/>
      <c r="VHK48" s="597"/>
      <c r="VHL48" s="597"/>
      <c r="VHM48" s="597" t="s">
        <v>409</v>
      </c>
      <c r="VHN48" s="597"/>
      <c r="VHO48" s="597"/>
      <c r="VHP48" s="597"/>
      <c r="VHQ48" s="597"/>
      <c r="VHR48" s="597"/>
      <c r="VHS48" s="597"/>
      <c r="VHT48" s="597"/>
      <c r="VHU48" s="597" t="s">
        <v>409</v>
      </c>
      <c r="VHV48" s="597"/>
      <c r="VHW48" s="597"/>
      <c r="VHX48" s="597"/>
      <c r="VHY48" s="597"/>
      <c r="VHZ48" s="597"/>
      <c r="VIA48" s="597"/>
      <c r="VIB48" s="597"/>
      <c r="VIC48" s="597" t="s">
        <v>409</v>
      </c>
      <c r="VID48" s="597"/>
      <c r="VIE48" s="597"/>
      <c r="VIF48" s="597"/>
      <c r="VIG48" s="597"/>
      <c r="VIH48" s="597"/>
      <c r="VII48" s="597"/>
      <c r="VIJ48" s="597"/>
      <c r="VIK48" s="597" t="s">
        <v>409</v>
      </c>
      <c r="VIL48" s="597"/>
      <c r="VIM48" s="597"/>
      <c r="VIN48" s="597"/>
      <c r="VIO48" s="597"/>
      <c r="VIP48" s="597"/>
      <c r="VIQ48" s="597"/>
      <c r="VIR48" s="597"/>
      <c r="VIS48" s="597" t="s">
        <v>409</v>
      </c>
      <c r="VIT48" s="597"/>
      <c r="VIU48" s="597"/>
      <c r="VIV48" s="597"/>
      <c r="VIW48" s="597"/>
      <c r="VIX48" s="597"/>
      <c r="VIY48" s="597"/>
      <c r="VIZ48" s="597"/>
      <c r="VJA48" s="597" t="s">
        <v>409</v>
      </c>
      <c r="VJB48" s="597"/>
      <c r="VJC48" s="597"/>
      <c r="VJD48" s="597"/>
      <c r="VJE48" s="597"/>
      <c r="VJF48" s="597"/>
      <c r="VJG48" s="597"/>
      <c r="VJH48" s="597"/>
      <c r="VJI48" s="597" t="s">
        <v>409</v>
      </c>
      <c r="VJJ48" s="597"/>
      <c r="VJK48" s="597"/>
      <c r="VJL48" s="597"/>
      <c r="VJM48" s="597"/>
      <c r="VJN48" s="597"/>
      <c r="VJO48" s="597"/>
      <c r="VJP48" s="597"/>
      <c r="VJQ48" s="597" t="s">
        <v>409</v>
      </c>
      <c r="VJR48" s="597"/>
      <c r="VJS48" s="597"/>
      <c r="VJT48" s="597"/>
      <c r="VJU48" s="597"/>
      <c r="VJV48" s="597"/>
      <c r="VJW48" s="597"/>
      <c r="VJX48" s="597"/>
      <c r="VJY48" s="597" t="s">
        <v>409</v>
      </c>
      <c r="VJZ48" s="597"/>
      <c r="VKA48" s="597"/>
      <c r="VKB48" s="597"/>
      <c r="VKC48" s="597"/>
      <c r="VKD48" s="597"/>
      <c r="VKE48" s="597"/>
      <c r="VKF48" s="597"/>
      <c r="VKG48" s="597" t="s">
        <v>409</v>
      </c>
      <c r="VKH48" s="597"/>
      <c r="VKI48" s="597"/>
      <c r="VKJ48" s="597"/>
      <c r="VKK48" s="597"/>
      <c r="VKL48" s="597"/>
      <c r="VKM48" s="597"/>
      <c r="VKN48" s="597"/>
      <c r="VKO48" s="597" t="s">
        <v>409</v>
      </c>
      <c r="VKP48" s="597"/>
      <c r="VKQ48" s="597"/>
      <c r="VKR48" s="597"/>
      <c r="VKS48" s="597"/>
      <c r="VKT48" s="597"/>
      <c r="VKU48" s="597"/>
      <c r="VKV48" s="597"/>
      <c r="VKW48" s="597" t="s">
        <v>409</v>
      </c>
      <c r="VKX48" s="597"/>
      <c r="VKY48" s="597"/>
      <c r="VKZ48" s="597"/>
      <c r="VLA48" s="597"/>
      <c r="VLB48" s="597"/>
      <c r="VLC48" s="597"/>
      <c r="VLD48" s="597"/>
      <c r="VLE48" s="597" t="s">
        <v>409</v>
      </c>
      <c r="VLF48" s="597"/>
      <c r="VLG48" s="597"/>
      <c r="VLH48" s="597"/>
      <c r="VLI48" s="597"/>
      <c r="VLJ48" s="597"/>
      <c r="VLK48" s="597"/>
      <c r="VLL48" s="597"/>
      <c r="VLM48" s="597" t="s">
        <v>409</v>
      </c>
      <c r="VLN48" s="597"/>
      <c r="VLO48" s="597"/>
      <c r="VLP48" s="597"/>
      <c r="VLQ48" s="597"/>
      <c r="VLR48" s="597"/>
      <c r="VLS48" s="597"/>
      <c r="VLT48" s="597"/>
      <c r="VLU48" s="597" t="s">
        <v>409</v>
      </c>
      <c r="VLV48" s="597"/>
      <c r="VLW48" s="597"/>
      <c r="VLX48" s="597"/>
      <c r="VLY48" s="597"/>
      <c r="VLZ48" s="597"/>
      <c r="VMA48" s="597"/>
      <c r="VMB48" s="597"/>
      <c r="VMC48" s="597" t="s">
        <v>409</v>
      </c>
      <c r="VMD48" s="597"/>
      <c r="VME48" s="597"/>
      <c r="VMF48" s="597"/>
      <c r="VMG48" s="597"/>
      <c r="VMH48" s="597"/>
      <c r="VMI48" s="597"/>
      <c r="VMJ48" s="597"/>
      <c r="VMK48" s="597" t="s">
        <v>409</v>
      </c>
      <c r="VML48" s="597"/>
      <c r="VMM48" s="597"/>
      <c r="VMN48" s="597"/>
      <c r="VMO48" s="597"/>
      <c r="VMP48" s="597"/>
      <c r="VMQ48" s="597"/>
      <c r="VMR48" s="597"/>
      <c r="VMS48" s="597" t="s">
        <v>409</v>
      </c>
      <c r="VMT48" s="597"/>
      <c r="VMU48" s="597"/>
      <c r="VMV48" s="597"/>
      <c r="VMW48" s="597"/>
      <c r="VMX48" s="597"/>
      <c r="VMY48" s="597"/>
      <c r="VMZ48" s="597"/>
      <c r="VNA48" s="597" t="s">
        <v>409</v>
      </c>
      <c r="VNB48" s="597"/>
      <c r="VNC48" s="597"/>
      <c r="VND48" s="597"/>
      <c r="VNE48" s="597"/>
      <c r="VNF48" s="597"/>
      <c r="VNG48" s="597"/>
      <c r="VNH48" s="597"/>
      <c r="VNI48" s="597" t="s">
        <v>409</v>
      </c>
      <c r="VNJ48" s="597"/>
      <c r="VNK48" s="597"/>
      <c r="VNL48" s="597"/>
      <c r="VNM48" s="597"/>
      <c r="VNN48" s="597"/>
      <c r="VNO48" s="597"/>
      <c r="VNP48" s="597"/>
      <c r="VNQ48" s="597" t="s">
        <v>409</v>
      </c>
      <c r="VNR48" s="597"/>
      <c r="VNS48" s="597"/>
      <c r="VNT48" s="597"/>
      <c r="VNU48" s="597"/>
      <c r="VNV48" s="597"/>
      <c r="VNW48" s="597"/>
      <c r="VNX48" s="597"/>
      <c r="VNY48" s="597" t="s">
        <v>409</v>
      </c>
      <c r="VNZ48" s="597"/>
      <c r="VOA48" s="597"/>
      <c r="VOB48" s="597"/>
      <c r="VOC48" s="597"/>
      <c r="VOD48" s="597"/>
      <c r="VOE48" s="597"/>
      <c r="VOF48" s="597"/>
      <c r="VOG48" s="597" t="s">
        <v>409</v>
      </c>
      <c r="VOH48" s="597"/>
      <c r="VOI48" s="597"/>
      <c r="VOJ48" s="597"/>
      <c r="VOK48" s="597"/>
      <c r="VOL48" s="597"/>
      <c r="VOM48" s="597"/>
      <c r="VON48" s="597"/>
      <c r="VOO48" s="597" t="s">
        <v>409</v>
      </c>
      <c r="VOP48" s="597"/>
      <c r="VOQ48" s="597"/>
      <c r="VOR48" s="597"/>
      <c r="VOS48" s="597"/>
      <c r="VOT48" s="597"/>
      <c r="VOU48" s="597"/>
      <c r="VOV48" s="597"/>
      <c r="VOW48" s="597" t="s">
        <v>409</v>
      </c>
      <c r="VOX48" s="597"/>
      <c r="VOY48" s="597"/>
      <c r="VOZ48" s="597"/>
      <c r="VPA48" s="597"/>
      <c r="VPB48" s="597"/>
      <c r="VPC48" s="597"/>
      <c r="VPD48" s="597"/>
      <c r="VPE48" s="597" t="s">
        <v>409</v>
      </c>
      <c r="VPF48" s="597"/>
      <c r="VPG48" s="597"/>
      <c r="VPH48" s="597"/>
      <c r="VPI48" s="597"/>
      <c r="VPJ48" s="597"/>
      <c r="VPK48" s="597"/>
      <c r="VPL48" s="597"/>
      <c r="VPM48" s="597" t="s">
        <v>409</v>
      </c>
      <c r="VPN48" s="597"/>
      <c r="VPO48" s="597"/>
      <c r="VPP48" s="597"/>
      <c r="VPQ48" s="597"/>
      <c r="VPR48" s="597"/>
      <c r="VPS48" s="597"/>
      <c r="VPT48" s="597"/>
      <c r="VPU48" s="597" t="s">
        <v>409</v>
      </c>
      <c r="VPV48" s="597"/>
      <c r="VPW48" s="597"/>
      <c r="VPX48" s="597"/>
      <c r="VPY48" s="597"/>
      <c r="VPZ48" s="597"/>
      <c r="VQA48" s="597"/>
      <c r="VQB48" s="597"/>
      <c r="VQC48" s="597" t="s">
        <v>409</v>
      </c>
      <c r="VQD48" s="597"/>
      <c r="VQE48" s="597"/>
      <c r="VQF48" s="597"/>
      <c r="VQG48" s="597"/>
      <c r="VQH48" s="597"/>
      <c r="VQI48" s="597"/>
      <c r="VQJ48" s="597"/>
      <c r="VQK48" s="597" t="s">
        <v>409</v>
      </c>
      <c r="VQL48" s="597"/>
      <c r="VQM48" s="597"/>
      <c r="VQN48" s="597"/>
      <c r="VQO48" s="597"/>
      <c r="VQP48" s="597"/>
      <c r="VQQ48" s="597"/>
      <c r="VQR48" s="597"/>
      <c r="VQS48" s="597" t="s">
        <v>409</v>
      </c>
      <c r="VQT48" s="597"/>
      <c r="VQU48" s="597"/>
      <c r="VQV48" s="597"/>
      <c r="VQW48" s="597"/>
      <c r="VQX48" s="597"/>
      <c r="VQY48" s="597"/>
      <c r="VQZ48" s="597"/>
      <c r="VRA48" s="597" t="s">
        <v>409</v>
      </c>
      <c r="VRB48" s="597"/>
      <c r="VRC48" s="597"/>
      <c r="VRD48" s="597"/>
      <c r="VRE48" s="597"/>
      <c r="VRF48" s="597"/>
      <c r="VRG48" s="597"/>
      <c r="VRH48" s="597"/>
      <c r="VRI48" s="597" t="s">
        <v>409</v>
      </c>
      <c r="VRJ48" s="597"/>
      <c r="VRK48" s="597"/>
      <c r="VRL48" s="597"/>
      <c r="VRM48" s="597"/>
      <c r="VRN48" s="597"/>
      <c r="VRO48" s="597"/>
      <c r="VRP48" s="597"/>
      <c r="VRQ48" s="597" t="s">
        <v>409</v>
      </c>
      <c r="VRR48" s="597"/>
      <c r="VRS48" s="597"/>
      <c r="VRT48" s="597"/>
      <c r="VRU48" s="597"/>
      <c r="VRV48" s="597"/>
      <c r="VRW48" s="597"/>
      <c r="VRX48" s="597"/>
      <c r="VRY48" s="597" t="s">
        <v>409</v>
      </c>
      <c r="VRZ48" s="597"/>
      <c r="VSA48" s="597"/>
      <c r="VSB48" s="597"/>
      <c r="VSC48" s="597"/>
      <c r="VSD48" s="597"/>
      <c r="VSE48" s="597"/>
      <c r="VSF48" s="597"/>
      <c r="VSG48" s="597" t="s">
        <v>409</v>
      </c>
      <c r="VSH48" s="597"/>
      <c r="VSI48" s="597"/>
      <c r="VSJ48" s="597"/>
      <c r="VSK48" s="597"/>
      <c r="VSL48" s="597"/>
      <c r="VSM48" s="597"/>
      <c r="VSN48" s="597"/>
      <c r="VSO48" s="597" t="s">
        <v>409</v>
      </c>
      <c r="VSP48" s="597"/>
      <c r="VSQ48" s="597"/>
      <c r="VSR48" s="597"/>
      <c r="VSS48" s="597"/>
      <c r="VST48" s="597"/>
      <c r="VSU48" s="597"/>
      <c r="VSV48" s="597"/>
      <c r="VSW48" s="597" t="s">
        <v>409</v>
      </c>
      <c r="VSX48" s="597"/>
      <c r="VSY48" s="597"/>
      <c r="VSZ48" s="597"/>
      <c r="VTA48" s="597"/>
      <c r="VTB48" s="597"/>
      <c r="VTC48" s="597"/>
      <c r="VTD48" s="597"/>
      <c r="VTE48" s="597" t="s">
        <v>409</v>
      </c>
      <c r="VTF48" s="597"/>
      <c r="VTG48" s="597"/>
      <c r="VTH48" s="597"/>
      <c r="VTI48" s="597"/>
      <c r="VTJ48" s="597"/>
      <c r="VTK48" s="597"/>
      <c r="VTL48" s="597"/>
      <c r="VTM48" s="597" t="s">
        <v>409</v>
      </c>
      <c r="VTN48" s="597"/>
      <c r="VTO48" s="597"/>
      <c r="VTP48" s="597"/>
      <c r="VTQ48" s="597"/>
      <c r="VTR48" s="597"/>
      <c r="VTS48" s="597"/>
      <c r="VTT48" s="597"/>
      <c r="VTU48" s="597" t="s">
        <v>409</v>
      </c>
      <c r="VTV48" s="597"/>
      <c r="VTW48" s="597"/>
      <c r="VTX48" s="597"/>
      <c r="VTY48" s="597"/>
      <c r="VTZ48" s="597"/>
      <c r="VUA48" s="597"/>
      <c r="VUB48" s="597"/>
      <c r="VUC48" s="597" t="s">
        <v>409</v>
      </c>
      <c r="VUD48" s="597"/>
      <c r="VUE48" s="597"/>
      <c r="VUF48" s="597"/>
      <c r="VUG48" s="597"/>
      <c r="VUH48" s="597"/>
      <c r="VUI48" s="597"/>
      <c r="VUJ48" s="597"/>
      <c r="VUK48" s="597" t="s">
        <v>409</v>
      </c>
      <c r="VUL48" s="597"/>
      <c r="VUM48" s="597"/>
      <c r="VUN48" s="597"/>
      <c r="VUO48" s="597"/>
      <c r="VUP48" s="597"/>
      <c r="VUQ48" s="597"/>
      <c r="VUR48" s="597"/>
      <c r="VUS48" s="597" t="s">
        <v>409</v>
      </c>
      <c r="VUT48" s="597"/>
      <c r="VUU48" s="597"/>
      <c r="VUV48" s="597"/>
      <c r="VUW48" s="597"/>
      <c r="VUX48" s="597"/>
      <c r="VUY48" s="597"/>
      <c r="VUZ48" s="597"/>
      <c r="VVA48" s="597" t="s">
        <v>409</v>
      </c>
      <c r="VVB48" s="597"/>
      <c r="VVC48" s="597"/>
      <c r="VVD48" s="597"/>
      <c r="VVE48" s="597"/>
      <c r="VVF48" s="597"/>
      <c r="VVG48" s="597"/>
      <c r="VVH48" s="597"/>
      <c r="VVI48" s="597" t="s">
        <v>409</v>
      </c>
      <c r="VVJ48" s="597"/>
      <c r="VVK48" s="597"/>
      <c r="VVL48" s="597"/>
      <c r="VVM48" s="597"/>
      <c r="VVN48" s="597"/>
      <c r="VVO48" s="597"/>
      <c r="VVP48" s="597"/>
      <c r="VVQ48" s="597" t="s">
        <v>409</v>
      </c>
      <c r="VVR48" s="597"/>
      <c r="VVS48" s="597"/>
      <c r="VVT48" s="597"/>
      <c r="VVU48" s="597"/>
      <c r="VVV48" s="597"/>
      <c r="VVW48" s="597"/>
      <c r="VVX48" s="597"/>
      <c r="VVY48" s="597" t="s">
        <v>409</v>
      </c>
      <c r="VVZ48" s="597"/>
      <c r="VWA48" s="597"/>
      <c r="VWB48" s="597"/>
      <c r="VWC48" s="597"/>
      <c r="VWD48" s="597"/>
      <c r="VWE48" s="597"/>
      <c r="VWF48" s="597"/>
      <c r="VWG48" s="597" t="s">
        <v>409</v>
      </c>
      <c r="VWH48" s="597"/>
      <c r="VWI48" s="597"/>
      <c r="VWJ48" s="597"/>
      <c r="VWK48" s="597"/>
      <c r="VWL48" s="597"/>
      <c r="VWM48" s="597"/>
      <c r="VWN48" s="597"/>
      <c r="VWO48" s="597" t="s">
        <v>409</v>
      </c>
      <c r="VWP48" s="597"/>
      <c r="VWQ48" s="597"/>
      <c r="VWR48" s="597"/>
      <c r="VWS48" s="597"/>
      <c r="VWT48" s="597"/>
      <c r="VWU48" s="597"/>
      <c r="VWV48" s="597"/>
      <c r="VWW48" s="597" t="s">
        <v>409</v>
      </c>
      <c r="VWX48" s="597"/>
      <c r="VWY48" s="597"/>
      <c r="VWZ48" s="597"/>
      <c r="VXA48" s="597"/>
      <c r="VXB48" s="597"/>
      <c r="VXC48" s="597"/>
      <c r="VXD48" s="597"/>
      <c r="VXE48" s="597" t="s">
        <v>409</v>
      </c>
      <c r="VXF48" s="597"/>
      <c r="VXG48" s="597"/>
      <c r="VXH48" s="597"/>
      <c r="VXI48" s="597"/>
      <c r="VXJ48" s="597"/>
      <c r="VXK48" s="597"/>
      <c r="VXL48" s="597"/>
      <c r="VXM48" s="597" t="s">
        <v>409</v>
      </c>
      <c r="VXN48" s="597"/>
      <c r="VXO48" s="597"/>
      <c r="VXP48" s="597"/>
      <c r="VXQ48" s="597"/>
      <c r="VXR48" s="597"/>
      <c r="VXS48" s="597"/>
      <c r="VXT48" s="597"/>
      <c r="VXU48" s="597" t="s">
        <v>409</v>
      </c>
      <c r="VXV48" s="597"/>
      <c r="VXW48" s="597"/>
      <c r="VXX48" s="597"/>
      <c r="VXY48" s="597"/>
      <c r="VXZ48" s="597"/>
      <c r="VYA48" s="597"/>
      <c r="VYB48" s="597"/>
      <c r="VYC48" s="597" t="s">
        <v>409</v>
      </c>
      <c r="VYD48" s="597"/>
      <c r="VYE48" s="597"/>
      <c r="VYF48" s="597"/>
      <c r="VYG48" s="597"/>
      <c r="VYH48" s="597"/>
      <c r="VYI48" s="597"/>
      <c r="VYJ48" s="597"/>
      <c r="VYK48" s="597" t="s">
        <v>409</v>
      </c>
      <c r="VYL48" s="597"/>
      <c r="VYM48" s="597"/>
      <c r="VYN48" s="597"/>
      <c r="VYO48" s="597"/>
      <c r="VYP48" s="597"/>
      <c r="VYQ48" s="597"/>
      <c r="VYR48" s="597"/>
      <c r="VYS48" s="597" t="s">
        <v>409</v>
      </c>
      <c r="VYT48" s="597"/>
      <c r="VYU48" s="597"/>
      <c r="VYV48" s="597"/>
      <c r="VYW48" s="597"/>
      <c r="VYX48" s="597"/>
      <c r="VYY48" s="597"/>
      <c r="VYZ48" s="597"/>
      <c r="VZA48" s="597" t="s">
        <v>409</v>
      </c>
      <c r="VZB48" s="597"/>
      <c r="VZC48" s="597"/>
      <c r="VZD48" s="597"/>
      <c r="VZE48" s="597"/>
      <c r="VZF48" s="597"/>
      <c r="VZG48" s="597"/>
      <c r="VZH48" s="597"/>
      <c r="VZI48" s="597" t="s">
        <v>409</v>
      </c>
      <c r="VZJ48" s="597"/>
      <c r="VZK48" s="597"/>
      <c r="VZL48" s="597"/>
      <c r="VZM48" s="597"/>
      <c r="VZN48" s="597"/>
      <c r="VZO48" s="597"/>
      <c r="VZP48" s="597"/>
      <c r="VZQ48" s="597" t="s">
        <v>409</v>
      </c>
      <c r="VZR48" s="597"/>
      <c r="VZS48" s="597"/>
      <c r="VZT48" s="597"/>
      <c r="VZU48" s="597"/>
      <c r="VZV48" s="597"/>
      <c r="VZW48" s="597"/>
      <c r="VZX48" s="597"/>
      <c r="VZY48" s="597" t="s">
        <v>409</v>
      </c>
      <c r="VZZ48" s="597"/>
      <c r="WAA48" s="597"/>
      <c r="WAB48" s="597"/>
      <c r="WAC48" s="597"/>
      <c r="WAD48" s="597"/>
      <c r="WAE48" s="597"/>
      <c r="WAF48" s="597"/>
      <c r="WAG48" s="597" t="s">
        <v>409</v>
      </c>
      <c r="WAH48" s="597"/>
      <c r="WAI48" s="597"/>
      <c r="WAJ48" s="597"/>
      <c r="WAK48" s="597"/>
      <c r="WAL48" s="597"/>
      <c r="WAM48" s="597"/>
      <c r="WAN48" s="597"/>
      <c r="WAO48" s="597" t="s">
        <v>409</v>
      </c>
      <c r="WAP48" s="597"/>
      <c r="WAQ48" s="597"/>
      <c r="WAR48" s="597"/>
      <c r="WAS48" s="597"/>
      <c r="WAT48" s="597"/>
      <c r="WAU48" s="597"/>
      <c r="WAV48" s="597"/>
      <c r="WAW48" s="597" t="s">
        <v>409</v>
      </c>
      <c r="WAX48" s="597"/>
      <c r="WAY48" s="597"/>
      <c r="WAZ48" s="597"/>
      <c r="WBA48" s="597"/>
      <c r="WBB48" s="597"/>
      <c r="WBC48" s="597"/>
      <c r="WBD48" s="597"/>
      <c r="WBE48" s="597" t="s">
        <v>409</v>
      </c>
      <c r="WBF48" s="597"/>
      <c r="WBG48" s="597"/>
      <c r="WBH48" s="597"/>
      <c r="WBI48" s="597"/>
      <c r="WBJ48" s="597"/>
      <c r="WBK48" s="597"/>
      <c r="WBL48" s="597"/>
      <c r="WBM48" s="597" t="s">
        <v>409</v>
      </c>
      <c r="WBN48" s="597"/>
      <c r="WBO48" s="597"/>
      <c r="WBP48" s="597"/>
      <c r="WBQ48" s="597"/>
      <c r="WBR48" s="597"/>
      <c r="WBS48" s="597"/>
      <c r="WBT48" s="597"/>
      <c r="WBU48" s="597" t="s">
        <v>409</v>
      </c>
      <c r="WBV48" s="597"/>
      <c r="WBW48" s="597"/>
      <c r="WBX48" s="597"/>
      <c r="WBY48" s="597"/>
      <c r="WBZ48" s="597"/>
      <c r="WCA48" s="597"/>
      <c r="WCB48" s="597"/>
      <c r="WCC48" s="597" t="s">
        <v>409</v>
      </c>
      <c r="WCD48" s="597"/>
      <c r="WCE48" s="597"/>
      <c r="WCF48" s="597"/>
      <c r="WCG48" s="597"/>
      <c r="WCH48" s="597"/>
      <c r="WCI48" s="597"/>
      <c r="WCJ48" s="597"/>
      <c r="WCK48" s="597" t="s">
        <v>409</v>
      </c>
      <c r="WCL48" s="597"/>
      <c r="WCM48" s="597"/>
      <c r="WCN48" s="597"/>
      <c r="WCO48" s="597"/>
      <c r="WCP48" s="597"/>
      <c r="WCQ48" s="597"/>
      <c r="WCR48" s="597"/>
      <c r="WCS48" s="597" t="s">
        <v>409</v>
      </c>
      <c r="WCT48" s="597"/>
      <c r="WCU48" s="597"/>
      <c r="WCV48" s="597"/>
      <c r="WCW48" s="597"/>
      <c r="WCX48" s="597"/>
      <c r="WCY48" s="597"/>
      <c r="WCZ48" s="597"/>
      <c r="WDA48" s="597" t="s">
        <v>409</v>
      </c>
      <c r="WDB48" s="597"/>
      <c r="WDC48" s="597"/>
      <c r="WDD48" s="597"/>
      <c r="WDE48" s="597"/>
      <c r="WDF48" s="597"/>
      <c r="WDG48" s="597"/>
      <c r="WDH48" s="597"/>
      <c r="WDI48" s="597" t="s">
        <v>409</v>
      </c>
      <c r="WDJ48" s="597"/>
      <c r="WDK48" s="597"/>
      <c r="WDL48" s="597"/>
      <c r="WDM48" s="597"/>
      <c r="WDN48" s="597"/>
      <c r="WDO48" s="597"/>
      <c r="WDP48" s="597"/>
      <c r="WDQ48" s="597" t="s">
        <v>409</v>
      </c>
      <c r="WDR48" s="597"/>
      <c r="WDS48" s="597"/>
      <c r="WDT48" s="597"/>
      <c r="WDU48" s="597"/>
      <c r="WDV48" s="597"/>
      <c r="WDW48" s="597"/>
      <c r="WDX48" s="597"/>
      <c r="WDY48" s="597" t="s">
        <v>409</v>
      </c>
      <c r="WDZ48" s="597"/>
      <c r="WEA48" s="597"/>
      <c r="WEB48" s="597"/>
      <c r="WEC48" s="597"/>
      <c r="WED48" s="597"/>
      <c r="WEE48" s="597"/>
      <c r="WEF48" s="597"/>
      <c r="WEG48" s="597" t="s">
        <v>409</v>
      </c>
      <c r="WEH48" s="597"/>
      <c r="WEI48" s="597"/>
      <c r="WEJ48" s="597"/>
      <c r="WEK48" s="597"/>
      <c r="WEL48" s="597"/>
      <c r="WEM48" s="597"/>
      <c r="WEN48" s="597"/>
      <c r="WEO48" s="597" t="s">
        <v>409</v>
      </c>
      <c r="WEP48" s="597"/>
      <c r="WEQ48" s="597"/>
      <c r="WER48" s="597"/>
      <c r="WES48" s="597"/>
      <c r="WET48" s="597"/>
      <c r="WEU48" s="597"/>
      <c r="WEV48" s="597"/>
      <c r="WEW48" s="597" t="s">
        <v>409</v>
      </c>
      <c r="WEX48" s="597"/>
      <c r="WEY48" s="597"/>
      <c r="WEZ48" s="597"/>
      <c r="WFA48" s="597"/>
      <c r="WFB48" s="597"/>
      <c r="WFC48" s="597"/>
      <c r="WFD48" s="597"/>
      <c r="WFE48" s="597" t="s">
        <v>409</v>
      </c>
      <c r="WFF48" s="597"/>
      <c r="WFG48" s="597"/>
      <c r="WFH48" s="597"/>
      <c r="WFI48" s="597"/>
      <c r="WFJ48" s="597"/>
      <c r="WFK48" s="597"/>
      <c r="WFL48" s="597"/>
      <c r="WFM48" s="597" t="s">
        <v>409</v>
      </c>
      <c r="WFN48" s="597"/>
      <c r="WFO48" s="597"/>
      <c r="WFP48" s="597"/>
      <c r="WFQ48" s="597"/>
      <c r="WFR48" s="597"/>
      <c r="WFS48" s="597"/>
      <c r="WFT48" s="597"/>
      <c r="WFU48" s="597" t="s">
        <v>409</v>
      </c>
      <c r="WFV48" s="597"/>
      <c r="WFW48" s="597"/>
      <c r="WFX48" s="597"/>
      <c r="WFY48" s="597"/>
      <c r="WFZ48" s="597"/>
      <c r="WGA48" s="597"/>
      <c r="WGB48" s="597"/>
      <c r="WGC48" s="597" t="s">
        <v>409</v>
      </c>
      <c r="WGD48" s="597"/>
      <c r="WGE48" s="597"/>
      <c r="WGF48" s="597"/>
      <c r="WGG48" s="597"/>
      <c r="WGH48" s="597"/>
      <c r="WGI48" s="597"/>
      <c r="WGJ48" s="597"/>
      <c r="WGK48" s="597" t="s">
        <v>409</v>
      </c>
      <c r="WGL48" s="597"/>
      <c r="WGM48" s="597"/>
      <c r="WGN48" s="597"/>
      <c r="WGO48" s="597"/>
      <c r="WGP48" s="597"/>
      <c r="WGQ48" s="597"/>
      <c r="WGR48" s="597"/>
      <c r="WGS48" s="597" t="s">
        <v>409</v>
      </c>
      <c r="WGT48" s="597"/>
      <c r="WGU48" s="597"/>
      <c r="WGV48" s="597"/>
      <c r="WGW48" s="597"/>
      <c r="WGX48" s="597"/>
      <c r="WGY48" s="597"/>
      <c r="WGZ48" s="597"/>
      <c r="WHA48" s="597" t="s">
        <v>409</v>
      </c>
      <c r="WHB48" s="597"/>
      <c r="WHC48" s="597"/>
      <c r="WHD48" s="597"/>
      <c r="WHE48" s="597"/>
      <c r="WHF48" s="597"/>
      <c r="WHG48" s="597"/>
      <c r="WHH48" s="597"/>
      <c r="WHI48" s="597" t="s">
        <v>409</v>
      </c>
      <c r="WHJ48" s="597"/>
      <c r="WHK48" s="597"/>
      <c r="WHL48" s="597"/>
      <c r="WHM48" s="597"/>
      <c r="WHN48" s="597"/>
      <c r="WHO48" s="597"/>
      <c r="WHP48" s="597"/>
      <c r="WHQ48" s="597" t="s">
        <v>409</v>
      </c>
      <c r="WHR48" s="597"/>
      <c r="WHS48" s="597"/>
      <c r="WHT48" s="597"/>
      <c r="WHU48" s="597"/>
      <c r="WHV48" s="597"/>
      <c r="WHW48" s="597"/>
      <c r="WHX48" s="597"/>
      <c r="WHY48" s="597" t="s">
        <v>409</v>
      </c>
      <c r="WHZ48" s="597"/>
      <c r="WIA48" s="597"/>
      <c r="WIB48" s="597"/>
      <c r="WIC48" s="597"/>
      <c r="WID48" s="597"/>
      <c r="WIE48" s="597"/>
      <c r="WIF48" s="597"/>
      <c r="WIG48" s="597" t="s">
        <v>409</v>
      </c>
      <c r="WIH48" s="597"/>
      <c r="WII48" s="597"/>
      <c r="WIJ48" s="597"/>
      <c r="WIK48" s="597"/>
      <c r="WIL48" s="597"/>
      <c r="WIM48" s="597"/>
      <c r="WIN48" s="597"/>
      <c r="WIO48" s="597" t="s">
        <v>409</v>
      </c>
      <c r="WIP48" s="597"/>
      <c r="WIQ48" s="597"/>
      <c r="WIR48" s="597"/>
      <c r="WIS48" s="597"/>
      <c r="WIT48" s="597"/>
      <c r="WIU48" s="597"/>
      <c r="WIV48" s="597"/>
      <c r="WIW48" s="597" t="s">
        <v>409</v>
      </c>
      <c r="WIX48" s="597"/>
      <c r="WIY48" s="597"/>
      <c r="WIZ48" s="597"/>
      <c r="WJA48" s="597"/>
      <c r="WJB48" s="597"/>
      <c r="WJC48" s="597"/>
      <c r="WJD48" s="597"/>
      <c r="WJE48" s="597" t="s">
        <v>409</v>
      </c>
      <c r="WJF48" s="597"/>
      <c r="WJG48" s="597"/>
      <c r="WJH48" s="597"/>
      <c r="WJI48" s="597"/>
      <c r="WJJ48" s="597"/>
      <c r="WJK48" s="597"/>
      <c r="WJL48" s="597"/>
      <c r="WJM48" s="597" t="s">
        <v>409</v>
      </c>
      <c r="WJN48" s="597"/>
      <c r="WJO48" s="597"/>
      <c r="WJP48" s="597"/>
      <c r="WJQ48" s="597"/>
      <c r="WJR48" s="597"/>
      <c r="WJS48" s="597"/>
      <c r="WJT48" s="597"/>
      <c r="WJU48" s="597" t="s">
        <v>409</v>
      </c>
      <c r="WJV48" s="597"/>
      <c r="WJW48" s="597"/>
      <c r="WJX48" s="597"/>
      <c r="WJY48" s="597"/>
      <c r="WJZ48" s="597"/>
      <c r="WKA48" s="597"/>
      <c r="WKB48" s="597"/>
      <c r="WKC48" s="597" t="s">
        <v>409</v>
      </c>
      <c r="WKD48" s="597"/>
      <c r="WKE48" s="597"/>
      <c r="WKF48" s="597"/>
      <c r="WKG48" s="597"/>
      <c r="WKH48" s="597"/>
      <c r="WKI48" s="597"/>
      <c r="WKJ48" s="597"/>
      <c r="WKK48" s="597" t="s">
        <v>409</v>
      </c>
      <c r="WKL48" s="597"/>
      <c r="WKM48" s="597"/>
      <c r="WKN48" s="597"/>
      <c r="WKO48" s="597"/>
      <c r="WKP48" s="597"/>
      <c r="WKQ48" s="597"/>
      <c r="WKR48" s="597"/>
      <c r="WKS48" s="597" t="s">
        <v>409</v>
      </c>
      <c r="WKT48" s="597"/>
      <c r="WKU48" s="597"/>
      <c r="WKV48" s="597"/>
      <c r="WKW48" s="597"/>
      <c r="WKX48" s="597"/>
      <c r="WKY48" s="597"/>
      <c r="WKZ48" s="597"/>
      <c r="WLA48" s="597" t="s">
        <v>409</v>
      </c>
      <c r="WLB48" s="597"/>
      <c r="WLC48" s="597"/>
      <c r="WLD48" s="597"/>
      <c r="WLE48" s="597"/>
      <c r="WLF48" s="597"/>
      <c r="WLG48" s="597"/>
      <c r="WLH48" s="597"/>
      <c r="WLI48" s="597" t="s">
        <v>409</v>
      </c>
      <c r="WLJ48" s="597"/>
      <c r="WLK48" s="597"/>
      <c r="WLL48" s="597"/>
      <c r="WLM48" s="597"/>
      <c r="WLN48" s="597"/>
      <c r="WLO48" s="597"/>
      <c r="WLP48" s="597"/>
      <c r="WLQ48" s="597" t="s">
        <v>409</v>
      </c>
      <c r="WLR48" s="597"/>
      <c r="WLS48" s="597"/>
      <c r="WLT48" s="597"/>
      <c r="WLU48" s="597"/>
      <c r="WLV48" s="597"/>
      <c r="WLW48" s="597"/>
      <c r="WLX48" s="597"/>
      <c r="WLY48" s="597" t="s">
        <v>409</v>
      </c>
      <c r="WLZ48" s="597"/>
      <c r="WMA48" s="597"/>
      <c r="WMB48" s="597"/>
      <c r="WMC48" s="597"/>
      <c r="WMD48" s="597"/>
      <c r="WME48" s="597"/>
      <c r="WMF48" s="597"/>
      <c r="WMG48" s="597" t="s">
        <v>409</v>
      </c>
      <c r="WMH48" s="597"/>
      <c r="WMI48" s="597"/>
      <c r="WMJ48" s="597"/>
      <c r="WMK48" s="597"/>
      <c r="WML48" s="597"/>
      <c r="WMM48" s="597"/>
      <c r="WMN48" s="597"/>
      <c r="WMO48" s="597" t="s">
        <v>409</v>
      </c>
      <c r="WMP48" s="597"/>
      <c r="WMQ48" s="597"/>
      <c r="WMR48" s="597"/>
      <c r="WMS48" s="597"/>
      <c r="WMT48" s="597"/>
      <c r="WMU48" s="597"/>
      <c r="WMV48" s="597"/>
      <c r="WMW48" s="597" t="s">
        <v>409</v>
      </c>
      <c r="WMX48" s="597"/>
      <c r="WMY48" s="597"/>
      <c r="WMZ48" s="597"/>
      <c r="WNA48" s="597"/>
      <c r="WNB48" s="597"/>
      <c r="WNC48" s="597"/>
      <c r="WND48" s="597"/>
      <c r="WNE48" s="597" t="s">
        <v>409</v>
      </c>
      <c r="WNF48" s="597"/>
      <c r="WNG48" s="597"/>
      <c r="WNH48" s="597"/>
      <c r="WNI48" s="597"/>
      <c r="WNJ48" s="597"/>
      <c r="WNK48" s="597"/>
      <c r="WNL48" s="597"/>
      <c r="WNM48" s="597" t="s">
        <v>409</v>
      </c>
      <c r="WNN48" s="597"/>
      <c r="WNO48" s="597"/>
      <c r="WNP48" s="597"/>
      <c r="WNQ48" s="597"/>
      <c r="WNR48" s="597"/>
      <c r="WNS48" s="597"/>
      <c r="WNT48" s="597"/>
      <c r="WNU48" s="597" t="s">
        <v>409</v>
      </c>
      <c r="WNV48" s="597"/>
      <c r="WNW48" s="597"/>
      <c r="WNX48" s="597"/>
      <c r="WNY48" s="597"/>
      <c r="WNZ48" s="597"/>
      <c r="WOA48" s="597"/>
      <c r="WOB48" s="597"/>
      <c r="WOC48" s="597" t="s">
        <v>409</v>
      </c>
      <c r="WOD48" s="597"/>
      <c r="WOE48" s="597"/>
      <c r="WOF48" s="597"/>
      <c r="WOG48" s="597"/>
      <c r="WOH48" s="597"/>
      <c r="WOI48" s="597"/>
      <c r="WOJ48" s="597"/>
      <c r="WOK48" s="597" t="s">
        <v>409</v>
      </c>
      <c r="WOL48" s="597"/>
      <c r="WOM48" s="597"/>
      <c r="WON48" s="597"/>
      <c r="WOO48" s="597"/>
      <c r="WOP48" s="597"/>
      <c r="WOQ48" s="597"/>
      <c r="WOR48" s="597"/>
      <c r="WOS48" s="597" t="s">
        <v>409</v>
      </c>
      <c r="WOT48" s="597"/>
      <c r="WOU48" s="597"/>
      <c r="WOV48" s="597"/>
      <c r="WOW48" s="597"/>
      <c r="WOX48" s="597"/>
      <c r="WOY48" s="597"/>
      <c r="WOZ48" s="597"/>
      <c r="WPA48" s="597" t="s">
        <v>409</v>
      </c>
      <c r="WPB48" s="597"/>
      <c r="WPC48" s="597"/>
      <c r="WPD48" s="597"/>
      <c r="WPE48" s="597"/>
      <c r="WPF48" s="597"/>
      <c r="WPG48" s="597"/>
      <c r="WPH48" s="597"/>
      <c r="WPI48" s="597" t="s">
        <v>409</v>
      </c>
      <c r="WPJ48" s="597"/>
      <c r="WPK48" s="597"/>
      <c r="WPL48" s="597"/>
      <c r="WPM48" s="597"/>
      <c r="WPN48" s="597"/>
      <c r="WPO48" s="597"/>
      <c r="WPP48" s="597"/>
      <c r="WPQ48" s="597" t="s">
        <v>409</v>
      </c>
      <c r="WPR48" s="597"/>
      <c r="WPS48" s="597"/>
      <c r="WPT48" s="597"/>
      <c r="WPU48" s="597"/>
      <c r="WPV48" s="597"/>
      <c r="WPW48" s="597"/>
      <c r="WPX48" s="597"/>
      <c r="WPY48" s="597" t="s">
        <v>409</v>
      </c>
      <c r="WPZ48" s="597"/>
      <c r="WQA48" s="597"/>
      <c r="WQB48" s="597"/>
      <c r="WQC48" s="597"/>
      <c r="WQD48" s="597"/>
      <c r="WQE48" s="597"/>
      <c r="WQF48" s="597"/>
      <c r="WQG48" s="597" t="s">
        <v>409</v>
      </c>
      <c r="WQH48" s="597"/>
      <c r="WQI48" s="597"/>
      <c r="WQJ48" s="597"/>
      <c r="WQK48" s="597"/>
      <c r="WQL48" s="597"/>
      <c r="WQM48" s="597"/>
      <c r="WQN48" s="597"/>
      <c r="WQO48" s="597" t="s">
        <v>409</v>
      </c>
      <c r="WQP48" s="597"/>
      <c r="WQQ48" s="597"/>
      <c r="WQR48" s="597"/>
      <c r="WQS48" s="597"/>
      <c r="WQT48" s="597"/>
      <c r="WQU48" s="597"/>
      <c r="WQV48" s="597"/>
      <c r="WQW48" s="597" t="s">
        <v>409</v>
      </c>
      <c r="WQX48" s="597"/>
      <c r="WQY48" s="597"/>
      <c r="WQZ48" s="597"/>
      <c r="WRA48" s="597"/>
      <c r="WRB48" s="597"/>
      <c r="WRC48" s="597"/>
      <c r="WRD48" s="597"/>
      <c r="WRE48" s="597" t="s">
        <v>409</v>
      </c>
      <c r="WRF48" s="597"/>
      <c r="WRG48" s="597"/>
      <c r="WRH48" s="597"/>
      <c r="WRI48" s="597"/>
      <c r="WRJ48" s="597"/>
      <c r="WRK48" s="597"/>
      <c r="WRL48" s="597"/>
      <c r="WRM48" s="597" t="s">
        <v>409</v>
      </c>
      <c r="WRN48" s="597"/>
      <c r="WRO48" s="597"/>
      <c r="WRP48" s="597"/>
      <c r="WRQ48" s="597"/>
      <c r="WRR48" s="597"/>
      <c r="WRS48" s="597"/>
      <c r="WRT48" s="597"/>
      <c r="WRU48" s="597" t="s">
        <v>409</v>
      </c>
      <c r="WRV48" s="597"/>
      <c r="WRW48" s="597"/>
      <c r="WRX48" s="597"/>
      <c r="WRY48" s="597"/>
      <c r="WRZ48" s="597"/>
      <c r="WSA48" s="597"/>
      <c r="WSB48" s="597"/>
      <c r="WSC48" s="597" t="s">
        <v>409</v>
      </c>
      <c r="WSD48" s="597"/>
      <c r="WSE48" s="597"/>
      <c r="WSF48" s="597"/>
      <c r="WSG48" s="597"/>
      <c r="WSH48" s="597"/>
      <c r="WSI48" s="597"/>
      <c r="WSJ48" s="597"/>
      <c r="WSK48" s="597" t="s">
        <v>409</v>
      </c>
      <c r="WSL48" s="597"/>
      <c r="WSM48" s="597"/>
      <c r="WSN48" s="597"/>
      <c r="WSO48" s="597"/>
      <c r="WSP48" s="597"/>
      <c r="WSQ48" s="597"/>
      <c r="WSR48" s="597"/>
      <c r="WSS48" s="597" t="s">
        <v>409</v>
      </c>
      <c r="WST48" s="597"/>
      <c r="WSU48" s="597"/>
      <c r="WSV48" s="597"/>
      <c r="WSW48" s="597"/>
      <c r="WSX48" s="597"/>
      <c r="WSY48" s="597"/>
      <c r="WSZ48" s="597"/>
      <c r="WTA48" s="597" t="s">
        <v>409</v>
      </c>
      <c r="WTB48" s="597"/>
      <c r="WTC48" s="597"/>
      <c r="WTD48" s="597"/>
      <c r="WTE48" s="597"/>
      <c r="WTF48" s="597"/>
      <c r="WTG48" s="597"/>
      <c r="WTH48" s="597"/>
      <c r="WTI48" s="597" t="s">
        <v>409</v>
      </c>
      <c r="WTJ48" s="597"/>
      <c r="WTK48" s="597"/>
      <c r="WTL48" s="597"/>
      <c r="WTM48" s="597"/>
      <c r="WTN48" s="597"/>
      <c r="WTO48" s="597"/>
      <c r="WTP48" s="597"/>
      <c r="WTQ48" s="597" t="s">
        <v>409</v>
      </c>
      <c r="WTR48" s="597"/>
      <c r="WTS48" s="597"/>
      <c r="WTT48" s="597"/>
      <c r="WTU48" s="597"/>
      <c r="WTV48" s="597"/>
      <c r="WTW48" s="597"/>
      <c r="WTX48" s="597"/>
      <c r="WTY48" s="597" t="s">
        <v>409</v>
      </c>
      <c r="WTZ48" s="597"/>
      <c r="WUA48" s="597"/>
      <c r="WUB48" s="597"/>
      <c r="WUC48" s="597"/>
      <c r="WUD48" s="597"/>
      <c r="WUE48" s="597"/>
      <c r="WUF48" s="597"/>
      <c r="WUG48" s="597" t="s">
        <v>409</v>
      </c>
      <c r="WUH48" s="597"/>
      <c r="WUI48" s="597"/>
      <c r="WUJ48" s="597"/>
      <c r="WUK48" s="597"/>
      <c r="WUL48" s="597"/>
      <c r="WUM48" s="597"/>
      <c r="WUN48" s="597"/>
      <c r="WUO48" s="597" t="s">
        <v>409</v>
      </c>
      <c r="WUP48" s="597"/>
      <c r="WUQ48" s="597"/>
      <c r="WUR48" s="597"/>
      <c r="WUS48" s="597"/>
      <c r="WUT48" s="597"/>
      <c r="WUU48" s="597"/>
      <c r="WUV48" s="597"/>
      <c r="WUW48" s="597" t="s">
        <v>409</v>
      </c>
      <c r="WUX48" s="597"/>
      <c r="WUY48" s="597"/>
      <c r="WUZ48" s="597"/>
      <c r="WVA48" s="597"/>
      <c r="WVB48" s="597"/>
      <c r="WVC48" s="597"/>
      <c r="WVD48" s="597"/>
      <c r="WVE48" s="597" t="s">
        <v>409</v>
      </c>
      <c r="WVF48" s="597"/>
      <c r="WVG48" s="597"/>
      <c r="WVH48" s="597"/>
      <c r="WVI48" s="597"/>
      <c r="WVJ48" s="597"/>
      <c r="WVK48" s="597"/>
      <c r="WVL48" s="597"/>
      <c r="WVM48" s="597" t="s">
        <v>409</v>
      </c>
      <c r="WVN48" s="597"/>
      <c r="WVO48" s="597"/>
      <c r="WVP48" s="597"/>
      <c r="WVQ48" s="597"/>
      <c r="WVR48" s="597"/>
      <c r="WVS48" s="597"/>
      <c r="WVT48" s="597"/>
      <c r="WVU48" s="597" t="s">
        <v>409</v>
      </c>
      <c r="WVV48" s="597"/>
      <c r="WVW48" s="597"/>
      <c r="WVX48" s="597"/>
      <c r="WVY48" s="597"/>
      <c r="WVZ48" s="597"/>
      <c r="WWA48" s="597"/>
      <c r="WWB48" s="597"/>
      <c r="WWC48" s="597" t="s">
        <v>409</v>
      </c>
      <c r="WWD48" s="597"/>
      <c r="WWE48" s="597"/>
      <c r="WWF48" s="597"/>
      <c r="WWG48" s="597"/>
      <c r="WWH48" s="597"/>
      <c r="WWI48" s="597"/>
      <c r="WWJ48" s="597"/>
      <c r="WWK48" s="597" t="s">
        <v>409</v>
      </c>
      <c r="WWL48" s="597"/>
      <c r="WWM48" s="597"/>
      <c r="WWN48" s="597"/>
      <c r="WWO48" s="597"/>
      <c r="WWP48" s="597"/>
      <c r="WWQ48" s="597"/>
      <c r="WWR48" s="597"/>
      <c r="WWS48" s="597" t="s">
        <v>409</v>
      </c>
      <c r="WWT48" s="597"/>
      <c r="WWU48" s="597"/>
      <c r="WWV48" s="597"/>
      <c r="WWW48" s="597"/>
      <c r="WWX48" s="597"/>
      <c r="WWY48" s="597"/>
      <c r="WWZ48" s="597"/>
      <c r="WXA48" s="597" t="s">
        <v>409</v>
      </c>
      <c r="WXB48" s="597"/>
      <c r="WXC48" s="597"/>
      <c r="WXD48" s="597"/>
      <c r="WXE48" s="597"/>
      <c r="WXF48" s="597"/>
      <c r="WXG48" s="597"/>
      <c r="WXH48" s="597"/>
      <c r="WXI48" s="597" t="s">
        <v>409</v>
      </c>
      <c r="WXJ48" s="597"/>
      <c r="WXK48" s="597"/>
      <c r="WXL48" s="597"/>
      <c r="WXM48" s="597"/>
      <c r="WXN48" s="597"/>
      <c r="WXO48" s="597"/>
      <c r="WXP48" s="597"/>
      <c r="WXQ48" s="597" t="s">
        <v>409</v>
      </c>
      <c r="WXR48" s="597"/>
      <c r="WXS48" s="597"/>
      <c r="WXT48" s="597"/>
      <c r="WXU48" s="597"/>
      <c r="WXV48" s="597"/>
      <c r="WXW48" s="597"/>
      <c r="WXX48" s="597"/>
      <c r="WXY48" s="597" t="s">
        <v>409</v>
      </c>
      <c r="WXZ48" s="597"/>
      <c r="WYA48" s="597"/>
      <c r="WYB48" s="597"/>
      <c r="WYC48" s="597"/>
      <c r="WYD48" s="597"/>
      <c r="WYE48" s="597"/>
      <c r="WYF48" s="597"/>
      <c r="WYG48" s="597" t="s">
        <v>409</v>
      </c>
      <c r="WYH48" s="597"/>
      <c r="WYI48" s="597"/>
      <c r="WYJ48" s="597"/>
      <c r="WYK48" s="597"/>
      <c r="WYL48" s="597"/>
      <c r="WYM48" s="597"/>
      <c r="WYN48" s="597"/>
      <c r="WYO48" s="597" t="s">
        <v>409</v>
      </c>
      <c r="WYP48" s="597"/>
      <c r="WYQ48" s="597"/>
      <c r="WYR48" s="597"/>
      <c r="WYS48" s="597"/>
      <c r="WYT48" s="597"/>
      <c r="WYU48" s="597"/>
      <c r="WYV48" s="597"/>
      <c r="WYW48" s="597" t="s">
        <v>409</v>
      </c>
      <c r="WYX48" s="597"/>
      <c r="WYY48" s="597"/>
      <c r="WYZ48" s="597"/>
      <c r="WZA48" s="597"/>
      <c r="WZB48" s="597"/>
      <c r="WZC48" s="597"/>
      <c r="WZD48" s="597"/>
      <c r="WZE48" s="597" t="s">
        <v>409</v>
      </c>
      <c r="WZF48" s="597"/>
      <c r="WZG48" s="597"/>
      <c r="WZH48" s="597"/>
      <c r="WZI48" s="597"/>
      <c r="WZJ48" s="597"/>
      <c r="WZK48" s="597"/>
      <c r="WZL48" s="597"/>
      <c r="WZM48" s="597" t="s">
        <v>409</v>
      </c>
      <c r="WZN48" s="597"/>
      <c r="WZO48" s="597"/>
      <c r="WZP48" s="597"/>
      <c r="WZQ48" s="597"/>
      <c r="WZR48" s="597"/>
      <c r="WZS48" s="597"/>
      <c r="WZT48" s="597"/>
      <c r="WZU48" s="597" t="s">
        <v>409</v>
      </c>
      <c r="WZV48" s="597"/>
      <c r="WZW48" s="597"/>
      <c r="WZX48" s="597"/>
      <c r="WZY48" s="597"/>
      <c r="WZZ48" s="597"/>
      <c r="XAA48" s="597"/>
      <c r="XAB48" s="597"/>
      <c r="XAC48" s="597" t="s">
        <v>409</v>
      </c>
      <c r="XAD48" s="597"/>
      <c r="XAE48" s="597"/>
      <c r="XAF48" s="597"/>
      <c r="XAG48" s="597"/>
      <c r="XAH48" s="597"/>
      <c r="XAI48" s="597"/>
      <c r="XAJ48" s="597"/>
      <c r="XAK48" s="597" t="s">
        <v>409</v>
      </c>
      <c r="XAL48" s="597"/>
      <c r="XAM48" s="597"/>
      <c r="XAN48" s="597"/>
      <c r="XAO48" s="597"/>
      <c r="XAP48" s="597"/>
      <c r="XAQ48" s="597"/>
      <c r="XAR48" s="597"/>
      <c r="XAS48" s="597" t="s">
        <v>409</v>
      </c>
      <c r="XAT48" s="597"/>
      <c r="XAU48" s="597"/>
      <c r="XAV48" s="597"/>
      <c r="XAW48" s="597"/>
      <c r="XAX48" s="597"/>
      <c r="XAY48" s="597"/>
      <c r="XAZ48" s="597"/>
      <c r="XBA48" s="597" t="s">
        <v>409</v>
      </c>
      <c r="XBB48" s="597"/>
      <c r="XBC48" s="597"/>
      <c r="XBD48" s="597"/>
      <c r="XBE48" s="597"/>
      <c r="XBF48" s="597"/>
      <c r="XBG48" s="597"/>
      <c r="XBH48" s="597"/>
      <c r="XBI48" s="597" t="s">
        <v>409</v>
      </c>
      <c r="XBJ48" s="597"/>
      <c r="XBK48" s="597"/>
      <c r="XBL48" s="597"/>
      <c r="XBM48" s="597"/>
      <c r="XBN48" s="597"/>
      <c r="XBO48" s="597"/>
      <c r="XBP48" s="597"/>
      <c r="XBQ48" s="597" t="s">
        <v>409</v>
      </c>
      <c r="XBR48" s="597"/>
      <c r="XBS48" s="597"/>
      <c r="XBT48" s="597"/>
      <c r="XBU48" s="597"/>
      <c r="XBV48" s="597"/>
      <c r="XBW48" s="597"/>
      <c r="XBX48" s="597"/>
      <c r="XBY48" s="597" t="s">
        <v>409</v>
      </c>
      <c r="XBZ48" s="597"/>
      <c r="XCA48" s="597"/>
      <c r="XCB48" s="597"/>
      <c r="XCC48" s="597"/>
      <c r="XCD48" s="597"/>
      <c r="XCE48" s="597"/>
      <c r="XCF48" s="597"/>
      <c r="XCG48" s="597" t="s">
        <v>409</v>
      </c>
      <c r="XCH48" s="597"/>
      <c r="XCI48" s="597"/>
      <c r="XCJ48" s="597"/>
      <c r="XCK48" s="597"/>
      <c r="XCL48" s="597"/>
      <c r="XCM48" s="597"/>
      <c r="XCN48" s="597"/>
      <c r="XCO48" s="597" t="s">
        <v>409</v>
      </c>
      <c r="XCP48" s="597"/>
      <c r="XCQ48" s="597"/>
      <c r="XCR48" s="597"/>
      <c r="XCS48" s="597"/>
      <c r="XCT48" s="597"/>
      <c r="XCU48" s="597"/>
      <c r="XCV48" s="597"/>
      <c r="XCW48" s="597" t="s">
        <v>409</v>
      </c>
      <c r="XCX48" s="597"/>
      <c r="XCY48" s="597"/>
      <c r="XCZ48" s="597"/>
      <c r="XDA48" s="597"/>
      <c r="XDB48" s="597"/>
      <c r="XDC48" s="597"/>
      <c r="XDD48" s="597"/>
      <c r="XDE48" s="597" t="s">
        <v>409</v>
      </c>
      <c r="XDF48" s="597"/>
      <c r="XDG48" s="597"/>
      <c r="XDH48" s="597"/>
      <c r="XDI48" s="597"/>
      <c r="XDJ48" s="597"/>
      <c r="XDK48" s="597"/>
      <c r="XDL48" s="597"/>
      <c r="XDM48" s="597" t="s">
        <v>409</v>
      </c>
      <c r="XDN48" s="597"/>
      <c r="XDO48" s="597"/>
      <c r="XDP48" s="597"/>
      <c r="XDQ48" s="597"/>
      <c r="XDR48" s="597"/>
      <c r="XDS48" s="597"/>
      <c r="XDT48" s="597"/>
      <c r="XDU48" s="597" t="s">
        <v>409</v>
      </c>
      <c r="XDV48" s="597"/>
      <c r="XDW48" s="597"/>
      <c r="XDX48" s="597"/>
      <c r="XDY48" s="597"/>
      <c r="XDZ48" s="597"/>
      <c r="XEA48" s="597"/>
      <c r="XEB48" s="597"/>
      <c r="XEC48" s="597" t="s">
        <v>409</v>
      </c>
      <c r="XED48" s="597"/>
      <c r="XEE48" s="597"/>
      <c r="XEF48" s="597"/>
      <c r="XEG48" s="597"/>
      <c r="XEH48" s="597"/>
      <c r="XEI48" s="597"/>
      <c r="XEJ48" s="597"/>
      <c r="XEK48" s="597" t="s">
        <v>409</v>
      </c>
      <c r="XEL48" s="597"/>
      <c r="XEM48" s="597"/>
      <c r="XEN48" s="597"/>
      <c r="XEO48" s="597"/>
      <c r="XEP48" s="597"/>
      <c r="XEQ48" s="597"/>
      <c r="XER48" s="597"/>
      <c r="XES48" s="597" t="s">
        <v>409</v>
      </c>
      <c r="XET48" s="597"/>
      <c r="XEU48" s="597"/>
      <c r="XEV48" s="597"/>
      <c r="XEW48" s="597"/>
      <c r="XEX48" s="597"/>
      <c r="XEY48" s="597"/>
      <c r="XEZ48" s="597"/>
    </row>
    <row r="49" spans="1:22" ht="38" customHeight="1">
      <c r="A49" s="608" t="s">
        <v>410</v>
      </c>
      <c r="B49" s="608"/>
      <c r="C49" s="609"/>
      <c r="D49" s="609"/>
      <c r="E49" s="609"/>
      <c r="F49" s="609"/>
      <c r="G49" s="609"/>
      <c r="H49" s="609"/>
      <c r="I49" s="609"/>
      <c r="J49" s="609"/>
    </row>
    <row r="51" spans="1:22" s="162" customFormat="1" ht="18">
      <c r="A51" s="610" t="s">
        <v>67</v>
      </c>
      <c r="B51" s="610"/>
      <c r="C51" s="610"/>
      <c r="D51" s="610"/>
      <c r="E51" s="610"/>
      <c r="F51" s="161"/>
      <c r="G51" s="161"/>
      <c r="H51" s="161"/>
      <c r="I51" s="293"/>
      <c r="J51" s="202"/>
      <c r="K51" s="161"/>
      <c r="L51" s="161"/>
      <c r="M51" s="161"/>
      <c r="N51" s="161"/>
      <c r="O51" s="161"/>
      <c r="P51" s="161"/>
      <c r="Q51" s="161"/>
      <c r="R51" s="161"/>
      <c r="T51" s="161"/>
      <c r="U51" s="161"/>
      <c r="V51" s="161"/>
    </row>
    <row r="52" spans="1:22" s="162" customFormat="1" ht="18">
      <c r="A52" s="610" t="s">
        <v>68</v>
      </c>
      <c r="B52" s="610"/>
      <c r="C52" s="610"/>
      <c r="D52" s="610"/>
      <c r="E52" s="610"/>
      <c r="F52" s="161"/>
      <c r="G52" s="161"/>
      <c r="H52" s="161"/>
      <c r="I52" s="293"/>
      <c r="J52" s="203" t="s">
        <v>62</v>
      </c>
      <c r="K52" s="161"/>
      <c r="L52" s="161"/>
      <c r="M52" s="161"/>
      <c r="N52" s="161"/>
      <c r="O52" s="161"/>
      <c r="P52" s="161"/>
      <c r="Q52" s="161"/>
      <c r="R52" s="161"/>
      <c r="T52" s="161"/>
      <c r="U52" s="161"/>
      <c r="V52" s="161"/>
    </row>
    <row r="53" spans="1:22">
      <c r="H53" s="337"/>
    </row>
  </sheetData>
  <mergeCells count="2062">
    <mergeCell ref="A2:J2"/>
    <mergeCell ref="A49:J49"/>
    <mergeCell ref="A51:E51"/>
    <mergeCell ref="A52:E52"/>
    <mergeCell ref="XDE48:XDL48"/>
    <mergeCell ref="XDM48:XDT48"/>
    <mergeCell ref="XDU48:XEB48"/>
    <mergeCell ref="XEC48:XEJ48"/>
    <mergeCell ref="XEK48:XER48"/>
    <mergeCell ref="XES48:XEZ48"/>
    <mergeCell ref="XBI48:XBP48"/>
    <mergeCell ref="XBQ48:XBX48"/>
    <mergeCell ref="XBY48:XCF48"/>
    <mergeCell ref="XCG48:XCN48"/>
    <mergeCell ref="XCO48:XCV48"/>
    <mergeCell ref="XCW48:XDD48"/>
    <mergeCell ref="WZM48:WZT48"/>
    <mergeCell ref="WZU48:XAB48"/>
    <mergeCell ref="XAC48:XAJ48"/>
    <mergeCell ref="XAK48:XAR48"/>
    <mergeCell ref="XAS48:XAZ48"/>
    <mergeCell ref="XBA48:XBH48"/>
    <mergeCell ref="WXQ48:WXX48"/>
    <mergeCell ref="WXY48:WYF48"/>
    <mergeCell ref="WYG48:WYN48"/>
    <mergeCell ref="WYO48:WYV48"/>
    <mergeCell ref="WYW48:WZD48"/>
    <mergeCell ref="WZE48:WZL48"/>
    <mergeCell ref="WVU48:WWB48"/>
    <mergeCell ref="WWC48:WWJ48"/>
    <mergeCell ref="WWK48:WWR48"/>
    <mergeCell ref="WWS48:WWZ48"/>
    <mergeCell ref="WXA48:WXH48"/>
    <mergeCell ref="WXI48:WXP48"/>
    <mergeCell ref="WTY48:WUF48"/>
    <mergeCell ref="WUG48:WUN48"/>
    <mergeCell ref="WUO48:WUV48"/>
    <mergeCell ref="WUW48:WVD48"/>
    <mergeCell ref="WVE48:WVL48"/>
    <mergeCell ref="WVM48:WVT48"/>
    <mergeCell ref="WSC48:WSJ48"/>
    <mergeCell ref="WSK48:WSR48"/>
    <mergeCell ref="WSS48:WSZ48"/>
    <mergeCell ref="WTA48:WTH48"/>
    <mergeCell ref="WTI48:WTP48"/>
    <mergeCell ref="WTQ48:WTX48"/>
    <mergeCell ref="WQG48:WQN48"/>
    <mergeCell ref="WQO48:WQV48"/>
    <mergeCell ref="WQW48:WRD48"/>
    <mergeCell ref="WRE48:WRL48"/>
    <mergeCell ref="WRM48:WRT48"/>
    <mergeCell ref="WRU48:WSB48"/>
    <mergeCell ref="WOK48:WOR48"/>
    <mergeCell ref="WOS48:WOZ48"/>
    <mergeCell ref="WPA48:WPH48"/>
    <mergeCell ref="WPI48:WPP48"/>
    <mergeCell ref="WPQ48:WPX48"/>
    <mergeCell ref="WPY48:WQF48"/>
    <mergeCell ref="WMO48:WMV48"/>
    <mergeCell ref="WMW48:WND48"/>
    <mergeCell ref="WNE48:WNL48"/>
    <mergeCell ref="WNM48:WNT48"/>
    <mergeCell ref="WNU48:WOB48"/>
    <mergeCell ref="WOC48:WOJ48"/>
    <mergeCell ref="WKS48:WKZ48"/>
    <mergeCell ref="WLA48:WLH48"/>
    <mergeCell ref="WLI48:WLP48"/>
    <mergeCell ref="WLQ48:WLX48"/>
    <mergeCell ref="WLY48:WMF48"/>
    <mergeCell ref="WMG48:WMN48"/>
    <mergeCell ref="WIW48:WJD48"/>
    <mergeCell ref="WJE48:WJL48"/>
    <mergeCell ref="WJM48:WJT48"/>
    <mergeCell ref="WJU48:WKB48"/>
    <mergeCell ref="WKC48:WKJ48"/>
    <mergeCell ref="WKK48:WKR48"/>
    <mergeCell ref="WHA48:WHH48"/>
    <mergeCell ref="WHI48:WHP48"/>
    <mergeCell ref="WHQ48:WHX48"/>
    <mergeCell ref="WHY48:WIF48"/>
    <mergeCell ref="WIG48:WIN48"/>
    <mergeCell ref="WIO48:WIV48"/>
    <mergeCell ref="WFE48:WFL48"/>
    <mergeCell ref="WFM48:WFT48"/>
    <mergeCell ref="WFU48:WGB48"/>
    <mergeCell ref="WGC48:WGJ48"/>
    <mergeCell ref="WGK48:WGR48"/>
    <mergeCell ref="WGS48:WGZ48"/>
    <mergeCell ref="WDI48:WDP48"/>
    <mergeCell ref="WDQ48:WDX48"/>
    <mergeCell ref="WDY48:WEF48"/>
    <mergeCell ref="WEG48:WEN48"/>
    <mergeCell ref="WEO48:WEV48"/>
    <mergeCell ref="WEW48:WFD48"/>
    <mergeCell ref="WBM48:WBT48"/>
    <mergeCell ref="WBU48:WCB48"/>
    <mergeCell ref="WCC48:WCJ48"/>
    <mergeCell ref="WCK48:WCR48"/>
    <mergeCell ref="WCS48:WCZ48"/>
    <mergeCell ref="WDA48:WDH48"/>
    <mergeCell ref="VZQ48:VZX48"/>
    <mergeCell ref="VZY48:WAF48"/>
    <mergeCell ref="WAG48:WAN48"/>
    <mergeCell ref="WAO48:WAV48"/>
    <mergeCell ref="WAW48:WBD48"/>
    <mergeCell ref="WBE48:WBL48"/>
    <mergeCell ref="VXU48:VYB48"/>
    <mergeCell ref="VYC48:VYJ48"/>
    <mergeCell ref="VYK48:VYR48"/>
    <mergeCell ref="VYS48:VYZ48"/>
    <mergeCell ref="VZA48:VZH48"/>
    <mergeCell ref="VZI48:VZP48"/>
    <mergeCell ref="VVY48:VWF48"/>
    <mergeCell ref="VWG48:VWN48"/>
    <mergeCell ref="VWO48:VWV48"/>
    <mergeCell ref="VWW48:VXD48"/>
    <mergeCell ref="VXE48:VXL48"/>
    <mergeCell ref="VXM48:VXT48"/>
    <mergeCell ref="VUC48:VUJ48"/>
    <mergeCell ref="VUK48:VUR48"/>
    <mergeCell ref="VUS48:VUZ48"/>
    <mergeCell ref="VVA48:VVH48"/>
    <mergeCell ref="VVI48:VVP48"/>
    <mergeCell ref="VVQ48:VVX48"/>
    <mergeCell ref="VSG48:VSN48"/>
    <mergeCell ref="VSO48:VSV48"/>
    <mergeCell ref="VSW48:VTD48"/>
    <mergeCell ref="VTE48:VTL48"/>
    <mergeCell ref="VTM48:VTT48"/>
    <mergeCell ref="VTU48:VUB48"/>
    <mergeCell ref="VQK48:VQR48"/>
    <mergeCell ref="VQS48:VQZ48"/>
    <mergeCell ref="VRA48:VRH48"/>
    <mergeCell ref="VRI48:VRP48"/>
    <mergeCell ref="VRQ48:VRX48"/>
    <mergeCell ref="VRY48:VSF48"/>
    <mergeCell ref="VOO48:VOV48"/>
    <mergeCell ref="VOW48:VPD48"/>
    <mergeCell ref="VPE48:VPL48"/>
    <mergeCell ref="VPM48:VPT48"/>
    <mergeCell ref="VPU48:VQB48"/>
    <mergeCell ref="VQC48:VQJ48"/>
    <mergeCell ref="VMS48:VMZ48"/>
    <mergeCell ref="VNA48:VNH48"/>
    <mergeCell ref="VNI48:VNP48"/>
    <mergeCell ref="VNQ48:VNX48"/>
    <mergeCell ref="VNY48:VOF48"/>
    <mergeCell ref="VOG48:VON48"/>
    <mergeCell ref="VKW48:VLD48"/>
    <mergeCell ref="VLE48:VLL48"/>
    <mergeCell ref="VLM48:VLT48"/>
    <mergeCell ref="VLU48:VMB48"/>
    <mergeCell ref="VMC48:VMJ48"/>
    <mergeCell ref="VMK48:VMR48"/>
    <mergeCell ref="VJA48:VJH48"/>
    <mergeCell ref="VJI48:VJP48"/>
    <mergeCell ref="VJQ48:VJX48"/>
    <mergeCell ref="VJY48:VKF48"/>
    <mergeCell ref="VKG48:VKN48"/>
    <mergeCell ref="VKO48:VKV48"/>
    <mergeCell ref="VHE48:VHL48"/>
    <mergeCell ref="VHM48:VHT48"/>
    <mergeCell ref="VHU48:VIB48"/>
    <mergeCell ref="VIC48:VIJ48"/>
    <mergeCell ref="VIK48:VIR48"/>
    <mergeCell ref="VIS48:VIZ48"/>
    <mergeCell ref="VFI48:VFP48"/>
    <mergeCell ref="VFQ48:VFX48"/>
    <mergeCell ref="VFY48:VGF48"/>
    <mergeCell ref="VGG48:VGN48"/>
    <mergeCell ref="VGO48:VGV48"/>
    <mergeCell ref="VGW48:VHD48"/>
    <mergeCell ref="VDM48:VDT48"/>
    <mergeCell ref="VDU48:VEB48"/>
    <mergeCell ref="VEC48:VEJ48"/>
    <mergeCell ref="VEK48:VER48"/>
    <mergeCell ref="VES48:VEZ48"/>
    <mergeCell ref="VFA48:VFH48"/>
    <mergeCell ref="VBQ48:VBX48"/>
    <mergeCell ref="VBY48:VCF48"/>
    <mergeCell ref="VCG48:VCN48"/>
    <mergeCell ref="VCO48:VCV48"/>
    <mergeCell ref="VCW48:VDD48"/>
    <mergeCell ref="VDE48:VDL48"/>
    <mergeCell ref="UZU48:VAB48"/>
    <mergeCell ref="VAC48:VAJ48"/>
    <mergeCell ref="VAK48:VAR48"/>
    <mergeCell ref="VAS48:VAZ48"/>
    <mergeCell ref="VBA48:VBH48"/>
    <mergeCell ref="VBI48:VBP48"/>
    <mergeCell ref="UXY48:UYF48"/>
    <mergeCell ref="UYG48:UYN48"/>
    <mergeCell ref="UYO48:UYV48"/>
    <mergeCell ref="UYW48:UZD48"/>
    <mergeCell ref="UZE48:UZL48"/>
    <mergeCell ref="UZM48:UZT48"/>
    <mergeCell ref="UWC48:UWJ48"/>
    <mergeCell ref="UWK48:UWR48"/>
    <mergeCell ref="UWS48:UWZ48"/>
    <mergeCell ref="UXA48:UXH48"/>
    <mergeCell ref="UXI48:UXP48"/>
    <mergeCell ref="UXQ48:UXX48"/>
    <mergeCell ref="UUG48:UUN48"/>
    <mergeCell ref="UUO48:UUV48"/>
    <mergeCell ref="UUW48:UVD48"/>
    <mergeCell ref="UVE48:UVL48"/>
    <mergeCell ref="UVM48:UVT48"/>
    <mergeCell ref="UVU48:UWB48"/>
    <mergeCell ref="USK48:USR48"/>
    <mergeCell ref="USS48:USZ48"/>
    <mergeCell ref="UTA48:UTH48"/>
    <mergeCell ref="UTI48:UTP48"/>
    <mergeCell ref="UTQ48:UTX48"/>
    <mergeCell ref="UTY48:UUF48"/>
    <mergeCell ref="UQO48:UQV48"/>
    <mergeCell ref="UQW48:URD48"/>
    <mergeCell ref="URE48:URL48"/>
    <mergeCell ref="URM48:URT48"/>
    <mergeCell ref="URU48:USB48"/>
    <mergeCell ref="USC48:USJ48"/>
    <mergeCell ref="UOS48:UOZ48"/>
    <mergeCell ref="UPA48:UPH48"/>
    <mergeCell ref="UPI48:UPP48"/>
    <mergeCell ref="UPQ48:UPX48"/>
    <mergeCell ref="UPY48:UQF48"/>
    <mergeCell ref="UQG48:UQN48"/>
    <mergeCell ref="UMW48:UND48"/>
    <mergeCell ref="UNE48:UNL48"/>
    <mergeCell ref="UNM48:UNT48"/>
    <mergeCell ref="UNU48:UOB48"/>
    <mergeCell ref="UOC48:UOJ48"/>
    <mergeCell ref="UOK48:UOR48"/>
    <mergeCell ref="ULA48:ULH48"/>
    <mergeCell ref="ULI48:ULP48"/>
    <mergeCell ref="ULQ48:ULX48"/>
    <mergeCell ref="ULY48:UMF48"/>
    <mergeCell ref="UMG48:UMN48"/>
    <mergeCell ref="UMO48:UMV48"/>
    <mergeCell ref="UJE48:UJL48"/>
    <mergeCell ref="UJM48:UJT48"/>
    <mergeCell ref="UJU48:UKB48"/>
    <mergeCell ref="UKC48:UKJ48"/>
    <mergeCell ref="UKK48:UKR48"/>
    <mergeCell ref="UKS48:UKZ48"/>
    <mergeCell ref="UHI48:UHP48"/>
    <mergeCell ref="UHQ48:UHX48"/>
    <mergeCell ref="UHY48:UIF48"/>
    <mergeCell ref="UIG48:UIN48"/>
    <mergeCell ref="UIO48:UIV48"/>
    <mergeCell ref="UIW48:UJD48"/>
    <mergeCell ref="UFM48:UFT48"/>
    <mergeCell ref="UFU48:UGB48"/>
    <mergeCell ref="UGC48:UGJ48"/>
    <mergeCell ref="UGK48:UGR48"/>
    <mergeCell ref="UGS48:UGZ48"/>
    <mergeCell ref="UHA48:UHH48"/>
    <mergeCell ref="UDQ48:UDX48"/>
    <mergeCell ref="UDY48:UEF48"/>
    <mergeCell ref="UEG48:UEN48"/>
    <mergeCell ref="UEO48:UEV48"/>
    <mergeCell ref="UEW48:UFD48"/>
    <mergeCell ref="UFE48:UFL48"/>
    <mergeCell ref="UBU48:UCB48"/>
    <mergeCell ref="UCC48:UCJ48"/>
    <mergeCell ref="UCK48:UCR48"/>
    <mergeCell ref="UCS48:UCZ48"/>
    <mergeCell ref="UDA48:UDH48"/>
    <mergeCell ref="UDI48:UDP48"/>
    <mergeCell ref="TZY48:UAF48"/>
    <mergeCell ref="UAG48:UAN48"/>
    <mergeCell ref="UAO48:UAV48"/>
    <mergeCell ref="UAW48:UBD48"/>
    <mergeCell ref="UBE48:UBL48"/>
    <mergeCell ref="UBM48:UBT48"/>
    <mergeCell ref="TYC48:TYJ48"/>
    <mergeCell ref="TYK48:TYR48"/>
    <mergeCell ref="TYS48:TYZ48"/>
    <mergeCell ref="TZA48:TZH48"/>
    <mergeCell ref="TZI48:TZP48"/>
    <mergeCell ref="TZQ48:TZX48"/>
    <mergeCell ref="TWG48:TWN48"/>
    <mergeCell ref="TWO48:TWV48"/>
    <mergeCell ref="TWW48:TXD48"/>
    <mergeCell ref="TXE48:TXL48"/>
    <mergeCell ref="TXM48:TXT48"/>
    <mergeCell ref="TXU48:TYB48"/>
    <mergeCell ref="TUK48:TUR48"/>
    <mergeCell ref="TUS48:TUZ48"/>
    <mergeCell ref="TVA48:TVH48"/>
    <mergeCell ref="TVI48:TVP48"/>
    <mergeCell ref="TVQ48:TVX48"/>
    <mergeCell ref="TVY48:TWF48"/>
    <mergeCell ref="TSO48:TSV48"/>
    <mergeCell ref="TSW48:TTD48"/>
    <mergeCell ref="TTE48:TTL48"/>
    <mergeCell ref="TTM48:TTT48"/>
    <mergeCell ref="TTU48:TUB48"/>
    <mergeCell ref="TUC48:TUJ48"/>
    <mergeCell ref="TQS48:TQZ48"/>
    <mergeCell ref="TRA48:TRH48"/>
    <mergeCell ref="TRI48:TRP48"/>
    <mergeCell ref="TRQ48:TRX48"/>
    <mergeCell ref="TRY48:TSF48"/>
    <mergeCell ref="TSG48:TSN48"/>
    <mergeCell ref="TOW48:TPD48"/>
    <mergeCell ref="TPE48:TPL48"/>
    <mergeCell ref="TPM48:TPT48"/>
    <mergeCell ref="TPU48:TQB48"/>
    <mergeCell ref="TQC48:TQJ48"/>
    <mergeCell ref="TQK48:TQR48"/>
    <mergeCell ref="TNA48:TNH48"/>
    <mergeCell ref="TNI48:TNP48"/>
    <mergeCell ref="TNQ48:TNX48"/>
    <mergeCell ref="TNY48:TOF48"/>
    <mergeCell ref="TOG48:TON48"/>
    <mergeCell ref="TOO48:TOV48"/>
    <mergeCell ref="TLE48:TLL48"/>
    <mergeCell ref="TLM48:TLT48"/>
    <mergeCell ref="TLU48:TMB48"/>
    <mergeCell ref="TMC48:TMJ48"/>
    <mergeCell ref="TMK48:TMR48"/>
    <mergeCell ref="TMS48:TMZ48"/>
    <mergeCell ref="TJI48:TJP48"/>
    <mergeCell ref="TJQ48:TJX48"/>
    <mergeCell ref="TJY48:TKF48"/>
    <mergeCell ref="TKG48:TKN48"/>
    <mergeCell ref="TKO48:TKV48"/>
    <mergeCell ref="TKW48:TLD48"/>
    <mergeCell ref="THM48:THT48"/>
    <mergeCell ref="THU48:TIB48"/>
    <mergeCell ref="TIC48:TIJ48"/>
    <mergeCell ref="TIK48:TIR48"/>
    <mergeCell ref="TIS48:TIZ48"/>
    <mergeCell ref="TJA48:TJH48"/>
    <mergeCell ref="TFQ48:TFX48"/>
    <mergeCell ref="TFY48:TGF48"/>
    <mergeCell ref="TGG48:TGN48"/>
    <mergeCell ref="TGO48:TGV48"/>
    <mergeCell ref="TGW48:THD48"/>
    <mergeCell ref="THE48:THL48"/>
    <mergeCell ref="TDU48:TEB48"/>
    <mergeCell ref="TEC48:TEJ48"/>
    <mergeCell ref="TEK48:TER48"/>
    <mergeCell ref="TES48:TEZ48"/>
    <mergeCell ref="TFA48:TFH48"/>
    <mergeCell ref="TFI48:TFP48"/>
    <mergeCell ref="TBY48:TCF48"/>
    <mergeCell ref="TCG48:TCN48"/>
    <mergeCell ref="TCO48:TCV48"/>
    <mergeCell ref="TCW48:TDD48"/>
    <mergeCell ref="TDE48:TDL48"/>
    <mergeCell ref="TDM48:TDT48"/>
    <mergeCell ref="TAC48:TAJ48"/>
    <mergeCell ref="TAK48:TAR48"/>
    <mergeCell ref="TAS48:TAZ48"/>
    <mergeCell ref="TBA48:TBH48"/>
    <mergeCell ref="TBI48:TBP48"/>
    <mergeCell ref="TBQ48:TBX48"/>
    <mergeCell ref="SYG48:SYN48"/>
    <mergeCell ref="SYO48:SYV48"/>
    <mergeCell ref="SYW48:SZD48"/>
    <mergeCell ref="SZE48:SZL48"/>
    <mergeCell ref="SZM48:SZT48"/>
    <mergeCell ref="SZU48:TAB48"/>
    <mergeCell ref="SWK48:SWR48"/>
    <mergeCell ref="SWS48:SWZ48"/>
    <mergeCell ref="SXA48:SXH48"/>
    <mergeCell ref="SXI48:SXP48"/>
    <mergeCell ref="SXQ48:SXX48"/>
    <mergeCell ref="SXY48:SYF48"/>
    <mergeCell ref="SUO48:SUV48"/>
    <mergeCell ref="SUW48:SVD48"/>
    <mergeCell ref="SVE48:SVL48"/>
    <mergeCell ref="SVM48:SVT48"/>
    <mergeCell ref="SVU48:SWB48"/>
    <mergeCell ref="SWC48:SWJ48"/>
    <mergeCell ref="SSS48:SSZ48"/>
    <mergeCell ref="STA48:STH48"/>
    <mergeCell ref="STI48:STP48"/>
    <mergeCell ref="STQ48:STX48"/>
    <mergeCell ref="STY48:SUF48"/>
    <mergeCell ref="SUG48:SUN48"/>
    <mergeCell ref="SQW48:SRD48"/>
    <mergeCell ref="SRE48:SRL48"/>
    <mergeCell ref="SRM48:SRT48"/>
    <mergeCell ref="SRU48:SSB48"/>
    <mergeCell ref="SSC48:SSJ48"/>
    <mergeCell ref="SSK48:SSR48"/>
    <mergeCell ref="SPA48:SPH48"/>
    <mergeCell ref="SPI48:SPP48"/>
    <mergeCell ref="SPQ48:SPX48"/>
    <mergeCell ref="SPY48:SQF48"/>
    <mergeCell ref="SQG48:SQN48"/>
    <mergeCell ref="SQO48:SQV48"/>
    <mergeCell ref="SNE48:SNL48"/>
    <mergeCell ref="SNM48:SNT48"/>
    <mergeCell ref="SNU48:SOB48"/>
    <mergeCell ref="SOC48:SOJ48"/>
    <mergeCell ref="SOK48:SOR48"/>
    <mergeCell ref="SOS48:SOZ48"/>
    <mergeCell ref="SLI48:SLP48"/>
    <mergeCell ref="SLQ48:SLX48"/>
    <mergeCell ref="SLY48:SMF48"/>
    <mergeCell ref="SMG48:SMN48"/>
    <mergeCell ref="SMO48:SMV48"/>
    <mergeCell ref="SMW48:SND48"/>
    <mergeCell ref="SJM48:SJT48"/>
    <mergeCell ref="SJU48:SKB48"/>
    <mergeCell ref="SKC48:SKJ48"/>
    <mergeCell ref="SKK48:SKR48"/>
    <mergeCell ref="SKS48:SKZ48"/>
    <mergeCell ref="SLA48:SLH48"/>
    <mergeCell ref="SHQ48:SHX48"/>
    <mergeCell ref="SHY48:SIF48"/>
    <mergeCell ref="SIG48:SIN48"/>
    <mergeCell ref="SIO48:SIV48"/>
    <mergeCell ref="SIW48:SJD48"/>
    <mergeCell ref="SJE48:SJL48"/>
    <mergeCell ref="SFU48:SGB48"/>
    <mergeCell ref="SGC48:SGJ48"/>
    <mergeCell ref="SGK48:SGR48"/>
    <mergeCell ref="SGS48:SGZ48"/>
    <mergeCell ref="SHA48:SHH48"/>
    <mergeCell ref="SHI48:SHP48"/>
    <mergeCell ref="SDY48:SEF48"/>
    <mergeCell ref="SEG48:SEN48"/>
    <mergeCell ref="SEO48:SEV48"/>
    <mergeCell ref="SEW48:SFD48"/>
    <mergeCell ref="SFE48:SFL48"/>
    <mergeCell ref="SFM48:SFT48"/>
    <mergeCell ref="SCC48:SCJ48"/>
    <mergeCell ref="SCK48:SCR48"/>
    <mergeCell ref="SCS48:SCZ48"/>
    <mergeCell ref="SDA48:SDH48"/>
    <mergeCell ref="SDI48:SDP48"/>
    <mergeCell ref="SDQ48:SDX48"/>
    <mergeCell ref="SAG48:SAN48"/>
    <mergeCell ref="SAO48:SAV48"/>
    <mergeCell ref="SAW48:SBD48"/>
    <mergeCell ref="SBE48:SBL48"/>
    <mergeCell ref="SBM48:SBT48"/>
    <mergeCell ref="SBU48:SCB48"/>
    <mergeCell ref="RYK48:RYR48"/>
    <mergeCell ref="RYS48:RYZ48"/>
    <mergeCell ref="RZA48:RZH48"/>
    <mergeCell ref="RZI48:RZP48"/>
    <mergeCell ref="RZQ48:RZX48"/>
    <mergeCell ref="RZY48:SAF48"/>
    <mergeCell ref="RWO48:RWV48"/>
    <mergeCell ref="RWW48:RXD48"/>
    <mergeCell ref="RXE48:RXL48"/>
    <mergeCell ref="RXM48:RXT48"/>
    <mergeCell ref="RXU48:RYB48"/>
    <mergeCell ref="RYC48:RYJ48"/>
    <mergeCell ref="RUS48:RUZ48"/>
    <mergeCell ref="RVA48:RVH48"/>
    <mergeCell ref="RVI48:RVP48"/>
    <mergeCell ref="RVQ48:RVX48"/>
    <mergeCell ref="RVY48:RWF48"/>
    <mergeCell ref="RWG48:RWN48"/>
    <mergeCell ref="RSW48:RTD48"/>
    <mergeCell ref="RTE48:RTL48"/>
    <mergeCell ref="RTM48:RTT48"/>
    <mergeCell ref="RTU48:RUB48"/>
    <mergeCell ref="RUC48:RUJ48"/>
    <mergeCell ref="RUK48:RUR48"/>
    <mergeCell ref="RRA48:RRH48"/>
    <mergeCell ref="RRI48:RRP48"/>
    <mergeCell ref="RRQ48:RRX48"/>
    <mergeCell ref="RRY48:RSF48"/>
    <mergeCell ref="RSG48:RSN48"/>
    <mergeCell ref="RSO48:RSV48"/>
    <mergeCell ref="RPE48:RPL48"/>
    <mergeCell ref="RPM48:RPT48"/>
    <mergeCell ref="RPU48:RQB48"/>
    <mergeCell ref="RQC48:RQJ48"/>
    <mergeCell ref="RQK48:RQR48"/>
    <mergeCell ref="RQS48:RQZ48"/>
    <mergeCell ref="RNI48:RNP48"/>
    <mergeCell ref="RNQ48:RNX48"/>
    <mergeCell ref="RNY48:ROF48"/>
    <mergeCell ref="ROG48:RON48"/>
    <mergeCell ref="ROO48:ROV48"/>
    <mergeCell ref="ROW48:RPD48"/>
    <mergeCell ref="RLM48:RLT48"/>
    <mergeCell ref="RLU48:RMB48"/>
    <mergeCell ref="RMC48:RMJ48"/>
    <mergeCell ref="RMK48:RMR48"/>
    <mergeCell ref="RMS48:RMZ48"/>
    <mergeCell ref="RNA48:RNH48"/>
    <mergeCell ref="RJQ48:RJX48"/>
    <mergeCell ref="RJY48:RKF48"/>
    <mergeCell ref="RKG48:RKN48"/>
    <mergeCell ref="RKO48:RKV48"/>
    <mergeCell ref="RKW48:RLD48"/>
    <mergeCell ref="RLE48:RLL48"/>
    <mergeCell ref="RHU48:RIB48"/>
    <mergeCell ref="RIC48:RIJ48"/>
    <mergeCell ref="RIK48:RIR48"/>
    <mergeCell ref="RIS48:RIZ48"/>
    <mergeCell ref="RJA48:RJH48"/>
    <mergeCell ref="RJI48:RJP48"/>
    <mergeCell ref="RFY48:RGF48"/>
    <mergeCell ref="RGG48:RGN48"/>
    <mergeCell ref="RGO48:RGV48"/>
    <mergeCell ref="RGW48:RHD48"/>
    <mergeCell ref="RHE48:RHL48"/>
    <mergeCell ref="RHM48:RHT48"/>
    <mergeCell ref="REC48:REJ48"/>
    <mergeCell ref="REK48:RER48"/>
    <mergeCell ref="RES48:REZ48"/>
    <mergeCell ref="RFA48:RFH48"/>
    <mergeCell ref="RFI48:RFP48"/>
    <mergeCell ref="RFQ48:RFX48"/>
    <mergeCell ref="RCG48:RCN48"/>
    <mergeCell ref="RCO48:RCV48"/>
    <mergeCell ref="RCW48:RDD48"/>
    <mergeCell ref="RDE48:RDL48"/>
    <mergeCell ref="RDM48:RDT48"/>
    <mergeCell ref="RDU48:REB48"/>
    <mergeCell ref="RAK48:RAR48"/>
    <mergeCell ref="RAS48:RAZ48"/>
    <mergeCell ref="RBA48:RBH48"/>
    <mergeCell ref="RBI48:RBP48"/>
    <mergeCell ref="RBQ48:RBX48"/>
    <mergeCell ref="RBY48:RCF48"/>
    <mergeCell ref="QYO48:QYV48"/>
    <mergeCell ref="QYW48:QZD48"/>
    <mergeCell ref="QZE48:QZL48"/>
    <mergeCell ref="QZM48:QZT48"/>
    <mergeCell ref="QZU48:RAB48"/>
    <mergeCell ref="RAC48:RAJ48"/>
    <mergeCell ref="QWS48:QWZ48"/>
    <mergeCell ref="QXA48:QXH48"/>
    <mergeCell ref="QXI48:QXP48"/>
    <mergeCell ref="QXQ48:QXX48"/>
    <mergeCell ref="QXY48:QYF48"/>
    <mergeCell ref="QYG48:QYN48"/>
    <mergeCell ref="QUW48:QVD48"/>
    <mergeCell ref="QVE48:QVL48"/>
    <mergeCell ref="QVM48:QVT48"/>
    <mergeCell ref="QVU48:QWB48"/>
    <mergeCell ref="QWC48:QWJ48"/>
    <mergeCell ref="QWK48:QWR48"/>
    <mergeCell ref="QTA48:QTH48"/>
    <mergeCell ref="QTI48:QTP48"/>
    <mergeCell ref="QTQ48:QTX48"/>
    <mergeCell ref="QTY48:QUF48"/>
    <mergeCell ref="QUG48:QUN48"/>
    <mergeCell ref="QUO48:QUV48"/>
    <mergeCell ref="QRE48:QRL48"/>
    <mergeCell ref="QRM48:QRT48"/>
    <mergeCell ref="QRU48:QSB48"/>
    <mergeCell ref="QSC48:QSJ48"/>
    <mergeCell ref="QSK48:QSR48"/>
    <mergeCell ref="QSS48:QSZ48"/>
    <mergeCell ref="QPI48:QPP48"/>
    <mergeCell ref="QPQ48:QPX48"/>
    <mergeCell ref="QPY48:QQF48"/>
    <mergeCell ref="QQG48:QQN48"/>
    <mergeCell ref="QQO48:QQV48"/>
    <mergeCell ref="QQW48:QRD48"/>
    <mergeCell ref="QNM48:QNT48"/>
    <mergeCell ref="QNU48:QOB48"/>
    <mergeCell ref="QOC48:QOJ48"/>
    <mergeCell ref="QOK48:QOR48"/>
    <mergeCell ref="QOS48:QOZ48"/>
    <mergeCell ref="QPA48:QPH48"/>
    <mergeCell ref="QLQ48:QLX48"/>
    <mergeCell ref="QLY48:QMF48"/>
    <mergeCell ref="QMG48:QMN48"/>
    <mergeCell ref="QMO48:QMV48"/>
    <mergeCell ref="QMW48:QND48"/>
    <mergeCell ref="QNE48:QNL48"/>
    <mergeCell ref="QJU48:QKB48"/>
    <mergeCell ref="QKC48:QKJ48"/>
    <mergeCell ref="QKK48:QKR48"/>
    <mergeCell ref="QKS48:QKZ48"/>
    <mergeCell ref="QLA48:QLH48"/>
    <mergeCell ref="QLI48:QLP48"/>
    <mergeCell ref="QHY48:QIF48"/>
    <mergeCell ref="QIG48:QIN48"/>
    <mergeCell ref="QIO48:QIV48"/>
    <mergeCell ref="QIW48:QJD48"/>
    <mergeCell ref="QJE48:QJL48"/>
    <mergeCell ref="QJM48:QJT48"/>
    <mergeCell ref="QGC48:QGJ48"/>
    <mergeCell ref="QGK48:QGR48"/>
    <mergeCell ref="QGS48:QGZ48"/>
    <mergeCell ref="QHA48:QHH48"/>
    <mergeCell ref="QHI48:QHP48"/>
    <mergeCell ref="QHQ48:QHX48"/>
    <mergeCell ref="QEG48:QEN48"/>
    <mergeCell ref="QEO48:QEV48"/>
    <mergeCell ref="QEW48:QFD48"/>
    <mergeCell ref="QFE48:QFL48"/>
    <mergeCell ref="QFM48:QFT48"/>
    <mergeCell ref="QFU48:QGB48"/>
    <mergeCell ref="QCK48:QCR48"/>
    <mergeCell ref="QCS48:QCZ48"/>
    <mergeCell ref="QDA48:QDH48"/>
    <mergeCell ref="QDI48:QDP48"/>
    <mergeCell ref="QDQ48:QDX48"/>
    <mergeCell ref="QDY48:QEF48"/>
    <mergeCell ref="QAO48:QAV48"/>
    <mergeCell ref="QAW48:QBD48"/>
    <mergeCell ref="QBE48:QBL48"/>
    <mergeCell ref="QBM48:QBT48"/>
    <mergeCell ref="QBU48:QCB48"/>
    <mergeCell ref="QCC48:QCJ48"/>
    <mergeCell ref="PYS48:PYZ48"/>
    <mergeCell ref="PZA48:PZH48"/>
    <mergeCell ref="PZI48:PZP48"/>
    <mergeCell ref="PZQ48:PZX48"/>
    <mergeCell ref="PZY48:QAF48"/>
    <mergeCell ref="QAG48:QAN48"/>
    <mergeCell ref="PWW48:PXD48"/>
    <mergeCell ref="PXE48:PXL48"/>
    <mergeCell ref="PXM48:PXT48"/>
    <mergeCell ref="PXU48:PYB48"/>
    <mergeCell ref="PYC48:PYJ48"/>
    <mergeCell ref="PYK48:PYR48"/>
    <mergeCell ref="PVA48:PVH48"/>
    <mergeCell ref="PVI48:PVP48"/>
    <mergeCell ref="PVQ48:PVX48"/>
    <mergeCell ref="PVY48:PWF48"/>
    <mergeCell ref="PWG48:PWN48"/>
    <mergeCell ref="PWO48:PWV48"/>
    <mergeCell ref="PTE48:PTL48"/>
    <mergeCell ref="PTM48:PTT48"/>
    <mergeCell ref="PTU48:PUB48"/>
    <mergeCell ref="PUC48:PUJ48"/>
    <mergeCell ref="PUK48:PUR48"/>
    <mergeCell ref="PUS48:PUZ48"/>
    <mergeCell ref="PRI48:PRP48"/>
    <mergeCell ref="PRQ48:PRX48"/>
    <mergeCell ref="PRY48:PSF48"/>
    <mergeCell ref="PSG48:PSN48"/>
    <mergeCell ref="PSO48:PSV48"/>
    <mergeCell ref="PSW48:PTD48"/>
    <mergeCell ref="PPM48:PPT48"/>
    <mergeCell ref="PPU48:PQB48"/>
    <mergeCell ref="PQC48:PQJ48"/>
    <mergeCell ref="PQK48:PQR48"/>
    <mergeCell ref="PQS48:PQZ48"/>
    <mergeCell ref="PRA48:PRH48"/>
    <mergeCell ref="PNQ48:PNX48"/>
    <mergeCell ref="PNY48:POF48"/>
    <mergeCell ref="POG48:PON48"/>
    <mergeCell ref="POO48:POV48"/>
    <mergeCell ref="POW48:PPD48"/>
    <mergeCell ref="PPE48:PPL48"/>
    <mergeCell ref="PLU48:PMB48"/>
    <mergeCell ref="PMC48:PMJ48"/>
    <mergeCell ref="PMK48:PMR48"/>
    <mergeCell ref="PMS48:PMZ48"/>
    <mergeCell ref="PNA48:PNH48"/>
    <mergeCell ref="PNI48:PNP48"/>
    <mergeCell ref="PJY48:PKF48"/>
    <mergeCell ref="PKG48:PKN48"/>
    <mergeCell ref="PKO48:PKV48"/>
    <mergeCell ref="PKW48:PLD48"/>
    <mergeCell ref="PLE48:PLL48"/>
    <mergeCell ref="PLM48:PLT48"/>
    <mergeCell ref="PIC48:PIJ48"/>
    <mergeCell ref="PIK48:PIR48"/>
    <mergeCell ref="PIS48:PIZ48"/>
    <mergeCell ref="PJA48:PJH48"/>
    <mergeCell ref="PJI48:PJP48"/>
    <mergeCell ref="PJQ48:PJX48"/>
    <mergeCell ref="PGG48:PGN48"/>
    <mergeCell ref="PGO48:PGV48"/>
    <mergeCell ref="PGW48:PHD48"/>
    <mergeCell ref="PHE48:PHL48"/>
    <mergeCell ref="PHM48:PHT48"/>
    <mergeCell ref="PHU48:PIB48"/>
    <mergeCell ref="PEK48:PER48"/>
    <mergeCell ref="PES48:PEZ48"/>
    <mergeCell ref="PFA48:PFH48"/>
    <mergeCell ref="PFI48:PFP48"/>
    <mergeCell ref="PFQ48:PFX48"/>
    <mergeCell ref="PFY48:PGF48"/>
    <mergeCell ref="PCO48:PCV48"/>
    <mergeCell ref="PCW48:PDD48"/>
    <mergeCell ref="PDE48:PDL48"/>
    <mergeCell ref="PDM48:PDT48"/>
    <mergeCell ref="PDU48:PEB48"/>
    <mergeCell ref="PEC48:PEJ48"/>
    <mergeCell ref="PAS48:PAZ48"/>
    <mergeCell ref="PBA48:PBH48"/>
    <mergeCell ref="PBI48:PBP48"/>
    <mergeCell ref="PBQ48:PBX48"/>
    <mergeCell ref="PBY48:PCF48"/>
    <mergeCell ref="PCG48:PCN48"/>
    <mergeCell ref="OYW48:OZD48"/>
    <mergeCell ref="OZE48:OZL48"/>
    <mergeCell ref="OZM48:OZT48"/>
    <mergeCell ref="OZU48:PAB48"/>
    <mergeCell ref="PAC48:PAJ48"/>
    <mergeCell ref="PAK48:PAR48"/>
    <mergeCell ref="OXA48:OXH48"/>
    <mergeCell ref="OXI48:OXP48"/>
    <mergeCell ref="OXQ48:OXX48"/>
    <mergeCell ref="OXY48:OYF48"/>
    <mergeCell ref="OYG48:OYN48"/>
    <mergeCell ref="OYO48:OYV48"/>
    <mergeCell ref="OVE48:OVL48"/>
    <mergeCell ref="OVM48:OVT48"/>
    <mergeCell ref="OVU48:OWB48"/>
    <mergeCell ref="OWC48:OWJ48"/>
    <mergeCell ref="OWK48:OWR48"/>
    <mergeCell ref="OWS48:OWZ48"/>
    <mergeCell ref="OTI48:OTP48"/>
    <mergeCell ref="OTQ48:OTX48"/>
    <mergeCell ref="OTY48:OUF48"/>
    <mergeCell ref="OUG48:OUN48"/>
    <mergeCell ref="OUO48:OUV48"/>
    <mergeCell ref="OUW48:OVD48"/>
    <mergeCell ref="ORM48:ORT48"/>
    <mergeCell ref="ORU48:OSB48"/>
    <mergeCell ref="OSC48:OSJ48"/>
    <mergeCell ref="OSK48:OSR48"/>
    <mergeCell ref="OSS48:OSZ48"/>
    <mergeCell ref="OTA48:OTH48"/>
    <mergeCell ref="OPQ48:OPX48"/>
    <mergeCell ref="OPY48:OQF48"/>
    <mergeCell ref="OQG48:OQN48"/>
    <mergeCell ref="OQO48:OQV48"/>
    <mergeCell ref="OQW48:ORD48"/>
    <mergeCell ref="ORE48:ORL48"/>
    <mergeCell ref="ONU48:OOB48"/>
    <mergeCell ref="OOC48:OOJ48"/>
    <mergeCell ref="OOK48:OOR48"/>
    <mergeCell ref="OOS48:OOZ48"/>
    <mergeCell ref="OPA48:OPH48"/>
    <mergeCell ref="OPI48:OPP48"/>
    <mergeCell ref="OLY48:OMF48"/>
    <mergeCell ref="OMG48:OMN48"/>
    <mergeCell ref="OMO48:OMV48"/>
    <mergeCell ref="OMW48:OND48"/>
    <mergeCell ref="ONE48:ONL48"/>
    <mergeCell ref="ONM48:ONT48"/>
    <mergeCell ref="OKC48:OKJ48"/>
    <mergeCell ref="OKK48:OKR48"/>
    <mergeCell ref="OKS48:OKZ48"/>
    <mergeCell ref="OLA48:OLH48"/>
    <mergeCell ref="OLI48:OLP48"/>
    <mergeCell ref="OLQ48:OLX48"/>
    <mergeCell ref="OIG48:OIN48"/>
    <mergeCell ref="OIO48:OIV48"/>
    <mergeCell ref="OIW48:OJD48"/>
    <mergeCell ref="OJE48:OJL48"/>
    <mergeCell ref="OJM48:OJT48"/>
    <mergeCell ref="OJU48:OKB48"/>
    <mergeCell ref="OGK48:OGR48"/>
    <mergeCell ref="OGS48:OGZ48"/>
    <mergeCell ref="OHA48:OHH48"/>
    <mergeCell ref="OHI48:OHP48"/>
    <mergeCell ref="OHQ48:OHX48"/>
    <mergeCell ref="OHY48:OIF48"/>
    <mergeCell ref="OEO48:OEV48"/>
    <mergeCell ref="OEW48:OFD48"/>
    <mergeCell ref="OFE48:OFL48"/>
    <mergeCell ref="OFM48:OFT48"/>
    <mergeCell ref="OFU48:OGB48"/>
    <mergeCell ref="OGC48:OGJ48"/>
    <mergeCell ref="OCS48:OCZ48"/>
    <mergeCell ref="ODA48:ODH48"/>
    <mergeCell ref="ODI48:ODP48"/>
    <mergeCell ref="ODQ48:ODX48"/>
    <mergeCell ref="ODY48:OEF48"/>
    <mergeCell ref="OEG48:OEN48"/>
    <mergeCell ref="OAW48:OBD48"/>
    <mergeCell ref="OBE48:OBL48"/>
    <mergeCell ref="OBM48:OBT48"/>
    <mergeCell ref="OBU48:OCB48"/>
    <mergeCell ref="OCC48:OCJ48"/>
    <mergeCell ref="OCK48:OCR48"/>
    <mergeCell ref="NZA48:NZH48"/>
    <mergeCell ref="NZI48:NZP48"/>
    <mergeCell ref="NZQ48:NZX48"/>
    <mergeCell ref="NZY48:OAF48"/>
    <mergeCell ref="OAG48:OAN48"/>
    <mergeCell ref="OAO48:OAV48"/>
    <mergeCell ref="NXE48:NXL48"/>
    <mergeCell ref="NXM48:NXT48"/>
    <mergeCell ref="NXU48:NYB48"/>
    <mergeCell ref="NYC48:NYJ48"/>
    <mergeCell ref="NYK48:NYR48"/>
    <mergeCell ref="NYS48:NYZ48"/>
    <mergeCell ref="NVI48:NVP48"/>
    <mergeCell ref="NVQ48:NVX48"/>
    <mergeCell ref="NVY48:NWF48"/>
    <mergeCell ref="NWG48:NWN48"/>
    <mergeCell ref="NWO48:NWV48"/>
    <mergeCell ref="NWW48:NXD48"/>
    <mergeCell ref="NTM48:NTT48"/>
    <mergeCell ref="NTU48:NUB48"/>
    <mergeCell ref="NUC48:NUJ48"/>
    <mergeCell ref="NUK48:NUR48"/>
    <mergeCell ref="NUS48:NUZ48"/>
    <mergeCell ref="NVA48:NVH48"/>
    <mergeCell ref="NRQ48:NRX48"/>
    <mergeCell ref="NRY48:NSF48"/>
    <mergeCell ref="NSG48:NSN48"/>
    <mergeCell ref="NSO48:NSV48"/>
    <mergeCell ref="NSW48:NTD48"/>
    <mergeCell ref="NTE48:NTL48"/>
    <mergeCell ref="NPU48:NQB48"/>
    <mergeCell ref="NQC48:NQJ48"/>
    <mergeCell ref="NQK48:NQR48"/>
    <mergeCell ref="NQS48:NQZ48"/>
    <mergeCell ref="NRA48:NRH48"/>
    <mergeCell ref="NRI48:NRP48"/>
    <mergeCell ref="NNY48:NOF48"/>
    <mergeCell ref="NOG48:NON48"/>
    <mergeCell ref="NOO48:NOV48"/>
    <mergeCell ref="NOW48:NPD48"/>
    <mergeCell ref="NPE48:NPL48"/>
    <mergeCell ref="NPM48:NPT48"/>
    <mergeCell ref="NMC48:NMJ48"/>
    <mergeCell ref="NMK48:NMR48"/>
    <mergeCell ref="NMS48:NMZ48"/>
    <mergeCell ref="NNA48:NNH48"/>
    <mergeCell ref="NNI48:NNP48"/>
    <mergeCell ref="NNQ48:NNX48"/>
    <mergeCell ref="NKG48:NKN48"/>
    <mergeCell ref="NKO48:NKV48"/>
    <mergeCell ref="NKW48:NLD48"/>
    <mergeCell ref="NLE48:NLL48"/>
    <mergeCell ref="NLM48:NLT48"/>
    <mergeCell ref="NLU48:NMB48"/>
    <mergeCell ref="NIK48:NIR48"/>
    <mergeCell ref="NIS48:NIZ48"/>
    <mergeCell ref="NJA48:NJH48"/>
    <mergeCell ref="NJI48:NJP48"/>
    <mergeCell ref="NJQ48:NJX48"/>
    <mergeCell ref="NJY48:NKF48"/>
    <mergeCell ref="NGO48:NGV48"/>
    <mergeCell ref="NGW48:NHD48"/>
    <mergeCell ref="NHE48:NHL48"/>
    <mergeCell ref="NHM48:NHT48"/>
    <mergeCell ref="NHU48:NIB48"/>
    <mergeCell ref="NIC48:NIJ48"/>
    <mergeCell ref="NES48:NEZ48"/>
    <mergeCell ref="NFA48:NFH48"/>
    <mergeCell ref="NFI48:NFP48"/>
    <mergeCell ref="NFQ48:NFX48"/>
    <mergeCell ref="NFY48:NGF48"/>
    <mergeCell ref="NGG48:NGN48"/>
    <mergeCell ref="NCW48:NDD48"/>
    <mergeCell ref="NDE48:NDL48"/>
    <mergeCell ref="NDM48:NDT48"/>
    <mergeCell ref="NDU48:NEB48"/>
    <mergeCell ref="NEC48:NEJ48"/>
    <mergeCell ref="NEK48:NER48"/>
    <mergeCell ref="NBA48:NBH48"/>
    <mergeCell ref="NBI48:NBP48"/>
    <mergeCell ref="NBQ48:NBX48"/>
    <mergeCell ref="NBY48:NCF48"/>
    <mergeCell ref="NCG48:NCN48"/>
    <mergeCell ref="NCO48:NCV48"/>
    <mergeCell ref="MZE48:MZL48"/>
    <mergeCell ref="MZM48:MZT48"/>
    <mergeCell ref="MZU48:NAB48"/>
    <mergeCell ref="NAC48:NAJ48"/>
    <mergeCell ref="NAK48:NAR48"/>
    <mergeCell ref="NAS48:NAZ48"/>
    <mergeCell ref="MXI48:MXP48"/>
    <mergeCell ref="MXQ48:MXX48"/>
    <mergeCell ref="MXY48:MYF48"/>
    <mergeCell ref="MYG48:MYN48"/>
    <mergeCell ref="MYO48:MYV48"/>
    <mergeCell ref="MYW48:MZD48"/>
    <mergeCell ref="MVM48:MVT48"/>
    <mergeCell ref="MVU48:MWB48"/>
    <mergeCell ref="MWC48:MWJ48"/>
    <mergeCell ref="MWK48:MWR48"/>
    <mergeCell ref="MWS48:MWZ48"/>
    <mergeCell ref="MXA48:MXH48"/>
    <mergeCell ref="MTQ48:MTX48"/>
    <mergeCell ref="MTY48:MUF48"/>
    <mergeCell ref="MUG48:MUN48"/>
    <mergeCell ref="MUO48:MUV48"/>
    <mergeCell ref="MUW48:MVD48"/>
    <mergeCell ref="MVE48:MVL48"/>
    <mergeCell ref="MRU48:MSB48"/>
    <mergeCell ref="MSC48:MSJ48"/>
    <mergeCell ref="MSK48:MSR48"/>
    <mergeCell ref="MSS48:MSZ48"/>
    <mergeCell ref="MTA48:MTH48"/>
    <mergeCell ref="MTI48:MTP48"/>
    <mergeCell ref="MPY48:MQF48"/>
    <mergeCell ref="MQG48:MQN48"/>
    <mergeCell ref="MQO48:MQV48"/>
    <mergeCell ref="MQW48:MRD48"/>
    <mergeCell ref="MRE48:MRL48"/>
    <mergeCell ref="MRM48:MRT48"/>
    <mergeCell ref="MOC48:MOJ48"/>
    <mergeCell ref="MOK48:MOR48"/>
    <mergeCell ref="MOS48:MOZ48"/>
    <mergeCell ref="MPA48:MPH48"/>
    <mergeCell ref="MPI48:MPP48"/>
    <mergeCell ref="MPQ48:MPX48"/>
    <mergeCell ref="MMG48:MMN48"/>
    <mergeCell ref="MMO48:MMV48"/>
    <mergeCell ref="MMW48:MND48"/>
    <mergeCell ref="MNE48:MNL48"/>
    <mergeCell ref="MNM48:MNT48"/>
    <mergeCell ref="MNU48:MOB48"/>
    <mergeCell ref="MKK48:MKR48"/>
    <mergeCell ref="MKS48:MKZ48"/>
    <mergeCell ref="MLA48:MLH48"/>
    <mergeCell ref="MLI48:MLP48"/>
    <mergeCell ref="MLQ48:MLX48"/>
    <mergeCell ref="MLY48:MMF48"/>
    <mergeCell ref="MIO48:MIV48"/>
    <mergeCell ref="MIW48:MJD48"/>
    <mergeCell ref="MJE48:MJL48"/>
    <mergeCell ref="MJM48:MJT48"/>
    <mergeCell ref="MJU48:MKB48"/>
    <mergeCell ref="MKC48:MKJ48"/>
    <mergeCell ref="MGS48:MGZ48"/>
    <mergeCell ref="MHA48:MHH48"/>
    <mergeCell ref="MHI48:MHP48"/>
    <mergeCell ref="MHQ48:MHX48"/>
    <mergeCell ref="MHY48:MIF48"/>
    <mergeCell ref="MIG48:MIN48"/>
    <mergeCell ref="MEW48:MFD48"/>
    <mergeCell ref="MFE48:MFL48"/>
    <mergeCell ref="MFM48:MFT48"/>
    <mergeCell ref="MFU48:MGB48"/>
    <mergeCell ref="MGC48:MGJ48"/>
    <mergeCell ref="MGK48:MGR48"/>
    <mergeCell ref="MDA48:MDH48"/>
    <mergeCell ref="MDI48:MDP48"/>
    <mergeCell ref="MDQ48:MDX48"/>
    <mergeCell ref="MDY48:MEF48"/>
    <mergeCell ref="MEG48:MEN48"/>
    <mergeCell ref="MEO48:MEV48"/>
    <mergeCell ref="MBE48:MBL48"/>
    <mergeCell ref="MBM48:MBT48"/>
    <mergeCell ref="MBU48:MCB48"/>
    <mergeCell ref="MCC48:MCJ48"/>
    <mergeCell ref="MCK48:MCR48"/>
    <mergeCell ref="MCS48:MCZ48"/>
    <mergeCell ref="LZI48:LZP48"/>
    <mergeCell ref="LZQ48:LZX48"/>
    <mergeCell ref="LZY48:MAF48"/>
    <mergeCell ref="MAG48:MAN48"/>
    <mergeCell ref="MAO48:MAV48"/>
    <mergeCell ref="MAW48:MBD48"/>
    <mergeCell ref="LXM48:LXT48"/>
    <mergeCell ref="LXU48:LYB48"/>
    <mergeCell ref="LYC48:LYJ48"/>
    <mergeCell ref="LYK48:LYR48"/>
    <mergeCell ref="LYS48:LYZ48"/>
    <mergeCell ref="LZA48:LZH48"/>
    <mergeCell ref="LVQ48:LVX48"/>
    <mergeCell ref="LVY48:LWF48"/>
    <mergeCell ref="LWG48:LWN48"/>
    <mergeCell ref="LWO48:LWV48"/>
    <mergeCell ref="LWW48:LXD48"/>
    <mergeCell ref="LXE48:LXL48"/>
    <mergeCell ref="LTU48:LUB48"/>
    <mergeCell ref="LUC48:LUJ48"/>
    <mergeCell ref="LUK48:LUR48"/>
    <mergeCell ref="LUS48:LUZ48"/>
    <mergeCell ref="LVA48:LVH48"/>
    <mergeCell ref="LVI48:LVP48"/>
    <mergeCell ref="LRY48:LSF48"/>
    <mergeCell ref="LSG48:LSN48"/>
    <mergeCell ref="LSO48:LSV48"/>
    <mergeCell ref="LSW48:LTD48"/>
    <mergeCell ref="LTE48:LTL48"/>
    <mergeCell ref="LTM48:LTT48"/>
    <mergeCell ref="LQC48:LQJ48"/>
    <mergeCell ref="LQK48:LQR48"/>
    <mergeCell ref="LQS48:LQZ48"/>
    <mergeCell ref="LRA48:LRH48"/>
    <mergeCell ref="LRI48:LRP48"/>
    <mergeCell ref="LRQ48:LRX48"/>
    <mergeCell ref="LOG48:LON48"/>
    <mergeCell ref="LOO48:LOV48"/>
    <mergeCell ref="LOW48:LPD48"/>
    <mergeCell ref="LPE48:LPL48"/>
    <mergeCell ref="LPM48:LPT48"/>
    <mergeCell ref="LPU48:LQB48"/>
    <mergeCell ref="LMK48:LMR48"/>
    <mergeCell ref="LMS48:LMZ48"/>
    <mergeCell ref="LNA48:LNH48"/>
    <mergeCell ref="LNI48:LNP48"/>
    <mergeCell ref="LNQ48:LNX48"/>
    <mergeCell ref="LNY48:LOF48"/>
    <mergeCell ref="LKO48:LKV48"/>
    <mergeCell ref="LKW48:LLD48"/>
    <mergeCell ref="LLE48:LLL48"/>
    <mergeCell ref="LLM48:LLT48"/>
    <mergeCell ref="LLU48:LMB48"/>
    <mergeCell ref="LMC48:LMJ48"/>
    <mergeCell ref="LIS48:LIZ48"/>
    <mergeCell ref="LJA48:LJH48"/>
    <mergeCell ref="LJI48:LJP48"/>
    <mergeCell ref="LJQ48:LJX48"/>
    <mergeCell ref="LJY48:LKF48"/>
    <mergeCell ref="LKG48:LKN48"/>
    <mergeCell ref="LGW48:LHD48"/>
    <mergeCell ref="LHE48:LHL48"/>
    <mergeCell ref="LHM48:LHT48"/>
    <mergeCell ref="LHU48:LIB48"/>
    <mergeCell ref="LIC48:LIJ48"/>
    <mergeCell ref="LIK48:LIR48"/>
    <mergeCell ref="LFA48:LFH48"/>
    <mergeCell ref="LFI48:LFP48"/>
    <mergeCell ref="LFQ48:LFX48"/>
    <mergeCell ref="LFY48:LGF48"/>
    <mergeCell ref="LGG48:LGN48"/>
    <mergeCell ref="LGO48:LGV48"/>
    <mergeCell ref="LDE48:LDL48"/>
    <mergeCell ref="LDM48:LDT48"/>
    <mergeCell ref="LDU48:LEB48"/>
    <mergeCell ref="LEC48:LEJ48"/>
    <mergeCell ref="LEK48:LER48"/>
    <mergeCell ref="LES48:LEZ48"/>
    <mergeCell ref="LBI48:LBP48"/>
    <mergeCell ref="LBQ48:LBX48"/>
    <mergeCell ref="LBY48:LCF48"/>
    <mergeCell ref="LCG48:LCN48"/>
    <mergeCell ref="LCO48:LCV48"/>
    <mergeCell ref="LCW48:LDD48"/>
    <mergeCell ref="KZM48:KZT48"/>
    <mergeCell ref="KZU48:LAB48"/>
    <mergeCell ref="LAC48:LAJ48"/>
    <mergeCell ref="LAK48:LAR48"/>
    <mergeCell ref="LAS48:LAZ48"/>
    <mergeCell ref="LBA48:LBH48"/>
    <mergeCell ref="KXQ48:KXX48"/>
    <mergeCell ref="KXY48:KYF48"/>
    <mergeCell ref="KYG48:KYN48"/>
    <mergeCell ref="KYO48:KYV48"/>
    <mergeCell ref="KYW48:KZD48"/>
    <mergeCell ref="KZE48:KZL48"/>
    <mergeCell ref="KVU48:KWB48"/>
    <mergeCell ref="KWC48:KWJ48"/>
    <mergeCell ref="KWK48:KWR48"/>
    <mergeCell ref="KWS48:KWZ48"/>
    <mergeCell ref="KXA48:KXH48"/>
    <mergeCell ref="KXI48:KXP48"/>
    <mergeCell ref="KTY48:KUF48"/>
    <mergeCell ref="KUG48:KUN48"/>
    <mergeCell ref="KUO48:KUV48"/>
    <mergeCell ref="KUW48:KVD48"/>
    <mergeCell ref="KVE48:KVL48"/>
    <mergeCell ref="KVM48:KVT48"/>
    <mergeCell ref="KSC48:KSJ48"/>
    <mergeCell ref="KSK48:KSR48"/>
    <mergeCell ref="KSS48:KSZ48"/>
    <mergeCell ref="KTA48:KTH48"/>
    <mergeCell ref="KTI48:KTP48"/>
    <mergeCell ref="KTQ48:KTX48"/>
    <mergeCell ref="KQG48:KQN48"/>
    <mergeCell ref="KQO48:KQV48"/>
    <mergeCell ref="KQW48:KRD48"/>
    <mergeCell ref="KRE48:KRL48"/>
    <mergeCell ref="KRM48:KRT48"/>
    <mergeCell ref="KRU48:KSB48"/>
    <mergeCell ref="KOK48:KOR48"/>
    <mergeCell ref="KOS48:KOZ48"/>
    <mergeCell ref="KPA48:KPH48"/>
    <mergeCell ref="KPI48:KPP48"/>
    <mergeCell ref="KPQ48:KPX48"/>
    <mergeCell ref="KPY48:KQF48"/>
    <mergeCell ref="KMO48:KMV48"/>
    <mergeCell ref="KMW48:KND48"/>
    <mergeCell ref="KNE48:KNL48"/>
    <mergeCell ref="KNM48:KNT48"/>
    <mergeCell ref="KNU48:KOB48"/>
    <mergeCell ref="KOC48:KOJ48"/>
    <mergeCell ref="KKS48:KKZ48"/>
    <mergeCell ref="KLA48:KLH48"/>
    <mergeCell ref="KLI48:KLP48"/>
    <mergeCell ref="KLQ48:KLX48"/>
    <mergeCell ref="KLY48:KMF48"/>
    <mergeCell ref="KMG48:KMN48"/>
    <mergeCell ref="KIW48:KJD48"/>
    <mergeCell ref="KJE48:KJL48"/>
    <mergeCell ref="KJM48:KJT48"/>
    <mergeCell ref="KJU48:KKB48"/>
    <mergeCell ref="KKC48:KKJ48"/>
    <mergeCell ref="KKK48:KKR48"/>
    <mergeCell ref="KHA48:KHH48"/>
    <mergeCell ref="KHI48:KHP48"/>
    <mergeCell ref="KHQ48:KHX48"/>
    <mergeCell ref="KHY48:KIF48"/>
    <mergeCell ref="KIG48:KIN48"/>
    <mergeCell ref="KIO48:KIV48"/>
    <mergeCell ref="KFE48:KFL48"/>
    <mergeCell ref="KFM48:KFT48"/>
    <mergeCell ref="KFU48:KGB48"/>
    <mergeCell ref="KGC48:KGJ48"/>
    <mergeCell ref="KGK48:KGR48"/>
    <mergeCell ref="KGS48:KGZ48"/>
    <mergeCell ref="KDI48:KDP48"/>
    <mergeCell ref="KDQ48:KDX48"/>
    <mergeCell ref="KDY48:KEF48"/>
    <mergeCell ref="KEG48:KEN48"/>
    <mergeCell ref="KEO48:KEV48"/>
    <mergeCell ref="KEW48:KFD48"/>
    <mergeCell ref="KBM48:KBT48"/>
    <mergeCell ref="KBU48:KCB48"/>
    <mergeCell ref="KCC48:KCJ48"/>
    <mergeCell ref="KCK48:KCR48"/>
    <mergeCell ref="KCS48:KCZ48"/>
    <mergeCell ref="KDA48:KDH48"/>
    <mergeCell ref="JZQ48:JZX48"/>
    <mergeCell ref="JZY48:KAF48"/>
    <mergeCell ref="KAG48:KAN48"/>
    <mergeCell ref="KAO48:KAV48"/>
    <mergeCell ref="KAW48:KBD48"/>
    <mergeCell ref="KBE48:KBL48"/>
    <mergeCell ref="JXU48:JYB48"/>
    <mergeCell ref="JYC48:JYJ48"/>
    <mergeCell ref="JYK48:JYR48"/>
    <mergeCell ref="JYS48:JYZ48"/>
    <mergeCell ref="JZA48:JZH48"/>
    <mergeCell ref="JZI48:JZP48"/>
    <mergeCell ref="JVY48:JWF48"/>
    <mergeCell ref="JWG48:JWN48"/>
    <mergeCell ref="JWO48:JWV48"/>
    <mergeCell ref="JWW48:JXD48"/>
    <mergeCell ref="JXE48:JXL48"/>
    <mergeCell ref="JXM48:JXT48"/>
    <mergeCell ref="JUC48:JUJ48"/>
    <mergeCell ref="JUK48:JUR48"/>
    <mergeCell ref="JUS48:JUZ48"/>
    <mergeCell ref="JVA48:JVH48"/>
    <mergeCell ref="JVI48:JVP48"/>
    <mergeCell ref="JVQ48:JVX48"/>
    <mergeCell ref="JSG48:JSN48"/>
    <mergeCell ref="JSO48:JSV48"/>
    <mergeCell ref="JSW48:JTD48"/>
    <mergeCell ref="JTE48:JTL48"/>
    <mergeCell ref="JTM48:JTT48"/>
    <mergeCell ref="JTU48:JUB48"/>
    <mergeCell ref="JQK48:JQR48"/>
    <mergeCell ref="JQS48:JQZ48"/>
    <mergeCell ref="JRA48:JRH48"/>
    <mergeCell ref="JRI48:JRP48"/>
    <mergeCell ref="JRQ48:JRX48"/>
    <mergeCell ref="JRY48:JSF48"/>
    <mergeCell ref="JOO48:JOV48"/>
    <mergeCell ref="JOW48:JPD48"/>
    <mergeCell ref="JPE48:JPL48"/>
    <mergeCell ref="JPM48:JPT48"/>
    <mergeCell ref="JPU48:JQB48"/>
    <mergeCell ref="JQC48:JQJ48"/>
    <mergeCell ref="JMS48:JMZ48"/>
    <mergeCell ref="JNA48:JNH48"/>
    <mergeCell ref="JNI48:JNP48"/>
    <mergeCell ref="JNQ48:JNX48"/>
    <mergeCell ref="JNY48:JOF48"/>
    <mergeCell ref="JOG48:JON48"/>
    <mergeCell ref="JKW48:JLD48"/>
    <mergeCell ref="JLE48:JLL48"/>
    <mergeCell ref="JLM48:JLT48"/>
    <mergeCell ref="JLU48:JMB48"/>
    <mergeCell ref="JMC48:JMJ48"/>
    <mergeCell ref="JMK48:JMR48"/>
    <mergeCell ref="JJA48:JJH48"/>
    <mergeCell ref="JJI48:JJP48"/>
    <mergeCell ref="JJQ48:JJX48"/>
    <mergeCell ref="JJY48:JKF48"/>
    <mergeCell ref="JKG48:JKN48"/>
    <mergeCell ref="JKO48:JKV48"/>
    <mergeCell ref="JHE48:JHL48"/>
    <mergeCell ref="JHM48:JHT48"/>
    <mergeCell ref="JHU48:JIB48"/>
    <mergeCell ref="JIC48:JIJ48"/>
    <mergeCell ref="JIK48:JIR48"/>
    <mergeCell ref="JIS48:JIZ48"/>
    <mergeCell ref="JFI48:JFP48"/>
    <mergeCell ref="JFQ48:JFX48"/>
    <mergeCell ref="JFY48:JGF48"/>
    <mergeCell ref="JGG48:JGN48"/>
    <mergeCell ref="JGO48:JGV48"/>
    <mergeCell ref="JGW48:JHD48"/>
    <mergeCell ref="JDM48:JDT48"/>
    <mergeCell ref="JDU48:JEB48"/>
    <mergeCell ref="JEC48:JEJ48"/>
    <mergeCell ref="JEK48:JER48"/>
    <mergeCell ref="JES48:JEZ48"/>
    <mergeCell ref="JFA48:JFH48"/>
    <mergeCell ref="JBQ48:JBX48"/>
    <mergeCell ref="JBY48:JCF48"/>
    <mergeCell ref="JCG48:JCN48"/>
    <mergeCell ref="JCO48:JCV48"/>
    <mergeCell ref="JCW48:JDD48"/>
    <mergeCell ref="JDE48:JDL48"/>
    <mergeCell ref="IZU48:JAB48"/>
    <mergeCell ref="JAC48:JAJ48"/>
    <mergeCell ref="JAK48:JAR48"/>
    <mergeCell ref="JAS48:JAZ48"/>
    <mergeCell ref="JBA48:JBH48"/>
    <mergeCell ref="JBI48:JBP48"/>
    <mergeCell ref="IXY48:IYF48"/>
    <mergeCell ref="IYG48:IYN48"/>
    <mergeCell ref="IYO48:IYV48"/>
    <mergeCell ref="IYW48:IZD48"/>
    <mergeCell ref="IZE48:IZL48"/>
    <mergeCell ref="IZM48:IZT48"/>
    <mergeCell ref="IWC48:IWJ48"/>
    <mergeCell ref="IWK48:IWR48"/>
    <mergeCell ref="IWS48:IWZ48"/>
    <mergeCell ref="IXA48:IXH48"/>
    <mergeCell ref="IXI48:IXP48"/>
    <mergeCell ref="IXQ48:IXX48"/>
    <mergeCell ref="IUG48:IUN48"/>
    <mergeCell ref="IUO48:IUV48"/>
    <mergeCell ref="IUW48:IVD48"/>
    <mergeCell ref="IVE48:IVL48"/>
    <mergeCell ref="IVM48:IVT48"/>
    <mergeCell ref="IVU48:IWB48"/>
    <mergeCell ref="ISK48:ISR48"/>
    <mergeCell ref="ISS48:ISZ48"/>
    <mergeCell ref="ITA48:ITH48"/>
    <mergeCell ref="ITI48:ITP48"/>
    <mergeCell ref="ITQ48:ITX48"/>
    <mergeCell ref="ITY48:IUF48"/>
    <mergeCell ref="IQO48:IQV48"/>
    <mergeCell ref="IQW48:IRD48"/>
    <mergeCell ref="IRE48:IRL48"/>
    <mergeCell ref="IRM48:IRT48"/>
    <mergeCell ref="IRU48:ISB48"/>
    <mergeCell ref="ISC48:ISJ48"/>
    <mergeCell ref="IOS48:IOZ48"/>
    <mergeCell ref="IPA48:IPH48"/>
    <mergeCell ref="IPI48:IPP48"/>
    <mergeCell ref="IPQ48:IPX48"/>
    <mergeCell ref="IPY48:IQF48"/>
    <mergeCell ref="IQG48:IQN48"/>
    <mergeCell ref="IMW48:IND48"/>
    <mergeCell ref="INE48:INL48"/>
    <mergeCell ref="INM48:INT48"/>
    <mergeCell ref="INU48:IOB48"/>
    <mergeCell ref="IOC48:IOJ48"/>
    <mergeCell ref="IOK48:IOR48"/>
    <mergeCell ref="ILA48:ILH48"/>
    <mergeCell ref="ILI48:ILP48"/>
    <mergeCell ref="ILQ48:ILX48"/>
    <mergeCell ref="ILY48:IMF48"/>
    <mergeCell ref="IMG48:IMN48"/>
    <mergeCell ref="IMO48:IMV48"/>
    <mergeCell ref="IJE48:IJL48"/>
    <mergeCell ref="IJM48:IJT48"/>
    <mergeCell ref="IJU48:IKB48"/>
    <mergeCell ref="IKC48:IKJ48"/>
    <mergeCell ref="IKK48:IKR48"/>
    <mergeCell ref="IKS48:IKZ48"/>
    <mergeCell ref="IHI48:IHP48"/>
    <mergeCell ref="IHQ48:IHX48"/>
    <mergeCell ref="IHY48:IIF48"/>
    <mergeCell ref="IIG48:IIN48"/>
    <mergeCell ref="IIO48:IIV48"/>
    <mergeCell ref="IIW48:IJD48"/>
    <mergeCell ref="IFM48:IFT48"/>
    <mergeCell ref="IFU48:IGB48"/>
    <mergeCell ref="IGC48:IGJ48"/>
    <mergeCell ref="IGK48:IGR48"/>
    <mergeCell ref="IGS48:IGZ48"/>
    <mergeCell ref="IHA48:IHH48"/>
    <mergeCell ref="IDQ48:IDX48"/>
    <mergeCell ref="IDY48:IEF48"/>
    <mergeCell ref="IEG48:IEN48"/>
    <mergeCell ref="IEO48:IEV48"/>
    <mergeCell ref="IEW48:IFD48"/>
    <mergeCell ref="IFE48:IFL48"/>
    <mergeCell ref="IBU48:ICB48"/>
    <mergeCell ref="ICC48:ICJ48"/>
    <mergeCell ref="ICK48:ICR48"/>
    <mergeCell ref="ICS48:ICZ48"/>
    <mergeCell ref="IDA48:IDH48"/>
    <mergeCell ref="IDI48:IDP48"/>
    <mergeCell ref="HZY48:IAF48"/>
    <mergeCell ref="IAG48:IAN48"/>
    <mergeCell ref="IAO48:IAV48"/>
    <mergeCell ref="IAW48:IBD48"/>
    <mergeCell ref="IBE48:IBL48"/>
    <mergeCell ref="IBM48:IBT48"/>
    <mergeCell ref="HYC48:HYJ48"/>
    <mergeCell ref="HYK48:HYR48"/>
    <mergeCell ref="HYS48:HYZ48"/>
    <mergeCell ref="HZA48:HZH48"/>
    <mergeCell ref="HZI48:HZP48"/>
    <mergeCell ref="HZQ48:HZX48"/>
    <mergeCell ref="HWG48:HWN48"/>
    <mergeCell ref="HWO48:HWV48"/>
    <mergeCell ref="HWW48:HXD48"/>
    <mergeCell ref="HXE48:HXL48"/>
    <mergeCell ref="HXM48:HXT48"/>
    <mergeCell ref="HXU48:HYB48"/>
    <mergeCell ref="HUK48:HUR48"/>
    <mergeCell ref="HUS48:HUZ48"/>
    <mergeCell ref="HVA48:HVH48"/>
    <mergeCell ref="HVI48:HVP48"/>
    <mergeCell ref="HVQ48:HVX48"/>
    <mergeCell ref="HVY48:HWF48"/>
    <mergeCell ref="HSO48:HSV48"/>
    <mergeCell ref="HSW48:HTD48"/>
    <mergeCell ref="HTE48:HTL48"/>
    <mergeCell ref="HTM48:HTT48"/>
    <mergeCell ref="HTU48:HUB48"/>
    <mergeCell ref="HUC48:HUJ48"/>
    <mergeCell ref="HQS48:HQZ48"/>
    <mergeCell ref="HRA48:HRH48"/>
    <mergeCell ref="HRI48:HRP48"/>
    <mergeCell ref="HRQ48:HRX48"/>
    <mergeCell ref="HRY48:HSF48"/>
    <mergeCell ref="HSG48:HSN48"/>
    <mergeCell ref="HOW48:HPD48"/>
    <mergeCell ref="HPE48:HPL48"/>
    <mergeCell ref="HPM48:HPT48"/>
    <mergeCell ref="HPU48:HQB48"/>
    <mergeCell ref="HQC48:HQJ48"/>
    <mergeCell ref="HQK48:HQR48"/>
    <mergeCell ref="HNA48:HNH48"/>
    <mergeCell ref="HNI48:HNP48"/>
    <mergeCell ref="HNQ48:HNX48"/>
    <mergeCell ref="HNY48:HOF48"/>
    <mergeCell ref="HOG48:HON48"/>
    <mergeCell ref="HOO48:HOV48"/>
    <mergeCell ref="HLE48:HLL48"/>
    <mergeCell ref="HLM48:HLT48"/>
    <mergeCell ref="HLU48:HMB48"/>
    <mergeCell ref="HMC48:HMJ48"/>
    <mergeCell ref="HMK48:HMR48"/>
    <mergeCell ref="HMS48:HMZ48"/>
    <mergeCell ref="HJI48:HJP48"/>
    <mergeCell ref="HJQ48:HJX48"/>
    <mergeCell ref="HJY48:HKF48"/>
    <mergeCell ref="HKG48:HKN48"/>
    <mergeCell ref="HKO48:HKV48"/>
    <mergeCell ref="HKW48:HLD48"/>
    <mergeCell ref="HHM48:HHT48"/>
    <mergeCell ref="HHU48:HIB48"/>
    <mergeCell ref="HIC48:HIJ48"/>
    <mergeCell ref="HIK48:HIR48"/>
    <mergeCell ref="HIS48:HIZ48"/>
    <mergeCell ref="HJA48:HJH48"/>
    <mergeCell ref="HFQ48:HFX48"/>
    <mergeCell ref="HFY48:HGF48"/>
    <mergeCell ref="HGG48:HGN48"/>
    <mergeCell ref="HGO48:HGV48"/>
    <mergeCell ref="HGW48:HHD48"/>
    <mergeCell ref="HHE48:HHL48"/>
    <mergeCell ref="HDU48:HEB48"/>
    <mergeCell ref="HEC48:HEJ48"/>
    <mergeCell ref="HEK48:HER48"/>
    <mergeCell ref="HES48:HEZ48"/>
    <mergeCell ref="HFA48:HFH48"/>
    <mergeCell ref="HFI48:HFP48"/>
    <mergeCell ref="HBY48:HCF48"/>
    <mergeCell ref="HCG48:HCN48"/>
    <mergeCell ref="HCO48:HCV48"/>
    <mergeCell ref="HCW48:HDD48"/>
    <mergeCell ref="HDE48:HDL48"/>
    <mergeCell ref="HDM48:HDT48"/>
    <mergeCell ref="HAC48:HAJ48"/>
    <mergeCell ref="HAK48:HAR48"/>
    <mergeCell ref="HAS48:HAZ48"/>
    <mergeCell ref="HBA48:HBH48"/>
    <mergeCell ref="HBI48:HBP48"/>
    <mergeCell ref="HBQ48:HBX48"/>
    <mergeCell ref="GYG48:GYN48"/>
    <mergeCell ref="GYO48:GYV48"/>
    <mergeCell ref="GYW48:GZD48"/>
    <mergeCell ref="GZE48:GZL48"/>
    <mergeCell ref="GZM48:GZT48"/>
    <mergeCell ref="GZU48:HAB48"/>
    <mergeCell ref="GWK48:GWR48"/>
    <mergeCell ref="GWS48:GWZ48"/>
    <mergeCell ref="GXA48:GXH48"/>
    <mergeCell ref="GXI48:GXP48"/>
    <mergeCell ref="GXQ48:GXX48"/>
    <mergeCell ref="GXY48:GYF48"/>
    <mergeCell ref="GUO48:GUV48"/>
    <mergeCell ref="GUW48:GVD48"/>
    <mergeCell ref="GVE48:GVL48"/>
    <mergeCell ref="GVM48:GVT48"/>
    <mergeCell ref="GVU48:GWB48"/>
    <mergeCell ref="GWC48:GWJ48"/>
    <mergeCell ref="GSS48:GSZ48"/>
    <mergeCell ref="GTA48:GTH48"/>
    <mergeCell ref="GTI48:GTP48"/>
    <mergeCell ref="GTQ48:GTX48"/>
    <mergeCell ref="GTY48:GUF48"/>
    <mergeCell ref="GUG48:GUN48"/>
    <mergeCell ref="GQW48:GRD48"/>
    <mergeCell ref="GRE48:GRL48"/>
    <mergeCell ref="GRM48:GRT48"/>
    <mergeCell ref="GRU48:GSB48"/>
    <mergeCell ref="GSC48:GSJ48"/>
    <mergeCell ref="GSK48:GSR48"/>
    <mergeCell ref="GPA48:GPH48"/>
    <mergeCell ref="GPI48:GPP48"/>
    <mergeCell ref="GPQ48:GPX48"/>
    <mergeCell ref="GPY48:GQF48"/>
    <mergeCell ref="GQG48:GQN48"/>
    <mergeCell ref="GQO48:GQV48"/>
    <mergeCell ref="GNE48:GNL48"/>
    <mergeCell ref="GNM48:GNT48"/>
    <mergeCell ref="GNU48:GOB48"/>
    <mergeCell ref="GOC48:GOJ48"/>
    <mergeCell ref="GOK48:GOR48"/>
    <mergeCell ref="GOS48:GOZ48"/>
    <mergeCell ref="GLI48:GLP48"/>
    <mergeCell ref="GLQ48:GLX48"/>
    <mergeCell ref="GLY48:GMF48"/>
    <mergeCell ref="GMG48:GMN48"/>
    <mergeCell ref="GMO48:GMV48"/>
    <mergeCell ref="GMW48:GND48"/>
    <mergeCell ref="GJM48:GJT48"/>
    <mergeCell ref="GJU48:GKB48"/>
    <mergeCell ref="GKC48:GKJ48"/>
    <mergeCell ref="GKK48:GKR48"/>
    <mergeCell ref="GKS48:GKZ48"/>
    <mergeCell ref="GLA48:GLH48"/>
    <mergeCell ref="GHQ48:GHX48"/>
    <mergeCell ref="GHY48:GIF48"/>
    <mergeCell ref="GIG48:GIN48"/>
    <mergeCell ref="GIO48:GIV48"/>
    <mergeCell ref="GIW48:GJD48"/>
    <mergeCell ref="GJE48:GJL48"/>
    <mergeCell ref="GFU48:GGB48"/>
    <mergeCell ref="GGC48:GGJ48"/>
    <mergeCell ref="GGK48:GGR48"/>
    <mergeCell ref="GGS48:GGZ48"/>
    <mergeCell ref="GHA48:GHH48"/>
    <mergeCell ref="GHI48:GHP48"/>
    <mergeCell ref="GDY48:GEF48"/>
    <mergeCell ref="GEG48:GEN48"/>
    <mergeCell ref="GEO48:GEV48"/>
    <mergeCell ref="GEW48:GFD48"/>
    <mergeCell ref="GFE48:GFL48"/>
    <mergeCell ref="GFM48:GFT48"/>
    <mergeCell ref="GCC48:GCJ48"/>
    <mergeCell ref="GCK48:GCR48"/>
    <mergeCell ref="GCS48:GCZ48"/>
    <mergeCell ref="GDA48:GDH48"/>
    <mergeCell ref="GDI48:GDP48"/>
    <mergeCell ref="GDQ48:GDX48"/>
    <mergeCell ref="GAG48:GAN48"/>
    <mergeCell ref="GAO48:GAV48"/>
    <mergeCell ref="GAW48:GBD48"/>
    <mergeCell ref="GBE48:GBL48"/>
    <mergeCell ref="GBM48:GBT48"/>
    <mergeCell ref="GBU48:GCB48"/>
    <mergeCell ref="FYK48:FYR48"/>
    <mergeCell ref="FYS48:FYZ48"/>
    <mergeCell ref="FZA48:FZH48"/>
    <mergeCell ref="FZI48:FZP48"/>
    <mergeCell ref="FZQ48:FZX48"/>
    <mergeCell ref="FZY48:GAF48"/>
    <mergeCell ref="FWO48:FWV48"/>
    <mergeCell ref="FWW48:FXD48"/>
    <mergeCell ref="FXE48:FXL48"/>
    <mergeCell ref="FXM48:FXT48"/>
    <mergeCell ref="FXU48:FYB48"/>
    <mergeCell ref="FYC48:FYJ48"/>
    <mergeCell ref="FUS48:FUZ48"/>
    <mergeCell ref="FVA48:FVH48"/>
    <mergeCell ref="FVI48:FVP48"/>
    <mergeCell ref="FVQ48:FVX48"/>
    <mergeCell ref="FVY48:FWF48"/>
    <mergeCell ref="FWG48:FWN48"/>
    <mergeCell ref="FSW48:FTD48"/>
    <mergeCell ref="FTE48:FTL48"/>
    <mergeCell ref="FTM48:FTT48"/>
    <mergeCell ref="FTU48:FUB48"/>
    <mergeCell ref="FUC48:FUJ48"/>
    <mergeCell ref="FUK48:FUR48"/>
    <mergeCell ref="FRA48:FRH48"/>
    <mergeCell ref="FRI48:FRP48"/>
    <mergeCell ref="FRQ48:FRX48"/>
    <mergeCell ref="FRY48:FSF48"/>
    <mergeCell ref="FSG48:FSN48"/>
    <mergeCell ref="FSO48:FSV48"/>
    <mergeCell ref="FPE48:FPL48"/>
    <mergeCell ref="FPM48:FPT48"/>
    <mergeCell ref="FPU48:FQB48"/>
    <mergeCell ref="FQC48:FQJ48"/>
    <mergeCell ref="FQK48:FQR48"/>
    <mergeCell ref="FQS48:FQZ48"/>
    <mergeCell ref="FNI48:FNP48"/>
    <mergeCell ref="FNQ48:FNX48"/>
    <mergeCell ref="FNY48:FOF48"/>
    <mergeCell ref="FOG48:FON48"/>
    <mergeCell ref="FOO48:FOV48"/>
    <mergeCell ref="FOW48:FPD48"/>
    <mergeCell ref="FLM48:FLT48"/>
    <mergeCell ref="FLU48:FMB48"/>
    <mergeCell ref="FMC48:FMJ48"/>
    <mergeCell ref="FMK48:FMR48"/>
    <mergeCell ref="FMS48:FMZ48"/>
    <mergeCell ref="FNA48:FNH48"/>
    <mergeCell ref="FJQ48:FJX48"/>
    <mergeCell ref="FJY48:FKF48"/>
    <mergeCell ref="FKG48:FKN48"/>
    <mergeCell ref="FKO48:FKV48"/>
    <mergeCell ref="FKW48:FLD48"/>
    <mergeCell ref="FLE48:FLL48"/>
    <mergeCell ref="FHU48:FIB48"/>
    <mergeCell ref="FIC48:FIJ48"/>
    <mergeCell ref="FIK48:FIR48"/>
    <mergeCell ref="FIS48:FIZ48"/>
    <mergeCell ref="FJA48:FJH48"/>
    <mergeCell ref="FJI48:FJP48"/>
    <mergeCell ref="FFY48:FGF48"/>
    <mergeCell ref="FGG48:FGN48"/>
    <mergeCell ref="FGO48:FGV48"/>
    <mergeCell ref="FGW48:FHD48"/>
    <mergeCell ref="FHE48:FHL48"/>
    <mergeCell ref="FHM48:FHT48"/>
    <mergeCell ref="FEC48:FEJ48"/>
    <mergeCell ref="FEK48:FER48"/>
    <mergeCell ref="FES48:FEZ48"/>
    <mergeCell ref="FFA48:FFH48"/>
    <mergeCell ref="FFI48:FFP48"/>
    <mergeCell ref="FFQ48:FFX48"/>
    <mergeCell ref="FCG48:FCN48"/>
    <mergeCell ref="FCO48:FCV48"/>
    <mergeCell ref="FCW48:FDD48"/>
    <mergeCell ref="FDE48:FDL48"/>
    <mergeCell ref="FDM48:FDT48"/>
    <mergeCell ref="FDU48:FEB48"/>
    <mergeCell ref="FAK48:FAR48"/>
    <mergeCell ref="FAS48:FAZ48"/>
    <mergeCell ref="FBA48:FBH48"/>
    <mergeCell ref="FBI48:FBP48"/>
    <mergeCell ref="FBQ48:FBX48"/>
    <mergeCell ref="FBY48:FCF48"/>
    <mergeCell ref="EYO48:EYV48"/>
    <mergeCell ref="EYW48:EZD48"/>
    <mergeCell ref="EZE48:EZL48"/>
    <mergeCell ref="EZM48:EZT48"/>
    <mergeCell ref="EZU48:FAB48"/>
    <mergeCell ref="FAC48:FAJ48"/>
    <mergeCell ref="EWS48:EWZ48"/>
    <mergeCell ref="EXA48:EXH48"/>
    <mergeCell ref="EXI48:EXP48"/>
    <mergeCell ref="EXQ48:EXX48"/>
    <mergeCell ref="EXY48:EYF48"/>
    <mergeCell ref="EYG48:EYN48"/>
    <mergeCell ref="EUW48:EVD48"/>
    <mergeCell ref="EVE48:EVL48"/>
    <mergeCell ref="EVM48:EVT48"/>
    <mergeCell ref="EVU48:EWB48"/>
    <mergeCell ref="EWC48:EWJ48"/>
    <mergeCell ref="EWK48:EWR48"/>
    <mergeCell ref="ETA48:ETH48"/>
    <mergeCell ref="ETI48:ETP48"/>
    <mergeCell ref="ETQ48:ETX48"/>
    <mergeCell ref="ETY48:EUF48"/>
    <mergeCell ref="EUG48:EUN48"/>
    <mergeCell ref="EUO48:EUV48"/>
    <mergeCell ref="ERE48:ERL48"/>
    <mergeCell ref="ERM48:ERT48"/>
    <mergeCell ref="ERU48:ESB48"/>
    <mergeCell ref="ESC48:ESJ48"/>
    <mergeCell ref="ESK48:ESR48"/>
    <mergeCell ref="ESS48:ESZ48"/>
    <mergeCell ref="EPI48:EPP48"/>
    <mergeCell ref="EPQ48:EPX48"/>
    <mergeCell ref="EPY48:EQF48"/>
    <mergeCell ref="EQG48:EQN48"/>
    <mergeCell ref="EQO48:EQV48"/>
    <mergeCell ref="EQW48:ERD48"/>
    <mergeCell ref="ENM48:ENT48"/>
    <mergeCell ref="ENU48:EOB48"/>
    <mergeCell ref="EOC48:EOJ48"/>
    <mergeCell ref="EOK48:EOR48"/>
    <mergeCell ref="EOS48:EOZ48"/>
    <mergeCell ref="EPA48:EPH48"/>
    <mergeCell ref="ELQ48:ELX48"/>
    <mergeCell ref="ELY48:EMF48"/>
    <mergeCell ref="EMG48:EMN48"/>
    <mergeCell ref="EMO48:EMV48"/>
    <mergeCell ref="EMW48:END48"/>
    <mergeCell ref="ENE48:ENL48"/>
    <mergeCell ref="EJU48:EKB48"/>
    <mergeCell ref="EKC48:EKJ48"/>
    <mergeCell ref="EKK48:EKR48"/>
    <mergeCell ref="EKS48:EKZ48"/>
    <mergeCell ref="ELA48:ELH48"/>
    <mergeCell ref="ELI48:ELP48"/>
    <mergeCell ref="EHY48:EIF48"/>
    <mergeCell ref="EIG48:EIN48"/>
    <mergeCell ref="EIO48:EIV48"/>
    <mergeCell ref="EIW48:EJD48"/>
    <mergeCell ref="EJE48:EJL48"/>
    <mergeCell ref="EJM48:EJT48"/>
    <mergeCell ref="EGC48:EGJ48"/>
    <mergeCell ref="EGK48:EGR48"/>
    <mergeCell ref="EGS48:EGZ48"/>
    <mergeCell ref="EHA48:EHH48"/>
    <mergeCell ref="EHI48:EHP48"/>
    <mergeCell ref="EHQ48:EHX48"/>
    <mergeCell ref="EEG48:EEN48"/>
    <mergeCell ref="EEO48:EEV48"/>
    <mergeCell ref="EEW48:EFD48"/>
    <mergeCell ref="EFE48:EFL48"/>
    <mergeCell ref="EFM48:EFT48"/>
    <mergeCell ref="EFU48:EGB48"/>
    <mergeCell ref="ECK48:ECR48"/>
    <mergeCell ref="ECS48:ECZ48"/>
    <mergeCell ref="EDA48:EDH48"/>
    <mergeCell ref="EDI48:EDP48"/>
    <mergeCell ref="EDQ48:EDX48"/>
    <mergeCell ref="EDY48:EEF48"/>
    <mergeCell ref="EAO48:EAV48"/>
    <mergeCell ref="EAW48:EBD48"/>
    <mergeCell ref="EBE48:EBL48"/>
    <mergeCell ref="EBM48:EBT48"/>
    <mergeCell ref="EBU48:ECB48"/>
    <mergeCell ref="ECC48:ECJ48"/>
    <mergeCell ref="DYS48:DYZ48"/>
    <mergeCell ref="DZA48:DZH48"/>
    <mergeCell ref="DZI48:DZP48"/>
    <mergeCell ref="DZQ48:DZX48"/>
    <mergeCell ref="DZY48:EAF48"/>
    <mergeCell ref="EAG48:EAN48"/>
    <mergeCell ref="DWW48:DXD48"/>
    <mergeCell ref="DXE48:DXL48"/>
    <mergeCell ref="DXM48:DXT48"/>
    <mergeCell ref="DXU48:DYB48"/>
    <mergeCell ref="DYC48:DYJ48"/>
    <mergeCell ref="DYK48:DYR48"/>
    <mergeCell ref="DVA48:DVH48"/>
    <mergeCell ref="DVI48:DVP48"/>
    <mergeCell ref="DVQ48:DVX48"/>
    <mergeCell ref="DVY48:DWF48"/>
    <mergeCell ref="DWG48:DWN48"/>
    <mergeCell ref="DWO48:DWV48"/>
    <mergeCell ref="DTE48:DTL48"/>
    <mergeCell ref="DTM48:DTT48"/>
    <mergeCell ref="DTU48:DUB48"/>
    <mergeCell ref="DUC48:DUJ48"/>
    <mergeCell ref="DUK48:DUR48"/>
    <mergeCell ref="DUS48:DUZ48"/>
    <mergeCell ref="DRI48:DRP48"/>
    <mergeCell ref="DRQ48:DRX48"/>
    <mergeCell ref="DRY48:DSF48"/>
    <mergeCell ref="DSG48:DSN48"/>
    <mergeCell ref="DSO48:DSV48"/>
    <mergeCell ref="DSW48:DTD48"/>
    <mergeCell ref="DPM48:DPT48"/>
    <mergeCell ref="DPU48:DQB48"/>
    <mergeCell ref="DQC48:DQJ48"/>
    <mergeCell ref="DQK48:DQR48"/>
    <mergeCell ref="DQS48:DQZ48"/>
    <mergeCell ref="DRA48:DRH48"/>
    <mergeCell ref="DNQ48:DNX48"/>
    <mergeCell ref="DNY48:DOF48"/>
    <mergeCell ref="DOG48:DON48"/>
    <mergeCell ref="DOO48:DOV48"/>
    <mergeCell ref="DOW48:DPD48"/>
    <mergeCell ref="DPE48:DPL48"/>
    <mergeCell ref="DLU48:DMB48"/>
    <mergeCell ref="DMC48:DMJ48"/>
    <mergeCell ref="DMK48:DMR48"/>
    <mergeCell ref="DMS48:DMZ48"/>
    <mergeCell ref="DNA48:DNH48"/>
    <mergeCell ref="DNI48:DNP48"/>
    <mergeCell ref="DJY48:DKF48"/>
    <mergeCell ref="DKG48:DKN48"/>
    <mergeCell ref="DKO48:DKV48"/>
    <mergeCell ref="DKW48:DLD48"/>
    <mergeCell ref="DLE48:DLL48"/>
    <mergeCell ref="DLM48:DLT48"/>
    <mergeCell ref="DIC48:DIJ48"/>
    <mergeCell ref="DIK48:DIR48"/>
    <mergeCell ref="DIS48:DIZ48"/>
    <mergeCell ref="DJA48:DJH48"/>
    <mergeCell ref="DJI48:DJP48"/>
    <mergeCell ref="DJQ48:DJX48"/>
    <mergeCell ref="DGG48:DGN48"/>
    <mergeCell ref="DGO48:DGV48"/>
    <mergeCell ref="DGW48:DHD48"/>
    <mergeCell ref="DHE48:DHL48"/>
    <mergeCell ref="DHM48:DHT48"/>
    <mergeCell ref="DHU48:DIB48"/>
    <mergeCell ref="DEK48:DER48"/>
    <mergeCell ref="DES48:DEZ48"/>
    <mergeCell ref="DFA48:DFH48"/>
    <mergeCell ref="DFI48:DFP48"/>
    <mergeCell ref="DFQ48:DFX48"/>
    <mergeCell ref="DFY48:DGF48"/>
    <mergeCell ref="DCO48:DCV48"/>
    <mergeCell ref="DCW48:DDD48"/>
    <mergeCell ref="DDE48:DDL48"/>
    <mergeCell ref="DDM48:DDT48"/>
    <mergeCell ref="DDU48:DEB48"/>
    <mergeCell ref="DEC48:DEJ48"/>
    <mergeCell ref="DAS48:DAZ48"/>
    <mergeCell ref="DBA48:DBH48"/>
    <mergeCell ref="DBI48:DBP48"/>
    <mergeCell ref="DBQ48:DBX48"/>
    <mergeCell ref="DBY48:DCF48"/>
    <mergeCell ref="DCG48:DCN48"/>
    <mergeCell ref="CYW48:CZD48"/>
    <mergeCell ref="CZE48:CZL48"/>
    <mergeCell ref="CZM48:CZT48"/>
    <mergeCell ref="CZU48:DAB48"/>
    <mergeCell ref="DAC48:DAJ48"/>
    <mergeCell ref="DAK48:DAR48"/>
    <mergeCell ref="CXA48:CXH48"/>
    <mergeCell ref="CXI48:CXP48"/>
    <mergeCell ref="CXQ48:CXX48"/>
    <mergeCell ref="CXY48:CYF48"/>
    <mergeCell ref="CYG48:CYN48"/>
    <mergeCell ref="CYO48:CYV48"/>
    <mergeCell ref="CVE48:CVL48"/>
    <mergeCell ref="CVM48:CVT48"/>
    <mergeCell ref="CVU48:CWB48"/>
    <mergeCell ref="CWC48:CWJ48"/>
    <mergeCell ref="CWK48:CWR48"/>
    <mergeCell ref="CWS48:CWZ48"/>
    <mergeCell ref="CTI48:CTP48"/>
    <mergeCell ref="CTQ48:CTX48"/>
    <mergeCell ref="CTY48:CUF48"/>
    <mergeCell ref="CUG48:CUN48"/>
    <mergeCell ref="CUO48:CUV48"/>
    <mergeCell ref="CUW48:CVD48"/>
    <mergeCell ref="CRM48:CRT48"/>
    <mergeCell ref="CRU48:CSB48"/>
    <mergeCell ref="CSC48:CSJ48"/>
    <mergeCell ref="CSK48:CSR48"/>
    <mergeCell ref="CSS48:CSZ48"/>
    <mergeCell ref="CTA48:CTH48"/>
    <mergeCell ref="CPQ48:CPX48"/>
    <mergeCell ref="CPY48:CQF48"/>
    <mergeCell ref="CQG48:CQN48"/>
    <mergeCell ref="CQO48:CQV48"/>
    <mergeCell ref="CQW48:CRD48"/>
    <mergeCell ref="CRE48:CRL48"/>
    <mergeCell ref="CNU48:COB48"/>
    <mergeCell ref="COC48:COJ48"/>
    <mergeCell ref="COK48:COR48"/>
    <mergeCell ref="COS48:COZ48"/>
    <mergeCell ref="CPA48:CPH48"/>
    <mergeCell ref="CPI48:CPP48"/>
    <mergeCell ref="CLY48:CMF48"/>
    <mergeCell ref="CMG48:CMN48"/>
    <mergeCell ref="CMO48:CMV48"/>
    <mergeCell ref="CMW48:CND48"/>
    <mergeCell ref="CNE48:CNL48"/>
    <mergeCell ref="CNM48:CNT48"/>
    <mergeCell ref="CKC48:CKJ48"/>
    <mergeCell ref="CKK48:CKR48"/>
    <mergeCell ref="CKS48:CKZ48"/>
    <mergeCell ref="CLA48:CLH48"/>
    <mergeCell ref="CLI48:CLP48"/>
    <mergeCell ref="CLQ48:CLX48"/>
    <mergeCell ref="CIG48:CIN48"/>
    <mergeCell ref="CIO48:CIV48"/>
    <mergeCell ref="CIW48:CJD48"/>
    <mergeCell ref="CJE48:CJL48"/>
    <mergeCell ref="CJM48:CJT48"/>
    <mergeCell ref="CJU48:CKB48"/>
    <mergeCell ref="CGK48:CGR48"/>
    <mergeCell ref="CGS48:CGZ48"/>
    <mergeCell ref="CHA48:CHH48"/>
    <mergeCell ref="CHI48:CHP48"/>
    <mergeCell ref="CHQ48:CHX48"/>
    <mergeCell ref="CHY48:CIF48"/>
    <mergeCell ref="CEO48:CEV48"/>
    <mergeCell ref="CEW48:CFD48"/>
    <mergeCell ref="CFE48:CFL48"/>
    <mergeCell ref="CFM48:CFT48"/>
    <mergeCell ref="CFU48:CGB48"/>
    <mergeCell ref="CGC48:CGJ48"/>
    <mergeCell ref="CCS48:CCZ48"/>
    <mergeCell ref="CDA48:CDH48"/>
    <mergeCell ref="CDI48:CDP48"/>
    <mergeCell ref="CDQ48:CDX48"/>
    <mergeCell ref="CDY48:CEF48"/>
    <mergeCell ref="CEG48:CEN48"/>
    <mergeCell ref="CAW48:CBD48"/>
    <mergeCell ref="CBE48:CBL48"/>
    <mergeCell ref="CBM48:CBT48"/>
    <mergeCell ref="CBU48:CCB48"/>
    <mergeCell ref="CCC48:CCJ48"/>
    <mergeCell ref="CCK48:CCR48"/>
    <mergeCell ref="BZA48:BZH48"/>
    <mergeCell ref="BZI48:BZP48"/>
    <mergeCell ref="BZQ48:BZX48"/>
    <mergeCell ref="BZY48:CAF48"/>
    <mergeCell ref="CAG48:CAN48"/>
    <mergeCell ref="CAO48:CAV48"/>
    <mergeCell ref="BXE48:BXL48"/>
    <mergeCell ref="BXM48:BXT48"/>
    <mergeCell ref="BXU48:BYB48"/>
    <mergeCell ref="BYC48:BYJ48"/>
    <mergeCell ref="BYK48:BYR48"/>
    <mergeCell ref="BYS48:BYZ48"/>
    <mergeCell ref="BVI48:BVP48"/>
    <mergeCell ref="BVQ48:BVX48"/>
    <mergeCell ref="BVY48:BWF48"/>
    <mergeCell ref="BWG48:BWN48"/>
    <mergeCell ref="BWO48:BWV48"/>
    <mergeCell ref="BWW48:BXD48"/>
    <mergeCell ref="BTM48:BTT48"/>
    <mergeCell ref="BTU48:BUB48"/>
    <mergeCell ref="BUC48:BUJ48"/>
    <mergeCell ref="BUK48:BUR48"/>
    <mergeCell ref="BUS48:BUZ48"/>
    <mergeCell ref="BVA48:BVH48"/>
    <mergeCell ref="BRQ48:BRX48"/>
    <mergeCell ref="BRY48:BSF48"/>
    <mergeCell ref="BSG48:BSN48"/>
    <mergeCell ref="BSO48:BSV48"/>
    <mergeCell ref="BSW48:BTD48"/>
    <mergeCell ref="BTE48:BTL48"/>
    <mergeCell ref="BPU48:BQB48"/>
    <mergeCell ref="BQC48:BQJ48"/>
    <mergeCell ref="BQK48:BQR48"/>
    <mergeCell ref="BQS48:BQZ48"/>
    <mergeCell ref="BRA48:BRH48"/>
    <mergeCell ref="BRI48:BRP48"/>
    <mergeCell ref="BNY48:BOF48"/>
    <mergeCell ref="BOG48:BON48"/>
    <mergeCell ref="BOO48:BOV48"/>
    <mergeCell ref="BOW48:BPD48"/>
    <mergeCell ref="BPE48:BPL48"/>
    <mergeCell ref="BPM48:BPT48"/>
    <mergeCell ref="BMC48:BMJ48"/>
    <mergeCell ref="BMK48:BMR48"/>
    <mergeCell ref="BMS48:BMZ48"/>
    <mergeCell ref="BNA48:BNH48"/>
    <mergeCell ref="BNI48:BNP48"/>
    <mergeCell ref="BNQ48:BNX48"/>
    <mergeCell ref="BKG48:BKN48"/>
    <mergeCell ref="BKO48:BKV48"/>
    <mergeCell ref="BKW48:BLD48"/>
    <mergeCell ref="BLE48:BLL48"/>
    <mergeCell ref="BLM48:BLT48"/>
    <mergeCell ref="BLU48:BMB48"/>
    <mergeCell ref="BIK48:BIR48"/>
    <mergeCell ref="BIS48:BIZ48"/>
    <mergeCell ref="BJA48:BJH48"/>
    <mergeCell ref="BJI48:BJP48"/>
    <mergeCell ref="BJQ48:BJX48"/>
    <mergeCell ref="BJY48:BKF48"/>
    <mergeCell ref="BGO48:BGV48"/>
    <mergeCell ref="BGW48:BHD48"/>
    <mergeCell ref="BHE48:BHL48"/>
    <mergeCell ref="BHM48:BHT48"/>
    <mergeCell ref="BHU48:BIB48"/>
    <mergeCell ref="BIC48:BIJ48"/>
    <mergeCell ref="BES48:BEZ48"/>
    <mergeCell ref="BFA48:BFH48"/>
    <mergeCell ref="BFI48:BFP48"/>
    <mergeCell ref="BFQ48:BFX48"/>
    <mergeCell ref="BFY48:BGF48"/>
    <mergeCell ref="BGG48:BGN48"/>
    <mergeCell ref="BCW48:BDD48"/>
    <mergeCell ref="BDE48:BDL48"/>
    <mergeCell ref="BDM48:BDT48"/>
    <mergeCell ref="BDU48:BEB48"/>
    <mergeCell ref="BEC48:BEJ48"/>
    <mergeCell ref="BEK48:BER48"/>
    <mergeCell ref="BBA48:BBH48"/>
    <mergeCell ref="BBI48:BBP48"/>
    <mergeCell ref="BBQ48:BBX48"/>
    <mergeCell ref="BBY48:BCF48"/>
    <mergeCell ref="BCG48:BCN48"/>
    <mergeCell ref="BCO48:BCV48"/>
    <mergeCell ref="AZE48:AZL48"/>
    <mergeCell ref="AZM48:AZT48"/>
    <mergeCell ref="AZU48:BAB48"/>
    <mergeCell ref="BAC48:BAJ48"/>
    <mergeCell ref="BAK48:BAR48"/>
    <mergeCell ref="BAS48:BAZ48"/>
    <mergeCell ref="AXI48:AXP48"/>
    <mergeCell ref="AXQ48:AXX48"/>
    <mergeCell ref="AXY48:AYF48"/>
    <mergeCell ref="AYG48:AYN48"/>
    <mergeCell ref="AYO48:AYV48"/>
    <mergeCell ref="AYW48:AZD48"/>
    <mergeCell ref="AVM48:AVT48"/>
    <mergeCell ref="AVU48:AWB48"/>
    <mergeCell ref="AWC48:AWJ48"/>
    <mergeCell ref="AWK48:AWR48"/>
    <mergeCell ref="AWS48:AWZ48"/>
    <mergeCell ref="AXA48:AXH48"/>
    <mergeCell ref="ATQ48:ATX48"/>
    <mergeCell ref="ATY48:AUF48"/>
    <mergeCell ref="AUG48:AUN48"/>
    <mergeCell ref="AUO48:AUV48"/>
    <mergeCell ref="AUW48:AVD48"/>
    <mergeCell ref="AVE48:AVL48"/>
    <mergeCell ref="ARU48:ASB48"/>
    <mergeCell ref="ASC48:ASJ48"/>
    <mergeCell ref="ASK48:ASR48"/>
    <mergeCell ref="ASS48:ASZ48"/>
    <mergeCell ref="ATA48:ATH48"/>
    <mergeCell ref="ATI48:ATP48"/>
    <mergeCell ref="APY48:AQF48"/>
    <mergeCell ref="AQG48:AQN48"/>
    <mergeCell ref="AQO48:AQV48"/>
    <mergeCell ref="AQW48:ARD48"/>
    <mergeCell ref="ARE48:ARL48"/>
    <mergeCell ref="ARM48:ART48"/>
    <mergeCell ref="AOC48:AOJ48"/>
    <mergeCell ref="AOK48:AOR48"/>
    <mergeCell ref="AOS48:AOZ48"/>
    <mergeCell ref="APA48:APH48"/>
    <mergeCell ref="API48:APP48"/>
    <mergeCell ref="APQ48:APX48"/>
    <mergeCell ref="AMG48:AMN48"/>
    <mergeCell ref="AMO48:AMV48"/>
    <mergeCell ref="AMW48:AND48"/>
    <mergeCell ref="ANE48:ANL48"/>
    <mergeCell ref="ANM48:ANT48"/>
    <mergeCell ref="ANU48:AOB48"/>
    <mergeCell ref="AKK48:AKR48"/>
    <mergeCell ref="AKS48:AKZ48"/>
    <mergeCell ref="ALA48:ALH48"/>
    <mergeCell ref="ALI48:ALP48"/>
    <mergeCell ref="ALQ48:ALX48"/>
    <mergeCell ref="ALY48:AMF48"/>
    <mergeCell ref="AIO48:AIV48"/>
    <mergeCell ref="AIW48:AJD48"/>
    <mergeCell ref="AJE48:AJL48"/>
    <mergeCell ref="AJM48:AJT48"/>
    <mergeCell ref="AJU48:AKB48"/>
    <mergeCell ref="AKC48:AKJ48"/>
    <mergeCell ref="AGS48:AGZ48"/>
    <mergeCell ref="AHA48:AHH48"/>
    <mergeCell ref="AHI48:AHP48"/>
    <mergeCell ref="AHQ48:AHX48"/>
    <mergeCell ref="AHY48:AIF48"/>
    <mergeCell ref="AIG48:AIN48"/>
    <mergeCell ref="AEW48:AFD48"/>
    <mergeCell ref="AFE48:AFL48"/>
    <mergeCell ref="AFM48:AFT48"/>
    <mergeCell ref="AFU48:AGB48"/>
    <mergeCell ref="AGC48:AGJ48"/>
    <mergeCell ref="AGK48:AGR48"/>
    <mergeCell ref="ADA48:ADH48"/>
    <mergeCell ref="ADI48:ADP48"/>
    <mergeCell ref="ADQ48:ADX48"/>
    <mergeCell ref="ADY48:AEF48"/>
    <mergeCell ref="AEG48:AEN48"/>
    <mergeCell ref="AEO48:AEV48"/>
    <mergeCell ref="ABE48:ABL48"/>
    <mergeCell ref="ABM48:ABT48"/>
    <mergeCell ref="ABU48:ACB48"/>
    <mergeCell ref="ACC48:ACJ48"/>
    <mergeCell ref="ACK48:ACR48"/>
    <mergeCell ref="ACS48:ACZ48"/>
    <mergeCell ref="ZQ48:ZX48"/>
    <mergeCell ref="ZY48:AAF48"/>
    <mergeCell ref="AAG48:AAN48"/>
    <mergeCell ref="AAO48:AAV48"/>
    <mergeCell ref="AAW48:ABD48"/>
    <mergeCell ref="XM48:XT48"/>
    <mergeCell ref="XU48:YB48"/>
    <mergeCell ref="YC48:YJ48"/>
    <mergeCell ref="YK48:YR48"/>
    <mergeCell ref="YS48:YZ48"/>
    <mergeCell ref="ZA48:ZH48"/>
    <mergeCell ref="VQ48:VX48"/>
    <mergeCell ref="VY48:WF48"/>
    <mergeCell ref="WG48:WN48"/>
    <mergeCell ref="WO48:WV48"/>
    <mergeCell ref="WW48:XD48"/>
    <mergeCell ref="XE48:XL48"/>
    <mergeCell ref="UK48:UR48"/>
    <mergeCell ref="US48:UZ48"/>
    <mergeCell ref="VA48:VH48"/>
    <mergeCell ref="VI48:VP48"/>
    <mergeCell ref="RY48:SF48"/>
    <mergeCell ref="SG48:SN48"/>
    <mergeCell ref="SO48:SV48"/>
    <mergeCell ref="SW48:TD48"/>
    <mergeCell ref="TE48:TL48"/>
    <mergeCell ref="TM48:TT48"/>
    <mergeCell ref="QC48:QJ48"/>
    <mergeCell ref="QK48:QR48"/>
    <mergeCell ref="QS48:QZ48"/>
    <mergeCell ref="RA48:RH48"/>
    <mergeCell ref="RI48:RP48"/>
    <mergeCell ref="RQ48:RX48"/>
    <mergeCell ref="ZI48:ZP48"/>
    <mergeCell ref="PE48:PL48"/>
    <mergeCell ref="PM48:PT48"/>
    <mergeCell ref="PU48:QB48"/>
    <mergeCell ref="MK48:MR48"/>
    <mergeCell ref="MS48:MZ48"/>
    <mergeCell ref="NA48:NH48"/>
    <mergeCell ref="NI48:NP48"/>
    <mergeCell ref="NQ48:NX48"/>
    <mergeCell ref="NY48:OF48"/>
    <mergeCell ref="KO48:KV48"/>
    <mergeCell ref="KW48:LD48"/>
    <mergeCell ref="LE48:LL48"/>
    <mergeCell ref="LM48:LT48"/>
    <mergeCell ref="LU48:MB48"/>
    <mergeCell ref="MC48:MJ48"/>
    <mergeCell ref="TU48:UB48"/>
    <mergeCell ref="UC48:UJ48"/>
    <mergeCell ref="JY48:KF48"/>
    <mergeCell ref="KG48:KN48"/>
    <mergeCell ref="GW48:HD48"/>
    <mergeCell ref="HE48:HL48"/>
    <mergeCell ref="HM48:HT48"/>
    <mergeCell ref="HU48:IB48"/>
    <mergeCell ref="IC48:IJ48"/>
    <mergeCell ref="IK48:IR48"/>
    <mergeCell ref="FA48:FH48"/>
    <mergeCell ref="FI48:FP48"/>
    <mergeCell ref="FQ48:FX48"/>
    <mergeCell ref="FY48:GF48"/>
    <mergeCell ref="GG48:GN48"/>
    <mergeCell ref="GO48:GV48"/>
    <mergeCell ref="OG48:ON48"/>
    <mergeCell ref="OO48:OV48"/>
    <mergeCell ref="OW48:PD48"/>
    <mergeCell ref="ES48:EZ48"/>
    <mergeCell ref="BI48:BP48"/>
    <mergeCell ref="BQ48:BX48"/>
    <mergeCell ref="BY48:CF48"/>
    <mergeCell ref="CG48:CN48"/>
    <mergeCell ref="CO48:CV48"/>
    <mergeCell ref="CW48:DD48"/>
    <mergeCell ref="M48:T48"/>
    <mergeCell ref="U48:AB48"/>
    <mergeCell ref="AC48:AJ48"/>
    <mergeCell ref="AK48:AR48"/>
    <mergeCell ref="AS48:AZ48"/>
    <mergeCell ref="BA48:BH48"/>
    <mergeCell ref="IS48:IZ48"/>
    <mergeCell ref="JA48:JH48"/>
    <mergeCell ref="JI48:JP48"/>
    <mergeCell ref="JQ48:JX48"/>
    <mergeCell ref="G4:H5"/>
    <mergeCell ref="J4:J6"/>
    <mergeCell ref="A13:J13"/>
    <mergeCell ref="A17:J17"/>
    <mergeCell ref="A48:J48"/>
    <mergeCell ref="K48:L48"/>
    <mergeCell ref="A4:A6"/>
    <mergeCell ref="B4:B6"/>
    <mergeCell ref="C4:C6"/>
    <mergeCell ref="D4:D6"/>
    <mergeCell ref="E4:E6"/>
    <mergeCell ref="F4:F6"/>
    <mergeCell ref="DE48:DL48"/>
    <mergeCell ref="DM48:DT48"/>
    <mergeCell ref="DU48:EB48"/>
    <mergeCell ref="EC48:EJ48"/>
    <mergeCell ref="EK48:ER48"/>
  </mergeCells>
  <pageMargins left="0.31496062992125984" right="0.31496062992125984" top="0.35433070866141736" bottom="0.35433070866141736" header="0.35433070866141736" footer="0.31496062992125984"/>
  <pageSetup paperSize="9" scale="7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X176"/>
  <sheetViews>
    <sheetView zoomScale="40" zoomScaleNormal="40" zoomScalePageLayoutView="30" workbookViewId="0">
      <pane xSplit="4" ySplit="9" topLeftCell="N168" activePane="bottomRight" state="frozen"/>
      <selection pane="topRight" activeCell="E1" sqref="E1"/>
      <selection pane="bottomLeft" activeCell="A10" sqref="A10"/>
      <selection pane="bottomRight" sqref="A1:T175"/>
    </sheetView>
  </sheetViews>
  <sheetFormatPr baseColWidth="10" defaultColWidth="9.1640625" defaultRowHeight="33"/>
  <cols>
    <col min="1" max="1" width="48.5" style="454" customWidth="1"/>
    <col min="2" max="2" width="55.33203125" style="455" customWidth="1"/>
    <col min="3" max="3" width="91.6640625" style="455" customWidth="1"/>
    <col min="4" max="4" width="52.1640625" style="455" customWidth="1"/>
    <col min="5" max="5" width="72.33203125" style="454" customWidth="1"/>
    <col min="6" max="6" width="30" style="454" customWidth="1"/>
    <col min="7" max="7" width="31" style="454" customWidth="1"/>
    <col min="8" max="8" width="30.33203125" style="454" customWidth="1"/>
    <col min="9" max="9" width="31.6640625" style="454" customWidth="1"/>
    <col min="10" max="10" width="31.33203125" style="454" customWidth="1"/>
    <col min="11" max="11" width="31.83203125" style="454" customWidth="1"/>
    <col min="12" max="12" width="30.1640625" style="454" customWidth="1"/>
    <col min="13" max="13" width="29.5" style="454" customWidth="1"/>
    <col min="14" max="14" width="28" style="454" customWidth="1"/>
    <col min="15" max="15" width="31.33203125" style="454" customWidth="1"/>
    <col min="16" max="17" width="30.33203125" style="454" customWidth="1"/>
    <col min="18" max="18" width="21" style="454" customWidth="1"/>
    <col min="19" max="19" width="33.5" style="159" customWidth="1"/>
    <col min="20" max="20" width="29.5" style="159" customWidth="1"/>
    <col min="21" max="21" width="30.6640625" style="358" customWidth="1"/>
    <col min="22" max="22" width="12.33203125" style="159" bestFit="1" customWidth="1"/>
    <col min="23" max="23" width="9.1640625" style="159"/>
    <col min="24" max="24" width="32.5" style="159" customWidth="1"/>
    <col min="25" max="16384" width="9.1640625" style="159"/>
  </cols>
  <sheetData>
    <row r="1" spans="1:21" ht="33" customHeight="1">
      <c r="A1" s="355"/>
      <c r="B1" s="356"/>
      <c r="C1" s="356"/>
      <c r="D1" s="356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7"/>
      <c r="T1" s="357" t="s">
        <v>95</v>
      </c>
    </row>
    <row r="2" spans="1:21" ht="27.75" hidden="1" customHeight="1">
      <c r="A2" s="359"/>
      <c r="B2" s="360"/>
      <c r="C2" s="360"/>
      <c r="D2" s="360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59"/>
      <c r="R2" s="359"/>
    </row>
    <row r="3" spans="1:21" s="158" customFormat="1" ht="126" customHeight="1">
      <c r="A3" s="611" t="s">
        <v>304</v>
      </c>
      <c r="B3" s="612"/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  <c r="R3" s="612"/>
      <c r="S3" s="612"/>
      <c r="T3" s="612"/>
      <c r="U3" s="361"/>
    </row>
    <row r="4" spans="1:21" ht="11.25" customHeight="1">
      <c r="A4" s="362"/>
      <c r="B4" s="356"/>
      <c r="C4" s="360"/>
      <c r="D4" s="360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59"/>
      <c r="R4" s="363"/>
    </row>
    <row r="5" spans="1:21" s="365" customFormat="1" ht="31.5" customHeight="1">
      <c r="A5" s="613" t="s">
        <v>81</v>
      </c>
      <c r="B5" s="614" t="s">
        <v>0</v>
      </c>
      <c r="C5" s="615" t="s">
        <v>94</v>
      </c>
      <c r="D5" s="614" t="s">
        <v>96</v>
      </c>
      <c r="E5" s="613" t="s">
        <v>1</v>
      </c>
      <c r="F5" s="618" t="s">
        <v>97</v>
      </c>
      <c r="G5" s="619"/>
      <c r="H5" s="619"/>
      <c r="I5" s="619"/>
      <c r="J5" s="619"/>
      <c r="K5" s="619"/>
      <c r="L5" s="619"/>
      <c r="M5" s="619"/>
      <c r="N5" s="619"/>
      <c r="O5" s="619"/>
      <c r="P5" s="619"/>
      <c r="Q5" s="620"/>
      <c r="R5" s="621" t="s">
        <v>98</v>
      </c>
      <c r="S5" s="622"/>
      <c r="T5" s="623"/>
      <c r="U5" s="364"/>
    </row>
    <row r="6" spans="1:21" s="365" customFormat="1" ht="137.25" customHeight="1">
      <c r="A6" s="613"/>
      <c r="B6" s="614"/>
      <c r="C6" s="616"/>
      <c r="D6" s="614"/>
      <c r="E6" s="613"/>
      <c r="F6" s="613" t="s">
        <v>99</v>
      </c>
      <c r="G6" s="613"/>
      <c r="H6" s="613"/>
      <c r="I6" s="613" t="s">
        <v>100</v>
      </c>
      <c r="J6" s="613"/>
      <c r="K6" s="613"/>
      <c r="L6" s="613" t="s">
        <v>101</v>
      </c>
      <c r="M6" s="613"/>
      <c r="N6" s="613"/>
      <c r="O6" s="613" t="s">
        <v>102</v>
      </c>
      <c r="P6" s="613"/>
      <c r="Q6" s="613"/>
      <c r="R6" s="624"/>
      <c r="S6" s="625"/>
      <c r="T6" s="626"/>
      <c r="U6" s="364"/>
    </row>
    <row r="7" spans="1:21" s="365" customFormat="1" ht="74.25" customHeight="1">
      <c r="A7" s="613"/>
      <c r="B7" s="614"/>
      <c r="C7" s="616"/>
      <c r="D7" s="614"/>
      <c r="E7" s="613"/>
      <c r="F7" s="613" t="s">
        <v>2</v>
      </c>
      <c r="G7" s="613" t="s">
        <v>103</v>
      </c>
      <c r="H7" s="613"/>
      <c r="I7" s="613" t="s">
        <v>2</v>
      </c>
      <c r="J7" s="613" t="s">
        <v>103</v>
      </c>
      <c r="K7" s="613"/>
      <c r="L7" s="613" t="s">
        <v>2</v>
      </c>
      <c r="M7" s="613" t="s">
        <v>103</v>
      </c>
      <c r="N7" s="613"/>
      <c r="O7" s="613" t="s">
        <v>2</v>
      </c>
      <c r="P7" s="613" t="s">
        <v>103</v>
      </c>
      <c r="Q7" s="613"/>
      <c r="R7" s="613" t="s">
        <v>2</v>
      </c>
      <c r="S7" s="613" t="s">
        <v>103</v>
      </c>
      <c r="T7" s="613"/>
      <c r="U7" s="364"/>
    </row>
    <row r="8" spans="1:21" s="158" customFormat="1" ht="74.25" customHeight="1">
      <c r="A8" s="613"/>
      <c r="B8" s="614"/>
      <c r="C8" s="617"/>
      <c r="D8" s="614"/>
      <c r="E8" s="613"/>
      <c r="F8" s="613"/>
      <c r="G8" s="366" t="s">
        <v>82</v>
      </c>
      <c r="H8" s="366" t="s">
        <v>69</v>
      </c>
      <c r="I8" s="613"/>
      <c r="J8" s="366" t="s">
        <v>82</v>
      </c>
      <c r="K8" s="366" t="s">
        <v>69</v>
      </c>
      <c r="L8" s="613"/>
      <c r="M8" s="366" t="s">
        <v>82</v>
      </c>
      <c r="N8" s="366" t="s">
        <v>69</v>
      </c>
      <c r="O8" s="613"/>
      <c r="P8" s="366" t="s">
        <v>82</v>
      </c>
      <c r="Q8" s="366" t="s">
        <v>69</v>
      </c>
      <c r="R8" s="613"/>
      <c r="S8" s="366" t="s">
        <v>82</v>
      </c>
      <c r="T8" s="366" t="s">
        <v>69</v>
      </c>
      <c r="U8" s="358"/>
    </row>
    <row r="9" spans="1:21" s="371" customFormat="1">
      <c r="A9" s="366">
        <v>1</v>
      </c>
      <c r="B9" s="367">
        <v>2</v>
      </c>
      <c r="C9" s="367">
        <v>3</v>
      </c>
      <c r="D9" s="368">
        <v>4</v>
      </c>
      <c r="E9" s="369">
        <v>5</v>
      </c>
      <c r="F9" s="369">
        <v>6</v>
      </c>
      <c r="G9" s="369">
        <v>7</v>
      </c>
      <c r="H9" s="369">
        <v>8</v>
      </c>
      <c r="I9" s="369">
        <v>9</v>
      </c>
      <c r="J9" s="369">
        <v>10</v>
      </c>
      <c r="K9" s="369">
        <v>11</v>
      </c>
      <c r="L9" s="369">
        <v>12</v>
      </c>
      <c r="M9" s="369">
        <v>13</v>
      </c>
      <c r="N9" s="369">
        <v>14</v>
      </c>
      <c r="O9" s="369">
        <v>15</v>
      </c>
      <c r="P9" s="369">
        <v>16</v>
      </c>
      <c r="Q9" s="369">
        <v>17</v>
      </c>
      <c r="R9" s="369">
        <v>18</v>
      </c>
      <c r="S9" s="369">
        <v>19</v>
      </c>
      <c r="T9" s="369">
        <v>20</v>
      </c>
      <c r="U9" s="370"/>
    </row>
    <row r="10" spans="1:21" s="460" customFormat="1" ht="118.5" customHeight="1">
      <c r="A10" s="627" t="s">
        <v>61</v>
      </c>
      <c r="B10" s="629" t="s">
        <v>125</v>
      </c>
      <c r="C10" s="631" t="s">
        <v>162</v>
      </c>
      <c r="D10" s="456" t="s">
        <v>104</v>
      </c>
      <c r="E10" s="457"/>
      <c r="F10" s="458">
        <f>F11</f>
        <v>8435468.7000000011</v>
      </c>
      <c r="G10" s="458">
        <f t="shared" ref="G10:Q10" si="0">G11</f>
        <v>0</v>
      </c>
      <c r="H10" s="458">
        <f t="shared" si="0"/>
        <v>8435468.7000000011</v>
      </c>
      <c r="I10" s="458">
        <f t="shared" si="0"/>
        <v>9448671.5999999996</v>
      </c>
      <c r="J10" s="458">
        <f t="shared" si="0"/>
        <v>1013202.9</v>
      </c>
      <c r="K10" s="458">
        <f t="shared" si="0"/>
        <v>8435468.7000000011</v>
      </c>
      <c r="L10" s="458">
        <f t="shared" si="0"/>
        <v>9448671.5999999996</v>
      </c>
      <c r="M10" s="458">
        <f t="shared" si="0"/>
        <v>1013202.9</v>
      </c>
      <c r="N10" s="458">
        <f t="shared" si="0"/>
        <v>8435468.7000000011</v>
      </c>
      <c r="O10" s="458">
        <f t="shared" si="0"/>
        <v>8789215.3000000007</v>
      </c>
      <c r="P10" s="458">
        <f t="shared" si="0"/>
        <v>943283.10000000009</v>
      </c>
      <c r="Q10" s="458">
        <f t="shared" si="0"/>
        <v>7845932.2000000011</v>
      </c>
      <c r="R10" s="458">
        <f>O10/L10*100</f>
        <v>93.020645357173819</v>
      </c>
      <c r="S10" s="458">
        <f>P10/M10*100</f>
        <v>93.099131477022041</v>
      </c>
      <c r="T10" s="458">
        <f>Q10/N10*100</f>
        <v>93.011218214821895</v>
      </c>
      <c r="U10" s="459"/>
    </row>
    <row r="11" spans="1:21" s="376" customFormat="1" ht="264.75" customHeight="1">
      <c r="A11" s="628"/>
      <c r="B11" s="630"/>
      <c r="C11" s="632"/>
      <c r="D11" s="372" t="s">
        <v>173</v>
      </c>
      <c r="E11" s="373" t="s">
        <v>164</v>
      </c>
      <c r="F11" s="374">
        <f t="shared" ref="F11:Q11" si="1">F29+F88+F124+F149</f>
        <v>8435468.7000000011</v>
      </c>
      <c r="G11" s="374">
        <f t="shared" si="1"/>
        <v>0</v>
      </c>
      <c r="H11" s="374">
        <f t="shared" si="1"/>
        <v>8435468.7000000011</v>
      </c>
      <c r="I11" s="374">
        <f t="shared" si="1"/>
        <v>9448671.5999999996</v>
      </c>
      <c r="J11" s="374">
        <f t="shared" si="1"/>
        <v>1013202.9</v>
      </c>
      <c r="K11" s="374">
        <f t="shared" si="1"/>
        <v>8435468.7000000011</v>
      </c>
      <c r="L11" s="374">
        <f t="shared" si="1"/>
        <v>9448671.5999999996</v>
      </c>
      <c r="M11" s="374">
        <f t="shared" si="1"/>
        <v>1013202.9</v>
      </c>
      <c r="N11" s="374">
        <f t="shared" si="1"/>
        <v>8435468.7000000011</v>
      </c>
      <c r="O11" s="374">
        <f t="shared" si="1"/>
        <v>8789215.3000000007</v>
      </c>
      <c r="P11" s="374">
        <f t="shared" si="1"/>
        <v>943283.10000000009</v>
      </c>
      <c r="Q11" s="374">
        <f t="shared" si="1"/>
        <v>7845932.2000000011</v>
      </c>
      <c r="R11" s="374">
        <f t="shared" ref="R11:S28" si="2">O11/L11*100</f>
        <v>93.020645357173819</v>
      </c>
      <c r="S11" s="374">
        <f>P11/M11*100</f>
        <v>93.099131477022041</v>
      </c>
      <c r="T11" s="374">
        <f t="shared" ref="T11:T28" si="3">Q11/N11*100</f>
        <v>93.011218214821895</v>
      </c>
      <c r="U11" s="375"/>
    </row>
    <row r="12" spans="1:21" s="371" customFormat="1" ht="90.75" hidden="1" customHeight="1">
      <c r="A12" s="377" t="s">
        <v>7</v>
      </c>
      <c r="B12" s="378"/>
      <c r="C12" s="378"/>
      <c r="D12" s="379" t="s">
        <v>104</v>
      </c>
      <c r="E12" s="366"/>
      <c r="F12" s="380"/>
      <c r="G12" s="380"/>
      <c r="H12" s="380"/>
      <c r="I12" s="380"/>
      <c r="J12" s="380"/>
      <c r="K12" s="380"/>
      <c r="L12" s="380"/>
      <c r="M12" s="380"/>
      <c r="N12" s="380"/>
      <c r="O12" s="380"/>
      <c r="P12" s="380"/>
      <c r="Q12" s="380"/>
      <c r="R12" s="374" t="e">
        <f t="shared" si="2"/>
        <v>#DIV/0!</v>
      </c>
      <c r="S12" s="374" t="e">
        <f t="shared" si="2"/>
        <v>#DIV/0!</v>
      </c>
      <c r="T12" s="374" t="e">
        <f t="shared" si="3"/>
        <v>#DIV/0!</v>
      </c>
      <c r="U12" s="370"/>
    </row>
    <row r="13" spans="1:21" s="371" customFormat="1" ht="34" hidden="1">
      <c r="A13" s="381"/>
      <c r="B13" s="382"/>
      <c r="C13" s="382"/>
      <c r="D13" s="383" t="s">
        <v>105</v>
      </c>
      <c r="E13" s="366"/>
      <c r="F13" s="384"/>
      <c r="G13" s="384"/>
      <c r="H13" s="384"/>
      <c r="I13" s="384"/>
      <c r="J13" s="384"/>
      <c r="K13" s="384"/>
      <c r="L13" s="384"/>
      <c r="M13" s="384"/>
      <c r="N13" s="384"/>
      <c r="O13" s="384"/>
      <c r="P13" s="384"/>
      <c r="Q13" s="384"/>
      <c r="R13" s="374" t="e">
        <f t="shared" si="2"/>
        <v>#DIV/0!</v>
      </c>
      <c r="S13" s="374" t="e">
        <f t="shared" si="2"/>
        <v>#DIV/0!</v>
      </c>
      <c r="T13" s="374" t="e">
        <f t="shared" si="3"/>
        <v>#DIV/0!</v>
      </c>
      <c r="U13" s="370"/>
    </row>
    <row r="14" spans="1:21" s="371" customFormat="1" ht="34" hidden="1">
      <c r="A14" s="381"/>
      <c r="B14" s="382"/>
      <c r="C14" s="382"/>
      <c r="D14" s="383" t="s">
        <v>105</v>
      </c>
      <c r="E14" s="366"/>
      <c r="F14" s="384"/>
      <c r="G14" s="384"/>
      <c r="H14" s="384"/>
      <c r="I14" s="384"/>
      <c r="J14" s="384"/>
      <c r="K14" s="384"/>
      <c r="L14" s="384"/>
      <c r="M14" s="384"/>
      <c r="N14" s="384"/>
      <c r="O14" s="384"/>
      <c r="P14" s="384"/>
      <c r="Q14" s="384"/>
      <c r="R14" s="374" t="e">
        <f t="shared" si="2"/>
        <v>#DIV/0!</v>
      </c>
      <c r="S14" s="374" t="e">
        <f t="shared" si="2"/>
        <v>#DIV/0!</v>
      </c>
      <c r="T14" s="374" t="e">
        <f t="shared" si="3"/>
        <v>#DIV/0!</v>
      </c>
      <c r="U14" s="370"/>
    </row>
    <row r="15" spans="1:21" s="371" customFormat="1" ht="34" hidden="1">
      <c r="A15" s="381"/>
      <c r="B15" s="382"/>
      <c r="C15" s="382"/>
      <c r="D15" s="383" t="s">
        <v>106</v>
      </c>
      <c r="E15" s="366"/>
      <c r="F15" s="384"/>
      <c r="G15" s="384"/>
      <c r="H15" s="384"/>
      <c r="I15" s="384"/>
      <c r="J15" s="384"/>
      <c r="K15" s="384"/>
      <c r="L15" s="384"/>
      <c r="M15" s="384"/>
      <c r="N15" s="384"/>
      <c r="O15" s="384"/>
      <c r="P15" s="384"/>
      <c r="Q15" s="384"/>
      <c r="R15" s="374" t="e">
        <f t="shared" si="2"/>
        <v>#DIV/0!</v>
      </c>
      <c r="S15" s="374" t="e">
        <f t="shared" si="2"/>
        <v>#DIV/0!</v>
      </c>
      <c r="T15" s="374" t="e">
        <f t="shared" si="3"/>
        <v>#DIV/0!</v>
      </c>
      <c r="U15" s="370"/>
    </row>
    <row r="16" spans="1:21" s="371" customFormat="1" ht="68" hidden="1">
      <c r="A16" s="377" t="s">
        <v>83</v>
      </c>
      <c r="B16" s="378"/>
      <c r="C16" s="378"/>
      <c r="D16" s="379" t="s">
        <v>104</v>
      </c>
      <c r="E16" s="366"/>
      <c r="F16" s="384"/>
      <c r="G16" s="384"/>
      <c r="H16" s="384"/>
      <c r="I16" s="384"/>
      <c r="J16" s="384"/>
      <c r="K16" s="384"/>
      <c r="L16" s="384"/>
      <c r="M16" s="384"/>
      <c r="N16" s="384"/>
      <c r="O16" s="384"/>
      <c r="P16" s="384"/>
      <c r="Q16" s="384"/>
      <c r="R16" s="374" t="e">
        <f t="shared" si="2"/>
        <v>#DIV/0!</v>
      </c>
      <c r="S16" s="374" t="e">
        <f t="shared" si="2"/>
        <v>#DIV/0!</v>
      </c>
      <c r="T16" s="374" t="e">
        <f t="shared" si="3"/>
        <v>#DIV/0!</v>
      </c>
      <c r="U16" s="370"/>
    </row>
    <row r="17" spans="1:22" s="371" customFormat="1" ht="34" hidden="1">
      <c r="A17" s="381"/>
      <c r="B17" s="382"/>
      <c r="C17" s="382"/>
      <c r="D17" s="383" t="s">
        <v>105</v>
      </c>
      <c r="E17" s="366"/>
      <c r="F17" s="384"/>
      <c r="G17" s="384"/>
      <c r="H17" s="384"/>
      <c r="I17" s="384"/>
      <c r="J17" s="384"/>
      <c r="K17" s="384"/>
      <c r="L17" s="384"/>
      <c r="M17" s="384"/>
      <c r="N17" s="384"/>
      <c r="O17" s="384"/>
      <c r="P17" s="384"/>
      <c r="Q17" s="384"/>
      <c r="R17" s="374" t="e">
        <f t="shared" si="2"/>
        <v>#DIV/0!</v>
      </c>
      <c r="S17" s="374" t="e">
        <f t="shared" si="2"/>
        <v>#DIV/0!</v>
      </c>
      <c r="T17" s="374" t="e">
        <f t="shared" si="3"/>
        <v>#DIV/0!</v>
      </c>
      <c r="U17" s="370"/>
    </row>
    <row r="18" spans="1:22" s="371" customFormat="1" ht="34" hidden="1">
      <c r="A18" s="381"/>
      <c r="B18" s="382"/>
      <c r="C18" s="382"/>
      <c r="D18" s="383" t="s">
        <v>105</v>
      </c>
      <c r="E18" s="366"/>
      <c r="F18" s="384"/>
      <c r="G18" s="384"/>
      <c r="H18" s="384"/>
      <c r="I18" s="384"/>
      <c r="J18" s="384"/>
      <c r="K18" s="384"/>
      <c r="L18" s="384"/>
      <c r="M18" s="384"/>
      <c r="N18" s="384"/>
      <c r="O18" s="384"/>
      <c r="P18" s="384"/>
      <c r="Q18" s="384"/>
      <c r="R18" s="374" t="e">
        <f t="shared" si="2"/>
        <v>#DIV/0!</v>
      </c>
      <c r="S18" s="374" t="e">
        <f t="shared" si="2"/>
        <v>#DIV/0!</v>
      </c>
      <c r="T18" s="374" t="e">
        <f t="shared" si="3"/>
        <v>#DIV/0!</v>
      </c>
      <c r="U18" s="370"/>
    </row>
    <row r="19" spans="1:22" s="371" customFormat="1" ht="34" hidden="1">
      <c r="A19" s="381"/>
      <c r="B19" s="382"/>
      <c r="C19" s="382"/>
      <c r="D19" s="383" t="s">
        <v>106</v>
      </c>
      <c r="E19" s="366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74" t="e">
        <f t="shared" si="2"/>
        <v>#DIV/0!</v>
      </c>
      <c r="S19" s="374" t="e">
        <f t="shared" si="2"/>
        <v>#DIV/0!</v>
      </c>
      <c r="T19" s="374" t="e">
        <f t="shared" si="3"/>
        <v>#DIV/0!</v>
      </c>
      <c r="U19" s="370"/>
    </row>
    <row r="20" spans="1:22" s="371" customFormat="1" ht="68" hidden="1">
      <c r="A20" s="377" t="s">
        <v>9</v>
      </c>
      <c r="B20" s="378"/>
      <c r="C20" s="378"/>
      <c r="D20" s="379" t="s">
        <v>104</v>
      </c>
      <c r="E20" s="366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74" t="e">
        <f t="shared" si="2"/>
        <v>#DIV/0!</v>
      </c>
      <c r="S20" s="374" t="e">
        <f t="shared" si="2"/>
        <v>#DIV/0!</v>
      </c>
      <c r="T20" s="374" t="e">
        <f t="shared" si="3"/>
        <v>#DIV/0!</v>
      </c>
      <c r="U20" s="370"/>
    </row>
    <row r="21" spans="1:22" s="371" customFormat="1" ht="34" hidden="1">
      <c r="A21" s="381"/>
      <c r="B21" s="382"/>
      <c r="C21" s="382"/>
      <c r="D21" s="383" t="s">
        <v>105</v>
      </c>
      <c r="E21" s="366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74" t="e">
        <f t="shared" si="2"/>
        <v>#DIV/0!</v>
      </c>
      <c r="S21" s="374" t="e">
        <f t="shared" si="2"/>
        <v>#DIV/0!</v>
      </c>
      <c r="T21" s="374" t="e">
        <f t="shared" si="3"/>
        <v>#DIV/0!</v>
      </c>
      <c r="U21" s="370"/>
    </row>
    <row r="22" spans="1:22" s="371" customFormat="1" ht="34" hidden="1">
      <c r="A22" s="381"/>
      <c r="B22" s="382"/>
      <c r="C22" s="382"/>
      <c r="D22" s="383" t="s">
        <v>105</v>
      </c>
      <c r="E22" s="366"/>
      <c r="F22" s="384"/>
      <c r="G22" s="384"/>
      <c r="H22" s="384"/>
      <c r="I22" s="384"/>
      <c r="J22" s="384"/>
      <c r="K22" s="384"/>
      <c r="L22" s="384"/>
      <c r="M22" s="384"/>
      <c r="N22" s="384"/>
      <c r="O22" s="384"/>
      <c r="P22" s="384"/>
      <c r="Q22" s="384"/>
      <c r="R22" s="374" t="e">
        <f t="shared" si="2"/>
        <v>#DIV/0!</v>
      </c>
      <c r="S22" s="374" t="e">
        <f t="shared" si="2"/>
        <v>#DIV/0!</v>
      </c>
      <c r="T22" s="374" t="e">
        <f t="shared" si="3"/>
        <v>#DIV/0!</v>
      </c>
      <c r="U22" s="370"/>
    </row>
    <row r="23" spans="1:22" s="371" customFormat="1" ht="34" hidden="1">
      <c r="A23" s="381"/>
      <c r="B23" s="382"/>
      <c r="C23" s="382"/>
      <c r="D23" s="383" t="s">
        <v>106</v>
      </c>
      <c r="E23" s="366"/>
      <c r="F23" s="384"/>
      <c r="G23" s="384"/>
      <c r="H23" s="384"/>
      <c r="I23" s="384"/>
      <c r="J23" s="384"/>
      <c r="K23" s="384"/>
      <c r="L23" s="384"/>
      <c r="M23" s="384"/>
      <c r="N23" s="384"/>
      <c r="O23" s="384"/>
      <c r="P23" s="384"/>
      <c r="Q23" s="384"/>
      <c r="R23" s="374" t="e">
        <f t="shared" si="2"/>
        <v>#DIV/0!</v>
      </c>
      <c r="S23" s="374" t="e">
        <f t="shared" si="2"/>
        <v>#DIV/0!</v>
      </c>
      <c r="T23" s="374" t="e">
        <f t="shared" si="3"/>
        <v>#DIV/0!</v>
      </c>
      <c r="U23" s="370"/>
    </row>
    <row r="24" spans="1:22" s="371" customFormat="1" ht="68" hidden="1">
      <c r="A24" s="377" t="s">
        <v>84</v>
      </c>
      <c r="B24" s="378"/>
      <c r="C24" s="378"/>
      <c r="D24" s="379" t="s">
        <v>104</v>
      </c>
      <c r="E24" s="366"/>
      <c r="F24" s="384"/>
      <c r="G24" s="384"/>
      <c r="H24" s="384"/>
      <c r="I24" s="384"/>
      <c r="J24" s="384"/>
      <c r="K24" s="384"/>
      <c r="L24" s="384"/>
      <c r="M24" s="384"/>
      <c r="N24" s="384"/>
      <c r="O24" s="384"/>
      <c r="P24" s="384"/>
      <c r="Q24" s="384"/>
      <c r="R24" s="374" t="e">
        <f t="shared" si="2"/>
        <v>#DIV/0!</v>
      </c>
      <c r="S24" s="374" t="e">
        <f t="shared" si="2"/>
        <v>#DIV/0!</v>
      </c>
      <c r="T24" s="374" t="e">
        <f t="shared" si="3"/>
        <v>#DIV/0!</v>
      </c>
      <c r="U24" s="370"/>
    </row>
    <row r="25" spans="1:22" s="371" customFormat="1" ht="34" hidden="1">
      <c r="A25" s="381"/>
      <c r="B25" s="382"/>
      <c r="C25" s="382"/>
      <c r="D25" s="383" t="s">
        <v>105</v>
      </c>
      <c r="E25" s="366"/>
      <c r="F25" s="384"/>
      <c r="G25" s="384"/>
      <c r="H25" s="384"/>
      <c r="I25" s="384"/>
      <c r="J25" s="384"/>
      <c r="K25" s="384"/>
      <c r="L25" s="384"/>
      <c r="M25" s="384"/>
      <c r="N25" s="384"/>
      <c r="O25" s="384"/>
      <c r="P25" s="384"/>
      <c r="Q25" s="384"/>
      <c r="R25" s="374" t="e">
        <f t="shared" si="2"/>
        <v>#DIV/0!</v>
      </c>
      <c r="S25" s="374" t="e">
        <f t="shared" si="2"/>
        <v>#DIV/0!</v>
      </c>
      <c r="T25" s="374" t="e">
        <f t="shared" si="3"/>
        <v>#DIV/0!</v>
      </c>
      <c r="U25" s="370"/>
    </row>
    <row r="26" spans="1:22" s="371" customFormat="1" ht="34" hidden="1">
      <c r="A26" s="381"/>
      <c r="B26" s="382"/>
      <c r="C26" s="382"/>
      <c r="D26" s="383" t="s">
        <v>105</v>
      </c>
      <c r="E26" s="366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74" t="e">
        <f t="shared" si="2"/>
        <v>#DIV/0!</v>
      </c>
      <c r="S26" s="374" t="e">
        <f t="shared" si="2"/>
        <v>#DIV/0!</v>
      </c>
      <c r="T26" s="374" t="e">
        <f t="shared" si="3"/>
        <v>#DIV/0!</v>
      </c>
      <c r="U26" s="370"/>
    </row>
    <row r="27" spans="1:22" s="371" customFormat="1" ht="34" hidden="1">
      <c r="A27" s="385" t="s">
        <v>49</v>
      </c>
      <c r="B27" s="295"/>
      <c r="C27" s="295"/>
      <c r="D27" s="383" t="s">
        <v>106</v>
      </c>
      <c r="E27" s="366"/>
      <c r="F27" s="384"/>
      <c r="G27" s="384"/>
      <c r="H27" s="384"/>
      <c r="I27" s="384"/>
      <c r="J27" s="384"/>
      <c r="K27" s="384"/>
      <c r="L27" s="384"/>
      <c r="M27" s="384"/>
      <c r="N27" s="384"/>
      <c r="O27" s="384"/>
      <c r="P27" s="384"/>
      <c r="Q27" s="384"/>
      <c r="R27" s="374" t="e">
        <f t="shared" si="2"/>
        <v>#DIV/0!</v>
      </c>
      <c r="S27" s="374" t="e">
        <f t="shared" si="2"/>
        <v>#DIV/0!</v>
      </c>
      <c r="T27" s="374" t="e">
        <f t="shared" si="3"/>
        <v>#DIV/0!</v>
      </c>
      <c r="U27" s="370"/>
    </row>
    <row r="28" spans="1:22" s="465" customFormat="1" ht="212.25" customHeight="1">
      <c r="A28" s="633" t="s">
        <v>149</v>
      </c>
      <c r="B28" s="629" t="s">
        <v>50</v>
      </c>
      <c r="C28" s="635" t="s">
        <v>165</v>
      </c>
      <c r="D28" s="461" t="s">
        <v>104</v>
      </c>
      <c r="E28" s="462"/>
      <c r="F28" s="463">
        <f>F29</f>
        <v>7589214</v>
      </c>
      <c r="G28" s="463">
        <f t="shared" ref="G28:Q28" si="4">G29</f>
        <v>0</v>
      </c>
      <c r="H28" s="463">
        <f t="shared" si="4"/>
        <v>7589214</v>
      </c>
      <c r="I28" s="463">
        <f t="shared" si="4"/>
        <v>8602416.8999999985</v>
      </c>
      <c r="J28" s="463">
        <f t="shared" si="4"/>
        <v>1013202.9</v>
      </c>
      <c r="K28" s="463">
        <f t="shared" si="4"/>
        <v>7589214</v>
      </c>
      <c r="L28" s="463">
        <f t="shared" si="4"/>
        <v>8602416.8999999985</v>
      </c>
      <c r="M28" s="463">
        <f t="shared" si="4"/>
        <v>1013202.9</v>
      </c>
      <c r="N28" s="463">
        <f t="shared" si="4"/>
        <v>7589214</v>
      </c>
      <c r="O28" s="463">
        <f t="shared" si="4"/>
        <v>7943256.5</v>
      </c>
      <c r="P28" s="463">
        <f t="shared" si="4"/>
        <v>943283.10000000009</v>
      </c>
      <c r="Q28" s="463">
        <f t="shared" si="4"/>
        <v>6999973.4000000004</v>
      </c>
      <c r="R28" s="463">
        <f t="shared" si="2"/>
        <v>92.337497616512891</v>
      </c>
      <c r="S28" s="463">
        <f>P28/M28*100</f>
        <v>93.099131477022041</v>
      </c>
      <c r="T28" s="463">
        <f t="shared" si="3"/>
        <v>92.23581519772668</v>
      </c>
      <c r="U28" s="464"/>
    </row>
    <row r="29" spans="1:22" s="376" customFormat="1" ht="409.5" customHeight="1">
      <c r="A29" s="634"/>
      <c r="B29" s="630"/>
      <c r="C29" s="636"/>
      <c r="D29" s="387" t="s">
        <v>173</v>
      </c>
      <c r="E29" s="366" t="s">
        <v>175</v>
      </c>
      <c r="F29" s="374">
        <f>F30+F31+F32++F33+F34+F35+F36+F37+F38</f>
        <v>7589214</v>
      </c>
      <c r="G29" s="374">
        <f t="shared" ref="G29:Q29" si="5">G30+G31+G32++G33+G34+G35+G36+G37+G38</f>
        <v>0</v>
      </c>
      <c r="H29" s="374">
        <f t="shared" si="5"/>
        <v>7589214</v>
      </c>
      <c r="I29" s="374">
        <f>I30+I31+I32++I33+I34+I35+I36+I37+I38</f>
        <v>8602416.8999999985</v>
      </c>
      <c r="J29" s="374">
        <f t="shared" si="5"/>
        <v>1013202.9</v>
      </c>
      <c r="K29" s="374">
        <f t="shared" si="5"/>
        <v>7589214</v>
      </c>
      <c r="L29" s="374">
        <f>L30+L31+L32++L33+L34+L35+L36+L37+L38</f>
        <v>8602416.8999999985</v>
      </c>
      <c r="M29" s="374">
        <f t="shared" si="5"/>
        <v>1013202.9</v>
      </c>
      <c r="N29" s="374">
        <f t="shared" si="5"/>
        <v>7589214</v>
      </c>
      <c r="O29" s="374">
        <f>O30+O31+O32++O33+O34+O35+O36+O37+O38</f>
        <v>7943256.5</v>
      </c>
      <c r="P29" s="374">
        <f t="shared" si="5"/>
        <v>943283.10000000009</v>
      </c>
      <c r="Q29" s="374">
        <f t="shared" si="5"/>
        <v>6999973.4000000004</v>
      </c>
      <c r="R29" s="374">
        <f t="shared" ref="R29:R92" si="6">O29/L29*100</f>
        <v>92.337497616512891</v>
      </c>
      <c r="S29" s="374">
        <f t="shared" ref="S29:S67" si="7">P29/M29*100</f>
        <v>93.099131477022041</v>
      </c>
      <c r="T29" s="374">
        <f t="shared" ref="T29:T92" si="8">Q29/N29*100</f>
        <v>92.23581519772668</v>
      </c>
      <c r="U29" s="375"/>
    </row>
    <row r="30" spans="1:22" s="376" customFormat="1" ht="79.5" customHeight="1">
      <c r="A30" s="388"/>
      <c r="B30" s="389"/>
      <c r="C30" s="390"/>
      <c r="D30" s="391"/>
      <c r="E30" s="373" t="s">
        <v>176</v>
      </c>
      <c r="F30" s="374">
        <f>G30+H30</f>
        <v>2324314.4</v>
      </c>
      <c r="G30" s="374">
        <f>G51</f>
        <v>0</v>
      </c>
      <c r="H30" s="374">
        <f>H41</f>
        <v>2324314.4</v>
      </c>
      <c r="I30" s="374">
        <f t="shared" ref="I30:I38" si="9">J30+K30</f>
        <v>2324314.4</v>
      </c>
      <c r="J30" s="374">
        <f>J51</f>
        <v>0</v>
      </c>
      <c r="K30" s="374">
        <f>K41</f>
        <v>2324314.4</v>
      </c>
      <c r="L30" s="374">
        <f t="shared" ref="L30:L38" si="10">M30+N30</f>
        <v>2324314.4</v>
      </c>
      <c r="M30" s="374">
        <f>M51</f>
        <v>0</v>
      </c>
      <c r="N30" s="374">
        <f>N41</f>
        <v>2324314.4</v>
      </c>
      <c r="O30" s="374">
        <f t="shared" ref="O30:O38" si="11">P30+Q30</f>
        <v>2324314</v>
      </c>
      <c r="P30" s="374">
        <f>P51</f>
        <v>0</v>
      </c>
      <c r="Q30" s="374">
        <f>Q41</f>
        <v>2324314</v>
      </c>
      <c r="R30" s="374">
        <f t="shared" si="6"/>
        <v>99.999982790624202</v>
      </c>
      <c r="S30" s="374"/>
      <c r="T30" s="374">
        <f t="shared" si="8"/>
        <v>99.999982790624202</v>
      </c>
      <c r="U30" s="392">
        <f>Q30+Q31+Q32+Q33+Q35+Q37+Q38</f>
        <v>6231851.7000000002</v>
      </c>
      <c r="V30" s="393"/>
    </row>
    <row r="31" spans="1:22" s="376" customFormat="1" ht="79.5" customHeight="1">
      <c r="A31" s="388"/>
      <c r="B31" s="389"/>
      <c r="C31" s="390"/>
      <c r="D31" s="391"/>
      <c r="E31" s="373" t="s">
        <v>177</v>
      </c>
      <c r="F31" s="374">
        <f t="shared" ref="F31:F38" si="12">G31+H31</f>
        <v>509653.8</v>
      </c>
      <c r="G31" s="374">
        <f t="shared" ref="G31:N33" si="13">G42</f>
        <v>0</v>
      </c>
      <c r="H31" s="374">
        <f t="shared" si="13"/>
        <v>509653.8</v>
      </c>
      <c r="I31" s="374">
        <f t="shared" si="9"/>
        <v>509653.8</v>
      </c>
      <c r="J31" s="374">
        <f t="shared" si="13"/>
        <v>0</v>
      </c>
      <c r="K31" s="374">
        <f t="shared" si="13"/>
        <v>509653.8</v>
      </c>
      <c r="L31" s="374">
        <f t="shared" si="10"/>
        <v>509653.8</v>
      </c>
      <c r="M31" s="374">
        <f t="shared" si="13"/>
        <v>0</v>
      </c>
      <c r="N31" s="374">
        <f t="shared" si="13"/>
        <v>509653.8</v>
      </c>
      <c r="O31" s="374">
        <f t="shared" si="11"/>
        <v>413285.1</v>
      </c>
      <c r="P31" s="374">
        <f t="shared" ref="P31:Q33" si="14">P42</f>
        <v>0</v>
      </c>
      <c r="Q31" s="374">
        <f t="shared" si="14"/>
        <v>413285.1</v>
      </c>
      <c r="R31" s="374">
        <f t="shared" si="6"/>
        <v>81.091340827832539</v>
      </c>
      <c r="S31" s="374"/>
      <c r="T31" s="374">
        <f t="shared" si="8"/>
        <v>81.091340827832539</v>
      </c>
      <c r="U31" s="375"/>
    </row>
    <row r="32" spans="1:22" s="376" customFormat="1" ht="79.5" customHeight="1">
      <c r="A32" s="388"/>
      <c r="B32" s="389"/>
      <c r="C32" s="390"/>
      <c r="D32" s="391"/>
      <c r="E32" s="373" t="s">
        <v>178</v>
      </c>
      <c r="F32" s="374">
        <f t="shared" si="12"/>
        <v>567831.9</v>
      </c>
      <c r="G32" s="374">
        <f t="shared" si="13"/>
        <v>0</v>
      </c>
      <c r="H32" s="374">
        <f t="shared" si="13"/>
        <v>567831.9</v>
      </c>
      <c r="I32" s="374">
        <f t="shared" si="9"/>
        <v>567831.9</v>
      </c>
      <c r="J32" s="374">
        <f t="shared" si="13"/>
        <v>0</v>
      </c>
      <c r="K32" s="374">
        <f t="shared" si="13"/>
        <v>567831.9</v>
      </c>
      <c r="L32" s="374">
        <f t="shared" si="10"/>
        <v>567831.9</v>
      </c>
      <c r="M32" s="374">
        <f t="shared" si="13"/>
        <v>0</v>
      </c>
      <c r="N32" s="374">
        <f t="shared" si="13"/>
        <v>567831.9</v>
      </c>
      <c r="O32" s="374">
        <f t="shared" si="11"/>
        <v>567699.80000000005</v>
      </c>
      <c r="P32" s="374">
        <f t="shared" si="14"/>
        <v>0</v>
      </c>
      <c r="Q32" s="374">
        <f t="shared" si="14"/>
        <v>567699.80000000005</v>
      </c>
      <c r="R32" s="374">
        <f t="shared" si="6"/>
        <v>99.976736072770834</v>
      </c>
      <c r="S32" s="374"/>
      <c r="T32" s="374">
        <f t="shared" si="8"/>
        <v>99.976736072770834</v>
      </c>
      <c r="U32" s="375"/>
    </row>
    <row r="33" spans="1:21" s="376" customFormat="1" ht="79.5" customHeight="1">
      <c r="A33" s="388"/>
      <c r="B33" s="389"/>
      <c r="C33" s="390"/>
      <c r="D33" s="391"/>
      <c r="E33" s="373" t="s">
        <v>179</v>
      </c>
      <c r="F33" s="374">
        <f t="shared" si="12"/>
        <v>620861</v>
      </c>
      <c r="G33" s="374">
        <f t="shared" si="13"/>
        <v>0</v>
      </c>
      <c r="H33" s="374">
        <f t="shared" si="13"/>
        <v>620861</v>
      </c>
      <c r="I33" s="374">
        <f t="shared" si="9"/>
        <v>620861</v>
      </c>
      <c r="J33" s="374">
        <f t="shared" si="13"/>
        <v>0</v>
      </c>
      <c r="K33" s="374">
        <f t="shared" si="13"/>
        <v>620861</v>
      </c>
      <c r="L33" s="374">
        <f t="shared" si="10"/>
        <v>620861</v>
      </c>
      <c r="M33" s="374">
        <f t="shared" si="13"/>
        <v>0</v>
      </c>
      <c r="N33" s="374">
        <f t="shared" si="13"/>
        <v>620861</v>
      </c>
      <c r="O33" s="374">
        <f t="shared" si="11"/>
        <v>129999.9</v>
      </c>
      <c r="P33" s="374">
        <f t="shared" si="14"/>
        <v>0</v>
      </c>
      <c r="Q33" s="374">
        <f t="shared" si="14"/>
        <v>129999.9</v>
      </c>
      <c r="R33" s="374">
        <f t="shared" si="6"/>
        <v>20.93864810319862</v>
      </c>
      <c r="S33" s="374"/>
      <c r="T33" s="374">
        <f t="shared" si="8"/>
        <v>20.93864810319862</v>
      </c>
      <c r="U33" s="375"/>
    </row>
    <row r="34" spans="1:21" s="376" customFormat="1" ht="79.5" customHeight="1">
      <c r="A34" s="388"/>
      <c r="B34" s="389"/>
      <c r="C34" s="390"/>
      <c r="D34" s="391"/>
      <c r="E34" s="373" t="s">
        <v>301</v>
      </c>
      <c r="F34" s="374">
        <f t="shared" si="12"/>
        <v>770000</v>
      </c>
      <c r="G34" s="374">
        <f>G45</f>
        <v>0</v>
      </c>
      <c r="H34" s="374">
        <f>H45</f>
        <v>770000</v>
      </c>
      <c r="I34" s="374">
        <f t="shared" si="9"/>
        <v>770000</v>
      </c>
      <c r="J34" s="374">
        <f>J45</f>
        <v>0</v>
      </c>
      <c r="K34" s="374">
        <f>K45</f>
        <v>770000</v>
      </c>
      <c r="L34" s="374">
        <f t="shared" si="10"/>
        <v>770000</v>
      </c>
      <c r="M34" s="374">
        <f>M45</f>
        <v>0</v>
      </c>
      <c r="N34" s="374">
        <f>N45</f>
        <v>770000</v>
      </c>
      <c r="O34" s="374">
        <f t="shared" si="11"/>
        <v>768121.7</v>
      </c>
      <c r="P34" s="374">
        <f>P45</f>
        <v>0</v>
      </c>
      <c r="Q34" s="374">
        <f>Q45</f>
        <v>768121.7</v>
      </c>
      <c r="R34" s="374">
        <f t="shared" si="6"/>
        <v>99.756064935064927</v>
      </c>
      <c r="S34" s="374"/>
      <c r="T34" s="374">
        <f t="shared" si="8"/>
        <v>99.756064935064927</v>
      </c>
      <c r="U34" s="375"/>
    </row>
    <row r="35" spans="1:21" s="376" customFormat="1" ht="79.5" customHeight="1">
      <c r="A35" s="388"/>
      <c r="B35" s="389"/>
      <c r="C35" s="390"/>
      <c r="D35" s="391"/>
      <c r="E35" s="373" t="s">
        <v>181</v>
      </c>
      <c r="F35" s="374">
        <f t="shared" si="12"/>
        <v>2796552.9</v>
      </c>
      <c r="G35" s="374">
        <f>G82</f>
        <v>0</v>
      </c>
      <c r="H35" s="374">
        <f>H82</f>
        <v>2796552.9</v>
      </c>
      <c r="I35" s="374">
        <f t="shared" si="9"/>
        <v>2796552.9</v>
      </c>
      <c r="J35" s="374">
        <f t="shared" ref="J35:K35" si="15">J82</f>
        <v>0</v>
      </c>
      <c r="K35" s="374">
        <f t="shared" si="15"/>
        <v>2796552.9</v>
      </c>
      <c r="L35" s="374">
        <f t="shared" si="10"/>
        <v>2796552.9</v>
      </c>
      <c r="M35" s="374">
        <f t="shared" ref="M35:N35" si="16">M82</f>
        <v>0</v>
      </c>
      <c r="N35" s="374">
        <f t="shared" si="16"/>
        <v>2796552.9</v>
      </c>
      <c r="O35" s="374">
        <f t="shared" si="11"/>
        <v>2796552.9</v>
      </c>
      <c r="P35" s="374">
        <f t="shared" ref="P35:Q35" si="17">P82</f>
        <v>0</v>
      </c>
      <c r="Q35" s="374">
        <f t="shared" si="17"/>
        <v>2796552.9</v>
      </c>
      <c r="R35" s="374">
        <f t="shared" si="6"/>
        <v>100</v>
      </c>
      <c r="S35" s="374"/>
      <c r="T35" s="374">
        <f t="shared" si="8"/>
        <v>100</v>
      </c>
      <c r="U35" s="375"/>
    </row>
    <row r="36" spans="1:21" s="376" customFormat="1" ht="79.5" customHeight="1">
      <c r="A36" s="388"/>
      <c r="B36" s="389"/>
      <c r="C36" s="390"/>
      <c r="D36" s="391"/>
      <c r="E36" s="394" t="s">
        <v>297</v>
      </c>
      <c r="F36" s="374">
        <f t="shared" si="12"/>
        <v>0</v>
      </c>
      <c r="G36" s="374">
        <f t="shared" ref="G36:H38" si="18">G46</f>
        <v>0</v>
      </c>
      <c r="H36" s="374">
        <f t="shared" si="18"/>
        <v>0</v>
      </c>
      <c r="I36" s="374">
        <f t="shared" si="9"/>
        <v>524943.30000000005</v>
      </c>
      <c r="J36" s="374">
        <f t="shared" ref="J36:K38" si="19">J46</f>
        <v>524943.30000000005</v>
      </c>
      <c r="K36" s="374">
        <f t="shared" si="19"/>
        <v>0</v>
      </c>
      <c r="L36" s="374">
        <f t="shared" si="10"/>
        <v>524943.30000000005</v>
      </c>
      <c r="M36" s="374">
        <f t="shared" ref="M36:N38" si="20">M46</f>
        <v>524943.30000000005</v>
      </c>
      <c r="N36" s="374">
        <f t="shared" si="20"/>
        <v>0</v>
      </c>
      <c r="O36" s="374">
        <f t="shared" si="11"/>
        <v>524943.30000000005</v>
      </c>
      <c r="P36" s="374">
        <f t="shared" ref="P36:Q38" si="21">P46</f>
        <v>524943.30000000005</v>
      </c>
      <c r="Q36" s="374">
        <f t="shared" si="21"/>
        <v>0</v>
      </c>
      <c r="R36" s="374">
        <f t="shared" si="6"/>
        <v>100</v>
      </c>
      <c r="S36" s="374">
        <f t="shared" si="7"/>
        <v>100</v>
      </c>
      <c r="T36" s="374"/>
      <c r="U36" s="375"/>
    </row>
    <row r="37" spans="1:21" s="376" customFormat="1" ht="79.5" customHeight="1">
      <c r="A37" s="388"/>
      <c r="B37" s="389"/>
      <c r="C37" s="390"/>
      <c r="D37" s="391"/>
      <c r="E37" s="394" t="s">
        <v>293</v>
      </c>
      <c r="F37" s="374">
        <f t="shared" si="12"/>
        <v>0</v>
      </c>
      <c r="G37" s="374">
        <f t="shared" si="18"/>
        <v>0</v>
      </c>
      <c r="H37" s="374">
        <f t="shared" si="18"/>
        <v>0</v>
      </c>
      <c r="I37" s="374">
        <f t="shared" si="9"/>
        <v>118259.6</v>
      </c>
      <c r="J37" s="374">
        <f t="shared" si="19"/>
        <v>118259.6</v>
      </c>
      <c r="K37" s="374">
        <f t="shared" si="19"/>
        <v>0</v>
      </c>
      <c r="L37" s="374">
        <f t="shared" si="10"/>
        <v>118259.6</v>
      </c>
      <c r="M37" s="374">
        <f t="shared" si="20"/>
        <v>118259.6</v>
      </c>
      <c r="N37" s="374">
        <f t="shared" si="20"/>
        <v>0</v>
      </c>
      <c r="O37" s="374">
        <f t="shared" si="11"/>
        <v>48339.799999999996</v>
      </c>
      <c r="P37" s="374">
        <f t="shared" si="21"/>
        <v>48339.799999999996</v>
      </c>
      <c r="Q37" s="374">
        <f t="shared" si="21"/>
        <v>0</v>
      </c>
      <c r="R37" s="374">
        <f t="shared" si="6"/>
        <v>40.876004992406529</v>
      </c>
      <c r="S37" s="374">
        <f t="shared" si="7"/>
        <v>40.876004992406529</v>
      </c>
      <c r="T37" s="374"/>
      <c r="U37" s="375"/>
    </row>
    <row r="38" spans="1:21" s="376" customFormat="1" ht="79.5" customHeight="1">
      <c r="A38" s="388"/>
      <c r="B38" s="389"/>
      <c r="C38" s="390"/>
      <c r="D38" s="386"/>
      <c r="E38" s="394" t="s">
        <v>292</v>
      </c>
      <c r="F38" s="374">
        <f t="shared" si="12"/>
        <v>0</v>
      </c>
      <c r="G38" s="374">
        <f t="shared" si="18"/>
        <v>0</v>
      </c>
      <c r="H38" s="374">
        <f t="shared" si="18"/>
        <v>0</v>
      </c>
      <c r="I38" s="374">
        <f t="shared" si="9"/>
        <v>370000</v>
      </c>
      <c r="J38" s="374">
        <f t="shared" si="19"/>
        <v>370000</v>
      </c>
      <c r="K38" s="374">
        <f t="shared" si="19"/>
        <v>0</v>
      </c>
      <c r="L38" s="374">
        <f t="shared" si="10"/>
        <v>370000</v>
      </c>
      <c r="M38" s="374">
        <f t="shared" si="20"/>
        <v>370000</v>
      </c>
      <c r="N38" s="374">
        <f t="shared" si="20"/>
        <v>0</v>
      </c>
      <c r="O38" s="374">
        <f t="shared" si="11"/>
        <v>370000</v>
      </c>
      <c r="P38" s="374">
        <f t="shared" si="21"/>
        <v>370000</v>
      </c>
      <c r="Q38" s="374">
        <f t="shared" si="21"/>
        <v>0</v>
      </c>
      <c r="R38" s="374">
        <f t="shared" si="6"/>
        <v>100</v>
      </c>
      <c r="S38" s="374">
        <f t="shared" si="7"/>
        <v>100</v>
      </c>
      <c r="T38" s="374"/>
      <c r="U38" s="375"/>
    </row>
    <row r="39" spans="1:21" s="476" customFormat="1" ht="103.5" customHeight="1">
      <c r="A39" s="470" t="s">
        <v>51</v>
      </c>
      <c r="B39" s="641" t="s">
        <v>154</v>
      </c>
      <c r="C39" s="635" t="s">
        <v>166</v>
      </c>
      <c r="D39" s="471" t="s">
        <v>104</v>
      </c>
      <c r="E39" s="472"/>
      <c r="F39" s="473">
        <f>F40</f>
        <v>4792661.0999999996</v>
      </c>
      <c r="G39" s="473">
        <f t="shared" ref="G39:Q39" si="22">G40</f>
        <v>0</v>
      </c>
      <c r="H39" s="473">
        <f t="shared" si="22"/>
        <v>4792661.0999999996</v>
      </c>
      <c r="I39" s="473">
        <f t="shared" si="22"/>
        <v>5805863.9999999991</v>
      </c>
      <c r="J39" s="473">
        <f t="shared" si="22"/>
        <v>1013202.9</v>
      </c>
      <c r="K39" s="473">
        <f t="shared" si="22"/>
        <v>4792661.0999999996</v>
      </c>
      <c r="L39" s="473">
        <f t="shared" si="22"/>
        <v>5805863.9999999991</v>
      </c>
      <c r="M39" s="473">
        <f t="shared" si="22"/>
        <v>1013202.9</v>
      </c>
      <c r="N39" s="473">
        <f t="shared" si="22"/>
        <v>4792661.0999999996</v>
      </c>
      <c r="O39" s="473">
        <f t="shared" si="22"/>
        <v>5146703.6000000006</v>
      </c>
      <c r="P39" s="473">
        <f t="shared" si="22"/>
        <v>943283.10000000009</v>
      </c>
      <c r="Q39" s="473">
        <f t="shared" si="22"/>
        <v>4203420.5</v>
      </c>
      <c r="R39" s="474">
        <f t="shared" si="6"/>
        <v>88.64664415149926</v>
      </c>
      <c r="S39" s="474">
        <f t="shared" si="7"/>
        <v>93.099131477022041</v>
      </c>
      <c r="T39" s="474">
        <f t="shared" si="8"/>
        <v>87.705356425055797</v>
      </c>
      <c r="U39" s="475"/>
    </row>
    <row r="40" spans="1:21" s="371" customFormat="1" ht="246.75" customHeight="1">
      <c r="A40" s="395" t="s">
        <v>148</v>
      </c>
      <c r="B40" s="642"/>
      <c r="C40" s="636"/>
      <c r="D40" s="645" t="s">
        <v>173</v>
      </c>
      <c r="E40" s="366" t="s">
        <v>175</v>
      </c>
      <c r="F40" s="384">
        <f t="shared" ref="F40:Q40" si="23">F41+F42+F43+F44+ F46+F47+F48+F45</f>
        <v>4792661.0999999996</v>
      </c>
      <c r="G40" s="384">
        <f t="shared" si="23"/>
        <v>0</v>
      </c>
      <c r="H40" s="384">
        <f t="shared" si="23"/>
        <v>4792661.0999999996</v>
      </c>
      <c r="I40" s="384">
        <f t="shared" si="23"/>
        <v>5805863.9999999991</v>
      </c>
      <c r="J40" s="384">
        <f t="shared" si="23"/>
        <v>1013202.9</v>
      </c>
      <c r="K40" s="384">
        <f t="shared" si="23"/>
        <v>4792661.0999999996</v>
      </c>
      <c r="L40" s="384">
        <f t="shared" si="23"/>
        <v>5805863.9999999991</v>
      </c>
      <c r="M40" s="384">
        <f t="shared" si="23"/>
        <v>1013202.9</v>
      </c>
      <c r="N40" s="384">
        <f t="shared" si="23"/>
        <v>4792661.0999999996</v>
      </c>
      <c r="O40" s="384">
        <f t="shared" si="23"/>
        <v>5146703.6000000006</v>
      </c>
      <c r="P40" s="384">
        <f t="shared" si="23"/>
        <v>943283.10000000009</v>
      </c>
      <c r="Q40" s="384">
        <f t="shared" si="23"/>
        <v>4203420.5</v>
      </c>
      <c r="R40" s="374">
        <f t="shared" si="6"/>
        <v>88.64664415149926</v>
      </c>
      <c r="S40" s="374">
        <f t="shared" si="7"/>
        <v>93.099131477022041</v>
      </c>
      <c r="T40" s="374">
        <f t="shared" si="8"/>
        <v>87.705356425055797</v>
      </c>
      <c r="U40" s="370"/>
    </row>
    <row r="41" spans="1:21" s="371" customFormat="1" ht="70.5" customHeight="1">
      <c r="A41" s="395"/>
      <c r="B41" s="396"/>
      <c r="C41" s="643"/>
      <c r="D41" s="646"/>
      <c r="E41" s="373" t="s">
        <v>176</v>
      </c>
      <c r="F41" s="384">
        <f t="shared" ref="F41:F46" si="24">G41+H41</f>
        <v>2324314.4</v>
      </c>
      <c r="G41" s="384">
        <f>G51+G54</f>
        <v>0</v>
      </c>
      <c r="H41" s="384">
        <f>H51+H54</f>
        <v>2324314.4</v>
      </c>
      <c r="I41" s="384">
        <f t="shared" ref="I41:I46" si="25">J41+K41</f>
        <v>2324314.4</v>
      </c>
      <c r="J41" s="384">
        <f>J51+J54</f>
        <v>0</v>
      </c>
      <c r="K41" s="384">
        <f>K51+K54</f>
        <v>2324314.4</v>
      </c>
      <c r="L41" s="384">
        <f t="shared" ref="L41:L46" si="26">M41+N41</f>
        <v>2324314.4</v>
      </c>
      <c r="M41" s="384">
        <f>M51+M54</f>
        <v>0</v>
      </c>
      <c r="N41" s="384">
        <f>N51+N54</f>
        <v>2324314.4</v>
      </c>
      <c r="O41" s="384">
        <f t="shared" ref="O41:O46" si="27">P41+Q41</f>
        <v>2324314</v>
      </c>
      <c r="P41" s="384">
        <f>P51+P54</f>
        <v>0</v>
      </c>
      <c r="Q41" s="384">
        <f>Q51+Q54</f>
        <v>2324314</v>
      </c>
      <c r="R41" s="374">
        <f t="shared" si="6"/>
        <v>99.999982790624202</v>
      </c>
      <c r="S41" s="374"/>
      <c r="T41" s="374">
        <f t="shared" si="8"/>
        <v>99.999982790624202</v>
      </c>
      <c r="U41" s="370"/>
    </row>
    <row r="42" spans="1:21" s="371" customFormat="1" ht="70.5" customHeight="1">
      <c r="A42" s="395"/>
      <c r="B42" s="396"/>
      <c r="C42" s="643"/>
      <c r="D42" s="646"/>
      <c r="E42" s="373" t="s">
        <v>177</v>
      </c>
      <c r="F42" s="384">
        <f t="shared" si="24"/>
        <v>509653.8</v>
      </c>
      <c r="G42" s="384">
        <f>G56</f>
        <v>0</v>
      </c>
      <c r="H42" s="384">
        <f>H56</f>
        <v>509653.8</v>
      </c>
      <c r="I42" s="384">
        <f t="shared" si="25"/>
        <v>509653.8</v>
      </c>
      <c r="J42" s="384">
        <f>J56</f>
        <v>0</v>
      </c>
      <c r="K42" s="384">
        <f>K56</f>
        <v>509653.8</v>
      </c>
      <c r="L42" s="384">
        <f t="shared" si="26"/>
        <v>509653.8</v>
      </c>
      <c r="M42" s="384">
        <f>M56</f>
        <v>0</v>
      </c>
      <c r="N42" s="384">
        <f>N56</f>
        <v>509653.8</v>
      </c>
      <c r="O42" s="384">
        <f t="shared" si="27"/>
        <v>413285.1</v>
      </c>
      <c r="P42" s="384">
        <f>P56</f>
        <v>0</v>
      </c>
      <c r="Q42" s="384">
        <f>Q56</f>
        <v>413285.1</v>
      </c>
      <c r="R42" s="374">
        <f t="shared" si="6"/>
        <v>81.091340827832539</v>
      </c>
      <c r="S42" s="374"/>
      <c r="T42" s="374">
        <f t="shared" si="8"/>
        <v>81.091340827832539</v>
      </c>
      <c r="U42" s="370"/>
    </row>
    <row r="43" spans="1:21" s="371" customFormat="1" ht="70.5" customHeight="1">
      <c r="A43" s="395"/>
      <c r="B43" s="396"/>
      <c r="C43" s="643"/>
      <c r="D43" s="646"/>
      <c r="E43" s="373" t="s">
        <v>178</v>
      </c>
      <c r="F43" s="384">
        <f t="shared" si="24"/>
        <v>567831.9</v>
      </c>
      <c r="G43" s="384">
        <f>G72</f>
        <v>0</v>
      </c>
      <c r="H43" s="384">
        <f>H72</f>
        <v>567831.9</v>
      </c>
      <c r="I43" s="384">
        <f t="shared" si="25"/>
        <v>567831.9</v>
      </c>
      <c r="J43" s="384">
        <f>J72</f>
        <v>0</v>
      </c>
      <c r="K43" s="384">
        <f>K72</f>
        <v>567831.9</v>
      </c>
      <c r="L43" s="384">
        <f t="shared" si="26"/>
        <v>567831.9</v>
      </c>
      <c r="M43" s="384">
        <f>M72</f>
        <v>0</v>
      </c>
      <c r="N43" s="384">
        <f>N72</f>
        <v>567831.9</v>
      </c>
      <c r="O43" s="384">
        <f t="shared" si="27"/>
        <v>567699.80000000005</v>
      </c>
      <c r="P43" s="384">
        <f>P72</f>
        <v>0</v>
      </c>
      <c r="Q43" s="384">
        <f>Q72</f>
        <v>567699.80000000005</v>
      </c>
      <c r="R43" s="374">
        <f t="shared" si="6"/>
        <v>99.976736072770834</v>
      </c>
      <c r="S43" s="374"/>
      <c r="T43" s="374">
        <f t="shared" si="8"/>
        <v>99.976736072770834</v>
      </c>
      <c r="U43" s="370"/>
    </row>
    <row r="44" spans="1:21" s="371" customFormat="1" ht="70.5" customHeight="1">
      <c r="A44" s="395"/>
      <c r="B44" s="396"/>
      <c r="C44" s="643"/>
      <c r="D44" s="646"/>
      <c r="E44" s="373" t="s">
        <v>179</v>
      </c>
      <c r="F44" s="384">
        <f t="shared" si="24"/>
        <v>620861</v>
      </c>
      <c r="G44" s="384">
        <f>G76</f>
        <v>0</v>
      </c>
      <c r="H44" s="384">
        <f>H76</f>
        <v>620861</v>
      </c>
      <c r="I44" s="384">
        <f t="shared" si="25"/>
        <v>620861</v>
      </c>
      <c r="J44" s="384">
        <f>J76</f>
        <v>0</v>
      </c>
      <c r="K44" s="384">
        <f>K76</f>
        <v>620861</v>
      </c>
      <c r="L44" s="384">
        <f t="shared" si="26"/>
        <v>620861</v>
      </c>
      <c r="M44" s="384">
        <f>M76</f>
        <v>0</v>
      </c>
      <c r="N44" s="384">
        <f>N76</f>
        <v>620861</v>
      </c>
      <c r="O44" s="384">
        <f t="shared" si="27"/>
        <v>129999.9</v>
      </c>
      <c r="P44" s="384">
        <f>P76</f>
        <v>0</v>
      </c>
      <c r="Q44" s="384">
        <f>Q76</f>
        <v>129999.9</v>
      </c>
      <c r="R44" s="374">
        <f t="shared" si="6"/>
        <v>20.93864810319862</v>
      </c>
      <c r="S44" s="374"/>
      <c r="T44" s="374">
        <f t="shared" si="8"/>
        <v>20.93864810319862</v>
      </c>
      <c r="U44" s="370"/>
    </row>
    <row r="45" spans="1:21" s="371" customFormat="1" ht="70.5" customHeight="1">
      <c r="A45" s="395"/>
      <c r="B45" s="396"/>
      <c r="C45" s="643"/>
      <c r="D45" s="646"/>
      <c r="E45" s="373" t="s">
        <v>301</v>
      </c>
      <c r="F45" s="384">
        <f t="shared" si="24"/>
        <v>770000</v>
      </c>
      <c r="G45" s="384">
        <f>G74</f>
        <v>0</v>
      </c>
      <c r="H45" s="384">
        <f>H74</f>
        <v>770000</v>
      </c>
      <c r="I45" s="384">
        <f t="shared" si="25"/>
        <v>770000</v>
      </c>
      <c r="J45" s="384">
        <f>J74</f>
        <v>0</v>
      </c>
      <c r="K45" s="384">
        <f>K74</f>
        <v>770000</v>
      </c>
      <c r="L45" s="384">
        <f t="shared" si="26"/>
        <v>770000</v>
      </c>
      <c r="M45" s="384">
        <f>M74</f>
        <v>0</v>
      </c>
      <c r="N45" s="384">
        <f>N74</f>
        <v>770000</v>
      </c>
      <c r="O45" s="384">
        <f t="shared" si="27"/>
        <v>768121.7</v>
      </c>
      <c r="P45" s="384">
        <f>P74</f>
        <v>0</v>
      </c>
      <c r="Q45" s="384">
        <f>Q74</f>
        <v>768121.7</v>
      </c>
      <c r="R45" s="374">
        <f t="shared" si="6"/>
        <v>99.756064935064927</v>
      </c>
      <c r="S45" s="374"/>
      <c r="T45" s="374">
        <f t="shared" si="8"/>
        <v>99.756064935064927</v>
      </c>
      <c r="U45" s="370"/>
    </row>
    <row r="46" spans="1:21" s="371" customFormat="1" ht="70.5" customHeight="1">
      <c r="A46" s="395"/>
      <c r="B46" s="396"/>
      <c r="C46" s="643"/>
      <c r="D46" s="646"/>
      <c r="E46" s="394" t="s">
        <v>297</v>
      </c>
      <c r="F46" s="384">
        <f t="shared" si="24"/>
        <v>0</v>
      </c>
      <c r="G46" s="384">
        <f>G52</f>
        <v>0</v>
      </c>
      <c r="H46" s="384">
        <f>H52</f>
        <v>0</v>
      </c>
      <c r="I46" s="384">
        <f t="shared" si="25"/>
        <v>524943.30000000005</v>
      </c>
      <c r="J46" s="384">
        <f>J52</f>
        <v>524943.30000000005</v>
      </c>
      <c r="K46" s="384">
        <f>K52</f>
        <v>0</v>
      </c>
      <c r="L46" s="384">
        <f t="shared" si="26"/>
        <v>524943.30000000005</v>
      </c>
      <c r="M46" s="384">
        <f>M52</f>
        <v>524943.30000000005</v>
      </c>
      <c r="N46" s="384">
        <f>N52</f>
        <v>0</v>
      </c>
      <c r="O46" s="384">
        <f t="shared" si="27"/>
        <v>524943.30000000005</v>
      </c>
      <c r="P46" s="384">
        <f>P52</f>
        <v>524943.30000000005</v>
      </c>
      <c r="Q46" s="384">
        <f>Q52</f>
        <v>0</v>
      </c>
      <c r="R46" s="374">
        <f t="shared" si="6"/>
        <v>100</v>
      </c>
      <c r="S46" s="374">
        <f t="shared" si="7"/>
        <v>100</v>
      </c>
      <c r="T46" s="374"/>
      <c r="U46" s="370"/>
    </row>
    <row r="47" spans="1:21" s="371" customFormat="1" ht="70.5" customHeight="1">
      <c r="A47" s="395"/>
      <c r="B47" s="396"/>
      <c r="C47" s="643"/>
      <c r="D47" s="646"/>
      <c r="E47" s="394" t="s">
        <v>293</v>
      </c>
      <c r="F47" s="397">
        <f t="shared" ref="F47" si="28">G47+H47</f>
        <v>0</v>
      </c>
      <c r="G47" s="397">
        <f>G58</f>
        <v>0</v>
      </c>
      <c r="H47" s="397">
        <f>H58</f>
        <v>0</v>
      </c>
      <c r="I47" s="397">
        <f t="shared" ref="I47" si="29">J47+K47</f>
        <v>118259.6</v>
      </c>
      <c r="J47" s="397">
        <f>J58</f>
        <v>118259.6</v>
      </c>
      <c r="K47" s="397">
        <f>K58</f>
        <v>0</v>
      </c>
      <c r="L47" s="384">
        <f t="shared" ref="L47:L48" si="30">M47+N47</f>
        <v>118259.6</v>
      </c>
      <c r="M47" s="397">
        <f>M58</f>
        <v>118259.6</v>
      </c>
      <c r="N47" s="397">
        <f>N58</f>
        <v>0</v>
      </c>
      <c r="O47" s="384">
        <f t="shared" ref="O47:O48" si="31">P47+Q47</f>
        <v>48339.799999999996</v>
      </c>
      <c r="P47" s="397">
        <f>P58</f>
        <v>48339.799999999996</v>
      </c>
      <c r="Q47" s="397">
        <f>Q58</f>
        <v>0</v>
      </c>
      <c r="R47" s="374">
        <f t="shared" si="6"/>
        <v>40.876004992406529</v>
      </c>
      <c r="S47" s="374">
        <f t="shared" si="7"/>
        <v>40.876004992406529</v>
      </c>
      <c r="T47" s="374"/>
      <c r="U47" s="370"/>
    </row>
    <row r="48" spans="1:21" s="371" customFormat="1" ht="70.5" customHeight="1">
      <c r="A48" s="395"/>
      <c r="B48" s="396"/>
      <c r="C48" s="644"/>
      <c r="D48" s="647"/>
      <c r="E48" s="394" t="s">
        <v>292</v>
      </c>
      <c r="F48" s="397">
        <f>G48+H48</f>
        <v>0</v>
      </c>
      <c r="G48" s="397">
        <f>G57</f>
        <v>0</v>
      </c>
      <c r="H48" s="397">
        <f>H57</f>
        <v>0</v>
      </c>
      <c r="I48" s="397">
        <f>J48+K48</f>
        <v>370000</v>
      </c>
      <c r="J48" s="397">
        <f>J57</f>
        <v>370000</v>
      </c>
      <c r="K48" s="397">
        <f>K57</f>
        <v>0</v>
      </c>
      <c r="L48" s="384">
        <f t="shared" si="30"/>
        <v>370000</v>
      </c>
      <c r="M48" s="397">
        <f>M57</f>
        <v>370000</v>
      </c>
      <c r="N48" s="397">
        <f>N57</f>
        <v>0</v>
      </c>
      <c r="O48" s="384">
        <f t="shared" si="31"/>
        <v>370000</v>
      </c>
      <c r="P48" s="397">
        <f>P57</f>
        <v>370000</v>
      </c>
      <c r="Q48" s="397">
        <f>Q57</f>
        <v>0</v>
      </c>
      <c r="R48" s="374">
        <f t="shared" si="6"/>
        <v>100</v>
      </c>
      <c r="S48" s="374">
        <f t="shared" si="7"/>
        <v>100</v>
      </c>
      <c r="T48" s="374"/>
      <c r="U48" s="370"/>
    </row>
    <row r="49" spans="1:21" s="371" customFormat="1" ht="238">
      <c r="A49" s="648" t="s">
        <v>85</v>
      </c>
      <c r="B49" s="398" t="s">
        <v>169</v>
      </c>
      <c r="C49" s="399" t="s">
        <v>167</v>
      </c>
      <c r="D49" s="379" t="s">
        <v>104</v>
      </c>
      <c r="E49" s="366"/>
      <c r="F49" s="384">
        <f>F51+F52</f>
        <v>2286778.5</v>
      </c>
      <c r="G49" s="384">
        <f t="shared" ref="G49:Q49" si="32">G51+G52</f>
        <v>0</v>
      </c>
      <c r="H49" s="384">
        <f t="shared" si="32"/>
        <v>2286778.5</v>
      </c>
      <c r="I49" s="384">
        <f t="shared" si="32"/>
        <v>2811721.8</v>
      </c>
      <c r="J49" s="384">
        <f t="shared" si="32"/>
        <v>524943.30000000005</v>
      </c>
      <c r="K49" s="384">
        <f t="shared" si="32"/>
        <v>2286778.5</v>
      </c>
      <c r="L49" s="384">
        <f t="shared" si="32"/>
        <v>2811721.8</v>
      </c>
      <c r="M49" s="384">
        <f t="shared" si="32"/>
        <v>524943.30000000005</v>
      </c>
      <c r="N49" s="384">
        <f>N51+N52</f>
        <v>2286778.5</v>
      </c>
      <c r="O49" s="384">
        <f t="shared" si="32"/>
        <v>2811721.4000000004</v>
      </c>
      <c r="P49" s="384">
        <f t="shared" si="32"/>
        <v>524943.30000000005</v>
      </c>
      <c r="Q49" s="384">
        <f t="shared" si="32"/>
        <v>2286778.1</v>
      </c>
      <c r="R49" s="374">
        <f t="shared" si="6"/>
        <v>99.999985773841516</v>
      </c>
      <c r="S49" s="374">
        <f t="shared" si="7"/>
        <v>100</v>
      </c>
      <c r="T49" s="374">
        <f t="shared" si="8"/>
        <v>99.9999825081441</v>
      </c>
      <c r="U49" s="370"/>
    </row>
    <row r="50" spans="1:21" s="371" customFormat="1" ht="34">
      <c r="A50" s="649"/>
      <c r="B50" s="396"/>
      <c r="C50" s="390"/>
      <c r="D50" s="383" t="s">
        <v>6</v>
      </c>
      <c r="E50" s="366"/>
      <c r="F50" s="384"/>
      <c r="G50" s="384"/>
      <c r="H50" s="384"/>
      <c r="I50" s="384"/>
      <c r="J50" s="384"/>
      <c r="K50" s="384"/>
      <c r="L50" s="384"/>
      <c r="M50" s="384"/>
      <c r="N50" s="384"/>
      <c r="O50" s="384"/>
      <c r="P50" s="384"/>
      <c r="Q50" s="384"/>
      <c r="R50" s="374"/>
      <c r="S50" s="374"/>
      <c r="T50" s="374"/>
      <c r="U50" s="370"/>
    </row>
    <row r="51" spans="1:21" s="371" customFormat="1" ht="106.25" customHeight="1">
      <c r="A51" s="649"/>
      <c r="B51" s="396"/>
      <c r="C51" s="390"/>
      <c r="D51" s="400" t="s">
        <v>173</v>
      </c>
      <c r="E51" s="366" t="s">
        <v>176</v>
      </c>
      <c r="F51" s="384">
        <f>G51+H51</f>
        <v>2286778.5</v>
      </c>
      <c r="G51" s="384"/>
      <c r="H51" s="384">
        <v>2286778.5</v>
      </c>
      <c r="I51" s="384">
        <f>J51+K51</f>
        <v>2286778.5</v>
      </c>
      <c r="J51" s="384"/>
      <c r="K51" s="384">
        <v>2286778.5</v>
      </c>
      <c r="L51" s="384">
        <f>M51+N51</f>
        <v>2286778.5</v>
      </c>
      <c r="M51" s="384"/>
      <c r="N51" s="384">
        <v>2286778.5</v>
      </c>
      <c r="O51" s="384">
        <f>P51+Q51</f>
        <v>2286778.1</v>
      </c>
      <c r="P51" s="384"/>
      <c r="Q51" s="384">
        <v>2286778.1</v>
      </c>
      <c r="R51" s="374">
        <f t="shared" si="6"/>
        <v>99.9999825081441</v>
      </c>
      <c r="S51" s="374"/>
      <c r="T51" s="374">
        <f t="shared" si="8"/>
        <v>99.9999825081441</v>
      </c>
      <c r="U51" s="370"/>
    </row>
    <row r="52" spans="1:21" s="371" customFormat="1" ht="61.5" customHeight="1">
      <c r="A52" s="650"/>
      <c r="B52" s="396"/>
      <c r="C52" s="390"/>
      <c r="D52" s="379"/>
      <c r="E52" s="401" t="s">
        <v>297</v>
      </c>
      <c r="F52" s="397">
        <f t="shared" ref="F52" si="33">G52+H52</f>
        <v>0</v>
      </c>
      <c r="G52" s="397"/>
      <c r="H52" s="397">
        <v>0</v>
      </c>
      <c r="I52" s="397">
        <f t="shared" ref="I52" si="34">J52+K52</f>
        <v>524943.30000000005</v>
      </c>
      <c r="J52" s="397">
        <v>524943.30000000005</v>
      </c>
      <c r="K52" s="397">
        <v>0</v>
      </c>
      <c r="L52" s="384">
        <f>M52+N52</f>
        <v>524943.30000000005</v>
      </c>
      <c r="M52" s="397">
        <v>524943.30000000005</v>
      </c>
      <c r="N52" s="397">
        <v>0</v>
      </c>
      <c r="O52" s="384">
        <f>P52+Q52</f>
        <v>524943.30000000005</v>
      </c>
      <c r="P52" s="397">
        <v>524943.30000000005</v>
      </c>
      <c r="Q52" s="397">
        <v>0</v>
      </c>
      <c r="R52" s="374">
        <f t="shared" si="6"/>
        <v>100</v>
      </c>
      <c r="S52" s="374">
        <f t="shared" si="7"/>
        <v>100</v>
      </c>
      <c r="T52" s="374"/>
      <c r="U52" s="370"/>
    </row>
    <row r="53" spans="1:21" s="371" customFormat="1" ht="68">
      <c r="A53" s="637" t="s">
        <v>86</v>
      </c>
      <c r="B53" s="641" t="s">
        <v>170</v>
      </c>
      <c r="C53" s="390"/>
      <c r="D53" s="379" t="s">
        <v>104</v>
      </c>
      <c r="E53" s="366"/>
      <c r="F53" s="384">
        <f>F54</f>
        <v>37535.9</v>
      </c>
      <c r="G53" s="384">
        <f t="shared" ref="G53:Q53" si="35">G54</f>
        <v>0</v>
      </c>
      <c r="H53" s="384">
        <f t="shared" si="35"/>
        <v>37535.9</v>
      </c>
      <c r="I53" s="384">
        <f t="shared" si="35"/>
        <v>37535.9</v>
      </c>
      <c r="J53" s="384">
        <f t="shared" si="35"/>
        <v>0</v>
      </c>
      <c r="K53" s="384">
        <f t="shared" si="35"/>
        <v>37535.9</v>
      </c>
      <c r="L53" s="384">
        <f t="shared" si="35"/>
        <v>37535.9</v>
      </c>
      <c r="M53" s="384">
        <f t="shared" si="35"/>
        <v>0</v>
      </c>
      <c r="N53" s="384">
        <f t="shared" si="35"/>
        <v>37535.9</v>
      </c>
      <c r="O53" s="384">
        <f t="shared" si="35"/>
        <v>37535.9</v>
      </c>
      <c r="P53" s="384">
        <f t="shared" si="35"/>
        <v>0</v>
      </c>
      <c r="Q53" s="384">
        <f t="shared" si="35"/>
        <v>37535.9</v>
      </c>
      <c r="R53" s="374">
        <f t="shared" si="6"/>
        <v>100</v>
      </c>
      <c r="S53" s="374"/>
      <c r="T53" s="374">
        <f t="shared" si="8"/>
        <v>100</v>
      </c>
      <c r="U53" s="370"/>
    </row>
    <row r="54" spans="1:21" s="371" customFormat="1" ht="295.5" customHeight="1">
      <c r="A54" s="638"/>
      <c r="B54" s="642"/>
      <c r="C54" s="402"/>
      <c r="D54" s="383" t="s">
        <v>173</v>
      </c>
      <c r="E54" s="366" t="s">
        <v>176</v>
      </c>
      <c r="F54" s="384">
        <f>G54+H54</f>
        <v>37535.9</v>
      </c>
      <c r="G54" s="384"/>
      <c r="H54" s="384">
        <v>37535.9</v>
      </c>
      <c r="I54" s="384">
        <f>J54+K54</f>
        <v>37535.9</v>
      </c>
      <c r="J54" s="384"/>
      <c r="K54" s="384">
        <v>37535.9</v>
      </c>
      <c r="L54" s="384">
        <f>M54+N54</f>
        <v>37535.9</v>
      </c>
      <c r="M54" s="384"/>
      <c r="N54" s="384">
        <v>37535.9</v>
      </c>
      <c r="O54" s="384">
        <f>P54+Q54</f>
        <v>37535.9</v>
      </c>
      <c r="P54" s="384"/>
      <c r="Q54" s="384">
        <v>37535.9</v>
      </c>
      <c r="R54" s="374">
        <f t="shared" si="6"/>
        <v>100</v>
      </c>
      <c r="S54" s="374"/>
      <c r="T54" s="374">
        <f t="shared" si="8"/>
        <v>100</v>
      </c>
      <c r="U54" s="370"/>
    </row>
    <row r="55" spans="1:21" s="371" customFormat="1" ht="236" customHeight="1">
      <c r="A55" s="403" t="s">
        <v>87</v>
      </c>
      <c r="B55" s="398" t="s">
        <v>171</v>
      </c>
      <c r="C55" s="399" t="s">
        <v>155</v>
      </c>
      <c r="D55" s="383" t="s">
        <v>104</v>
      </c>
      <c r="E55" s="366"/>
      <c r="F55" s="384">
        <f>F56+F57+F58</f>
        <v>509653.8</v>
      </c>
      <c r="G55" s="384">
        <f t="shared" ref="G55:Q55" si="36">G56+G57+G58</f>
        <v>0</v>
      </c>
      <c r="H55" s="384">
        <f t="shared" si="36"/>
        <v>509653.8</v>
      </c>
      <c r="I55" s="384">
        <f t="shared" si="36"/>
        <v>997913.4</v>
      </c>
      <c r="J55" s="384">
        <f t="shared" si="36"/>
        <v>488259.6</v>
      </c>
      <c r="K55" s="384">
        <f t="shared" si="36"/>
        <v>509653.8</v>
      </c>
      <c r="L55" s="384">
        <f t="shared" si="36"/>
        <v>997913.4</v>
      </c>
      <c r="M55" s="384">
        <f t="shared" si="36"/>
        <v>488259.6</v>
      </c>
      <c r="N55" s="384">
        <f t="shared" si="36"/>
        <v>509653.8</v>
      </c>
      <c r="O55" s="384">
        <f t="shared" si="36"/>
        <v>831624.9</v>
      </c>
      <c r="P55" s="384">
        <f t="shared" si="36"/>
        <v>418339.8</v>
      </c>
      <c r="Q55" s="384">
        <f t="shared" si="36"/>
        <v>413285.1</v>
      </c>
      <c r="R55" s="374">
        <f t="shared" si="6"/>
        <v>83.336379689860863</v>
      </c>
      <c r="S55" s="374">
        <f t="shared" si="7"/>
        <v>85.679790013345354</v>
      </c>
      <c r="T55" s="374">
        <f t="shared" si="8"/>
        <v>81.091340827832539</v>
      </c>
      <c r="U55" s="370"/>
    </row>
    <row r="56" spans="1:21" s="371" customFormat="1" ht="121.5" customHeight="1">
      <c r="A56" s="404"/>
      <c r="B56" s="396"/>
      <c r="C56" s="390"/>
      <c r="D56" s="400" t="s">
        <v>173</v>
      </c>
      <c r="E56" s="401" t="s">
        <v>177</v>
      </c>
      <c r="F56" s="397">
        <f>G56+H56</f>
        <v>509653.8</v>
      </c>
      <c r="G56" s="397">
        <f>G62+G68</f>
        <v>0</v>
      </c>
      <c r="H56" s="397">
        <f>H62+H68</f>
        <v>509653.8</v>
      </c>
      <c r="I56" s="397">
        <f>J56+K56</f>
        <v>509653.8</v>
      </c>
      <c r="J56" s="397">
        <f>J62+J68</f>
        <v>0</v>
      </c>
      <c r="K56" s="397">
        <f>K62+K68</f>
        <v>509653.8</v>
      </c>
      <c r="L56" s="384">
        <f t="shared" ref="L56:L58" si="37">M56+N56</f>
        <v>509653.8</v>
      </c>
      <c r="M56" s="397">
        <f>M62+M68</f>
        <v>0</v>
      </c>
      <c r="N56" s="397">
        <f>N62+N68</f>
        <v>509653.8</v>
      </c>
      <c r="O56" s="384">
        <f t="shared" ref="O56:O58" si="38">P56+Q56</f>
        <v>413285.1</v>
      </c>
      <c r="P56" s="397">
        <f>P62+P68</f>
        <v>0</v>
      </c>
      <c r="Q56" s="397">
        <f>Q62+Q68</f>
        <v>413285.1</v>
      </c>
      <c r="R56" s="374">
        <f t="shared" si="6"/>
        <v>81.091340827832539</v>
      </c>
      <c r="S56" s="374"/>
      <c r="T56" s="374">
        <f t="shared" si="8"/>
        <v>81.091340827832539</v>
      </c>
      <c r="U56" s="370"/>
    </row>
    <row r="57" spans="1:21" s="371" customFormat="1" ht="100.5" customHeight="1">
      <c r="A57" s="404"/>
      <c r="B57" s="396"/>
      <c r="C57" s="390"/>
      <c r="D57" s="405"/>
      <c r="E57" s="401" t="s">
        <v>292</v>
      </c>
      <c r="F57" s="397">
        <f t="shared" ref="F57:F58" si="39">G57+H57</f>
        <v>0</v>
      </c>
      <c r="G57" s="397">
        <f>G65</f>
        <v>0</v>
      </c>
      <c r="H57" s="397">
        <f>H65</f>
        <v>0</v>
      </c>
      <c r="I57" s="397">
        <f>J57+K57</f>
        <v>370000</v>
      </c>
      <c r="J57" s="397">
        <f>J65</f>
        <v>370000</v>
      </c>
      <c r="K57" s="397">
        <f>K65</f>
        <v>0</v>
      </c>
      <c r="L57" s="384">
        <f t="shared" si="37"/>
        <v>370000</v>
      </c>
      <c r="M57" s="397">
        <f>M65</f>
        <v>370000</v>
      </c>
      <c r="N57" s="397">
        <f>N65</f>
        <v>0</v>
      </c>
      <c r="O57" s="384">
        <f t="shared" si="38"/>
        <v>370000</v>
      </c>
      <c r="P57" s="397">
        <f>P65</f>
        <v>370000</v>
      </c>
      <c r="Q57" s="397">
        <f>Q65</f>
        <v>0</v>
      </c>
      <c r="R57" s="374">
        <f t="shared" si="6"/>
        <v>100</v>
      </c>
      <c r="S57" s="374">
        <f t="shared" si="7"/>
        <v>100</v>
      </c>
      <c r="T57" s="374"/>
      <c r="U57" s="370"/>
    </row>
    <row r="58" spans="1:21" s="371" customFormat="1" ht="34">
      <c r="A58" s="406"/>
      <c r="B58" s="407"/>
      <c r="C58" s="382"/>
      <c r="D58" s="379"/>
      <c r="E58" s="401" t="s">
        <v>293</v>
      </c>
      <c r="F58" s="397">
        <f t="shared" si="39"/>
        <v>0</v>
      </c>
      <c r="G58" s="397">
        <f>G63</f>
        <v>0</v>
      </c>
      <c r="H58" s="397"/>
      <c r="I58" s="397">
        <f>J58+K58</f>
        <v>118259.6</v>
      </c>
      <c r="J58" s="397">
        <f>J63+J67</f>
        <v>118259.6</v>
      </c>
      <c r="K58" s="397">
        <f>K63+K67</f>
        <v>0</v>
      </c>
      <c r="L58" s="384">
        <f t="shared" si="37"/>
        <v>118259.6</v>
      </c>
      <c r="M58" s="397">
        <f>M63+M67</f>
        <v>118259.6</v>
      </c>
      <c r="N58" s="397">
        <f>N63+N67</f>
        <v>0</v>
      </c>
      <c r="O58" s="384">
        <f t="shared" si="38"/>
        <v>48339.799999999996</v>
      </c>
      <c r="P58" s="397">
        <f>P63+P67</f>
        <v>48339.799999999996</v>
      </c>
      <c r="Q58" s="397">
        <f>Q63+Q67</f>
        <v>0</v>
      </c>
      <c r="R58" s="374">
        <f t="shared" si="6"/>
        <v>40.876004992406529</v>
      </c>
      <c r="S58" s="374">
        <f t="shared" si="7"/>
        <v>40.876004992406529</v>
      </c>
      <c r="T58" s="374"/>
      <c r="U58" s="370"/>
    </row>
    <row r="59" spans="1:21" s="371" customFormat="1">
      <c r="A59" s="377"/>
      <c r="B59" s="408" t="s">
        <v>127</v>
      </c>
      <c r="C59" s="382"/>
      <c r="D59" s="379"/>
      <c r="E59" s="401"/>
      <c r="F59" s="397"/>
      <c r="G59" s="397"/>
      <c r="H59" s="397"/>
      <c r="I59" s="397"/>
      <c r="J59" s="397"/>
      <c r="K59" s="397"/>
      <c r="L59" s="384"/>
      <c r="M59" s="397"/>
      <c r="N59" s="397"/>
      <c r="O59" s="384"/>
      <c r="P59" s="397"/>
      <c r="Q59" s="397"/>
      <c r="R59" s="374"/>
      <c r="S59" s="374"/>
      <c r="T59" s="374"/>
      <c r="U59" s="370"/>
    </row>
    <row r="60" spans="1:21" s="371" customFormat="1" ht="348" customHeight="1">
      <c r="A60" s="409" t="s">
        <v>128</v>
      </c>
      <c r="B60" s="410" t="s">
        <v>440</v>
      </c>
      <c r="C60" s="382"/>
      <c r="D60" s="379"/>
      <c r="E60" s="366"/>
      <c r="F60" s="384">
        <f t="shared" ref="F60:F76" si="40">G60+H60</f>
        <v>0</v>
      </c>
      <c r="G60" s="384"/>
      <c r="H60" s="384"/>
      <c r="I60" s="384">
        <f>J60+K60</f>
        <v>0</v>
      </c>
      <c r="J60" s="384"/>
      <c r="K60" s="384"/>
      <c r="L60" s="384">
        <f>M60+N60</f>
        <v>0</v>
      </c>
      <c r="M60" s="384"/>
      <c r="N60" s="384"/>
      <c r="O60" s="384">
        <f>P60+Q60</f>
        <v>0</v>
      </c>
      <c r="P60" s="384"/>
      <c r="Q60" s="384"/>
      <c r="R60" s="374"/>
      <c r="S60" s="374"/>
      <c r="T60" s="374"/>
      <c r="U60" s="370"/>
    </row>
    <row r="61" spans="1:21" s="371" customFormat="1" ht="342.75" customHeight="1">
      <c r="A61" s="411" t="s">
        <v>129</v>
      </c>
      <c r="B61" s="408" t="s">
        <v>441</v>
      </c>
      <c r="C61" s="382"/>
      <c r="D61" s="383" t="s">
        <v>104</v>
      </c>
      <c r="E61" s="401"/>
      <c r="F61" s="397">
        <f>F62+F63</f>
        <v>501653.8</v>
      </c>
      <c r="G61" s="397">
        <f t="shared" ref="G61:Q61" si="41">G62+G63</f>
        <v>0</v>
      </c>
      <c r="H61" s="397">
        <f>H62+H63</f>
        <v>501653.8</v>
      </c>
      <c r="I61" s="397">
        <f t="shared" si="41"/>
        <v>549913.4</v>
      </c>
      <c r="J61" s="397">
        <f t="shared" si="41"/>
        <v>48259.6</v>
      </c>
      <c r="K61" s="397">
        <f t="shared" si="41"/>
        <v>501653.8</v>
      </c>
      <c r="L61" s="397">
        <f t="shared" si="41"/>
        <v>549913.4</v>
      </c>
      <c r="M61" s="397">
        <f t="shared" si="41"/>
        <v>48259.6</v>
      </c>
      <c r="N61" s="397">
        <f t="shared" si="41"/>
        <v>501653.8</v>
      </c>
      <c r="O61" s="397">
        <f t="shared" si="41"/>
        <v>453544.69999999995</v>
      </c>
      <c r="P61" s="397">
        <f t="shared" si="41"/>
        <v>48259.6</v>
      </c>
      <c r="Q61" s="397">
        <f t="shared" si="41"/>
        <v>405285.1</v>
      </c>
      <c r="R61" s="374">
        <f t="shared" si="6"/>
        <v>82.475658894655041</v>
      </c>
      <c r="S61" s="374">
        <f t="shared" si="7"/>
        <v>100</v>
      </c>
      <c r="T61" s="374">
        <f t="shared" si="8"/>
        <v>80.789799658649059</v>
      </c>
      <c r="U61" s="370"/>
    </row>
    <row r="62" spans="1:21" s="371" customFormat="1" ht="144" customHeight="1">
      <c r="A62" s="412"/>
      <c r="B62" s="413"/>
      <c r="C62" s="382"/>
      <c r="D62" s="400" t="s">
        <v>173</v>
      </c>
      <c r="E62" s="401" t="s">
        <v>177</v>
      </c>
      <c r="F62" s="397">
        <f>G62+H62</f>
        <v>501653.8</v>
      </c>
      <c r="G62" s="397"/>
      <c r="H62" s="397">
        <v>501653.8</v>
      </c>
      <c r="I62" s="397">
        <f t="shared" ref="I62:I68" si="42">J62+K62</f>
        <v>501653.8</v>
      </c>
      <c r="J62" s="397"/>
      <c r="K62" s="397">
        <v>501653.8</v>
      </c>
      <c r="L62" s="384">
        <f t="shared" ref="L62:L63" si="43">M62+N62</f>
        <v>501653.8</v>
      </c>
      <c r="M62" s="384"/>
      <c r="N62" s="384">
        <v>501653.8</v>
      </c>
      <c r="O62" s="384">
        <f t="shared" ref="O62:O63" si="44">P62+Q62</f>
        <v>405285.1</v>
      </c>
      <c r="P62" s="384"/>
      <c r="Q62" s="384">
        <v>405285.1</v>
      </c>
      <c r="R62" s="374">
        <f t="shared" si="6"/>
        <v>80.789799658649059</v>
      </c>
      <c r="S62" s="374"/>
      <c r="T62" s="374">
        <f t="shared" si="8"/>
        <v>80.789799658649059</v>
      </c>
      <c r="U62" s="370"/>
    </row>
    <row r="63" spans="1:21" s="371" customFormat="1" ht="144" customHeight="1">
      <c r="A63" s="414"/>
      <c r="B63" s="407"/>
      <c r="C63" s="382"/>
      <c r="D63" s="379"/>
      <c r="E63" s="401" t="s">
        <v>293</v>
      </c>
      <c r="F63" s="397">
        <f>G63+H63</f>
        <v>0</v>
      </c>
      <c r="G63" s="397">
        <v>0</v>
      </c>
      <c r="H63" s="397">
        <v>0</v>
      </c>
      <c r="I63" s="397">
        <f t="shared" si="42"/>
        <v>48259.6</v>
      </c>
      <c r="J63" s="397">
        <v>48259.6</v>
      </c>
      <c r="K63" s="397"/>
      <c r="L63" s="384">
        <f t="shared" si="43"/>
        <v>48259.6</v>
      </c>
      <c r="M63" s="397">
        <v>48259.6</v>
      </c>
      <c r="N63" s="384"/>
      <c r="O63" s="384">
        <f t="shared" si="44"/>
        <v>48259.6</v>
      </c>
      <c r="P63" s="384">
        <v>48259.6</v>
      </c>
      <c r="Q63" s="384"/>
      <c r="R63" s="374">
        <f t="shared" si="6"/>
        <v>100</v>
      </c>
      <c r="S63" s="374">
        <f t="shared" si="7"/>
        <v>100</v>
      </c>
      <c r="T63" s="374"/>
      <c r="U63" s="370"/>
    </row>
    <row r="64" spans="1:21" s="371" customFormat="1" ht="261">
      <c r="A64" s="415" t="s">
        <v>130</v>
      </c>
      <c r="B64" s="416" t="s">
        <v>126</v>
      </c>
      <c r="C64" s="417"/>
      <c r="D64" s="418" t="s">
        <v>104</v>
      </c>
      <c r="E64" s="401"/>
      <c r="F64" s="397">
        <f t="shared" si="40"/>
        <v>0</v>
      </c>
      <c r="G64" s="397">
        <f>G65</f>
        <v>0</v>
      </c>
      <c r="H64" s="397">
        <f>H65</f>
        <v>0</v>
      </c>
      <c r="I64" s="397">
        <f t="shared" si="42"/>
        <v>370000</v>
      </c>
      <c r="J64" s="397">
        <f>J65</f>
        <v>370000</v>
      </c>
      <c r="K64" s="397">
        <f>K65</f>
        <v>0</v>
      </c>
      <c r="L64" s="397">
        <f>M64+N64</f>
        <v>370000</v>
      </c>
      <c r="M64" s="397">
        <f>M65</f>
        <v>370000</v>
      </c>
      <c r="N64" s="384">
        <f>N65</f>
        <v>0</v>
      </c>
      <c r="O64" s="397">
        <f>P64+Q64</f>
        <v>370000</v>
      </c>
      <c r="P64" s="397">
        <f>P65</f>
        <v>370000</v>
      </c>
      <c r="Q64" s="397">
        <f>Q65</f>
        <v>0</v>
      </c>
      <c r="R64" s="374">
        <f t="shared" si="6"/>
        <v>100</v>
      </c>
      <c r="S64" s="374">
        <f t="shared" si="7"/>
        <v>100</v>
      </c>
      <c r="T64" s="374"/>
      <c r="U64" s="370"/>
    </row>
    <row r="65" spans="1:21" s="371" customFormat="1" ht="139.5" customHeight="1">
      <c r="A65" s="419"/>
      <c r="B65" s="420"/>
      <c r="C65" s="421"/>
      <c r="D65" s="418" t="s">
        <v>173</v>
      </c>
      <c r="E65" s="401" t="s">
        <v>292</v>
      </c>
      <c r="F65" s="397">
        <f>G65+H65</f>
        <v>0</v>
      </c>
      <c r="G65" s="397">
        <v>0</v>
      </c>
      <c r="H65" s="397"/>
      <c r="I65" s="397">
        <f t="shared" si="42"/>
        <v>370000</v>
      </c>
      <c r="J65" s="397">
        <v>370000</v>
      </c>
      <c r="K65" s="397"/>
      <c r="L65" s="397">
        <f>M65+N65</f>
        <v>370000</v>
      </c>
      <c r="M65" s="397">
        <v>370000</v>
      </c>
      <c r="N65" s="384">
        <v>0</v>
      </c>
      <c r="O65" s="397">
        <f>P65+Q65</f>
        <v>370000</v>
      </c>
      <c r="P65" s="397">
        <v>370000</v>
      </c>
      <c r="Q65" s="397">
        <v>0</v>
      </c>
      <c r="R65" s="374">
        <f t="shared" si="6"/>
        <v>100</v>
      </c>
      <c r="S65" s="374">
        <f t="shared" si="7"/>
        <v>100</v>
      </c>
      <c r="T65" s="374"/>
      <c r="U65" s="370"/>
    </row>
    <row r="66" spans="1:21" s="371" customFormat="1" ht="378.5" customHeight="1">
      <c r="A66" s="415" t="s">
        <v>298</v>
      </c>
      <c r="B66" s="422" t="s">
        <v>442</v>
      </c>
      <c r="C66" s="382"/>
      <c r="D66" s="418" t="s">
        <v>104</v>
      </c>
      <c r="E66" s="401"/>
      <c r="F66" s="397">
        <f>G66+H66</f>
        <v>8000</v>
      </c>
      <c r="G66" s="397">
        <f>G67+G68</f>
        <v>0</v>
      </c>
      <c r="H66" s="397">
        <f>H67+H68</f>
        <v>8000</v>
      </c>
      <c r="I66" s="397">
        <f t="shared" si="42"/>
        <v>78000</v>
      </c>
      <c r="J66" s="397">
        <f>J67</f>
        <v>70000</v>
      </c>
      <c r="K66" s="397">
        <f>K67+K68</f>
        <v>8000</v>
      </c>
      <c r="L66" s="384">
        <f>M66+N66</f>
        <v>78000</v>
      </c>
      <c r="M66" s="397">
        <f>M67+M68</f>
        <v>70000</v>
      </c>
      <c r="N66" s="397">
        <f>N67+N68</f>
        <v>8000</v>
      </c>
      <c r="O66" s="384">
        <f>P66+Q66</f>
        <v>8080.2</v>
      </c>
      <c r="P66" s="397">
        <f>P67+P68</f>
        <v>80.2</v>
      </c>
      <c r="Q66" s="397">
        <f>Q67+Q68</f>
        <v>8000</v>
      </c>
      <c r="R66" s="374">
        <f t="shared" si="6"/>
        <v>10.35923076923077</v>
      </c>
      <c r="S66" s="374">
        <f t="shared" si="7"/>
        <v>0.11457142857142857</v>
      </c>
      <c r="T66" s="374">
        <f t="shared" si="8"/>
        <v>100</v>
      </c>
      <c r="U66" s="370"/>
    </row>
    <row r="67" spans="1:21" s="371" customFormat="1" ht="141.5" customHeight="1">
      <c r="A67" s="423"/>
      <c r="B67" s="424"/>
      <c r="C67" s="382"/>
      <c r="D67" s="425" t="s">
        <v>173</v>
      </c>
      <c r="E67" s="401" t="s">
        <v>293</v>
      </c>
      <c r="F67" s="397">
        <f>G67+H67</f>
        <v>0</v>
      </c>
      <c r="G67" s="397"/>
      <c r="H67" s="397"/>
      <c r="I67" s="397">
        <f t="shared" si="42"/>
        <v>70000</v>
      </c>
      <c r="J67" s="397">
        <v>70000</v>
      </c>
      <c r="K67" s="397"/>
      <c r="L67" s="384">
        <f>M67+N67</f>
        <v>70000</v>
      </c>
      <c r="M67" s="384">
        <v>70000</v>
      </c>
      <c r="N67" s="384"/>
      <c r="O67" s="384">
        <f>P67+Q67</f>
        <v>80.2</v>
      </c>
      <c r="P67" s="384">
        <v>80.2</v>
      </c>
      <c r="Q67" s="384"/>
      <c r="R67" s="374">
        <f t="shared" si="6"/>
        <v>0.11457142857142857</v>
      </c>
      <c r="S67" s="374">
        <f t="shared" si="7"/>
        <v>0.11457142857142857</v>
      </c>
      <c r="T67" s="374"/>
      <c r="U67" s="370"/>
    </row>
    <row r="68" spans="1:21" s="371" customFormat="1" ht="83.5" customHeight="1">
      <c r="A68" s="426"/>
      <c r="B68" s="424"/>
      <c r="C68" s="382"/>
      <c r="D68" s="427"/>
      <c r="E68" s="401" t="s">
        <v>177</v>
      </c>
      <c r="F68" s="397">
        <f>G68+H68</f>
        <v>8000</v>
      </c>
      <c r="G68" s="397"/>
      <c r="H68" s="397">
        <v>8000</v>
      </c>
      <c r="I68" s="397">
        <f t="shared" si="42"/>
        <v>8000</v>
      </c>
      <c r="J68" s="397"/>
      <c r="K68" s="397">
        <v>8000</v>
      </c>
      <c r="L68" s="384">
        <f>M68+N68</f>
        <v>8000</v>
      </c>
      <c r="M68" s="384"/>
      <c r="N68" s="384">
        <v>8000</v>
      </c>
      <c r="O68" s="384">
        <f>P68+Q68</f>
        <v>8000</v>
      </c>
      <c r="P68" s="384"/>
      <c r="Q68" s="384">
        <v>8000</v>
      </c>
      <c r="R68" s="374">
        <f t="shared" si="6"/>
        <v>100</v>
      </c>
      <c r="S68" s="374"/>
      <c r="T68" s="374">
        <f t="shared" si="8"/>
        <v>100</v>
      </c>
      <c r="U68" s="370"/>
    </row>
    <row r="69" spans="1:21" s="371" customFormat="1" ht="80.25" customHeight="1">
      <c r="A69" s="637" t="s">
        <v>88</v>
      </c>
      <c r="B69" s="639" t="s">
        <v>443</v>
      </c>
      <c r="C69" s="635" t="s">
        <v>156</v>
      </c>
      <c r="D69" s="379" t="s">
        <v>104</v>
      </c>
      <c r="E69" s="366"/>
      <c r="F69" s="384">
        <f>F70</f>
        <v>0</v>
      </c>
      <c r="G69" s="384">
        <f t="shared" ref="G69:Q69" si="45">G70</f>
        <v>0</v>
      </c>
      <c r="H69" s="384">
        <f t="shared" si="45"/>
        <v>0</v>
      </c>
      <c r="I69" s="384">
        <f t="shared" si="45"/>
        <v>0</v>
      </c>
      <c r="J69" s="384">
        <f t="shared" si="45"/>
        <v>0</v>
      </c>
      <c r="K69" s="384">
        <f t="shared" si="45"/>
        <v>0</v>
      </c>
      <c r="L69" s="384">
        <f t="shared" si="45"/>
        <v>0</v>
      </c>
      <c r="M69" s="384">
        <f t="shared" si="45"/>
        <v>0</v>
      </c>
      <c r="N69" s="384">
        <f t="shared" si="45"/>
        <v>0</v>
      </c>
      <c r="O69" s="384">
        <f t="shared" si="45"/>
        <v>0</v>
      </c>
      <c r="P69" s="384">
        <f t="shared" si="45"/>
        <v>0</v>
      </c>
      <c r="Q69" s="384">
        <f t="shared" si="45"/>
        <v>0</v>
      </c>
      <c r="R69" s="374"/>
      <c r="S69" s="374"/>
      <c r="T69" s="374"/>
      <c r="U69" s="370"/>
    </row>
    <row r="70" spans="1:21" s="371" customFormat="1" ht="128.25" customHeight="1">
      <c r="A70" s="638"/>
      <c r="B70" s="639"/>
      <c r="C70" s="636"/>
      <c r="D70" s="383" t="s">
        <v>173</v>
      </c>
      <c r="E70" s="366"/>
      <c r="F70" s="384">
        <f t="shared" si="40"/>
        <v>0</v>
      </c>
      <c r="G70" s="384"/>
      <c r="H70" s="384"/>
      <c r="I70" s="384">
        <f t="shared" ref="I70:I76" si="46">J70+K70</f>
        <v>0</v>
      </c>
      <c r="J70" s="384"/>
      <c r="K70" s="384"/>
      <c r="L70" s="384">
        <f t="shared" ref="L70:L76" si="47">M70+N70</f>
        <v>0</v>
      </c>
      <c r="M70" s="384"/>
      <c r="N70" s="384"/>
      <c r="O70" s="384">
        <f t="shared" ref="O70:O76" si="48">P70+Q70</f>
        <v>0</v>
      </c>
      <c r="P70" s="384"/>
      <c r="Q70" s="384"/>
      <c r="R70" s="374"/>
      <c r="S70" s="374"/>
      <c r="T70" s="374"/>
      <c r="U70" s="370"/>
    </row>
    <row r="71" spans="1:21" s="371" customFormat="1" ht="104.25" customHeight="1">
      <c r="A71" s="637" t="s">
        <v>89</v>
      </c>
      <c r="B71" s="639" t="s">
        <v>444</v>
      </c>
      <c r="C71" s="640"/>
      <c r="D71" s="379" t="s">
        <v>104</v>
      </c>
      <c r="E71" s="366"/>
      <c r="F71" s="384">
        <f>F72</f>
        <v>567831.9</v>
      </c>
      <c r="G71" s="384">
        <f t="shared" ref="G71:Q71" si="49">G72</f>
        <v>0</v>
      </c>
      <c r="H71" s="384">
        <f t="shared" si="49"/>
        <v>567831.9</v>
      </c>
      <c r="I71" s="384">
        <f t="shared" si="49"/>
        <v>567831.9</v>
      </c>
      <c r="J71" s="384">
        <f t="shared" si="49"/>
        <v>0</v>
      </c>
      <c r="K71" s="384">
        <f t="shared" si="49"/>
        <v>567831.9</v>
      </c>
      <c r="L71" s="384">
        <f t="shared" si="49"/>
        <v>567831.9</v>
      </c>
      <c r="M71" s="384">
        <f t="shared" si="49"/>
        <v>0</v>
      </c>
      <c r="N71" s="384">
        <f t="shared" si="49"/>
        <v>567831.9</v>
      </c>
      <c r="O71" s="384">
        <f t="shared" si="49"/>
        <v>567699.80000000005</v>
      </c>
      <c r="P71" s="384">
        <f t="shared" si="49"/>
        <v>0</v>
      </c>
      <c r="Q71" s="384">
        <f t="shared" si="49"/>
        <v>567699.80000000005</v>
      </c>
      <c r="R71" s="374">
        <f t="shared" si="6"/>
        <v>99.976736072770834</v>
      </c>
      <c r="S71" s="374"/>
      <c r="T71" s="374">
        <f t="shared" si="8"/>
        <v>99.976736072770834</v>
      </c>
      <c r="U71" s="370"/>
    </row>
    <row r="72" spans="1:21" s="371" customFormat="1" ht="408.75" customHeight="1">
      <c r="A72" s="638"/>
      <c r="B72" s="639"/>
      <c r="C72" s="640"/>
      <c r="D72" s="383" t="s">
        <v>173</v>
      </c>
      <c r="E72" s="366" t="s">
        <v>178</v>
      </c>
      <c r="F72" s="384">
        <f t="shared" si="40"/>
        <v>567831.9</v>
      </c>
      <c r="G72" s="384"/>
      <c r="H72" s="384">
        <v>567831.9</v>
      </c>
      <c r="I72" s="384">
        <f t="shared" si="46"/>
        <v>567831.9</v>
      </c>
      <c r="J72" s="384"/>
      <c r="K72" s="384">
        <v>567831.9</v>
      </c>
      <c r="L72" s="384">
        <f t="shared" si="47"/>
        <v>567831.9</v>
      </c>
      <c r="M72" s="384"/>
      <c r="N72" s="384">
        <v>567831.9</v>
      </c>
      <c r="O72" s="384">
        <f>P72+Q72</f>
        <v>567699.80000000005</v>
      </c>
      <c r="P72" s="384"/>
      <c r="Q72" s="384">
        <v>567699.80000000005</v>
      </c>
      <c r="R72" s="374">
        <f t="shared" si="6"/>
        <v>99.976736072770834</v>
      </c>
      <c r="S72" s="374"/>
      <c r="T72" s="374">
        <f t="shared" si="8"/>
        <v>99.976736072770834</v>
      </c>
      <c r="U72" s="370"/>
    </row>
    <row r="73" spans="1:21" s="371" customFormat="1" ht="84" customHeight="1">
      <c r="A73" s="637" t="s">
        <v>131</v>
      </c>
      <c r="B73" s="639" t="s">
        <v>445</v>
      </c>
      <c r="C73" s="640"/>
      <c r="D73" s="379" t="s">
        <v>104</v>
      </c>
      <c r="E73" s="366"/>
      <c r="F73" s="384">
        <f>F74</f>
        <v>770000</v>
      </c>
      <c r="G73" s="384">
        <f t="shared" ref="G73:Q73" si="50">G74</f>
        <v>0</v>
      </c>
      <c r="H73" s="384">
        <f t="shared" si="50"/>
        <v>770000</v>
      </c>
      <c r="I73" s="384">
        <f t="shared" si="50"/>
        <v>770000</v>
      </c>
      <c r="J73" s="384">
        <f t="shared" si="50"/>
        <v>0</v>
      </c>
      <c r="K73" s="384">
        <f t="shared" si="50"/>
        <v>770000</v>
      </c>
      <c r="L73" s="384">
        <f t="shared" si="50"/>
        <v>770000</v>
      </c>
      <c r="M73" s="384">
        <f t="shared" si="50"/>
        <v>0</v>
      </c>
      <c r="N73" s="384">
        <f t="shared" si="50"/>
        <v>770000</v>
      </c>
      <c r="O73" s="384">
        <f t="shared" si="50"/>
        <v>768121.7</v>
      </c>
      <c r="P73" s="384">
        <f t="shared" si="50"/>
        <v>0</v>
      </c>
      <c r="Q73" s="384">
        <f t="shared" si="50"/>
        <v>768121.7</v>
      </c>
      <c r="R73" s="374">
        <f t="shared" si="6"/>
        <v>99.756064935064927</v>
      </c>
      <c r="S73" s="374"/>
      <c r="T73" s="374">
        <f t="shared" si="8"/>
        <v>99.756064935064927</v>
      </c>
      <c r="U73" s="370"/>
    </row>
    <row r="74" spans="1:21" s="371" customFormat="1" ht="183.75" customHeight="1">
      <c r="A74" s="638"/>
      <c r="B74" s="639"/>
      <c r="C74" s="640"/>
      <c r="D74" s="383" t="s">
        <v>173</v>
      </c>
      <c r="E74" s="366" t="s">
        <v>302</v>
      </c>
      <c r="F74" s="384">
        <f t="shared" si="40"/>
        <v>770000</v>
      </c>
      <c r="G74" s="384"/>
      <c r="H74" s="384">
        <v>770000</v>
      </c>
      <c r="I74" s="384">
        <f t="shared" si="46"/>
        <v>770000</v>
      </c>
      <c r="J74" s="384"/>
      <c r="K74" s="384">
        <v>770000</v>
      </c>
      <c r="L74" s="384">
        <f t="shared" si="47"/>
        <v>770000</v>
      </c>
      <c r="M74" s="384"/>
      <c r="N74" s="384">
        <v>770000</v>
      </c>
      <c r="O74" s="384">
        <f t="shared" si="48"/>
        <v>768121.7</v>
      </c>
      <c r="P74" s="384"/>
      <c r="Q74" s="384">
        <v>768121.7</v>
      </c>
      <c r="R74" s="374">
        <f t="shared" si="6"/>
        <v>99.756064935064927</v>
      </c>
      <c r="S74" s="374"/>
      <c r="T74" s="374">
        <f t="shared" si="8"/>
        <v>99.756064935064927</v>
      </c>
      <c r="U74" s="370"/>
    </row>
    <row r="75" spans="1:21" s="371" customFormat="1" ht="169.25" customHeight="1">
      <c r="A75" s="637" t="s">
        <v>168</v>
      </c>
      <c r="B75" s="408" t="s">
        <v>446</v>
      </c>
      <c r="C75" s="382"/>
      <c r="D75" s="379" t="s">
        <v>104</v>
      </c>
      <c r="E75" s="366"/>
      <c r="F75" s="384">
        <f>F76</f>
        <v>620861</v>
      </c>
      <c r="G75" s="384">
        <f t="shared" ref="G75:Q75" si="51">G76</f>
        <v>0</v>
      </c>
      <c r="H75" s="384">
        <f t="shared" si="51"/>
        <v>620861</v>
      </c>
      <c r="I75" s="384">
        <f t="shared" si="51"/>
        <v>620861</v>
      </c>
      <c r="J75" s="384">
        <f t="shared" si="51"/>
        <v>0</v>
      </c>
      <c r="K75" s="384">
        <f t="shared" si="51"/>
        <v>620861</v>
      </c>
      <c r="L75" s="384">
        <f t="shared" si="51"/>
        <v>620861</v>
      </c>
      <c r="M75" s="384">
        <f t="shared" si="51"/>
        <v>0</v>
      </c>
      <c r="N75" s="384">
        <f>N76</f>
        <v>620861</v>
      </c>
      <c r="O75" s="384">
        <f t="shared" si="51"/>
        <v>129999.9</v>
      </c>
      <c r="P75" s="384">
        <f t="shared" si="51"/>
        <v>0</v>
      </c>
      <c r="Q75" s="384">
        <f t="shared" si="51"/>
        <v>129999.9</v>
      </c>
      <c r="R75" s="374">
        <f t="shared" si="6"/>
        <v>20.93864810319862</v>
      </c>
      <c r="S75" s="374"/>
      <c r="T75" s="374">
        <f t="shared" si="8"/>
        <v>20.93864810319862</v>
      </c>
      <c r="U75" s="370"/>
    </row>
    <row r="76" spans="1:21" s="371" customFormat="1" ht="140.25" customHeight="1">
      <c r="A76" s="648"/>
      <c r="B76" s="407"/>
      <c r="C76" s="382"/>
      <c r="D76" s="383" t="s">
        <v>173</v>
      </c>
      <c r="E76" s="366" t="s">
        <v>179</v>
      </c>
      <c r="F76" s="384">
        <f t="shared" si="40"/>
        <v>620861</v>
      </c>
      <c r="G76" s="384">
        <f>G79</f>
        <v>0</v>
      </c>
      <c r="H76" s="384">
        <v>620861</v>
      </c>
      <c r="I76" s="384">
        <f t="shared" si="46"/>
        <v>620861</v>
      </c>
      <c r="J76" s="384">
        <f>J79</f>
        <v>0</v>
      </c>
      <c r="K76" s="384">
        <v>620861</v>
      </c>
      <c r="L76" s="384">
        <f t="shared" si="47"/>
        <v>620861</v>
      </c>
      <c r="M76" s="384">
        <f>M79</f>
        <v>0</v>
      </c>
      <c r="N76" s="384">
        <v>620861</v>
      </c>
      <c r="O76" s="384">
        <f t="shared" si="48"/>
        <v>129999.9</v>
      </c>
      <c r="P76" s="384">
        <f>P79</f>
        <v>0</v>
      </c>
      <c r="Q76" s="384">
        <v>129999.9</v>
      </c>
      <c r="R76" s="374">
        <f t="shared" si="6"/>
        <v>20.93864810319862</v>
      </c>
      <c r="S76" s="374"/>
      <c r="T76" s="374">
        <f t="shared" si="8"/>
        <v>20.93864810319862</v>
      </c>
      <c r="U76" s="370"/>
    </row>
    <row r="77" spans="1:21" s="371" customFormat="1" ht="36.75" customHeight="1">
      <c r="A77" s="404"/>
      <c r="B77" s="410" t="s">
        <v>172</v>
      </c>
      <c r="C77" s="382"/>
      <c r="D77" s="379"/>
      <c r="E77" s="366"/>
      <c r="F77" s="384"/>
      <c r="G77" s="384"/>
      <c r="H77" s="384"/>
      <c r="I77" s="384"/>
      <c r="J77" s="384"/>
      <c r="K77" s="384"/>
      <c r="L77" s="384"/>
      <c r="M77" s="384"/>
      <c r="N77" s="384"/>
      <c r="O77" s="384"/>
      <c r="P77" s="384"/>
      <c r="Q77" s="384"/>
      <c r="R77" s="374"/>
      <c r="S77" s="374"/>
      <c r="T77" s="374"/>
      <c r="U77" s="370"/>
    </row>
    <row r="78" spans="1:21" s="371" customFormat="1" ht="311.25" customHeight="1">
      <c r="A78" s="404"/>
      <c r="B78" s="413" t="s">
        <v>447</v>
      </c>
      <c r="C78" s="382"/>
      <c r="D78" s="379" t="s">
        <v>104</v>
      </c>
      <c r="E78" s="366"/>
      <c r="F78" s="384">
        <f>F79</f>
        <v>490861</v>
      </c>
      <c r="G78" s="384">
        <f t="shared" ref="G78:Q78" si="52">G79</f>
        <v>0</v>
      </c>
      <c r="H78" s="384">
        <f t="shared" si="52"/>
        <v>490861</v>
      </c>
      <c r="I78" s="384">
        <f t="shared" si="52"/>
        <v>490861</v>
      </c>
      <c r="J78" s="384">
        <f t="shared" si="52"/>
        <v>0</v>
      </c>
      <c r="K78" s="384">
        <f t="shared" si="52"/>
        <v>490861</v>
      </c>
      <c r="L78" s="384">
        <f t="shared" si="52"/>
        <v>490861</v>
      </c>
      <c r="M78" s="384">
        <f t="shared" si="52"/>
        <v>0</v>
      </c>
      <c r="N78" s="384">
        <f t="shared" si="52"/>
        <v>490861</v>
      </c>
      <c r="O78" s="384">
        <f t="shared" si="52"/>
        <v>0</v>
      </c>
      <c r="P78" s="384">
        <f t="shared" si="52"/>
        <v>0</v>
      </c>
      <c r="Q78" s="384">
        <f t="shared" si="52"/>
        <v>0</v>
      </c>
      <c r="R78" s="374">
        <f t="shared" si="6"/>
        <v>0</v>
      </c>
      <c r="S78" s="374"/>
      <c r="T78" s="374">
        <f t="shared" si="8"/>
        <v>0</v>
      </c>
      <c r="U78" s="370"/>
    </row>
    <row r="79" spans="1:21" s="371" customFormat="1" ht="358.5" customHeight="1">
      <c r="A79" s="428"/>
      <c r="B79" s="413"/>
      <c r="C79" s="429"/>
      <c r="D79" s="383" t="s">
        <v>173</v>
      </c>
      <c r="E79" s="366" t="s">
        <v>179</v>
      </c>
      <c r="F79" s="384">
        <f>G79+H79</f>
        <v>490861</v>
      </c>
      <c r="G79" s="384"/>
      <c r="H79" s="384">
        <v>490861</v>
      </c>
      <c r="I79" s="384">
        <f>J79+K79</f>
        <v>490861</v>
      </c>
      <c r="J79" s="384"/>
      <c r="K79" s="384">
        <v>490861</v>
      </c>
      <c r="L79" s="384">
        <f>M79+N79</f>
        <v>490861</v>
      </c>
      <c r="M79" s="384"/>
      <c r="N79" s="384">
        <v>490861</v>
      </c>
      <c r="O79" s="384">
        <f>P79+Q79</f>
        <v>0</v>
      </c>
      <c r="P79" s="384"/>
      <c r="Q79" s="384">
        <v>0</v>
      </c>
      <c r="R79" s="374">
        <f t="shared" si="6"/>
        <v>0</v>
      </c>
      <c r="S79" s="374"/>
      <c r="T79" s="374">
        <f t="shared" si="8"/>
        <v>0</v>
      </c>
      <c r="U79" s="370"/>
    </row>
    <row r="80" spans="1:21" s="476" customFormat="1" ht="72" customHeight="1">
      <c r="A80" s="637" t="s">
        <v>150</v>
      </c>
      <c r="B80" s="641" t="s">
        <v>448</v>
      </c>
      <c r="C80" s="635" t="s">
        <v>588</v>
      </c>
      <c r="D80" s="471" t="s">
        <v>104</v>
      </c>
      <c r="E80" s="472"/>
      <c r="F80" s="473">
        <f>F81</f>
        <v>2796552.9</v>
      </c>
      <c r="G80" s="473">
        <f t="shared" ref="G80:Q80" si="53">G81</f>
        <v>0</v>
      </c>
      <c r="H80" s="473">
        <f t="shared" si="53"/>
        <v>2796552.9</v>
      </c>
      <c r="I80" s="473">
        <f t="shared" si="53"/>
        <v>2796552.9</v>
      </c>
      <c r="J80" s="473">
        <f t="shared" si="53"/>
        <v>0</v>
      </c>
      <c r="K80" s="473">
        <f t="shared" si="53"/>
        <v>2796552.9</v>
      </c>
      <c r="L80" s="473">
        <f t="shared" si="53"/>
        <v>2796552.9</v>
      </c>
      <c r="M80" s="473">
        <f t="shared" si="53"/>
        <v>0</v>
      </c>
      <c r="N80" s="473">
        <f t="shared" si="53"/>
        <v>2796552.9</v>
      </c>
      <c r="O80" s="473">
        <f t="shared" si="53"/>
        <v>2796552.9</v>
      </c>
      <c r="P80" s="473">
        <f t="shared" si="53"/>
        <v>0</v>
      </c>
      <c r="Q80" s="473">
        <f t="shared" si="53"/>
        <v>2796552.9</v>
      </c>
      <c r="R80" s="474">
        <f t="shared" si="6"/>
        <v>100</v>
      </c>
      <c r="S80" s="474"/>
      <c r="T80" s="474">
        <f t="shared" si="8"/>
        <v>100</v>
      </c>
      <c r="U80" s="475"/>
    </row>
    <row r="81" spans="1:21" s="371" customFormat="1" ht="222" customHeight="1">
      <c r="A81" s="648"/>
      <c r="B81" s="642"/>
      <c r="C81" s="636"/>
      <c r="D81" s="400" t="s">
        <v>173</v>
      </c>
      <c r="E81" s="366"/>
      <c r="F81" s="384">
        <f>F84+F86</f>
        <v>2796552.9</v>
      </c>
      <c r="G81" s="384">
        <f t="shared" ref="G81:Q81" si="54">G84+G86</f>
        <v>0</v>
      </c>
      <c r="H81" s="384">
        <f t="shared" si="54"/>
        <v>2796552.9</v>
      </c>
      <c r="I81" s="384">
        <f t="shared" si="54"/>
        <v>2796552.9</v>
      </c>
      <c r="J81" s="384">
        <f t="shared" si="54"/>
        <v>0</v>
      </c>
      <c r="K81" s="384">
        <f t="shared" si="54"/>
        <v>2796552.9</v>
      </c>
      <c r="L81" s="384">
        <f t="shared" si="54"/>
        <v>2796552.9</v>
      </c>
      <c r="M81" s="384">
        <f t="shared" si="54"/>
        <v>0</v>
      </c>
      <c r="N81" s="384">
        <f t="shared" si="54"/>
        <v>2796552.9</v>
      </c>
      <c r="O81" s="384">
        <f t="shared" si="54"/>
        <v>2796552.9</v>
      </c>
      <c r="P81" s="384">
        <f t="shared" si="54"/>
        <v>0</v>
      </c>
      <c r="Q81" s="384">
        <f t="shared" si="54"/>
        <v>2796552.9</v>
      </c>
      <c r="R81" s="374">
        <f t="shared" si="6"/>
        <v>100</v>
      </c>
      <c r="S81" s="374"/>
      <c r="T81" s="374">
        <f t="shared" si="8"/>
        <v>100</v>
      </c>
      <c r="U81" s="370"/>
    </row>
    <row r="82" spans="1:21" s="371" customFormat="1" ht="62.25" customHeight="1">
      <c r="A82" s="428"/>
      <c r="B82" s="396"/>
      <c r="C82" s="390"/>
      <c r="D82" s="379"/>
      <c r="E82" s="366" t="s">
        <v>181</v>
      </c>
      <c r="F82" s="384">
        <f>G82+H82</f>
        <v>2796552.9</v>
      </c>
      <c r="G82" s="384">
        <f>G84+G86</f>
        <v>0</v>
      </c>
      <c r="H82" s="384">
        <f>H84+H86</f>
        <v>2796552.9</v>
      </c>
      <c r="I82" s="384">
        <f>J82+K82</f>
        <v>2796552.9</v>
      </c>
      <c r="J82" s="384">
        <f>J84+J86</f>
        <v>0</v>
      </c>
      <c r="K82" s="384">
        <f>K84+K86</f>
        <v>2796552.9</v>
      </c>
      <c r="L82" s="384">
        <f>M82+N82</f>
        <v>2796552.9</v>
      </c>
      <c r="M82" s="384">
        <f>M84+M86</f>
        <v>0</v>
      </c>
      <c r="N82" s="384">
        <f>N84+N86</f>
        <v>2796552.9</v>
      </c>
      <c r="O82" s="384">
        <f>P82+Q82</f>
        <v>2796552.9</v>
      </c>
      <c r="P82" s="384">
        <f>P84+P86</f>
        <v>0</v>
      </c>
      <c r="Q82" s="384">
        <f>Q84+Q86</f>
        <v>2796552.9</v>
      </c>
      <c r="R82" s="374">
        <f t="shared" si="6"/>
        <v>100</v>
      </c>
      <c r="S82" s="374"/>
      <c r="T82" s="374">
        <f t="shared" si="8"/>
        <v>100</v>
      </c>
      <c r="U82" s="370"/>
    </row>
    <row r="83" spans="1:21" s="371" customFormat="1" ht="68">
      <c r="A83" s="637" t="s">
        <v>237</v>
      </c>
      <c r="B83" s="651" t="s">
        <v>589</v>
      </c>
      <c r="C83" s="640"/>
      <c r="D83" s="379" t="s">
        <v>104</v>
      </c>
      <c r="E83" s="366"/>
      <c r="F83" s="384">
        <f>F84</f>
        <v>2795919.6</v>
      </c>
      <c r="G83" s="384">
        <f t="shared" ref="G83:Q83" si="55">G84</f>
        <v>0</v>
      </c>
      <c r="H83" s="384">
        <f t="shared" si="55"/>
        <v>2795919.6</v>
      </c>
      <c r="I83" s="384">
        <f t="shared" si="55"/>
        <v>2795919.6</v>
      </c>
      <c r="J83" s="384">
        <f t="shared" si="55"/>
        <v>0</v>
      </c>
      <c r="K83" s="384">
        <f t="shared" si="55"/>
        <v>2795919.6</v>
      </c>
      <c r="L83" s="384">
        <f t="shared" si="55"/>
        <v>2795919.6</v>
      </c>
      <c r="M83" s="384">
        <f t="shared" si="55"/>
        <v>0</v>
      </c>
      <c r="N83" s="384">
        <f t="shared" si="55"/>
        <v>2795919.6</v>
      </c>
      <c r="O83" s="384">
        <f t="shared" si="55"/>
        <v>2795919.6</v>
      </c>
      <c r="P83" s="384">
        <f t="shared" si="55"/>
        <v>0</v>
      </c>
      <c r="Q83" s="384">
        <f t="shared" si="55"/>
        <v>2795919.6</v>
      </c>
      <c r="R83" s="374">
        <f t="shared" si="6"/>
        <v>100</v>
      </c>
      <c r="S83" s="374"/>
      <c r="T83" s="374">
        <f t="shared" si="8"/>
        <v>100</v>
      </c>
      <c r="U83" s="370"/>
    </row>
    <row r="84" spans="1:21" s="371" customFormat="1" ht="179.25" customHeight="1">
      <c r="A84" s="638"/>
      <c r="B84" s="652"/>
      <c r="C84" s="640"/>
      <c r="D84" s="383" t="s">
        <v>173</v>
      </c>
      <c r="E84" s="366" t="s">
        <v>181</v>
      </c>
      <c r="F84" s="384">
        <f>G84+H84</f>
        <v>2795919.6</v>
      </c>
      <c r="G84" s="384"/>
      <c r="H84" s="384">
        <v>2795919.6</v>
      </c>
      <c r="I84" s="384">
        <f>J84+K84</f>
        <v>2795919.6</v>
      </c>
      <c r="J84" s="384"/>
      <c r="K84" s="384">
        <v>2795919.6</v>
      </c>
      <c r="L84" s="384">
        <f>M84+N84</f>
        <v>2795919.6</v>
      </c>
      <c r="M84" s="384"/>
      <c r="N84" s="384">
        <v>2795919.6</v>
      </c>
      <c r="O84" s="384">
        <f>P84+Q84</f>
        <v>2795919.6</v>
      </c>
      <c r="P84" s="384"/>
      <c r="Q84" s="384">
        <v>2795919.6</v>
      </c>
      <c r="R84" s="374">
        <f t="shared" si="6"/>
        <v>100</v>
      </c>
      <c r="S84" s="374"/>
      <c r="T84" s="374">
        <f t="shared" si="8"/>
        <v>100</v>
      </c>
      <c r="U84" s="370"/>
    </row>
    <row r="85" spans="1:21" s="371" customFormat="1" ht="68">
      <c r="A85" s="637" t="s">
        <v>53</v>
      </c>
      <c r="B85" s="651" t="s">
        <v>450</v>
      </c>
      <c r="C85" s="640"/>
      <c r="D85" s="379" t="s">
        <v>104</v>
      </c>
      <c r="E85" s="366"/>
      <c r="F85" s="384">
        <f>F86</f>
        <v>633.29999999999995</v>
      </c>
      <c r="G85" s="384">
        <f t="shared" ref="G85:Q85" si="56">G86</f>
        <v>0</v>
      </c>
      <c r="H85" s="384">
        <f>H86</f>
        <v>633.29999999999995</v>
      </c>
      <c r="I85" s="384">
        <f t="shared" si="56"/>
        <v>633.29999999999995</v>
      </c>
      <c r="J85" s="384">
        <f t="shared" si="56"/>
        <v>0</v>
      </c>
      <c r="K85" s="384">
        <f t="shared" si="56"/>
        <v>633.29999999999995</v>
      </c>
      <c r="L85" s="384">
        <f t="shared" si="56"/>
        <v>633.29999999999995</v>
      </c>
      <c r="M85" s="384">
        <f t="shared" si="56"/>
        <v>0</v>
      </c>
      <c r="N85" s="384">
        <f t="shared" si="56"/>
        <v>633.29999999999995</v>
      </c>
      <c r="O85" s="384">
        <f t="shared" si="56"/>
        <v>633.29999999999995</v>
      </c>
      <c r="P85" s="384">
        <f t="shared" si="56"/>
        <v>0</v>
      </c>
      <c r="Q85" s="384">
        <f t="shared" si="56"/>
        <v>633.29999999999995</v>
      </c>
      <c r="R85" s="374">
        <f t="shared" si="6"/>
        <v>100</v>
      </c>
      <c r="S85" s="374"/>
      <c r="T85" s="374">
        <f t="shared" si="8"/>
        <v>100</v>
      </c>
      <c r="U85" s="370"/>
    </row>
    <row r="86" spans="1:21" s="371" customFormat="1" ht="120.75" customHeight="1">
      <c r="A86" s="638"/>
      <c r="B86" s="652"/>
      <c r="C86" s="653"/>
      <c r="D86" s="383" t="s">
        <v>173</v>
      </c>
      <c r="E86" s="366" t="s">
        <v>181</v>
      </c>
      <c r="F86" s="384">
        <f>G86+H86</f>
        <v>633.29999999999995</v>
      </c>
      <c r="G86" s="384"/>
      <c r="H86" s="384">
        <v>633.29999999999995</v>
      </c>
      <c r="I86" s="384">
        <f>J86+K86</f>
        <v>633.29999999999995</v>
      </c>
      <c r="J86" s="384"/>
      <c r="K86" s="384">
        <v>633.29999999999995</v>
      </c>
      <c r="L86" s="384">
        <f>M86+N86</f>
        <v>633.29999999999995</v>
      </c>
      <c r="M86" s="384"/>
      <c r="N86" s="384">
        <v>633.29999999999995</v>
      </c>
      <c r="O86" s="384">
        <f>P86+Q86</f>
        <v>633.29999999999995</v>
      </c>
      <c r="P86" s="384"/>
      <c r="Q86" s="384">
        <v>633.29999999999995</v>
      </c>
      <c r="R86" s="374">
        <f t="shared" si="6"/>
        <v>100</v>
      </c>
      <c r="S86" s="374"/>
      <c r="T86" s="374">
        <f t="shared" si="8"/>
        <v>100</v>
      </c>
      <c r="U86" s="370"/>
    </row>
    <row r="87" spans="1:21" s="468" customFormat="1" ht="68">
      <c r="A87" s="633" t="s">
        <v>91</v>
      </c>
      <c r="B87" s="629" t="s">
        <v>132</v>
      </c>
      <c r="C87" s="631" t="s">
        <v>187</v>
      </c>
      <c r="D87" s="461" t="s">
        <v>104</v>
      </c>
      <c r="E87" s="462"/>
      <c r="F87" s="463">
        <f>F88</f>
        <v>518535.9</v>
      </c>
      <c r="G87" s="463">
        <f t="shared" ref="G87:Q87" si="57">G88</f>
        <v>0</v>
      </c>
      <c r="H87" s="463">
        <f t="shared" si="57"/>
        <v>518535.9</v>
      </c>
      <c r="I87" s="463">
        <f t="shared" si="57"/>
        <v>518535.9</v>
      </c>
      <c r="J87" s="463">
        <f t="shared" si="57"/>
        <v>0</v>
      </c>
      <c r="K87" s="463">
        <f t="shared" si="57"/>
        <v>518535.9</v>
      </c>
      <c r="L87" s="463">
        <f t="shared" si="57"/>
        <v>518535.9</v>
      </c>
      <c r="M87" s="463">
        <f t="shared" si="57"/>
        <v>0</v>
      </c>
      <c r="N87" s="463">
        <f t="shared" si="57"/>
        <v>518535.9</v>
      </c>
      <c r="O87" s="463">
        <f t="shared" si="57"/>
        <v>518468.9</v>
      </c>
      <c r="P87" s="463">
        <f t="shared" si="57"/>
        <v>0</v>
      </c>
      <c r="Q87" s="463">
        <f t="shared" si="57"/>
        <v>518468.9</v>
      </c>
      <c r="R87" s="466">
        <f t="shared" si="6"/>
        <v>99.987079004558794</v>
      </c>
      <c r="S87" s="466"/>
      <c r="T87" s="466">
        <f t="shared" si="8"/>
        <v>99.987079004558794</v>
      </c>
      <c r="U87" s="467"/>
    </row>
    <row r="88" spans="1:21" s="371" customFormat="1" ht="231" customHeight="1">
      <c r="A88" s="634"/>
      <c r="B88" s="630"/>
      <c r="C88" s="656"/>
      <c r="D88" s="387" t="s">
        <v>173</v>
      </c>
      <c r="E88" s="373" t="s">
        <v>186</v>
      </c>
      <c r="F88" s="374">
        <f>F89+F90+F91+F92+F93</f>
        <v>518535.9</v>
      </c>
      <c r="G88" s="374">
        <f t="shared" ref="G88:Q88" si="58">G89+G90+G91+G92+G93</f>
        <v>0</v>
      </c>
      <c r="H88" s="374">
        <f t="shared" si="58"/>
        <v>518535.9</v>
      </c>
      <c r="I88" s="374">
        <f t="shared" si="58"/>
        <v>518535.9</v>
      </c>
      <c r="J88" s="374">
        <f t="shared" si="58"/>
        <v>0</v>
      </c>
      <c r="K88" s="374">
        <f t="shared" si="58"/>
        <v>518535.9</v>
      </c>
      <c r="L88" s="374">
        <f t="shared" si="58"/>
        <v>518535.9</v>
      </c>
      <c r="M88" s="374">
        <f t="shared" si="58"/>
        <v>0</v>
      </c>
      <c r="N88" s="374">
        <f t="shared" si="58"/>
        <v>518535.9</v>
      </c>
      <c r="O88" s="374">
        <f t="shared" si="58"/>
        <v>518468.9</v>
      </c>
      <c r="P88" s="374">
        <f t="shared" si="58"/>
        <v>0</v>
      </c>
      <c r="Q88" s="374">
        <f t="shared" si="58"/>
        <v>518468.9</v>
      </c>
      <c r="R88" s="374">
        <f t="shared" si="6"/>
        <v>99.987079004558794</v>
      </c>
      <c r="S88" s="374"/>
      <c r="T88" s="374">
        <f t="shared" si="8"/>
        <v>99.987079004558794</v>
      </c>
      <c r="U88" s="370"/>
    </row>
    <row r="89" spans="1:21" s="371" customFormat="1" ht="34">
      <c r="A89" s="430"/>
      <c r="B89" s="389"/>
      <c r="C89" s="431"/>
      <c r="D89" s="391"/>
      <c r="E89" s="373" t="s">
        <v>182</v>
      </c>
      <c r="F89" s="374">
        <f>G89+H89</f>
        <v>163522</v>
      </c>
      <c r="G89" s="374">
        <f t="shared" ref="G89:H91" si="59">G106</f>
        <v>0</v>
      </c>
      <c r="H89" s="374">
        <f t="shared" si="59"/>
        <v>163522</v>
      </c>
      <c r="I89" s="374">
        <f>J89+K89</f>
        <v>163522</v>
      </c>
      <c r="J89" s="374">
        <f t="shared" ref="J89:K91" si="60">J106</f>
        <v>0</v>
      </c>
      <c r="K89" s="374">
        <f t="shared" si="60"/>
        <v>163522</v>
      </c>
      <c r="L89" s="374">
        <f>M89+N89</f>
        <v>163522</v>
      </c>
      <c r="M89" s="374">
        <f t="shared" ref="M89:N91" si="61">M106</f>
        <v>0</v>
      </c>
      <c r="N89" s="374">
        <f t="shared" si="61"/>
        <v>163522</v>
      </c>
      <c r="O89" s="374">
        <f>P89+Q89</f>
        <v>163522</v>
      </c>
      <c r="P89" s="374">
        <f t="shared" ref="P89:Q91" si="62">P106</f>
        <v>0</v>
      </c>
      <c r="Q89" s="374">
        <f t="shared" si="62"/>
        <v>163522</v>
      </c>
      <c r="R89" s="374">
        <f t="shared" si="6"/>
        <v>100</v>
      </c>
      <c r="S89" s="374"/>
      <c r="T89" s="374">
        <f t="shared" si="8"/>
        <v>100</v>
      </c>
      <c r="U89" s="370"/>
    </row>
    <row r="90" spans="1:21" s="371" customFormat="1" ht="34">
      <c r="A90" s="430"/>
      <c r="B90" s="389"/>
      <c r="C90" s="431"/>
      <c r="D90" s="391"/>
      <c r="E90" s="373" t="s">
        <v>183</v>
      </c>
      <c r="F90" s="374">
        <f>G90+H90</f>
        <v>91334.9</v>
      </c>
      <c r="G90" s="374">
        <f t="shared" si="59"/>
        <v>0</v>
      </c>
      <c r="H90" s="374">
        <f t="shared" si="59"/>
        <v>91334.9</v>
      </c>
      <c r="I90" s="374">
        <f>J90+K90</f>
        <v>91334.9</v>
      </c>
      <c r="J90" s="374">
        <f t="shared" si="60"/>
        <v>0</v>
      </c>
      <c r="K90" s="374">
        <f t="shared" si="60"/>
        <v>91334.9</v>
      </c>
      <c r="L90" s="374">
        <f>M90+N90</f>
        <v>91334.9</v>
      </c>
      <c r="M90" s="374">
        <f t="shared" si="61"/>
        <v>0</v>
      </c>
      <c r="N90" s="374">
        <f t="shared" si="61"/>
        <v>91334.9</v>
      </c>
      <c r="O90" s="374">
        <f>P90+Q90</f>
        <v>91334.9</v>
      </c>
      <c r="P90" s="374">
        <f t="shared" si="62"/>
        <v>0</v>
      </c>
      <c r="Q90" s="374">
        <f t="shared" si="62"/>
        <v>91334.9</v>
      </c>
      <c r="R90" s="374">
        <f t="shared" si="6"/>
        <v>100</v>
      </c>
      <c r="S90" s="374"/>
      <c r="T90" s="374">
        <f t="shared" si="8"/>
        <v>100</v>
      </c>
      <c r="U90" s="370"/>
    </row>
    <row r="91" spans="1:21" s="371" customFormat="1" ht="34">
      <c r="A91" s="430"/>
      <c r="B91" s="389"/>
      <c r="C91" s="431"/>
      <c r="D91" s="391"/>
      <c r="E91" s="373" t="s">
        <v>184</v>
      </c>
      <c r="F91" s="374">
        <f>G91+H91</f>
        <v>251076</v>
      </c>
      <c r="G91" s="374">
        <f t="shared" si="59"/>
        <v>0</v>
      </c>
      <c r="H91" s="374">
        <f t="shared" si="59"/>
        <v>251076</v>
      </c>
      <c r="I91" s="374">
        <f>J91+K91</f>
        <v>251076</v>
      </c>
      <c r="J91" s="374">
        <f t="shared" si="60"/>
        <v>0</v>
      </c>
      <c r="K91" s="374">
        <f t="shared" si="60"/>
        <v>251076</v>
      </c>
      <c r="L91" s="374">
        <f>M91+N91</f>
        <v>251076</v>
      </c>
      <c r="M91" s="374">
        <f t="shared" si="61"/>
        <v>0</v>
      </c>
      <c r="N91" s="374">
        <f t="shared" si="61"/>
        <v>251076</v>
      </c>
      <c r="O91" s="374">
        <f>P91+Q91</f>
        <v>251076</v>
      </c>
      <c r="P91" s="374">
        <f t="shared" si="62"/>
        <v>0</v>
      </c>
      <c r="Q91" s="374">
        <f t="shared" si="62"/>
        <v>251076</v>
      </c>
      <c r="R91" s="374">
        <f t="shared" si="6"/>
        <v>100</v>
      </c>
      <c r="S91" s="374"/>
      <c r="T91" s="374">
        <f t="shared" si="8"/>
        <v>100</v>
      </c>
      <c r="U91" s="370"/>
    </row>
    <row r="92" spans="1:21" s="371" customFormat="1" ht="34">
      <c r="A92" s="432"/>
      <c r="B92" s="433"/>
      <c r="C92" s="434"/>
      <c r="D92" s="386"/>
      <c r="E92" s="373" t="s">
        <v>185</v>
      </c>
      <c r="F92" s="374">
        <f>G92+H92</f>
        <v>7898.6</v>
      </c>
      <c r="G92" s="374">
        <f>G117</f>
        <v>0</v>
      </c>
      <c r="H92" s="374">
        <f>H117</f>
        <v>7898.6</v>
      </c>
      <c r="I92" s="374">
        <f>J92+K92</f>
        <v>7898.6</v>
      </c>
      <c r="J92" s="374">
        <f>J117</f>
        <v>0</v>
      </c>
      <c r="K92" s="374">
        <f>K117</f>
        <v>7898.6</v>
      </c>
      <c r="L92" s="374">
        <f>M92+N92</f>
        <v>7898.6</v>
      </c>
      <c r="M92" s="374">
        <f>M117</f>
        <v>0</v>
      </c>
      <c r="N92" s="374">
        <f>N117</f>
        <v>7898.6</v>
      </c>
      <c r="O92" s="374">
        <f>P92+Q92</f>
        <v>7831.6</v>
      </c>
      <c r="P92" s="374">
        <f>P117</f>
        <v>0</v>
      </c>
      <c r="Q92" s="374">
        <f>Q117</f>
        <v>7831.6</v>
      </c>
      <c r="R92" s="374">
        <f t="shared" si="6"/>
        <v>99.15174841111083</v>
      </c>
      <c r="S92" s="374"/>
      <c r="T92" s="374">
        <f t="shared" si="8"/>
        <v>99.15174841111083</v>
      </c>
      <c r="U92" s="370"/>
    </row>
    <row r="93" spans="1:21" s="371" customFormat="1" ht="34">
      <c r="A93" s="430"/>
      <c r="B93" s="433"/>
      <c r="C93" s="431"/>
      <c r="D93" s="386"/>
      <c r="E93" s="373" t="s">
        <v>288</v>
      </c>
      <c r="F93" s="374">
        <f>G93+H93</f>
        <v>4704.3999999999996</v>
      </c>
      <c r="G93" s="374"/>
      <c r="H93" s="374">
        <f>H122</f>
        <v>4704.3999999999996</v>
      </c>
      <c r="I93" s="374">
        <f>J93+K93</f>
        <v>4704.3999999999996</v>
      </c>
      <c r="J93" s="374"/>
      <c r="K93" s="374">
        <f>K122</f>
        <v>4704.3999999999996</v>
      </c>
      <c r="L93" s="374">
        <f>M93+N93</f>
        <v>4704.3999999999996</v>
      </c>
      <c r="M93" s="374">
        <f>M118</f>
        <v>0</v>
      </c>
      <c r="N93" s="374">
        <f>N118</f>
        <v>4704.3999999999996</v>
      </c>
      <c r="O93" s="374">
        <f>P93+Q93</f>
        <v>4704.3999999999996</v>
      </c>
      <c r="P93" s="374">
        <f>P118</f>
        <v>0</v>
      </c>
      <c r="Q93" s="374">
        <f>Q118</f>
        <v>4704.3999999999996</v>
      </c>
      <c r="R93" s="374">
        <f t="shared" ref="R93:R147" si="63">O93/L93*100</f>
        <v>100</v>
      </c>
      <c r="S93" s="374"/>
      <c r="T93" s="374">
        <f t="shared" ref="T93:T147" si="64">Q93/N93*100</f>
        <v>100</v>
      </c>
      <c r="U93" s="370"/>
    </row>
    <row r="94" spans="1:21" s="476" customFormat="1" ht="66" customHeight="1">
      <c r="A94" s="637" t="s">
        <v>54</v>
      </c>
      <c r="B94" s="657" t="s">
        <v>188</v>
      </c>
      <c r="C94" s="635" t="s">
        <v>157</v>
      </c>
      <c r="D94" s="471" t="s">
        <v>104</v>
      </c>
      <c r="E94" s="472"/>
      <c r="F94" s="473">
        <f>F95</f>
        <v>0</v>
      </c>
      <c r="G94" s="473">
        <f t="shared" ref="G94:Q94" si="65">G95</f>
        <v>0</v>
      </c>
      <c r="H94" s="473">
        <f t="shared" si="65"/>
        <v>0</v>
      </c>
      <c r="I94" s="473">
        <f t="shared" si="65"/>
        <v>0</v>
      </c>
      <c r="J94" s="473">
        <f t="shared" si="65"/>
        <v>0</v>
      </c>
      <c r="K94" s="473">
        <f t="shared" si="65"/>
        <v>0</v>
      </c>
      <c r="L94" s="473">
        <f t="shared" si="65"/>
        <v>0</v>
      </c>
      <c r="M94" s="473">
        <f t="shared" si="65"/>
        <v>0</v>
      </c>
      <c r="N94" s="473">
        <f t="shared" si="65"/>
        <v>0</v>
      </c>
      <c r="O94" s="473">
        <f t="shared" si="65"/>
        <v>0</v>
      </c>
      <c r="P94" s="473">
        <f t="shared" si="65"/>
        <v>0</v>
      </c>
      <c r="Q94" s="473">
        <f t="shared" si="65"/>
        <v>0</v>
      </c>
      <c r="R94" s="474"/>
      <c r="S94" s="474"/>
      <c r="T94" s="474"/>
      <c r="U94" s="475"/>
    </row>
    <row r="95" spans="1:21" s="371" customFormat="1" ht="102">
      <c r="A95" s="638"/>
      <c r="B95" s="657"/>
      <c r="C95" s="636"/>
      <c r="D95" s="383" t="s">
        <v>173</v>
      </c>
      <c r="E95" s="366"/>
      <c r="F95" s="384">
        <f>F97+F99+F101+F103</f>
        <v>0</v>
      </c>
      <c r="G95" s="384">
        <f>G97+G99+G101+G103</f>
        <v>0</v>
      </c>
      <c r="H95" s="384">
        <f t="shared" ref="H95:Q95" si="66">H97+H99+H101+H103</f>
        <v>0</v>
      </c>
      <c r="I95" s="384">
        <f t="shared" si="66"/>
        <v>0</v>
      </c>
      <c r="J95" s="384">
        <f t="shared" si="66"/>
        <v>0</v>
      </c>
      <c r="K95" s="384">
        <f t="shared" si="66"/>
        <v>0</v>
      </c>
      <c r="L95" s="384">
        <f t="shared" si="66"/>
        <v>0</v>
      </c>
      <c r="M95" s="384">
        <f t="shared" si="66"/>
        <v>0</v>
      </c>
      <c r="N95" s="384">
        <f t="shared" si="66"/>
        <v>0</v>
      </c>
      <c r="O95" s="384">
        <f t="shared" si="66"/>
        <v>0</v>
      </c>
      <c r="P95" s="384">
        <f t="shared" si="66"/>
        <v>0</v>
      </c>
      <c r="Q95" s="384">
        <f t="shared" si="66"/>
        <v>0</v>
      </c>
      <c r="R95" s="374"/>
      <c r="S95" s="374"/>
      <c r="T95" s="374"/>
      <c r="U95" s="370"/>
    </row>
    <row r="96" spans="1:21" s="371" customFormat="1" ht="68">
      <c r="A96" s="637" t="s">
        <v>92</v>
      </c>
      <c r="B96" s="641" t="s">
        <v>55</v>
      </c>
      <c r="C96" s="640"/>
      <c r="D96" s="379" t="s">
        <v>104</v>
      </c>
      <c r="E96" s="366"/>
      <c r="F96" s="384">
        <f>F97</f>
        <v>0</v>
      </c>
      <c r="G96" s="384">
        <f>G97</f>
        <v>0</v>
      </c>
      <c r="H96" s="384">
        <f t="shared" ref="H96:Q96" si="67">H97</f>
        <v>0</v>
      </c>
      <c r="I96" s="384">
        <f t="shared" si="67"/>
        <v>0</v>
      </c>
      <c r="J96" s="384">
        <f t="shared" si="67"/>
        <v>0</v>
      </c>
      <c r="K96" s="384">
        <f t="shared" si="67"/>
        <v>0</v>
      </c>
      <c r="L96" s="384">
        <f t="shared" si="67"/>
        <v>0</v>
      </c>
      <c r="M96" s="384">
        <f t="shared" si="67"/>
        <v>0</v>
      </c>
      <c r="N96" s="384">
        <f t="shared" si="67"/>
        <v>0</v>
      </c>
      <c r="O96" s="384">
        <f t="shared" si="67"/>
        <v>0</v>
      </c>
      <c r="P96" s="384">
        <f t="shared" si="67"/>
        <v>0</v>
      </c>
      <c r="Q96" s="384">
        <f t="shared" si="67"/>
        <v>0</v>
      </c>
      <c r="R96" s="374"/>
      <c r="S96" s="374"/>
      <c r="T96" s="374"/>
      <c r="U96" s="370"/>
    </row>
    <row r="97" spans="1:21" s="371" customFormat="1" ht="177" customHeight="1">
      <c r="A97" s="638"/>
      <c r="B97" s="654"/>
      <c r="C97" s="640"/>
      <c r="D97" s="383" t="s">
        <v>173</v>
      </c>
      <c r="E97" s="366"/>
      <c r="F97" s="384">
        <f>G97+H97</f>
        <v>0</v>
      </c>
      <c r="G97" s="384"/>
      <c r="H97" s="384"/>
      <c r="I97" s="384">
        <f>J97+K97</f>
        <v>0</v>
      </c>
      <c r="J97" s="384"/>
      <c r="K97" s="384"/>
      <c r="L97" s="384">
        <f>M97+N97</f>
        <v>0</v>
      </c>
      <c r="M97" s="384"/>
      <c r="N97" s="384"/>
      <c r="O97" s="384">
        <f>P97+Q97</f>
        <v>0</v>
      </c>
      <c r="P97" s="384"/>
      <c r="Q97" s="384"/>
      <c r="R97" s="374"/>
      <c r="S97" s="374"/>
      <c r="T97" s="374"/>
      <c r="U97" s="370"/>
    </row>
    <row r="98" spans="1:21" s="371" customFormat="1" ht="81" customHeight="1">
      <c r="A98" s="637" t="s">
        <v>133</v>
      </c>
      <c r="B98" s="641" t="s">
        <v>56</v>
      </c>
      <c r="C98" s="655"/>
      <c r="D98" s="379" t="s">
        <v>104</v>
      </c>
      <c r="E98" s="366"/>
      <c r="F98" s="384">
        <f>F99</f>
        <v>0</v>
      </c>
      <c r="G98" s="384">
        <f t="shared" ref="G98:Q98" si="68">G99</f>
        <v>0</v>
      </c>
      <c r="H98" s="384">
        <f t="shared" si="68"/>
        <v>0</v>
      </c>
      <c r="I98" s="384">
        <f t="shared" si="68"/>
        <v>0</v>
      </c>
      <c r="J98" s="384">
        <f t="shared" si="68"/>
        <v>0</v>
      </c>
      <c r="K98" s="384">
        <f t="shared" si="68"/>
        <v>0</v>
      </c>
      <c r="L98" s="384">
        <f t="shared" si="68"/>
        <v>0</v>
      </c>
      <c r="M98" s="384">
        <f t="shared" si="68"/>
        <v>0</v>
      </c>
      <c r="N98" s="384">
        <f t="shared" si="68"/>
        <v>0</v>
      </c>
      <c r="O98" s="384">
        <f t="shared" si="68"/>
        <v>0</v>
      </c>
      <c r="P98" s="384">
        <f t="shared" si="68"/>
        <v>0</v>
      </c>
      <c r="Q98" s="384">
        <f t="shared" si="68"/>
        <v>0</v>
      </c>
      <c r="R98" s="374"/>
      <c r="S98" s="374"/>
      <c r="T98" s="374"/>
      <c r="U98" s="370"/>
    </row>
    <row r="99" spans="1:21" s="371" customFormat="1" ht="159.75" customHeight="1">
      <c r="A99" s="638"/>
      <c r="B99" s="654"/>
      <c r="C99" s="655"/>
      <c r="D99" s="383" t="s">
        <v>173</v>
      </c>
      <c r="E99" s="366"/>
      <c r="F99" s="384">
        <f>G99+H99</f>
        <v>0</v>
      </c>
      <c r="G99" s="384"/>
      <c r="H99" s="384"/>
      <c r="I99" s="384">
        <f>J99+K99</f>
        <v>0</v>
      </c>
      <c r="J99" s="384"/>
      <c r="K99" s="384"/>
      <c r="L99" s="384">
        <f>M99+N99</f>
        <v>0</v>
      </c>
      <c r="M99" s="384"/>
      <c r="N99" s="384"/>
      <c r="O99" s="384">
        <f>P99+Q99</f>
        <v>0</v>
      </c>
      <c r="P99" s="384"/>
      <c r="Q99" s="384"/>
      <c r="R99" s="374"/>
      <c r="S99" s="374"/>
      <c r="T99" s="374"/>
      <c r="U99" s="370"/>
    </row>
    <row r="100" spans="1:21" s="371" customFormat="1" ht="68">
      <c r="A100" s="637" t="s">
        <v>134</v>
      </c>
      <c r="B100" s="641" t="s">
        <v>189</v>
      </c>
      <c r="C100" s="655"/>
      <c r="D100" s="379" t="s">
        <v>104</v>
      </c>
      <c r="E100" s="366"/>
      <c r="F100" s="384">
        <f>F101</f>
        <v>0</v>
      </c>
      <c r="G100" s="384">
        <f t="shared" ref="G100:Q100" si="69">G101</f>
        <v>0</v>
      </c>
      <c r="H100" s="384">
        <f t="shared" si="69"/>
        <v>0</v>
      </c>
      <c r="I100" s="384">
        <f t="shared" si="69"/>
        <v>0</v>
      </c>
      <c r="J100" s="384">
        <f t="shared" si="69"/>
        <v>0</v>
      </c>
      <c r="K100" s="384">
        <f t="shared" si="69"/>
        <v>0</v>
      </c>
      <c r="L100" s="384">
        <f t="shared" si="69"/>
        <v>0</v>
      </c>
      <c r="M100" s="384">
        <f t="shared" si="69"/>
        <v>0</v>
      </c>
      <c r="N100" s="384">
        <f t="shared" si="69"/>
        <v>0</v>
      </c>
      <c r="O100" s="384">
        <f t="shared" si="69"/>
        <v>0</v>
      </c>
      <c r="P100" s="384">
        <f t="shared" si="69"/>
        <v>0</v>
      </c>
      <c r="Q100" s="384">
        <f t="shared" si="69"/>
        <v>0</v>
      </c>
      <c r="R100" s="374"/>
      <c r="S100" s="374"/>
      <c r="T100" s="374"/>
      <c r="U100" s="370"/>
    </row>
    <row r="101" spans="1:21" s="371" customFormat="1" ht="205.5" customHeight="1">
      <c r="A101" s="638"/>
      <c r="B101" s="654"/>
      <c r="C101" s="655"/>
      <c r="D101" s="383" t="s">
        <v>173</v>
      </c>
      <c r="E101" s="366"/>
      <c r="F101" s="384">
        <f>G101+H101</f>
        <v>0</v>
      </c>
      <c r="G101" s="384"/>
      <c r="H101" s="384"/>
      <c r="I101" s="384">
        <f>J101+K101</f>
        <v>0</v>
      </c>
      <c r="J101" s="384"/>
      <c r="K101" s="384"/>
      <c r="L101" s="384">
        <f>M101+N101</f>
        <v>0</v>
      </c>
      <c r="M101" s="384"/>
      <c r="N101" s="384"/>
      <c r="O101" s="384">
        <f>P101+Q101</f>
        <v>0</v>
      </c>
      <c r="P101" s="384"/>
      <c r="Q101" s="384"/>
      <c r="R101" s="374"/>
      <c r="S101" s="374"/>
      <c r="T101" s="374"/>
      <c r="U101" s="370"/>
    </row>
    <row r="102" spans="1:21" s="371" customFormat="1" ht="126" customHeight="1">
      <c r="A102" s="637" t="s">
        <v>135</v>
      </c>
      <c r="B102" s="641" t="s">
        <v>140</v>
      </c>
      <c r="C102" s="655"/>
      <c r="D102" s="379" t="s">
        <v>104</v>
      </c>
      <c r="E102" s="366"/>
      <c r="F102" s="384">
        <f>F103</f>
        <v>0</v>
      </c>
      <c r="G102" s="384">
        <f t="shared" ref="G102:Q102" si="70">G103</f>
        <v>0</v>
      </c>
      <c r="H102" s="384">
        <f t="shared" si="70"/>
        <v>0</v>
      </c>
      <c r="I102" s="384">
        <f t="shared" si="70"/>
        <v>0</v>
      </c>
      <c r="J102" s="384">
        <f t="shared" si="70"/>
        <v>0</v>
      </c>
      <c r="K102" s="384">
        <f t="shared" si="70"/>
        <v>0</v>
      </c>
      <c r="L102" s="384">
        <f t="shared" si="70"/>
        <v>0</v>
      </c>
      <c r="M102" s="384">
        <f t="shared" si="70"/>
        <v>0</v>
      </c>
      <c r="N102" s="384">
        <f t="shared" si="70"/>
        <v>0</v>
      </c>
      <c r="O102" s="384">
        <f t="shared" si="70"/>
        <v>0</v>
      </c>
      <c r="P102" s="384">
        <f t="shared" si="70"/>
        <v>0</v>
      </c>
      <c r="Q102" s="384">
        <f t="shared" si="70"/>
        <v>0</v>
      </c>
      <c r="R102" s="374"/>
      <c r="S102" s="374"/>
      <c r="T102" s="374"/>
      <c r="U102" s="370"/>
    </row>
    <row r="103" spans="1:21" s="371" customFormat="1" ht="408.75" customHeight="1">
      <c r="A103" s="638"/>
      <c r="B103" s="654"/>
      <c r="C103" s="652"/>
      <c r="D103" s="383" t="s">
        <v>173</v>
      </c>
      <c r="E103" s="366"/>
      <c r="F103" s="384">
        <f>G103+H103</f>
        <v>0</v>
      </c>
      <c r="G103" s="384"/>
      <c r="H103" s="384"/>
      <c r="I103" s="384">
        <f>J103+K103</f>
        <v>0</v>
      </c>
      <c r="J103" s="384"/>
      <c r="K103" s="384"/>
      <c r="L103" s="384">
        <f>M103+N103</f>
        <v>0</v>
      </c>
      <c r="M103" s="384"/>
      <c r="N103" s="384"/>
      <c r="O103" s="384">
        <f>P103+Q103</f>
        <v>0</v>
      </c>
      <c r="P103" s="384"/>
      <c r="Q103" s="384"/>
      <c r="R103" s="374"/>
      <c r="S103" s="374"/>
      <c r="T103" s="374"/>
      <c r="U103" s="370"/>
    </row>
    <row r="104" spans="1:21" s="371" customFormat="1" ht="0.75" customHeight="1">
      <c r="A104" s="637" t="s">
        <v>58</v>
      </c>
      <c r="B104" s="641" t="s">
        <v>191</v>
      </c>
      <c r="C104" s="635" t="s">
        <v>192</v>
      </c>
      <c r="D104" s="379" t="s">
        <v>104</v>
      </c>
      <c r="E104" s="366"/>
      <c r="F104" s="384">
        <f>F105</f>
        <v>505932.9</v>
      </c>
      <c r="G104" s="384">
        <f t="shared" ref="G104:Q104" si="71">G105</f>
        <v>0</v>
      </c>
      <c r="H104" s="384">
        <f t="shared" si="71"/>
        <v>505932.9</v>
      </c>
      <c r="I104" s="384">
        <f t="shared" si="71"/>
        <v>505932.9</v>
      </c>
      <c r="J104" s="384">
        <f t="shared" si="71"/>
        <v>0</v>
      </c>
      <c r="K104" s="384">
        <f t="shared" si="71"/>
        <v>505932.9</v>
      </c>
      <c r="L104" s="384">
        <f t="shared" si="71"/>
        <v>505932.9</v>
      </c>
      <c r="M104" s="384">
        <f t="shared" si="71"/>
        <v>0</v>
      </c>
      <c r="N104" s="384">
        <f t="shared" si="71"/>
        <v>505932.9</v>
      </c>
      <c r="O104" s="384">
        <f t="shared" si="71"/>
        <v>505932.9</v>
      </c>
      <c r="P104" s="384">
        <f t="shared" si="71"/>
        <v>0</v>
      </c>
      <c r="Q104" s="384">
        <f t="shared" si="71"/>
        <v>505932.9</v>
      </c>
      <c r="R104" s="374">
        <f t="shared" si="63"/>
        <v>100</v>
      </c>
      <c r="S104" s="374" t="e">
        <f t="shared" ref="S104" si="72">P104/M104*100</f>
        <v>#DIV/0!</v>
      </c>
      <c r="T104" s="374">
        <f t="shared" si="64"/>
        <v>100</v>
      </c>
      <c r="U104" s="370"/>
    </row>
    <row r="105" spans="1:21" s="476" customFormat="1" ht="408" customHeight="1">
      <c r="A105" s="648"/>
      <c r="B105" s="642"/>
      <c r="C105" s="636"/>
      <c r="D105" s="477" t="s">
        <v>173</v>
      </c>
      <c r="E105" s="472" t="s">
        <v>190</v>
      </c>
      <c r="F105" s="473">
        <f t="shared" ref="F105:Q105" si="73">F110+F112+F114</f>
        <v>505932.9</v>
      </c>
      <c r="G105" s="473">
        <f t="shared" si="73"/>
        <v>0</v>
      </c>
      <c r="H105" s="473">
        <f t="shared" si="73"/>
        <v>505932.9</v>
      </c>
      <c r="I105" s="473">
        <f t="shared" si="73"/>
        <v>505932.9</v>
      </c>
      <c r="J105" s="473">
        <f t="shared" si="73"/>
        <v>0</v>
      </c>
      <c r="K105" s="473">
        <f t="shared" si="73"/>
        <v>505932.9</v>
      </c>
      <c r="L105" s="473">
        <f t="shared" si="73"/>
        <v>505932.9</v>
      </c>
      <c r="M105" s="473">
        <f t="shared" si="73"/>
        <v>0</v>
      </c>
      <c r="N105" s="473">
        <f t="shared" si="73"/>
        <v>505932.9</v>
      </c>
      <c r="O105" s="473">
        <f t="shared" si="73"/>
        <v>505932.9</v>
      </c>
      <c r="P105" s="473">
        <f t="shared" si="73"/>
        <v>0</v>
      </c>
      <c r="Q105" s="473">
        <f t="shared" si="73"/>
        <v>505932.9</v>
      </c>
      <c r="R105" s="474">
        <f t="shared" si="63"/>
        <v>100</v>
      </c>
      <c r="S105" s="474"/>
      <c r="T105" s="474">
        <f t="shared" si="64"/>
        <v>100</v>
      </c>
      <c r="U105" s="475"/>
    </row>
    <row r="106" spans="1:21" s="371" customFormat="1" ht="79.5" customHeight="1">
      <c r="A106" s="404"/>
      <c r="B106" s="396"/>
      <c r="C106" s="643"/>
      <c r="D106" s="405"/>
      <c r="E106" s="384" t="s">
        <v>182</v>
      </c>
      <c r="F106" s="384">
        <f>G106+H106</f>
        <v>163522</v>
      </c>
      <c r="G106" s="384">
        <f t="shared" ref="G106:Q106" si="74">G110</f>
        <v>0</v>
      </c>
      <c r="H106" s="384">
        <f t="shared" si="74"/>
        <v>163522</v>
      </c>
      <c r="I106" s="384">
        <f>J106+K106</f>
        <v>163522</v>
      </c>
      <c r="J106" s="384">
        <f t="shared" si="74"/>
        <v>0</v>
      </c>
      <c r="K106" s="384">
        <f t="shared" si="74"/>
        <v>163522</v>
      </c>
      <c r="L106" s="384">
        <f>M106+N106</f>
        <v>163522</v>
      </c>
      <c r="M106" s="384">
        <f t="shared" si="74"/>
        <v>0</v>
      </c>
      <c r="N106" s="384">
        <f t="shared" si="74"/>
        <v>163522</v>
      </c>
      <c r="O106" s="384">
        <f>P106+Q106</f>
        <v>163522</v>
      </c>
      <c r="P106" s="384">
        <f t="shared" si="74"/>
        <v>0</v>
      </c>
      <c r="Q106" s="384">
        <f t="shared" si="74"/>
        <v>163522</v>
      </c>
      <c r="R106" s="374">
        <f t="shared" si="63"/>
        <v>100</v>
      </c>
      <c r="S106" s="374"/>
      <c r="T106" s="374">
        <f t="shared" si="64"/>
        <v>100</v>
      </c>
      <c r="U106" s="370"/>
    </row>
    <row r="107" spans="1:21" s="371" customFormat="1" ht="79.5" customHeight="1">
      <c r="A107" s="404"/>
      <c r="B107" s="396"/>
      <c r="C107" s="643"/>
      <c r="D107" s="405"/>
      <c r="E107" s="384" t="s">
        <v>183</v>
      </c>
      <c r="F107" s="384">
        <f>G107+H107</f>
        <v>91334.9</v>
      </c>
      <c r="G107" s="384">
        <f t="shared" ref="G107:Q107" si="75">G112</f>
        <v>0</v>
      </c>
      <c r="H107" s="384">
        <f t="shared" si="75"/>
        <v>91334.9</v>
      </c>
      <c r="I107" s="384">
        <f>J107+K107</f>
        <v>91334.9</v>
      </c>
      <c r="J107" s="384">
        <f t="shared" si="75"/>
        <v>0</v>
      </c>
      <c r="K107" s="384">
        <f t="shared" si="75"/>
        <v>91334.9</v>
      </c>
      <c r="L107" s="384">
        <f>M107+N107</f>
        <v>91334.9</v>
      </c>
      <c r="M107" s="384">
        <f t="shared" si="75"/>
        <v>0</v>
      </c>
      <c r="N107" s="384">
        <f t="shared" si="75"/>
        <v>91334.9</v>
      </c>
      <c r="O107" s="384">
        <f>P107+Q107</f>
        <v>91334.9</v>
      </c>
      <c r="P107" s="384">
        <f t="shared" si="75"/>
        <v>0</v>
      </c>
      <c r="Q107" s="384">
        <f t="shared" si="75"/>
        <v>91334.9</v>
      </c>
      <c r="R107" s="374">
        <f t="shared" si="63"/>
        <v>100</v>
      </c>
      <c r="S107" s="374"/>
      <c r="T107" s="374">
        <f t="shared" si="64"/>
        <v>100</v>
      </c>
      <c r="U107" s="370"/>
    </row>
    <row r="108" spans="1:21" s="371" customFormat="1" ht="79.5" customHeight="1">
      <c r="A108" s="428"/>
      <c r="B108" s="435"/>
      <c r="C108" s="643"/>
      <c r="D108" s="379"/>
      <c r="E108" s="384" t="s">
        <v>184</v>
      </c>
      <c r="F108" s="384">
        <f>G108+H108</f>
        <v>251076</v>
      </c>
      <c r="G108" s="384">
        <f t="shared" ref="G108:Q108" si="76">G114</f>
        <v>0</v>
      </c>
      <c r="H108" s="384">
        <f>H114</f>
        <v>251076</v>
      </c>
      <c r="I108" s="384">
        <f>J108+K108</f>
        <v>251076</v>
      </c>
      <c r="J108" s="384">
        <f t="shared" si="76"/>
        <v>0</v>
      </c>
      <c r="K108" s="384">
        <f t="shared" si="76"/>
        <v>251076</v>
      </c>
      <c r="L108" s="384">
        <f>M108+N108</f>
        <v>251076</v>
      </c>
      <c r="M108" s="384">
        <f t="shared" si="76"/>
        <v>0</v>
      </c>
      <c r="N108" s="384">
        <f t="shared" si="76"/>
        <v>251076</v>
      </c>
      <c r="O108" s="384">
        <f>P108+Q108</f>
        <v>251076</v>
      </c>
      <c r="P108" s="384">
        <f t="shared" si="76"/>
        <v>0</v>
      </c>
      <c r="Q108" s="384">
        <f t="shared" si="76"/>
        <v>251076</v>
      </c>
      <c r="R108" s="374">
        <f t="shared" si="63"/>
        <v>100</v>
      </c>
      <c r="S108" s="374"/>
      <c r="T108" s="374">
        <f t="shared" si="64"/>
        <v>100</v>
      </c>
      <c r="U108" s="370"/>
    </row>
    <row r="109" spans="1:21" s="371" customFormat="1" ht="118.5" customHeight="1">
      <c r="A109" s="637" t="s">
        <v>246</v>
      </c>
      <c r="B109" s="641" t="s">
        <v>193</v>
      </c>
      <c r="C109" s="382"/>
      <c r="D109" s="379" t="s">
        <v>104</v>
      </c>
      <c r="E109" s="366"/>
      <c r="F109" s="384">
        <f>F110</f>
        <v>163522</v>
      </c>
      <c r="G109" s="384">
        <f t="shared" ref="G109:Q109" si="77">G110</f>
        <v>0</v>
      </c>
      <c r="H109" s="384">
        <f t="shared" si="77"/>
        <v>163522</v>
      </c>
      <c r="I109" s="384">
        <f t="shared" si="77"/>
        <v>163522</v>
      </c>
      <c r="J109" s="384">
        <f t="shared" si="77"/>
        <v>0</v>
      </c>
      <c r="K109" s="384">
        <f t="shared" si="77"/>
        <v>163522</v>
      </c>
      <c r="L109" s="384">
        <f t="shared" si="77"/>
        <v>163522</v>
      </c>
      <c r="M109" s="384">
        <f t="shared" si="77"/>
        <v>0</v>
      </c>
      <c r="N109" s="384">
        <f t="shared" si="77"/>
        <v>163522</v>
      </c>
      <c r="O109" s="384">
        <f t="shared" si="77"/>
        <v>163522</v>
      </c>
      <c r="P109" s="384">
        <f t="shared" si="77"/>
        <v>0</v>
      </c>
      <c r="Q109" s="384">
        <f t="shared" si="77"/>
        <v>163522</v>
      </c>
      <c r="R109" s="374">
        <f t="shared" si="63"/>
        <v>100</v>
      </c>
      <c r="S109" s="374"/>
      <c r="T109" s="374">
        <f t="shared" si="64"/>
        <v>100</v>
      </c>
      <c r="U109" s="370"/>
    </row>
    <row r="110" spans="1:21" s="371" customFormat="1" ht="409.5" customHeight="1">
      <c r="A110" s="648"/>
      <c r="B110" s="642"/>
      <c r="C110" s="382"/>
      <c r="D110" s="383" t="s">
        <v>174</v>
      </c>
      <c r="E110" s="366" t="s">
        <v>182</v>
      </c>
      <c r="F110" s="384">
        <f>G110+H110</f>
        <v>163522</v>
      </c>
      <c r="G110" s="384"/>
      <c r="H110" s="384">
        <v>163522</v>
      </c>
      <c r="I110" s="384">
        <f>J110+K110</f>
        <v>163522</v>
      </c>
      <c r="J110" s="384"/>
      <c r="K110" s="384">
        <v>163522</v>
      </c>
      <c r="L110" s="384">
        <f>M110+N110</f>
        <v>163522</v>
      </c>
      <c r="M110" s="384"/>
      <c r="N110" s="384">
        <v>163522</v>
      </c>
      <c r="O110" s="384">
        <f>P110+Q110</f>
        <v>163522</v>
      </c>
      <c r="P110" s="384"/>
      <c r="Q110" s="384">
        <v>163522</v>
      </c>
      <c r="R110" s="374">
        <f t="shared" si="63"/>
        <v>100</v>
      </c>
      <c r="S110" s="374"/>
      <c r="T110" s="374">
        <f t="shared" si="64"/>
        <v>100</v>
      </c>
      <c r="U110" s="370"/>
    </row>
    <row r="111" spans="1:21" s="371" customFormat="1" ht="105.75" customHeight="1">
      <c r="A111" s="637" t="s">
        <v>590</v>
      </c>
      <c r="B111" s="641" t="s">
        <v>119</v>
      </c>
      <c r="C111" s="640"/>
      <c r="D111" s="379" t="s">
        <v>104</v>
      </c>
      <c r="E111" s="366"/>
      <c r="F111" s="384">
        <f>F112</f>
        <v>91334.9</v>
      </c>
      <c r="G111" s="384">
        <f t="shared" ref="G111:Q111" si="78">G112</f>
        <v>0</v>
      </c>
      <c r="H111" s="384">
        <f t="shared" si="78"/>
        <v>91334.9</v>
      </c>
      <c r="I111" s="384">
        <f t="shared" si="78"/>
        <v>91334.9</v>
      </c>
      <c r="J111" s="384">
        <f t="shared" si="78"/>
        <v>0</v>
      </c>
      <c r="K111" s="384">
        <f t="shared" si="78"/>
        <v>91334.9</v>
      </c>
      <c r="L111" s="384">
        <f t="shared" si="78"/>
        <v>91334.9</v>
      </c>
      <c r="M111" s="384">
        <f t="shared" si="78"/>
        <v>0</v>
      </c>
      <c r="N111" s="384">
        <f t="shared" si="78"/>
        <v>91334.9</v>
      </c>
      <c r="O111" s="384">
        <f t="shared" si="78"/>
        <v>91334.9</v>
      </c>
      <c r="P111" s="384">
        <f t="shared" si="78"/>
        <v>0</v>
      </c>
      <c r="Q111" s="384">
        <f t="shared" si="78"/>
        <v>91334.9</v>
      </c>
      <c r="R111" s="374">
        <f t="shared" si="63"/>
        <v>100</v>
      </c>
      <c r="S111" s="374"/>
      <c r="T111" s="374">
        <f t="shared" si="64"/>
        <v>100</v>
      </c>
      <c r="U111" s="370"/>
    </row>
    <row r="112" spans="1:21" s="371" customFormat="1" ht="300.75" customHeight="1">
      <c r="A112" s="638"/>
      <c r="B112" s="654"/>
      <c r="C112" s="640"/>
      <c r="D112" s="383" t="s">
        <v>173</v>
      </c>
      <c r="E112" s="366" t="s">
        <v>183</v>
      </c>
      <c r="F112" s="384">
        <f>G112+H112</f>
        <v>91334.9</v>
      </c>
      <c r="G112" s="384"/>
      <c r="H112" s="384">
        <v>91334.9</v>
      </c>
      <c r="I112" s="384">
        <f>J112+K112</f>
        <v>91334.9</v>
      </c>
      <c r="J112" s="384"/>
      <c r="K112" s="384">
        <v>91334.9</v>
      </c>
      <c r="L112" s="384">
        <f>M112+N112</f>
        <v>91334.9</v>
      </c>
      <c r="M112" s="384"/>
      <c r="N112" s="384">
        <v>91334.9</v>
      </c>
      <c r="O112" s="384">
        <f>P112+Q112</f>
        <v>91334.9</v>
      </c>
      <c r="P112" s="384"/>
      <c r="Q112" s="384">
        <v>91334.9</v>
      </c>
      <c r="R112" s="374">
        <f t="shared" si="63"/>
        <v>100</v>
      </c>
      <c r="S112" s="374"/>
      <c r="T112" s="374">
        <f t="shared" si="64"/>
        <v>100</v>
      </c>
      <c r="U112" s="370"/>
    </row>
    <row r="113" spans="1:21" s="371" customFormat="1" ht="186.75" customHeight="1">
      <c r="A113" s="637" t="s">
        <v>591</v>
      </c>
      <c r="B113" s="641" t="s">
        <v>451</v>
      </c>
      <c r="C113" s="640"/>
      <c r="D113" s="379" t="s">
        <v>104</v>
      </c>
      <c r="E113" s="366"/>
      <c r="F113" s="384">
        <f>F114</f>
        <v>251076</v>
      </c>
      <c r="G113" s="384">
        <f t="shared" ref="G113:Q113" si="79">G114</f>
        <v>0</v>
      </c>
      <c r="H113" s="384">
        <f t="shared" si="79"/>
        <v>251076</v>
      </c>
      <c r="I113" s="384">
        <f t="shared" si="79"/>
        <v>251076</v>
      </c>
      <c r="J113" s="384">
        <f t="shared" si="79"/>
        <v>0</v>
      </c>
      <c r="K113" s="384">
        <f t="shared" si="79"/>
        <v>251076</v>
      </c>
      <c r="L113" s="384">
        <f t="shared" si="79"/>
        <v>251076</v>
      </c>
      <c r="M113" s="384">
        <f t="shared" si="79"/>
        <v>0</v>
      </c>
      <c r="N113" s="384">
        <f t="shared" si="79"/>
        <v>251076</v>
      </c>
      <c r="O113" s="384">
        <f t="shared" si="79"/>
        <v>251076</v>
      </c>
      <c r="P113" s="384">
        <f t="shared" si="79"/>
        <v>0</v>
      </c>
      <c r="Q113" s="384">
        <f t="shared" si="79"/>
        <v>251076</v>
      </c>
      <c r="R113" s="374">
        <f t="shared" si="63"/>
        <v>100</v>
      </c>
      <c r="S113" s="374"/>
      <c r="T113" s="374">
        <f t="shared" si="64"/>
        <v>100</v>
      </c>
      <c r="U113" s="370"/>
    </row>
    <row r="114" spans="1:21" s="371" customFormat="1" ht="408" customHeight="1">
      <c r="A114" s="638"/>
      <c r="B114" s="654"/>
      <c r="C114" s="653"/>
      <c r="D114" s="383" t="s">
        <v>173</v>
      </c>
      <c r="E114" s="366" t="s">
        <v>184</v>
      </c>
      <c r="F114" s="384">
        <f>G114+H114</f>
        <v>251076</v>
      </c>
      <c r="G114" s="384"/>
      <c r="H114" s="384">
        <v>251076</v>
      </c>
      <c r="I114" s="384">
        <f>J114+K114</f>
        <v>251076</v>
      </c>
      <c r="J114" s="384"/>
      <c r="K114" s="384">
        <v>251076</v>
      </c>
      <c r="L114" s="384">
        <f>M114+N114</f>
        <v>251076</v>
      </c>
      <c r="M114" s="384"/>
      <c r="N114" s="384">
        <v>251076</v>
      </c>
      <c r="O114" s="384">
        <f>P114+Q114</f>
        <v>251076</v>
      </c>
      <c r="P114" s="384"/>
      <c r="Q114" s="384">
        <v>251076</v>
      </c>
      <c r="R114" s="374">
        <f t="shared" si="63"/>
        <v>100</v>
      </c>
      <c r="S114" s="374"/>
      <c r="T114" s="374">
        <f t="shared" si="64"/>
        <v>100</v>
      </c>
      <c r="U114" s="370"/>
    </row>
    <row r="115" spans="1:21" s="476" customFormat="1" ht="133.5" customHeight="1">
      <c r="A115" s="637" t="s">
        <v>59</v>
      </c>
      <c r="B115" s="641" t="s">
        <v>452</v>
      </c>
      <c r="C115" s="635" t="s">
        <v>194</v>
      </c>
      <c r="D115" s="471" t="s">
        <v>104</v>
      </c>
      <c r="E115" s="472"/>
      <c r="F115" s="473">
        <f>F116</f>
        <v>7898.6</v>
      </c>
      <c r="G115" s="473">
        <f>G116</f>
        <v>0</v>
      </c>
      <c r="H115" s="473">
        <f t="shared" ref="H115:Q115" si="80">H116</f>
        <v>7898.6</v>
      </c>
      <c r="I115" s="473">
        <f t="shared" si="80"/>
        <v>7898.6</v>
      </c>
      <c r="J115" s="473">
        <f t="shared" si="80"/>
        <v>0</v>
      </c>
      <c r="K115" s="473">
        <f t="shared" si="80"/>
        <v>7898.6</v>
      </c>
      <c r="L115" s="473">
        <f t="shared" si="80"/>
        <v>7898.6</v>
      </c>
      <c r="M115" s="473">
        <f t="shared" si="80"/>
        <v>0</v>
      </c>
      <c r="N115" s="473">
        <f t="shared" si="80"/>
        <v>7898.6</v>
      </c>
      <c r="O115" s="473">
        <f t="shared" si="80"/>
        <v>7831.6</v>
      </c>
      <c r="P115" s="473">
        <f t="shared" si="80"/>
        <v>0</v>
      </c>
      <c r="Q115" s="473">
        <f t="shared" si="80"/>
        <v>7831.6</v>
      </c>
      <c r="R115" s="474">
        <f t="shared" si="63"/>
        <v>99.15174841111083</v>
      </c>
      <c r="S115" s="474"/>
      <c r="T115" s="474">
        <f t="shared" si="64"/>
        <v>99.15174841111083</v>
      </c>
      <c r="U115" s="475"/>
    </row>
    <row r="116" spans="1:21" s="371" customFormat="1" ht="297.75" customHeight="1">
      <c r="A116" s="648"/>
      <c r="B116" s="642"/>
      <c r="C116" s="636"/>
      <c r="D116" s="400" t="s">
        <v>173</v>
      </c>
      <c r="E116" s="366" t="s">
        <v>195</v>
      </c>
      <c r="F116" s="384">
        <f>G116+H116</f>
        <v>7898.6</v>
      </c>
      <c r="G116" s="384">
        <f>G117</f>
        <v>0</v>
      </c>
      <c r="H116" s="384">
        <f>H117</f>
        <v>7898.6</v>
      </c>
      <c r="I116" s="384">
        <f>J116+K116</f>
        <v>7898.6</v>
      </c>
      <c r="J116" s="384">
        <f>J117</f>
        <v>0</v>
      </c>
      <c r="K116" s="384">
        <f>K117</f>
        <v>7898.6</v>
      </c>
      <c r="L116" s="384">
        <f>M116+N116</f>
        <v>7898.6</v>
      </c>
      <c r="M116" s="384">
        <f>M117</f>
        <v>0</v>
      </c>
      <c r="N116" s="384">
        <f>N117</f>
        <v>7898.6</v>
      </c>
      <c r="O116" s="384">
        <f>P116+Q116</f>
        <v>7831.6</v>
      </c>
      <c r="P116" s="384">
        <f>P117</f>
        <v>0</v>
      </c>
      <c r="Q116" s="384">
        <f>Q117</f>
        <v>7831.6</v>
      </c>
      <c r="R116" s="374">
        <f t="shared" si="63"/>
        <v>99.15174841111083</v>
      </c>
      <c r="S116" s="374"/>
      <c r="T116" s="374">
        <f t="shared" si="64"/>
        <v>99.15174841111083</v>
      </c>
      <c r="U116" s="370"/>
    </row>
    <row r="117" spans="1:21" s="371" customFormat="1" ht="354.75" customHeight="1">
      <c r="A117" s="428"/>
      <c r="B117" s="435"/>
      <c r="C117" s="402"/>
      <c r="D117" s="379"/>
      <c r="E117" s="366" t="s">
        <v>196</v>
      </c>
      <c r="F117" s="384">
        <f>G117+H117</f>
        <v>7898.6</v>
      </c>
      <c r="G117" s="384"/>
      <c r="H117" s="384">
        <v>7898.6</v>
      </c>
      <c r="I117" s="384">
        <f>J117+K117</f>
        <v>7898.6</v>
      </c>
      <c r="J117" s="384"/>
      <c r="K117" s="384">
        <v>7898.6</v>
      </c>
      <c r="L117" s="384">
        <f>M117+N117</f>
        <v>7898.6</v>
      </c>
      <c r="M117" s="384"/>
      <c r="N117" s="384">
        <v>7898.6</v>
      </c>
      <c r="O117" s="384">
        <f>P117+Q117</f>
        <v>7831.6</v>
      </c>
      <c r="P117" s="384"/>
      <c r="Q117" s="384">
        <v>7831.6</v>
      </c>
      <c r="R117" s="374">
        <f t="shared" si="63"/>
        <v>99.15174841111083</v>
      </c>
      <c r="S117" s="374"/>
      <c r="T117" s="374">
        <f t="shared" si="64"/>
        <v>99.15174841111083</v>
      </c>
      <c r="U117" s="370"/>
    </row>
    <row r="118" spans="1:21" s="476" customFormat="1" ht="168.75" customHeight="1">
      <c r="A118" s="297" t="s">
        <v>284</v>
      </c>
      <c r="B118" s="296" t="s">
        <v>285</v>
      </c>
      <c r="C118" s="635" t="s">
        <v>286</v>
      </c>
      <c r="D118" s="478" t="s">
        <v>104</v>
      </c>
      <c r="E118" s="472"/>
      <c r="F118" s="473">
        <f>F119</f>
        <v>4704.3999999999996</v>
      </c>
      <c r="G118" s="473">
        <f t="shared" ref="G118:Q118" si="81">G119</f>
        <v>0</v>
      </c>
      <c r="H118" s="473">
        <f t="shared" si="81"/>
        <v>4704.3999999999996</v>
      </c>
      <c r="I118" s="473">
        <f t="shared" si="81"/>
        <v>4704.3999999999996</v>
      </c>
      <c r="J118" s="473">
        <f t="shared" si="81"/>
        <v>0</v>
      </c>
      <c r="K118" s="473">
        <f t="shared" si="81"/>
        <v>4704.3999999999996</v>
      </c>
      <c r="L118" s="473">
        <f t="shared" si="81"/>
        <v>4704.3999999999996</v>
      </c>
      <c r="M118" s="473">
        <f t="shared" si="81"/>
        <v>0</v>
      </c>
      <c r="N118" s="473">
        <f t="shared" si="81"/>
        <v>4704.3999999999996</v>
      </c>
      <c r="O118" s="473">
        <f t="shared" si="81"/>
        <v>4704.3999999999996</v>
      </c>
      <c r="P118" s="473">
        <f t="shared" si="81"/>
        <v>0</v>
      </c>
      <c r="Q118" s="473">
        <f t="shared" si="81"/>
        <v>4704.3999999999996</v>
      </c>
      <c r="R118" s="474">
        <f t="shared" si="63"/>
        <v>100</v>
      </c>
      <c r="S118" s="474"/>
      <c r="T118" s="474">
        <f t="shared" si="64"/>
        <v>100</v>
      </c>
      <c r="U118" s="475"/>
    </row>
    <row r="119" spans="1:21" s="371" customFormat="1" ht="104.25" customHeight="1">
      <c r="A119" s="404"/>
      <c r="B119" s="396"/>
      <c r="C119" s="643"/>
      <c r="D119" s="400" t="s">
        <v>173</v>
      </c>
      <c r="E119" s="366" t="s">
        <v>287</v>
      </c>
      <c r="F119" s="384">
        <f>F122</f>
        <v>4704.3999999999996</v>
      </c>
      <c r="G119" s="384">
        <f t="shared" ref="G119:Q119" si="82">G122</f>
        <v>0</v>
      </c>
      <c r="H119" s="384">
        <f t="shared" si="82"/>
        <v>4704.3999999999996</v>
      </c>
      <c r="I119" s="384">
        <f t="shared" si="82"/>
        <v>4704.3999999999996</v>
      </c>
      <c r="J119" s="384">
        <f t="shared" si="82"/>
        <v>0</v>
      </c>
      <c r="K119" s="384">
        <f t="shared" si="82"/>
        <v>4704.3999999999996</v>
      </c>
      <c r="L119" s="384">
        <f t="shared" si="82"/>
        <v>4704.3999999999996</v>
      </c>
      <c r="M119" s="384">
        <f t="shared" si="82"/>
        <v>0</v>
      </c>
      <c r="N119" s="384">
        <f t="shared" si="82"/>
        <v>4704.3999999999996</v>
      </c>
      <c r="O119" s="384">
        <f t="shared" si="82"/>
        <v>4704.3999999999996</v>
      </c>
      <c r="P119" s="384">
        <f t="shared" si="82"/>
        <v>0</v>
      </c>
      <c r="Q119" s="384">
        <f t="shared" si="82"/>
        <v>4704.3999999999996</v>
      </c>
      <c r="R119" s="374">
        <f t="shared" si="63"/>
        <v>100</v>
      </c>
      <c r="S119" s="374"/>
      <c r="T119" s="374">
        <f t="shared" si="64"/>
        <v>100</v>
      </c>
      <c r="U119" s="370"/>
    </row>
    <row r="120" spans="1:21" s="371" customFormat="1" ht="104.25" customHeight="1">
      <c r="A120" s="404"/>
      <c r="B120" s="396"/>
      <c r="C120" s="390"/>
      <c r="D120" s="379"/>
      <c r="E120" s="366" t="s">
        <v>288</v>
      </c>
      <c r="F120" s="384">
        <f>G120+H120</f>
        <v>4704.3999999999996</v>
      </c>
      <c r="G120" s="384">
        <f t="shared" ref="G120:Q120" si="83">G122</f>
        <v>0</v>
      </c>
      <c r="H120" s="384">
        <f t="shared" si="83"/>
        <v>4704.3999999999996</v>
      </c>
      <c r="I120" s="384">
        <f>J120+K120</f>
        <v>4704.3999999999996</v>
      </c>
      <c r="J120" s="384">
        <f t="shared" si="83"/>
        <v>0</v>
      </c>
      <c r="K120" s="384">
        <f t="shared" si="83"/>
        <v>4704.3999999999996</v>
      </c>
      <c r="L120" s="384">
        <f t="shared" si="83"/>
        <v>4704.3999999999996</v>
      </c>
      <c r="M120" s="384">
        <f t="shared" si="83"/>
        <v>0</v>
      </c>
      <c r="N120" s="384">
        <f t="shared" si="83"/>
        <v>4704.3999999999996</v>
      </c>
      <c r="O120" s="384">
        <f t="shared" si="83"/>
        <v>4704.3999999999996</v>
      </c>
      <c r="P120" s="384">
        <f t="shared" si="83"/>
        <v>0</v>
      </c>
      <c r="Q120" s="384">
        <f t="shared" si="83"/>
        <v>4704.3999999999996</v>
      </c>
      <c r="R120" s="374">
        <f t="shared" si="63"/>
        <v>100</v>
      </c>
      <c r="S120" s="374"/>
      <c r="T120" s="374">
        <f t="shared" si="64"/>
        <v>100</v>
      </c>
      <c r="U120" s="370"/>
    </row>
    <row r="121" spans="1:21" s="371" customFormat="1" ht="131.25" customHeight="1">
      <c r="A121" s="403" t="s">
        <v>289</v>
      </c>
      <c r="B121" s="641" t="s">
        <v>290</v>
      </c>
      <c r="C121" s="390"/>
      <c r="D121" s="383" t="s">
        <v>104</v>
      </c>
      <c r="E121" s="366"/>
      <c r="F121" s="384">
        <f>F122</f>
        <v>4704.3999999999996</v>
      </c>
      <c r="G121" s="384">
        <f t="shared" ref="G121:Q121" si="84">G122</f>
        <v>0</v>
      </c>
      <c r="H121" s="384">
        <f t="shared" si="84"/>
        <v>4704.3999999999996</v>
      </c>
      <c r="I121" s="384">
        <f t="shared" si="84"/>
        <v>4704.3999999999996</v>
      </c>
      <c r="J121" s="384">
        <f t="shared" si="84"/>
        <v>0</v>
      </c>
      <c r="K121" s="384">
        <f t="shared" si="84"/>
        <v>4704.3999999999996</v>
      </c>
      <c r="L121" s="384">
        <f t="shared" si="84"/>
        <v>4704.3999999999996</v>
      </c>
      <c r="M121" s="384">
        <f t="shared" si="84"/>
        <v>0</v>
      </c>
      <c r="N121" s="384">
        <f t="shared" si="84"/>
        <v>4704.3999999999996</v>
      </c>
      <c r="O121" s="384">
        <f t="shared" si="84"/>
        <v>4704.3999999999996</v>
      </c>
      <c r="P121" s="384">
        <f t="shared" si="84"/>
        <v>0</v>
      </c>
      <c r="Q121" s="384">
        <f t="shared" si="84"/>
        <v>4704.3999999999996</v>
      </c>
      <c r="R121" s="374">
        <f t="shared" si="63"/>
        <v>100</v>
      </c>
      <c r="S121" s="374"/>
      <c r="T121" s="374">
        <f t="shared" si="64"/>
        <v>100</v>
      </c>
      <c r="U121" s="370"/>
    </row>
    <row r="122" spans="1:21" s="371" customFormat="1" ht="213.75" customHeight="1">
      <c r="A122" s="428"/>
      <c r="B122" s="644"/>
      <c r="C122" s="402"/>
      <c r="D122" s="383" t="s">
        <v>173</v>
      </c>
      <c r="E122" s="366" t="s">
        <v>288</v>
      </c>
      <c r="F122" s="384">
        <f>G122+H122</f>
        <v>4704.3999999999996</v>
      </c>
      <c r="G122" s="384">
        <v>0</v>
      </c>
      <c r="H122" s="384">
        <v>4704.3999999999996</v>
      </c>
      <c r="I122" s="384">
        <f>J122+K122</f>
        <v>4704.3999999999996</v>
      </c>
      <c r="J122" s="384">
        <v>0</v>
      </c>
      <c r="K122" s="384">
        <v>4704.3999999999996</v>
      </c>
      <c r="L122" s="384">
        <f>M122+N122</f>
        <v>4704.3999999999996</v>
      </c>
      <c r="M122" s="384">
        <v>0</v>
      </c>
      <c r="N122" s="384">
        <v>4704.3999999999996</v>
      </c>
      <c r="O122" s="384">
        <f>P122+Q122</f>
        <v>4704.3999999999996</v>
      </c>
      <c r="P122" s="384">
        <v>0</v>
      </c>
      <c r="Q122" s="384">
        <v>4704.3999999999996</v>
      </c>
      <c r="R122" s="374">
        <f t="shared" si="63"/>
        <v>100</v>
      </c>
      <c r="S122" s="374"/>
      <c r="T122" s="374">
        <f t="shared" si="64"/>
        <v>100</v>
      </c>
      <c r="U122" s="370"/>
    </row>
    <row r="123" spans="1:21" s="465" customFormat="1" ht="132.75" customHeight="1">
      <c r="A123" s="633" t="s">
        <v>90</v>
      </c>
      <c r="B123" s="629" t="s">
        <v>121</v>
      </c>
      <c r="C123" s="631" t="s">
        <v>64</v>
      </c>
      <c r="D123" s="461" t="s">
        <v>104</v>
      </c>
      <c r="E123" s="462"/>
      <c r="F123" s="463">
        <f>F124</f>
        <v>327718.8</v>
      </c>
      <c r="G123" s="463">
        <f t="shared" ref="G123:Q123" si="85">G124</f>
        <v>0</v>
      </c>
      <c r="H123" s="463">
        <f t="shared" si="85"/>
        <v>327718.8</v>
      </c>
      <c r="I123" s="463">
        <f t="shared" si="85"/>
        <v>327718.8</v>
      </c>
      <c r="J123" s="463">
        <f t="shared" si="85"/>
        <v>0</v>
      </c>
      <c r="K123" s="463">
        <f t="shared" si="85"/>
        <v>327718.8</v>
      </c>
      <c r="L123" s="463">
        <f t="shared" si="85"/>
        <v>327718.8</v>
      </c>
      <c r="M123" s="463">
        <f t="shared" si="85"/>
        <v>0</v>
      </c>
      <c r="N123" s="463">
        <f t="shared" si="85"/>
        <v>327718.8</v>
      </c>
      <c r="O123" s="463">
        <f t="shared" si="85"/>
        <v>327489.90000000002</v>
      </c>
      <c r="P123" s="463">
        <f t="shared" si="85"/>
        <v>0</v>
      </c>
      <c r="Q123" s="463">
        <f t="shared" si="85"/>
        <v>327489.90000000002</v>
      </c>
      <c r="R123" s="463">
        <f t="shared" si="63"/>
        <v>99.930153534066406</v>
      </c>
      <c r="S123" s="463"/>
      <c r="T123" s="463">
        <f t="shared" si="64"/>
        <v>99.930153534066406</v>
      </c>
      <c r="U123" s="469">
        <f>Q140+Q145</f>
        <v>295188.2</v>
      </c>
    </row>
    <row r="124" spans="1:21" s="376" customFormat="1" ht="237.75" customHeight="1">
      <c r="A124" s="634"/>
      <c r="B124" s="630"/>
      <c r="C124" s="656"/>
      <c r="D124" s="387" t="s">
        <v>173</v>
      </c>
      <c r="E124" s="373" t="s">
        <v>207</v>
      </c>
      <c r="F124" s="374">
        <f>F125+F126+F127+F128+F129+F130+F131+F132</f>
        <v>327718.8</v>
      </c>
      <c r="G124" s="374">
        <f t="shared" ref="G124:Q124" si="86">G125+G126+G127+G128+G129+G130+G131+G132</f>
        <v>0</v>
      </c>
      <c r="H124" s="374">
        <f t="shared" si="86"/>
        <v>327718.8</v>
      </c>
      <c r="I124" s="374">
        <f t="shared" si="86"/>
        <v>327718.8</v>
      </c>
      <c r="J124" s="374">
        <f t="shared" si="86"/>
        <v>0</v>
      </c>
      <c r="K124" s="374">
        <f t="shared" si="86"/>
        <v>327718.8</v>
      </c>
      <c r="L124" s="374">
        <f t="shared" si="86"/>
        <v>327718.8</v>
      </c>
      <c r="M124" s="374">
        <f t="shared" si="86"/>
        <v>0</v>
      </c>
      <c r="N124" s="374">
        <f t="shared" si="86"/>
        <v>327718.8</v>
      </c>
      <c r="O124" s="374">
        <f t="shared" si="86"/>
        <v>327489.90000000002</v>
      </c>
      <c r="P124" s="374">
        <f t="shared" si="86"/>
        <v>0</v>
      </c>
      <c r="Q124" s="374">
        <f t="shared" si="86"/>
        <v>327489.90000000002</v>
      </c>
      <c r="R124" s="374">
        <f t="shared" si="63"/>
        <v>99.930153534066406</v>
      </c>
      <c r="S124" s="374"/>
      <c r="T124" s="374">
        <f t="shared" si="64"/>
        <v>99.930153534066406</v>
      </c>
      <c r="U124" s="375"/>
    </row>
    <row r="125" spans="1:21" s="376" customFormat="1" ht="48.75" customHeight="1">
      <c r="A125" s="430"/>
      <c r="B125" s="389"/>
      <c r="C125" s="431"/>
      <c r="D125" s="391"/>
      <c r="E125" s="374" t="s">
        <v>198</v>
      </c>
      <c r="F125" s="374">
        <f>G125+H125</f>
        <v>26873</v>
      </c>
      <c r="G125" s="374">
        <f t="shared" ref="G125:H127" si="87">G135</f>
        <v>0</v>
      </c>
      <c r="H125" s="374">
        <f t="shared" si="87"/>
        <v>26873</v>
      </c>
      <c r="I125" s="374">
        <f>J125+K125</f>
        <v>26873</v>
      </c>
      <c r="J125" s="374">
        <f t="shared" ref="J125:K127" si="88">J135</f>
        <v>0</v>
      </c>
      <c r="K125" s="374">
        <f t="shared" si="88"/>
        <v>26873</v>
      </c>
      <c r="L125" s="374">
        <f>M125+N125</f>
        <v>26873</v>
      </c>
      <c r="M125" s="374">
        <f t="shared" ref="M125:N127" si="89">M135</f>
        <v>0</v>
      </c>
      <c r="N125" s="374">
        <f t="shared" si="89"/>
        <v>26873</v>
      </c>
      <c r="O125" s="374">
        <f>P125+Q125</f>
        <v>26872.1</v>
      </c>
      <c r="P125" s="374">
        <f t="shared" ref="P125:Q127" si="90">P135</f>
        <v>0</v>
      </c>
      <c r="Q125" s="374">
        <f t="shared" si="90"/>
        <v>26872.1</v>
      </c>
      <c r="R125" s="374">
        <f t="shared" si="63"/>
        <v>99.996650913556351</v>
      </c>
      <c r="S125" s="374"/>
      <c r="T125" s="374">
        <f t="shared" si="64"/>
        <v>99.996650913556351</v>
      </c>
      <c r="U125" s="375"/>
    </row>
    <row r="126" spans="1:21" s="376" customFormat="1" ht="48.75" customHeight="1">
      <c r="A126" s="430"/>
      <c r="B126" s="389"/>
      <c r="C126" s="431"/>
      <c r="D126" s="391"/>
      <c r="E126" s="374" t="s">
        <v>199</v>
      </c>
      <c r="F126" s="374">
        <f t="shared" ref="F126:F132" si="91">G126+H126</f>
        <v>4571.7</v>
      </c>
      <c r="G126" s="374">
        <f t="shared" si="87"/>
        <v>0</v>
      </c>
      <c r="H126" s="374">
        <f t="shared" si="87"/>
        <v>4571.7</v>
      </c>
      <c r="I126" s="374">
        <f t="shared" ref="I126:I132" si="92">J126+K126</f>
        <v>4571.7</v>
      </c>
      <c r="J126" s="374">
        <f t="shared" si="88"/>
        <v>0</v>
      </c>
      <c r="K126" s="374">
        <f t="shared" si="88"/>
        <v>4571.7</v>
      </c>
      <c r="L126" s="374">
        <f t="shared" ref="L126:L132" si="93">M126+N126</f>
        <v>4571.7</v>
      </c>
      <c r="M126" s="374">
        <f t="shared" si="89"/>
        <v>0</v>
      </c>
      <c r="N126" s="374">
        <f t="shared" si="89"/>
        <v>4571.7</v>
      </c>
      <c r="O126" s="374">
        <f t="shared" ref="O126:O132" si="94">P126+Q126</f>
        <v>4505.3</v>
      </c>
      <c r="P126" s="374">
        <f t="shared" si="90"/>
        <v>0</v>
      </c>
      <c r="Q126" s="374">
        <f t="shared" si="90"/>
        <v>4505.3</v>
      </c>
      <c r="R126" s="374">
        <f t="shared" si="63"/>
        <v>98.547586237067179</v>
      </c>
      <c r="S126" s="374"/>
      <c r="T126" s="374">
        <f t="shared" si="64"/>
        <v>98.547586237067179</v>
      </c>
      <c r="U126" s="375"/>
    </row>
    <row r="127" spans="1:21" s="376" customFormat="1" ht="48.75" customHeight="1">
      <c r="A127" s="430"/>
      <c r="B127" s="389"/>
      <c r="C127" s="431"/>
      <c r="D127" s="391"/>
      <c r="E127" s="374" t="s">
        <v>200</v>
      </c>
      <c r="F127" s="374">
        <f t="shared" si="91"/>
        <v>74.3</v>
      </c>
      <c r="G127" s="374">
        <f t="shared" si="87"/>
        <v>0</v>
      </c>
      <c r="H127" s="374">
        <f t="shared" si="87"/>
        <v>74.3</v>
      </c>
      <c r="I127" s="374">
        <f t="shared" si="92"/>
        <v>74.3</v>
      </c>
      <c r="J127" s="374">
        <f t="shared" si="88"/>
        <v>0</v>
      </c>
      <c r="K127" s="374">
        <f t="shared" si="88"/>
        <v>74.3</v>
      </c>
      <c r="L127" s="374">
        <f t="shared" si="93"/>
        <v>74.3</v>
      </c>
      <c r="M127" s="374">
        <f t="shared" si="89"/>
        <v>0</v>
      </c>
      <c r="N127" s="374">
        <f t="shared" si="89"/>
        <v>74.3</v>
      </c>
      <c r="O127" s="374">
        <f t="shared" si="94"/>
        <v>74.3</v>
      </c>
      <c r="P127" s="374">
        <f t="shared" si="90"/>
        <v>0</v>
      </c>
      <c r="Q127" s="374">
        <f t="shared" si="90"/>
        <v>74.3</v>
      </c>
      <c r="R127" s="374">
        <f t="shared" si="63"/>
        <v>100</v>
      </c>
      <c r="S127" s="374"/>
      <c r="T127" s="374">
        <f t="shared" si="64"/>
        <v>100</v>
      </c>
      <c r="U127" s="375"/>
    </row>
    <row r="128" spans="1:21" s="376" customFormat="1" ht="48.75" customHeight="1">
      <c r="A128" s="430"/>
      <c r="B128" s="389"/>
      <c r="C128" s="431"/>
      <c r="D128" s="391"/>
      <c r="E128" s="374" t="s">
        <v>204</v>
      </c>
      <c r="F128" s="374">
        <f t="shared" si="91"/>
        <v>34915.800000000003</v>
      </c>
      <c r="G128" s="374">
        <f t="shared" ref="G128:H130" si="95">G142</f>
        <v>0</v>
      </c>
      <c r="H128" s="374">
        <f t="shared" si="95"/>
        <v>34915.800000000003</v>
      </c>
      <c r="I128" s="374">
        <f t="shared" si="92"/>
        <v>34915.800000000003</v>
      </c>
      <c r="J128" s="374">
        <f t="shared" ref="J128:K130" si="96">J142</f>
        <v>0</v>
      </c>
      <c r="K128" s="374">
        <f t="shared" si="96"/>
        <v>34915.800000000003</v>
      </c>
      <c r="L128" s="374">
        <f t="shared" si="93"/>
        <v>34915.800000000003</v>
      </c>
      <c r="M128" s="374">
        <f t="shared" ref="M128:N130" si="97">M142</f>
        <v>0</v>
      </c>
      <c r="N128" s="374">
        <f t="shared" si="97"/>
        <v>34915.800000000003</v>
      </c>
      <c r="O128" s="374">
        <f t="shared" si="94"/>
        <v>34913.800000000003</v>
      </c>
      <c r="P128" s="374">
        <f t="shared" ref="P128:Q130" si="98">P142</f>
        <v>0</v>
      </c>
      <c r="Q128" s="374">
        <f t="shared" si="98"/>
        <v>34913.800000000003</v>
      </c>
      <c r="R128" s="374">
        <f t="shared" si="63"/>
        <v>99.994271934195979</v>
      </c>
      <c r="S128" s="374"/>
      <c r="T128" s="374">
        <f t="shared" si="64"/>
        <v>99.994271934195979</v>
      </c>
      <c r="U128" s="375"/>
    </row>
    <row r="129" spans="1:24" s="376" customFormat="1" ht="48.75" customHeight="1">
      <c r="A129" s="430"/>
      <c r="B129" s="389"/>
      <c r="C129" s="431"/>
      <c r="D129" s="391"/>
      <c r="E129" s="374" t="s">
        <v>205</v>
      </c>
      <c r="F129" s="374">
        <f t="shared" si="91"/>
        <v>10012</v>
      </c>
      <c r="G129" s="374">
        <f t="shared" si="95"/>
        <v>0</v>
      </c>
      <c r="H129" s="374">
        <f t="shared" si="95"/>
        <v>10012</v>
      </c>
      <c r="I129" s="374">
        <f t="shared" si="92"/>
        <v>10012</v>
      </c>
      <c r="J129" s="374">
        <f t="shared" si="96"/>
        <v>0</v>
      </c>
      <c r="K129" s="374">
        <f t="shared" si="96"/>
        <v>10012</v>
      </c>
      <c r="L129" s="374">
        <f t="shared" si="93"/>
        <v>10012</v>
      </c>
      <c r="M129" s="374">
        <f t="shared" si="97"/>
        <v>0</v>
      </c>
      <c r="N129" s="374">
        <f t="shared" si="97"/>
        <v>10012</v>
      </c>
      <c r="O129" s="374">
        <f t="shared" si="94"/>
        <v>9870.7999999999993</v>
      </c>
      <c r="P129" s="374">
        <f t="shared" si="98"/>
        <v>0</v>
      </c>
      <c r="Q129" s="374">
        <f t="shared" si="98"/>
        <v>9870.7999999999993</v>
      </c>
      <c r="R129" s="374">
        <f t="shared" si="63"/>
        <v>98.589692369157007</v>
      </c>
      <c r="S129" s="374"/>
      <c r="T129" s="374">
        <f t="shared" si="64"/>
        <v>98.589692369157007</v>
      </c>
      <c r="U129" s="375"/>
    </row>
    <row r="130" spans="1:24" s="376" customFormat="1" ht="48.75" customHeight="1">
      <c r="A130" s="430"/>
      <c r="B130" s="389"/>
      <c r="C130" s="431"/>
      <c r="D130" s="391"/>
      <c r="E130" s="374" t="s">
        <v>206</v>
      </c>
      <c r="F130" s="374">
        <f t="shared" si="91"/>
        <v>422</v>
      </c>
      <c r="G130" s="374">
        <f t="shared" si="95"/>
        <v>0</v>
      </c>
      <c r="H130" s="374">
        <f t="shared" si="95"/>
        <v>422</v>
      </c>
      <c r="I130" s="374">
        <f t="shared" si="92"/>
        <v>422</v>
      </c>
      <c r="J130" s="374">
        <f t="shared" si="96"/>
        <v>0</v>
      </c>
      <c r="K130" s="374">
        <f t="shared" si="96"/>
        <v>422</v>
      </c>
      <c r="L130" s="374">
        <f t="shared" si="93"/>
        <v>422</v>
      </c>
      <c r="M130" s="374">
        <f t="shared" si="97"/>
        <v>0</v>
      </c>
      <c r="N130" s="374">
        <f t="shared" si="97"/>
        <v>422</v>
      </c>
      <c r="O130" s="374">
        <f t="shared" si="94"/>
        <v>403.6</v>
      </c>
      <c r="P130" s="374">
        <f t="shared" si="98"/>
        <v>0</v>
      </c>
      <c r="Q130" s="374">
        <f t="shared" si="98"/>
        <v>403.6</v>
      </c>
      <c r="R130" s="374">
        <f t="shared" si="63"/>
        <v>95.639810426540294</v>
      </c>
      <c r="S130" s="374"/>
      <c r="T130" s="374">
        <f t="shared" si="64"/>
        <v>95.639810426540294</v>
      </c>
      <c r="U130" s="375"/>
    </row>
    <row r="131" spans="1:24" s="376" customFormat="1" ht="52.5" customHeight="1">
      <c r="A131" s="430"/>
      <c r="B131" s="389"/>
      <c r="C131" s="431"/>
      <c r="D131" s="391"/>
      <c r="E131" s="373" t="s">
        <v>208</v>
      </c>
      <c r="F131" s="374">
        <f t="shared" si="91"/>
        <v>250000</v>
      </c>
      <c r="G131" s="374">
        <f>G146</f>
        <v>0</v>
      </c>
      <c r="H131" s="374">
        <f>H146</f>
        <v>250000</v>
      </c>
      <c r="I131" s="374">
        <f t="shared" si="92"/>
        <v>250000</v>
      </c>
      <c r="J131" s="374">
        <f>J146</f>
        <v>0</v>
      </c>
      <c r="K131" s="374">
        <f>K146</f>
        <v>250000</v>
      </c>
      <c r="L131" s="374">
        <f t="shared" si="93"/>
        <v>250000</v>
      </c>
      <c r="M131" s="374">
        <f>M146</f>
        <v>0</v>
      </c>
      <c r="N131" s="374">
        <f>N146</f>
        <v>250000</v>
      </c>
      <c r="O131" s="374">
        <f t="shared" si="94"/>
        <v>250000</v>
      </c>
      <c r="P131" s="374">
        <f>P146</f>
        <v>0</v>
      </c>
      <c r="Q131" s="374">
        <f>Q146</f>
        <v>250000</v>
      </c>
      <c r="R131" s="374">
        <f t="shared" si="63"/>
        <v>100</v>
      </c>
      <c r="S131" s="374"/>
      <c r="T131" s="374">
        <f t="shared" si="64"/>
        <v>100</v>
      </c>
      <c r="U131" s="375"/>
    </row>
    <row r="132" spans="1:24" s="376" customFormat="1" ht="52.5" customHeight="1">
      <c r="A132" s="432"/>
      <c r="B132" s="433"/>
      <c r="C132" s="434"/>
      <c r="D132" s="386"/>
      <c r="E132" s="373" t="s">
        <v>291</v>
      </c>
      <c r="F132" s="374">
        <f t="shared" si="91"/>
        <v>850</v>
      </c>
      <c r="G132" s="374">
        <f>G139</f>
        <v>0</v>
      </c>
      <c r="H132" s="374">
        <f>H139</f>
        <v>850</v>
      </c>
      <c r="I132" s="374">
        <f t="shared" si="92"/>
        <v>850</v>
      </c>
      <c r="J132" s="374">
        <f>J139</f>
        <v>0</v>
      </c>
      <c r="K132" s="374">
        <f>K139</f>
        <v>850</v>
      </c>
      <c r="L132" s="374">
        <f t="shared" si="93"/>
        <v>850</v>
      </c>
      <c r="M132" s="374">
        <f>M139</f>
        <v>0</v>
      </c>
      <c r="N132" s="374">
        <f>N139</f>
        <v>850</v>
      </c>
      <c r="O132" s="374">
        <f t="shared" si="94"/>
        <v>850</v>
      </c>
      <c r="P132" s="374">
        <f>P139</f>
        <v>0</v>
      </c>
      <c r="Q132" s="374">
        <f>Q139</f>
        <v>850</v>
      </c>
      <c r="R132" s="374">
        <f t="shared" si="63"/>
        <v>100</v>
      </c>
      <c r="S132" s="374"/>
      <c r="T132" s="374">
        <f t="shared" si="64"/>
        <v>100</v>
      </c>
      <c r="U132" s="375"/>
    </row>
    <row r="133" spans="1:24" s="476" customFormat="1" ht="83.25" customHeight="1">
      <c r="A133" s="637" t="s">
        <v>60</v>
      </c>
      <c r="B133" s="641" t="s">
        <v>210</v>
      </c>
      <c r="C133" s="635" t="s">
        <v>158</v>
      </c>
      <c r="D133" s="471" t="s">
        <v>104</v>
      </c>
      <c r="E133" s="472"/>
      <c r="F133" s="473">
        <f>F134</f>
        <v>31519</v>
      </c>
      <c r="G133" s="473">
        <f t="shared" ref="G133:Q133" si="99">G134</f>
        <v>0</v>
      </c>
      <c r="H133" s="473">
        <f t="shared" si="99"/>
        <v>31519</v>
      </c>
      <c r="I133" s="473">
        <f t="shared" si="99"/>
        <v>31519</v>
      </c>
      <c r="J133" s="473">
        <f t="shared" si="99"/>
        <v>0</v>
      </c>
      <c r="K133" s="473">
        <f t="shared" si="99"/>
        <v>31519</v>
      </c>
      <c r="L133" s="473">
        <f t="shared" si="99"/>
        <v>31519</v>
      </c>
      <c r="M133" s="473">
        <f t="shared" si="99"/>
        <v>0</v>
      </c>
      <c r="N133" s="473">
        <f t="shared" si="99"/>
        <v>31519</v>
      </c>
      <c r="O133" s="473">
        <f t="shared" si="99"/>
        <v>31451.699999999997</v>
      </c>
      <c r="P133" s="473">
        <f t="shared" si="99"/>
        <v>0</v>
      </c>
      <c r="Q133" s="473">
        <f t="shared" si="99"/>
        <v>31451.699999999997</v>
      </c>
      <c r="R133" s="474">
        <f t="shared" si="63"/>
        <v>99.786477997398379</v>
      </c>
      <c r="S133" s="474"/>
      <c r="T133" s="474">
        <f t="shared" si="64"/>
        <v>99.786477997398379</v>
      </c>
      <c r="U133" s="475"/>
    </row>
    <row r="134" spans="1:24" s="371" customFormat="1" ht="237" customHeight="1">
      <c r="A134" s="648"/>
      <c r="B134" s="642"/>
      <c r="C134" s="636"/>
      <c r="D134" s="400" t="s">
        <v>174</v>
      </c>
      <c r="E134" s="366" t="s">
        <v>197</v>
      </c>
      <c r="F134" s="384">
        <f>F135+F136+F137</f>
        <v>31519</v>
      </c>
      <c r="G134" s="384">
        <f t="shared" ref="G134:P134" si="100">G135+G136+G137</f>
        <v>0</v>
      </c>
      <c r="H134" s="384">
        <f t="shared" si="100"/>
        <v>31519</v>
      </c>
      <c r="I134" s="384">
        <f t="shared" si="100"/>
        <v>31519</v>
      </c>
      <c r="J134" s="384">
        <f t="shared" si="100"/>
        <v>0</v>
      </c>
      <c r="K134" s="384">
        <f t="shared" si="100"/>
        <v>31519</v>
      </c>
      <c r="L134" s="384">
        <f t="shared" si="100"/>
        <v>31519</v>
      </c>
      <c r="M134" s="384">
        <f t="shared" si="100"/>
        <v>0</v>
      </c>
      <c r="N134" s="384">
        <f t="shared" si="100"/>
        <v>31519</v>
      </c>
      <c r="O134" s="384">
        <f t="shared" si="100"/>
        <v>31451.699999999997</v>
      </c>
      <c r="P134" s="384">
        <f t="shared" si="100"/>
        <v>0</v>
      </c>
      <c r="Q134" s="384">
        <f>Q135+Q136+Q137</f>
        <v>31451.699999999997</v>
      </c>
      <c r="R134" s="374">
        <f t="shared" si="63"/>
        <v>99.786477997398379</v>
      </c>
      <c r="S134" s="374"/>
      <c r="T134" s="374">
        <f t="shared" si="64"/>
        <v>99.786477997398379</v>
      </c>
      <c r="U134" s="370"/>
    </row>
    <row r="135" spans="1:24" s="371" customFormat="1" ht="73.5" customHeight="1">
      <c r="A135" s="404"/>
      <c r="B135" s="396"/>
      <c r="C135" s="390"/>
      <c r="D135" s="405"/>
      <c r="E135" s="384" t="s">
        <v>198</v>
      </c>
      <c r="F135" s="384">
        <f>G135+H135</f>
        <v>26873</v>
      </c>
      <c r="G135" s="384"/>
      <c r="H135" s="384">
        <v>26873</v>
      </c>
      <c r="I135" s="384">
        <f>J135+K135</f>
        <v>26873</v>
      </c>
      <c r="J135" s="384"/>
      <c r="K135" s="384">
        <v>26873</v>
      </c>
      <c r="L135" s="384">
        <f>M135+N135</f>
        <v>26873</v>
      </c>
      <c r="M135" s="384"/>
      <c r="N135" s="384">
        <v>26873</v>
      </c>
      <c r="O135" s="384">
        <f>P135+Q135</f>
        <v>26872.1</v>
      </c>
      <c r="P135" s="384"/>
      <c r="Q135" s="384">
        <v>26872.1</v>
      </c>
      <c r="R135" s="374">
        <f t="shared" si="63"/>
        <v>99.996650913556351</v>
      </c>
      <c r="S135" s="374"/>
      <c r="T135" s="374">
        <f t="shared" si="64"/>
        <v>99.996650913556351</v>
      </c>
      <c r="U135" s="370"/>
    </row>
    <row r="136" spans="1:24" s="371" customFormat="1" ht="73.5" customHeight="1">
      <c r="A136" s="404"/>
      <c r="B136" s="396"/>
      <c r="C136" s="390"/>
      <c r="D136" s="405"/>
      <c r="E136" s="384" t="s">
        <v>199</v>
      </c>
      <c r="F136" s="384">
        <f t="shared" ref="F136:F137" si="101">G136+H136</f>
        <v>4571.7</v>
      </c>
      <c r="G136" s="384"/>
      <c r="H136" s="384">
        <v>4571.7</v>
      </c>
      <c r="I136" s="384">
        <f>J136+K136</f>
        <v>4571.7</v>
      </c>
      <c r="J136" s="384"/>
      <c r="K136" s="384">
        <v>4571.7</v>
      </c>
      <c r="L136" s="384">
        <f>M136+N136</f>
        <v>4571.7</v>
      </c>
      <c r="M136" s="384"/>
      <c r="N136" s="384">
        <v>4571.7</v>
      </c>
      <c r="O136" s="384">
        <f>P136+Q136</f>
        <v>4505.3</v>
      </c>
      <c r="P136" s="384"/>
      <c r="Q136" s="384">
        <v>4505.3</v>
      </c>
      <c r="R136" s="374">
        <f t="shared" si="63"/>
        <v>98.547586237067179</v>
      </c>
      <c r="S136" s="374"/>
      <c r="T136" s="374">
        <f t="shared" si="64"/>
        <v>98.547586237067179</v>
      </c>
      <c r="U136" s="370"/>
      <c r="X136" s="436"/>
    </row>
    <row r="137" spans="1:24" s="371" customFormat="1" ht="73.5" customHeight="1">
      <c r="A137" s="428"/>
      <c r="B137" s="435"/>
      <c r="C137" s="402"/>
      <c r="D137" s="379"/>
      <c r="E137" s="384" t="s">
        <v>200</v>
      </c>
      <c r="F137" s="384">
        <f t="shared" si="101"/>
        <v>74.3</v>
      </c>
      <c r="G137" s="384"/>
      <c r="H137" s="384">
        <v>74.3</v>
      </c>
      <c r="I137" s="384">
        <f>J137+K137</f>
        <v>74.3</v>
      </c>
      <c r="J137" s="384"/>
      <c r="K137" s="384">
        <v>74.3</v>
      </c>
      <c r="L137" s="384">
        <f>M137+N137</f>
        <v>74.3</v>
      </c>
      <c r="M137" s="384"/>
      <c r="N137" s="384">
        <v>74.3</v>
      </c>
      <c r="O137" s="384">
        <f>P137+Q137</f>
        <v>74.3</v>
      </c>
      <c r="P137" s="384"/>
      <c r="Q137" s="384">
        <v>74.3</v>
      </c>
      <c r="R137" s="374">
        <f t="shared" si="63"/>
        <v>100</v>
      </c>
      <c r="S137" s="374"/>
      <c r="T137" s="374">
        <f t="shared" si="64"/>
        <v>100</v>
      </c>
      <c r="U137" s="370"/>
    </row>
    <row r="138" spans="1:24" s="476" customFormat="1" ht="160.5" customHeight="1">
      <c r="A138" s="637" t="s">
        <v>123</v>
      </c>
      <c r="B138" s="641" t="s">
        <v>201</v>
      </c>
      <c r="C138" s="635" t="s">
        <v>159</v>
      </c>
      <c r="D138" s="471" t="s">
        <v>104</v>
      </c>
      <c r="E138" s="473" t="s">
        <v>291</v>
      </c>
      <c r="F138" s="473">
        <f>G138+H138</f>
        <v>850</v>
      </c>
      <c r="G138" s="473"/>
      <c r="H138" s="473">
        <f>+H139</f>
        <v>850</v>
      </c>
      <c r="I138" s="473">
        <f>J138+K138</f>
        <v>850</v>
      </c>
      <c r="J138" s="473"/>
      <c r="K138" s="473">
        <v>850</v>
      </c>
      <c r="L138" s="473">
        <f>L139</f>
        <v>850</v>
      </c>
      <c r="M138" s="473">
        <f t="shared" ref="M138:Q138" si="102">M139</f>
        <v>0</v>
      </c>
      <c r="N138" s="473">
        <f t="shared" si="102"/>
        <v>850</v>
      </c>
      <c r="O138" s="473">
        <f t="shared" si="102"/>
        <v>850</v>
      </c>
      <c r="P138" s="473">
        <f t="shared" si="102"/>
        <v>0</v>
      </c>
      <c r="Q138" s="473">
        <f t="shared" si="102"/>
        <v>850</v>
      </c>
      <c r="R138" s="474">
        <f t="shared" si="63"/>
        <v>100</v>
      </c>
      <c r="S138" s="474"/>
      <c r="T138" s="474">
        <f t="shared" si="64"/>
        <v>100</v>
      </c>
      <c r="U138" s="475"/>
    </row>
    <row r="139" spans="1:24" s="371" customFormat="1" ht="285" customHeight="1">
      <c r="A139" s="638"/>
      <c r="B139" s="654"/>
      <c r="C139" s="660"/>
      <c r="D139" s="383" t="s">
        <v>173</v>
      </c>
      <c r="E139" s="384" t="s">
        <v>291</v>
      </c>
      <c r="F139" s="384">
        <f>G139+H139</f>
        <v>850</v>
      </c>
      <c r="G139" s="384">
        <v>0</v>
      </c>
      <c r="H139" s="384">
        <v>850</v>
      </c>
      <c r="I139" s="384">
        <f>J139+K139</f>
        <v>850</v>
      </c>
      <c r="J139" s="384">
        <v>0</v>
      </c>
      <c r="K139" s="384">
        <v>850</v>
      </c>
      <c r="L139" s="384">
        <f>M139+N139</f>
        <v>850</v>
      </c>
      <c r="M139" s="384">
        <v>0</v>
      </c>
      <c r="N139" s="384">
        <v>850</v>
      </c>
      <c r="O139" s="384">
        <f>P139+Q139</f>
        <v>850</v>
      </c>
      <c r="P139" s="384">
        <v>0</v>
      </c>
      <c r="Q139" s="384">
        <v>850</v>
      </c>
      <c r="R139" s="374">
        <f t="shared" si="63"/>
        <v>100</v>
      </c>
      <c r="S139" s="374"/>
      <c r="T139" s="374">
        <f t="shared" si="64"/>
        <v>100</v>
      </c>
      <c r="U139" s="370"/>
    </row>
    <row r="140" spans="1:24" s="476" customFormat="1" ht="68">
      <c r="A140" s="637" t="s">
        <v>151</v>
      </c>
      <c r="B140" s="641" t="s">
        <v>202</v>
      </c>
      <c r="C140" s="635" t="s">
        <v>160</v>
      </c>
      <c r="D140" s="471" t="s">
        <v>104</v>
      </c>
      <c r="E140" s="472"/>
      <c r="F140" s="473">
        <f>F141</f>
        <v>45349.8</v>
      </c>
      <c r="G140" s="473">
        <f t="shared" ref="G140:Q140" si="103">G141</f>
        <v>0</v>
      </c>
      <c r="H140" s="473">
        <f t="shared" si="103"/>
        <v>45349.8</v>
      </c>
      <c r="I140" s="473">
        <f t="shared" si="103"/>
        <v>45349.8</v>
      </c>
      <c r="J140" s="473">
        <f t="shared" si="103"/>
        <v>0</v>
      </c>
      <c r="K140" s="473">
        <f t="shared" si="103"/>
        <v>45349.8</v>
      </c>
      <c r="L140" s="473">
        <f t="shared" si="103"/>
        <v>45349.8</v>
      </c>
      <c r="M140" s="473">
        <f t="shared" si="103"/>
        <v>0</v>
      </c>
      <c r="N140" s="473">
        <f t="shared" si="103"/>
        <v>45349.8</v>
      </c>
      <c r="O140" s="473">
        <f t="shared" si="103"/>
        <v>45188.200000000004</v>
      </c>
      <c r="P140" s="473">
        <f t="shared" si="103"/>
        <v>0</v>
      </c>
      <c r="Q140" s="473">
        <f t="shared" si="103"/>
        <v>45188.200000000004</v>
      </c>
      <c r="R140" s="474">
        <f t="shared" si="63"/>
        <v>99.643658847448052</v>
      </c>
      <c r="S140" s="474"/>
      <c r="T140" s="474">
        <f t="shared" si="64"/>
        <v>99.643658847448052</v>
      </c>
      <c r="U140" s="475"/>
    </row>
    <row r="141" spans="1:24" s="371" customFormat="1" ht="173.25" customHeight="1">
      <c r="A141" s="648"/>
      <c r="B141" s="642"/>
      <c r="C141" s="636"/>
      <c r="D141" s="400" t="s">
        <v>173</v>
      </c>
      <c r="E141" s="366" t="s">
        <v>203</v>
      </c>
      <c r="F141" s="384">
        <f>F142+F143+F144</f>
        <v>45349.8</v>
      </c>
      <c r="G141" s="384">
        <f t="shared" ref="G141:Q141" si="104">G142+G143+G144</f>
        <v>0</v>
      </c>
      <c r="H141" s="384">
        <f>H142+H143+H144</f>
        <v>45349.8</v>
      </c>
      <c r="I141" s="384">
        <f t="shared" si="104"/>
        <v>45349.8</v>
      </c>
      <c r="J141" s="384">
        <f t="shared" si="104"/>
        <v>0</v>
      </c>
      <c r="K141" s="384">
        <f t="shared" si="104"/>
        <v>45349.8</v>
      </c>
      <c r="L141" s="384">
        <f t="shared" si="104"/>
        <v>45349.8</v>
      </c>
      <c r="M141" s="384">
        <f t="shared" si="104"/>
        <v>0</v>
      </c>
      <c r="N141" s="384">
        <f>N142+N143+N144</f>
        <v>45349.8</v>
      </c>
      <c r="O141" s="384">
        <f t="shared" si="104"/>
        <v>45188.200000000004</v>
      </c>
      <c r="P141" s="384">
        <f t="shared" si="104"/>
        <v>0</v>
      </c>
      <c r="Q141" s="384">
        <f t="shared" si="104"/>
        <v>45188.200000000004</v>
      </c>
      <c r="R141" s="374">
        <f t="shared" si="63"/>
        <v>99.643658847448052</v>
      </c>
      <c r="S141" s="374"/>
      <c r="T141" s="374">
        <f t="shared" si="64"/>
        <v>99.643658847448052</v>
      </c>
      <c r="U141" s="370"/>
    </row>
    <row r="142" spans="1:24" s="371" customFormat="1" ht="62.25" customHeight="1">
      <c r="A142" s="404"/>
      <c r="B142" s="396"/>
      <c r="C142" s="390"/>
      <c r="D142" s="405"/>
      <c r="E142" s="384" t="s">
        <v>204</v>
      </c>
      <c r="F142" s="384">
        <f>G142+H142</f>
        <v>34915.800000000003</v>
      </c>
      <c r="G142" s="384"/>
      <c r="H142" s="384">
        <v>34915.800000000003</v>
      </c>
      <c r="I142" s="384">
        <f>J142+K142</f>
        <v>34915.800000000003</v>
      </c>
      <c r="J142" s="384"/>
      <c r="K142" s="384">
        <v>34915.800000000003</v>
      </c>
      <c r="L142" s="384">
        <f>M142+N142</f>
        <v>34915.800000000003</v>
      </c>
      <c r="M142" s="384"/>
      <c r="N142" s="384">
        <v>34915.800000000003</v>
      </c>
      <c r="O142" s="384">
        <f>P142+Q142</f>
        <v>34913.800000000003</v>
      </c>
      <c r="P142" s="384"/>
      <c r="Q142" s="384">
        <v>34913.800000000003</v>
      </c>
      <c r="R142" s="374">
        <f t="shared" si="63"/>
        <v>99.994271934195979</v>
      </c>
      <c r="S142" s="374"/>
      <c r="T142" s="374">
        <f t="shared" si="64"/>
        <v>99.994271934195979</v>
      </c>
      <c r="U142" s="370"/>
    </row>
    <row r="143" spans="1:24" s="371" customFormat="1" ht="62.25" customHeight="1">
      <c r="A143" s="404"/>
      <c r="B143" s="396"/>
      <c r="C143" s="390"/>
      <c r="D143" s="405"/>
      <c r="E143" s="384" t="s">
        <v>205</v>
      </c>
      <c r="F143" s="384">
        <f>G143+H143</f>
        <v>10012</v>
      </c>
      <c r="G143" s="384"/>
      <c r="H143" s="384">
        <v>10012</v>
      </c>
      <c r="I143" s="384">
        <f>J143+K143</f>
        <v>10012</v>
      </c>
      <c r="J143" s="384"/>
      <c r="K143" s="384">
        <v>10012</v>
      </c>
      <c r="L143" s="384">
        <f>M143+N143</f>
        <v>10012</v>
      </c>
      <c r="M143" s="384"/>
      <c r="N143" s="384">
        <v>10012</v>
      </c>
      <c r="O143" s="384">
        <f>P143+Q143</f>
        <v>9870.7999999999993</v>
      </c>
      <c r="P143" s="384"/>
      <c r="Q143" s="384">
        <v>9870.7999999999993</v>
      </c>
      <c r="R143" s="374">
        <f t="shared" si="63"/>
        <v>98.589692369157007</v>
      </c>
      <c r="S143" s="374"/>
      <c r="T143" s="374">
        <f t="shared" si="64"/>
        <v>98.589692369157007</v>
      </c>
      <c r="U143" s="370"/>
    </row>
    <row r="144" spans="1:24" s="371" customFormat="1" ht="62.25" customHeight="1">
      <c r="A144" s="428"/>
      <c r="B144" s="435"/>
      <c r="C144" s="402"/>
      <c r="D144" s="379"/>
      <c r="E144" s="384" t="s">
        <v>206</v>
      </c>
      <c r="F144" s="384">
        <f>G144+H144</f>
        <v>422</v>
      </c>
      <c r="G144" s="384"/>
      <c r="H144" s="384">
        <v>422</v>
      </c>
      <c r="I144" s="384">
        <f>J144+K144</f>
        <v>422</v>
      </c>
      <c r="J144" s="384"/>
      <c r="K144" s="384">
        <v>422</v>
      </c>
      <c r="L144" s="384">
        <f>M144+N144</f>
        <v>422</v>
      </c>
      <c r="M144" s="384"/>
      <c r="N144" s="384">
        <v>422</v>
      </c>
      <c r="O144" s="384">
        <f>P144+Q144</f>
        <v>403.6</v>
      </c>
      <c r="P144" s="384"/>
      <c r="Q144" s="384">
        <v>403.6</v>
      </c>
      <c r="R144" s="374">
        <f t="shared" si="63"/>
        <v>95.639810426540294</v>
      </c>
      <c r="S144" s="374"/>
      <c r="T144" s="374">
        <f t="shared" si="64"/>
        <v>95.639810426540294</v>
      </c>
      <c r="U144" s="370"/>
    </row>
    <row r="145" spans="1:21" s="476" customFormat="1" ht="68">
      <c r="A145" s="637" t="s">
        <v>152</v>
      </c>
      <c r="B145" s="641" t="s">
        <v>209</v>
      </c>
      <c r="C145" s="635" t="s">
        <v>161</v>
      </c>
      <c r="D145" s="471" t="s">
        <v>104</v>
      </c>
      <c r="E145" s="472"/>
      <c r="F145" s="473">
        <f>F146</f>
        <v>250000</v>
      </c>
      <c r="G145" s="473">
        <f t="shared" ref="G145:Q145" si="105">G146</f>
        <v>0</v>
      </c>
      <c r="H145" s="473">
        <f t="shared" si="105"/>
        <v>250000</v>
      </c>
      <c r="I145" s="473">
        <f t="shared" si="105"/>
        <v>250000</v>
      </c>
      <c r="J145" s="473">
        <f t="shared" si="105"/>
        <v>0</v>
      </c>
      <c r="K145" s="473">
        <f t="shared" si="105"/>
        <v>250000</v>
      </c>
      <c r="L145" s="473">
        <f t="shared" si="105"/>
        <v>250000</v>
      </c>
      <c r="M145" s="473">
        <f t="shared" si="105"/>
        <v>0</v>
      </c>
      <c r="N145" s="473">
        <f t="shared" si="105"/>
        <v>250000</v>
      </c>
      <c r="O145" s="473">
        <f t="shared" si="105"/>
        <v>250000</v>
      </c>
      <c r="P145" s="473">
        <f t="shared" si="105"/>
        <v>0</v>
      </c>
      <c r="Q145" s="473">
        <f t="shared" si="105"/>
        <v>250000</v>
      </c>
      <c r="R145" s="474">
        <f t="shared" si="63"/>
        <v>100</v>
      </c>
      <c r="S145" s="474"/>
      <c r="T145" s="474">
        <f t="shared" si="64"/>
        <v>100</v>
      </c>
      <c r="U145" s="475"/>
    </row>
    <row r="146" spans="1:21" s="371" customFormat="1" ht="96" customHeight="1">
      <c r="A146" s="648"/>
      <c r="B146" s="642"/>
      <c r="C146" s="636"/>
      <c r="D146" s="400" t="s">
        <v>173</v>
      </c>
      <c r="E146" s="366" t="s">
        <v>299</v>
      </c>
      <c r="F146" s="384">
        <f>G146+H146</f>
        <v>250000</v>
      </c>
      <c r="G146" s="384"/>
      <c r="H146" s="384">
        <v>250000</v>
      </c>
      <c r="I146" s="384">
        <f>J146+K146</f>
        <v>250000</v>
      </c>
      <c r="J146" s="384"/>
      <c r="K146" s="384">
        <v>250000</v>
      </c>
      <c r="L146" s="384">
        <f>M146+N146</f>
        <v>250000</v>
      </c>
      <c r="M146" s="384"/>
      <c r="N146" s="384">
        <v>250000</v>
      </c>
      <c r="O146" s="384">
        <f>P146+Q146</f>
        <v>250000</v>
      </c>
      <c r="P146" s="384"/>
      <c r="Q146" s="384">
        <v>250000</v>
      </c>
      <c r="R146" s="374">
        <f t="shared" si="63"/>
        <v>100</v>
      </c>
      <c r="S146" s="374"/>
      <c r="T146" s="374">
        <f t="shared" si="64"/>
        <v>100</v>
      </c>
      <c r="U146" s="370"/>
    </row>
    <row r="147" spans="1:21" s="371" customFormat="1" ht="57" customHeight="1">
      <c r="A147" s="428"/>
      <c r="B147" s="435"/>
      <c r="C147" s="402"/>
      <c r="D147" s="379"/>
      <c r="E147" s="366" t="s">
        <v>208</v>
      </c>
      <c r="F147" s="384">
        <f>G147+H147</f>
        <v>250000</v>
      </c>
      <c r="G147" s="384"/>
      <c r="H147" s="384">
        <v>250000</v>
      </c>
      <c r="I147" s="384">
        <f>J147+K147</f>
        <v>250000</v>
      </c>
      <c r="J147" s="384"/>
      <c r="K147" s="384">
        <v>250000</v>
      </c>
      <c r="L147" s="384">
        <f>M147+N147</f>
        <v>250000</v>
      </c>
      <c r="M147" s="384"/>
      <c r="N147" s="384">
        <v>250000</v>
      </c>
      <c r="O147" s="384">
        <f>P147+Q147</f>
        <v>250000</v>
      </c>
      <c r="P147" s="384"/>
      <c r="Q147" s="384">
        <v>250000</v>
      </c>
      <c r="R147" s="374">
        <f t="shared" si="63"/>
        <v>100</v>
      </c>
      <c r="S147" s="374"/>
      <c r="T147" s="374">
        <f t="shared" si="64"/>
        <v>100</v>
      </c>
      <c r="U147" s="370"/>
    </row>
    <row r="148" spans="1:21" s="465" customFormat="1" ht="66" customHeight="1">
      <c r="A148" s="633" t="s">
        <v>93</v>
      </c>
      <c r="B148" s="629" t="s">
        <v>122</v>
      </c>
      <c r="C148" s="631" t="s">
        <v>213</v>
      </c>
      <c r="D148" s="461" t="s">
        <v>104</v>
      </c>
      <c r="E148" s="462"/>
      <c r="F148" s="463">
        <f>F149</f>
        <v>0</v>
      </c>
      <c r="G148" s="463">
        <f t="shared" ref="G148:Q148" si="106">G149</f>
        <v>0</v>
      </c>
      <c r="H148" s="463">
        <f t="shared" si="106"/>
        <v>0</v>
      </c>
      <c r="I148" s="463">
        <f t="shared" si="106"/>
        <v>0</v>
      </c>
      <c r="J148" s="463">
        <f t="shared" si="106"/>
        <v>0</v>
      </c>
      <c r="K148" s="463">
        <f t="shared" si="106"/>
        <v>0</v>
      </c>
      <c r="L148" s="463">
        <f t="shared" si="106"/>
        <v>0</v>
      </c>
      <c r="M148" s="463">
        <f t="shared" si="106"/>
        <v>0</v>
      </c>
      <c r="N148" s="463">
        <f t="shared" si="106"/>
        <v>0</v>
      </c>
      <c r="O148" s="463">
        <f t="shared" si="106"/>
        <v>0</v>
      </c>
      <c r="P148" s="463">
        <f t="shared" si="106"/>
        <v>0</v>
      </c>
      <c r="Q148" s="463">
        <f t="shared" si="106"/>
        <v>0</v>
      </c>
      <c r="R148" s="463"/>
      <c r="S148" s="463"/>
      <c r="T148" s="463"/>
      <c r="U148" s="464"/>
    </row>
    <row r="149" spans="1:21" s="376" customFormat="1" ht="136">
      <c r="A149" s="658"/>
      <c r="B149" s="659"/>
      <c r="C149" s="632"/>
      <c r="D149" s="372" t="s">
        <v>173</v>
      </c>
      <c r="E149" s="373"/>
      <c r="F149" s="374">
        <f t="shared" ref="F149:Q149" si="107">F151+F159+F165</f>
        <v>0</v>
      </c>
      <c r="G149" s="374">
        <f t="shared" si="107"/>
        <v>0</v>
      </c>
      <c r="H149" s="374">
        <f t="shared" si="107"/>
        <v>0</v>
      </c>
      <c r="I149" s="374">
        <f t="shared" si="107"/>
        <v>0</v>
      </c>
      <c r="J149" s="374">
        <f t="shared" si="107"/>
        <v>0</v>
      </c>
      <c r="K149" s="374">
        <f t="shared" si="107"/>
        <v>0</v>
      </c>
      <c r="L149" s="374">
        <f t="shared" si="107"/>
        <v>0</v>
      </c>
      <c r="M149" s="374">
        <f t="shared" si="107"/>
        <v>0</v>
      </c>
      <c r="N149" s="374">
        <f t="shared" si="107"/>
        <v>0</v>
      </c>
      <c r="O149" s="374">
        <f t="shared" si="107"/>
        <v>0</v>
      </c>
      <c r="P149" s="374">
        <f t="shared" si="107"/>
        <v>0</v>
      </c>
      <c r="Q149" s="374">
        <f t="shared" si="107"/>
        <v>0</v>
      </c>
      <c r="R149" s="374"/>
      <c r="S149" s="374"/>
      <c r="T149" s="374"/>
      <c r="U149" s="375"/>
    </row>
    <row r="150" spans="1:21" s="476" customFormat="1" ht="111" customHeight="1">
      <c r="A150" s="661" t="s">
        <v>76</v>
      </c>
      <c r="B150" s="657" t="s">
        <v>211</v>
      </c>
      <c r="C150" s="635" t="s">
        <v>214</v>
      </c>
      <c r="D150" s="471" t="s">
        <v>104</v>
      </c>
      <c r="E150" s="472"/>
      <c r="F150" s="473">
        <f>F151</f>
        <v>0</v>
      </c>
      <c r="G150" s="473">
        <f t="shared" ref="G150:Q150" si="108">G151</f>
        <v>0</v>
      </c>
      <c r="H150" s="473">
        <f t="shared" si="108"/>
        <v>0</v>
      </c>
      <c r="I150" s="473">
        <f t="shared" si="108"/>
        <v>0</v>
      </c>
      <c r="J150" s="473">
        <f t="shared" si="108"/>
        <v>0</v>
      </c>
      <c r="K150" s="473">
        <f t="shared" si="108"/>
        <v>0</v>
      </c>
      <c r="L150" s="473">
        <f t="shared" si="108"/>
        <v>0</v>
      </c>
      <c r="M150" s="473">
        <f t="shared" si="108"/>
        <v>0</v>
      </c>
      <c r="N150" s="473">
        <f t="shared" si="108"/>
        <v>0</v>
      </c>
      <c r="O150" s="473">
        <f t="shared" si="108"/>
        <v>0</v>
      </c>
      <c r="P150" s="473">
        <f t="shared" si="108"/>
        <v>0</v>
      </c>
      <c r="Q150" s="473">
        <f t="shared" si="108"/>
        <v>0</v>
      </c>
      <c r="R150" s="474"/>
      <c r="S150" s="474"/>
      <c r="T150" s="474"/>
      <c r="U150" s="475"/>
    </row>
    <row r="151" spans="1:21" s="371" customFormat="1" ht="286.5" customHeight="1">
      <c r="A151" s="661"/>
      <c r="B151" s="657"/>
      <c r="C151" s="636"/>
      <c r="D151" s="383" t="s">
        <v>174</v>
      </c>
      <c r="E151" s="366"/>
      <c r="F151" s="384">
        <f t="shared" ref="F151:Q151" si="109">F153+F155+F157</f>
        <v>0</v>
      </c>
      <c r="G151" s="384">
        <f t="shared" si="109"/>
        <v>0</v>
      </c>
      <c r="H151" s="384">
        <f t="shared" si="109"/>
        <v>0</v>
      </c>
      <c r="I151" s="384">
        <f t="shared" si="109"/>
        <v>0</v>
      </c>
      <c r="J151" s="384">
        <f t="shared" si="109"/>
        <v>0</v>
      </c>
      <c r="K151" s="384">
        <f t="shared" si="109"/>
        <v>0</v>
      </c>
      <c r="L151" s="384">
        <f t="shared" si="109"/>
        <v>0</v>
      </c>
      <c r="M151" s="384">
        <f t="shared" si="109"/>
        <v>0</v>
      </c>
      <c r="N151" s="384">
        <f t="shared" si="109"/>
        <v>0</v>
      </c>
      <c r="O151" s="384">
        <f t="shared" si="109"/>
        <v>0</v>
      </c>
      <c r="P151" s="384">
        <f t="shared" si="109"/>
        <v>0</v>
      </c>
      <c r="Q151" s="384">
        <f t="shared" si="109"/>
        <v>0</v>
      </c>
      <c r="R151" s="374"/>
      <c r="S151" s="374"/>
      <c r="T151" s="374"/>
      <c r="U151" s="370"/>
    </row>
    <row r="152" spans="1:21" s="371" customFormat="1" ht="66" customHeight="1">
      <c r="A152" s="661" t="s">
        <v>141</v>
      </c>
      <c r="B152" s="657" t="s">
        <v>70</v>
      </c>
      <c r="C152" s="640"/>
      <c r="D152" s="379" t="s">
        <v>104</v>
      </c>
      <c r="E152" s="366"/>
      <c r="F152" s="384">
        <f>F153</f>
        <v>0</v>
      </c>
      <c r="G152" s="384">
        <f t="shared" ref="G152:Q152" si="110">G153</f>
        <v>0</v>
      </c>
      <c r="H152" s="384">
        <f t="shared" si="110"/>
        <v>0</v>
      </c>
      <c r="I152" s="384">
        <f t="shared" si="110"/>
        <v>0</v>
      </c>
      <c r="J152" s="384">
        <f t="shared" si="110"/>
        <v>0</v>
      </c>
      <c r="K152" s="384">
        <f t="shared" si="110"/>
        <v>0</v>
      </c>
      <c r="L152" s="384">
        <f t="shared" si="110"/>
        <v>0</v>
      </c>
      <c r="M152" s="384">
        <f t="shared" si="110"/>
        <v>0</v>
      </c>
      <c r="N152" s="384">
        <f t="shared" si="110"/>
        <v>0</v>
      </c>
      <c r="O152" s="384">
        <f t="shared" si="110"/>
        <v>0</v>
      </c>
      <c r="P152" s="384">
        <f t="shared" si="110"/>
        <v>0</v>
      </c>
      <c r="Q152" s="384">
        <f t="shared" si="110"/>
        <v>0</v>
      </c>
      <c r="R152" s="374"/>
      <c r="S152" s="374"/>
      <c r="T152" s="374"/>
      <c r="U152" s="370"/>
    </row>
    <row r="153" spans="1:21" s="371" customFormat="1" ht="141" customHeight="1">
      <c r="A153" s="661"/>
      <c r="B153" s="657"/>
      <c r="C153" s="640"/>
      <c r="D153" s="383" t="s">
        <v>173</v>
      </c>
      <c r="E153" s="366"/>
      <c r="F153" s="384">
        <f>G153+H153</f>
        <v>0</v>
      </c>
      <c r="G153" s="384"/>
      <c r="H153" s="384"/>
      <c r="I153" s="384">
        <f>J153+K153</f>
        <v>0</v>
      </c>
      <c r="J153" s="384"/>
      <c r="K153" s="384"/>
      <c r="L153" s="384">
        <f>M153+N153</f>
        <v>0</v>
      </c>
      <c r="M153" s="384"/>
      <c r="N153" s="384"/>
      <c r="O153" s="384">
        <f>P153+Q153</f>
        <v>0</v>
      </c>
      <c r="P153" s="384"/>
      <c r="Q153" s="384"/>
      <c r="R153" s="374"/>
      <c r="S153" s="374"/>
      <c r="T153" s="374"/>
      <c r="U153" s="370"/>
    </row>
    <row r="154" spans="1:21" s="371" customFormat="1" ht="66" customHeight="1">
      <c r="A154" s="661" t="s">
        <v>143</v>
      </c>
      <c r="B154" s="657" t="s">
        <v>136</v>
      </c>
      <c r="C154" s="640"/>
      <c r="D154" s="379" t="s">
        <v>104</v>
      </c>
      <c r="E154" s="366"/>
      <c r="F154" s="384">
        <f>F155</f>
        <v>0</v>
      </c>
      <c r="G154" s="384">
        <f t="shared" ref="G154:Q154" si="111">G155</f>
        <v>0</v>
      </c>
      <c r="H154" s="384">
        <f t="shared" si="111"/>
        <v>0</v>
      </c>
      <c r="I154" s="384">
        <f t="shared" si="111"/>
        <v>0</v>
      </c>
      <c r="J154" s="384">
        <f t="shared" si="111"/>
        <v>0</v>
      </c>
      <c r="K154" s="384">
        <f t="shared" si="111"/>
        <v>0</v>
      </c>
      <c r="L154" s="384">
        <f t="shared" si="111"/>
        <v>0</v>
      </c>
      <c r="M154" s="384">
        <f t="shared" si="111"/>
        <v>0</v>
      </c>
      <c r="N154" s="384">
        <f t="shared" si="111"/>
        <v>0</v>
      </c>
      <c r="O154" s="384">
        <f t="shared" si="111"/>
        <v>0</v>
      </c>
      <c r="P154" s="384">
        <f t="shared" si="111"/>
        <v>0</v>
      </c>
      <c r="Q154" s="384">
        <f t="shared" si="111"/>
        <v>0</v>
      </c>
      <c r="R154" s="374"/>
      <c r="S154" s="374"/>
      <c r="T154" s="374"/>
      <c r="U154" s="370"/>
    </row>
    <row r="155" spans="1:21" s="371" customFormat="1" ht="109.5" customHeight="1">
      <c r="A155" s="661"/>
      <c r="B155" s="657"/>
      <c r="C155" s="640"/>
      <c r="D155" s="383" t="s">
        <v>173</v>
      </c>
      <c r="E155" s="366"/>
      <c r="F155" s="384">
        <f>G155+H155</f>
        <v>0</v>
      </c>
      <c r="G155" s="384"/>
      <c r="H155" s="384"/>
      <c r="I155" s="384">
        <f>J155+K155</f>
        <v>0</v>
      </c>
      <c r="J155" s="384"/>
      <c r="K155" s="384"/>
      <c r="L155" s="384">
        <f>M155+N155</f>
        <v>0</v>
      </c>
      <c r="M155" s="384"/>
      <c r="N155" s="384"/>
      <c r="O155" s="384">
        <f>P155+Q155</f>
        <v>0</v>
      </c>
      <c r="P155" s="384"/>
      <c r="Q155" s="384"/>
      <c r="R155" s="374"/>
      <c r="S155" s="374"/>
      <c r="T155" s="374"/>
      <c r="U155" s="370"/>
    </row>
    <row r="156" spans="1:21" s="371" customFormat="1" ht="66" customHeight="1">
      <c r="A156" s="661" t="s">
        <v>142</v>
      </c>
      <c r="B156" s="657" t="s">
        <v>72</v>
      </c>
      <c r="C156" s="640"/>
      <c r="D156" s="379" t="s">
        <v>104</v>
      </c>
      <c r="E156" s="366"/>
      <c r="F156" s="384">
        <f>F157</f>
        <v>0</v>
      </c>
      <c r="G156" s="384">
        <f t="shared" ref="G156:Q156" si="112">G157</f>
        <v>0</v>
      </c>
      <c r="H156" s="384">
        <f t="shared" si="112"/>
        <v>0</v>
      </c>
      <c r="I156" s="384">
        <f t="shared" si="112"/>
        <v>0</v>
      </c>
      <c r="J156" s="384">
        <f t="shared" si="112"/>
        <v>0</v>
      </c>
      <c r="K156" s="384">
        <f t="shared" si="112"/>
        <v>0</v>
      </c>
      <c r="L156" s="384">
        <f t="shared" si="112"/>
        <v>0</v>
      </c>
      <c r="M156" s="384">
        <f t="shared" si="112"/>
        <v>0</v>
      </c>
      <c r="N156" s="384">
        <f t="shared" si="112"/>
        <v>0</v>
      </c>
      <c r="O156" s="384">
        <f t="shared" si="112"/>
        <v>0</v>
      </c>
      <c r="P156" s="384">
        <f t="shared" si="112"/>
        <v>0</v>
      </c>
      <c r="Q156" s="384">
        <f t="shared" si="112"/>
        <v>0</v>
      </c>
      <c r="R156" s="374"/>
      <c r="S156" s="374"/>
      <c r="T156" s="374"/>
      <c r="U156" s="370"/>
    </row>
    <row r="157" spans="1:21" s="371" customFormat="1" ht="105.75" customHeight="1">
      <c r="A157" s="661"/>
      <c r="B157" s="657"/>
      <c r="C157" s="653"/>
      <c r="D157" s="383" t="s">
        <v>173</v>
      </c>
      <c r="E157" s="366"/>
      <c r="F157" s="384">
        <f>G157+H157</f>
        <v>0</v>
      </c>
      <c r="G157" s="384"/>
      <c r="H157" s="384"/>
      <c r="I157" s="384">
        <f>J157+K157</f>
        <v>0</v>
      </c>
      <c r="J157" s="384"/>
      <c r="K157" s="384"/>
      <c r="L157" s="384">
        <f>M157+N157</f>
        <v>0</v>
      </c>
      <c r="M157" s="384"/>
      <c r="N157" s="384"/>
      <c r="O157" s="384">
        <f>P157+Q157</f>
        <v>0</v>
      </c>
      <c r="P157" s="384"/>
      <c r="Q157" s="384"/>
      <c r="R157" s="374"/>
      <c r="S157" s="374"/>
      <c r="T157" s="374"/>
      <c r="U157" s="370"/>
    </row>
    <row r="158" spans="1:21" s="476" customFormat="1" ht="66" customHeight="1">
      <c r="A158" s="661" t="s">
        <v>124</v>
      </c>
      <c r="B158" s="657" t="s">
        <v>212</v>
      </c>
      <c r="C158" s="635" t="s">
        <v>138</v>
      </c>
      <c r="D158" s="471" t="s">
        <v>104</v>
      </c>
      <c r="E158" s="472"/>
      <c r="F158" s="473">
        <f>F159</f>
        <v>0</v>
      </c>
      <c r="G158" s="473">
        <f t="shared" ref="G158:Q158" si="113">G159</f>
        <v>0</v>
      </c>
      <c r="H158" s="473">
        <f t="shared" si="113"/>
        <v>0</v>
      </c>
      <c r="I158" s="473">
        <f t="shared" si="113"/>
        <v>0</v>
      </c>
      <c r="J158" s="473">
        <f t="shared" si="113"/>
        <v>0</v>
      </c>
      <c r="K158" s="473">
        <f t="shared" si="113"/>
        <v>0</v>
      </c>
      <c r="L158" s="473">
        <f t="shared" si="113"/>
        <v>0</v>
      </c>
      <c r="M158" s="473">
        <f t="shared" si="113"/>
        <v>0</v>
      </c>
      <c r="N158" s="473">
        <f t="shared" si="113"/>
        <v>0</v>
      </c>
      <c r="O158" s="473">
        <f t="shared" si="113"/>
        <v>0</v>
      </c>
      <c r="P158" s="473">
        <f t="shared" si="113"/>
        <v>0</v>
      </c>
      <c r="Q158" s="473">
        <f t="shared" si="113"/>
        <v>0</v>
      </c>
      <c r="R158" s="474"/>
      <c r="S158" s="474"/>
      <c r="T158" s="474"/>
      <c r="U158" s="475"/>
    </row>
    <row r="159" spans="1:21" s="371" customFormat="1" ht="114.75" customHeight="1">
      <c r="A159" s="661"/>
      <c r="B159" s="657"/>
      <c r="C159" s="636"/>
      <c r="D159" s="383" t="s">
        <v>173</v>
      </c>
      <c r="E159" s="366"/>
      <c r="F159" s="384">
        <f t="shared" ref="F159:Q159" si="114">F161+F163</f>
        <v>0</v>
      </c>
      <c r="G159" s="384">
        <f t="shared" si="114"/>
        <v>0</v>
      </c>
      <c r="H159" s="384">
        <f t="shared" si="114"/>
        <v>0</v>
      </c>
      <c r="I159" s="384">
        <f t="shared" si="114"/>
        <v>0</v>
      </c>
      <c r="J159" s="384">
        <f t="shared" si="114"/>
        <v>0</v>
      </c>
      <c r="K159" s="384">
        <f t="shared" si="114"/>
        <v>0</v>
      </c>
      <c r="L159" s="384">
        <f t="shared" si="114"/>
        <v>0</v>
      </c>
      <c r="M159" s="384">
        <f t="shared" si="114"/>
        <v>0</v>
      </c>
      <c r="N159" s="384">
        <f t="shared" si="114"/>
        <v>0</v>
      </c>
      <c r="O159" s="384">
        <f t="shared" si="114"/>
        <v>0</v>
      </c>
      <c r="P159" s="384">
        <f t="shared" si="114"/>
        <v>0</v>
      </c>
      <c r="Q159" s="384">
        <f t="shared" si="114"/>
        <v>0</v>
      </c>
      <c r="R159" s="374"/>
      <c r="S159" s="374"/>
      <c r="T159" s="374"/>
      <c r="U159" s="370"/>
    </row>
    <row r="160" spans="1:21" s="371" customFormat="1" ht="66" customHeight="1">
      <c r="A160" s="661" t="s">
        <v>144</v>
      </c>
      <c r="B160" s="657" t="s">
        <v>73</v>
      </c>
      <c r="C160" s="640"/>
      <c r="D160" s="379" t="s">
        <v>104</v>
      </c>
      <c r="E160" s="366"/>
      <c r="F160" s="384">
        <f>F161</f>
        <v>0</v>
      </c>
      <c r="G160" s="384">
        <f t="shared" ref="G160:Q160" si="115">G161</f>
        <v>0</v>
      </c>
      <c r="H160" s="384">
        <f t="shared" si="115"/>
        <v>0</v>
      </c>
      <c r="I160" s="384">
        <f t="shared" si="115"/>
        <v>0</v>
      </c>
      <c r="J160" s="384">
        <f t="shared" si="115"/>
        <v>0</v>
      </c>
      <c r="K160" s="384">
        <f t="shared" si="115"/>
        <v>0</v>
      </c>
      <c r="L160" s="384">
        <f t="shared" si="115"/>
        <v>0</v>
      </c>
      <c r="M160" s="384">
        <f t="shared" si="115"/>
        <v>0</v>
      </c>
      <c r="N160" s="384">
        <f t="shared" si="115"/>
        <v>0</v>
      </c>
      <c r="O160" s="384">
        <f t="shared" si="115"/>
        <v>0</v>
      </c>
      <c r="P160" s="384">
        <f t="shared" si="115"/>
        <v>0</v>
      </c>
      <c r="Q160" s="384">
        <f t="shared" si="115"/>
        <v>0</v>
      </c>
      <c r="R160" s="374"/>
      <c r="S160" s="374"/>
      <c r="T160" s="374"/>
      <c r="U160" s="370"/>
    </row>
    <row r="161" spans="1:21" s="371" customFormat="1" ht="150.75" customHeight="1">
      <c r="A161" s="661"/>
      <c r="B161" s="657"/>
      <c r="C161" s="640"/>
      <c r="D161" s="383" t="s">
        <v>173</v>
      </c>
      <c r="E161" s="366"/>
      <c r="F161" s="384">
        <f>G161+H161</f>
        <v>0</v>
      </c>
      <c r="G161" s="384"/>
      <c r="H161" s="384"/>
      <c r="I161" s="384">
        <f>J161+K161</f>
        <v>0</v>
      </c>
      <c r="J161" s="384"/>
      <c r="K161" s="384"/>
      <c r="L161" s="384">
        <f>M161+N161</f>
        <v>0</v>
      </c>
      <c r="M161" s="384"/>
      <c r="N161" s="384"/>
      <c r="O161" s="384">
        <f>P161+Q161</f>
        <v>0</v>
      </c>
      <c r="P161" s="384"/>
      <c r="Q161" s="384"/>
      <c r="R161" s="374"/>
      <c r="S161" s="374"/>
      <c r="T161" s="374"/>
      <c r="U161" s="370"/>
    </row>
    <row r="162" spans="1:21" s="371" customFormat="1" ht="66" customHeight="1">
      <c r="A162" s="661" t="s">
        <v>145</v>
      </c>
      <c r="B162" s="657" t="s">
        <v>74</v>
      </c>
      <c r="C162" s="640"/>
      <c r="D162" s="379" t="s">
        <v>104</v>
      </c>
      <c r="E162" s="366"/>
      <c r="F162" s="384">
        <f>F163</f>
        <v>0</v>
      </c>
      <c r="G162" s="384">
        <f t="shared" ref="G162:Q162" si="116">G163</f>
        <v>0</v>
      </c>
      <c r="H162" s="384">
        <f t="shared" si="116"/>
        <v>0</v>
      </c>
      <c r="I162" s="384">
        <f t="shared" si="116"/>
        <v>0</v>
      </c>
      <c r="J162" s="384">
        <f t="shared" si="116"/>
        <v>0</v>
      </c>
      <c r="K162" s="384">
        <f t="shared" si="116"/>
        <v>0</v>
      </c>
      <c r="L162" s="384">
        <f t="shared" si="116"/>
        <v>0</v>
      </c>
      <c r="M162" s="384">
        <f t="shared" si="116"/>
        <v>0</v>
      </c>
      <c r="N162" s="384">
        <f t="shared" si="116"/>
        <v>0</v>
      </c>
      <c r="O162" s="384">
        <f t="shared" si="116"/>
        <v>0</v>
      </c>
      <c r="P162" s="384">
        <f t="shared" si="116"/>
        <v>0</v>
      </c>
      <c r="Q162" s="384">
        <f t="shared" si="116"/>
        <v>0</v>
      </c>
      <c r="R162" s="374"/>
      <c r="S162" s="374"/>
      <c r="T162" s="374"/>
      <c r="U162" s="370"/>
    </row>
    <row r="163" spans="1:21" s="371" customFormat="1" ht="107.25" customHeight="1">
      <c r="A163" s="661"/>
      <c r="B163" s="657"/>
      <c r="C163" s="653"/>
      <c r="D163" s="383" t="s">
        <v>173</v>
      </c>
      <c r="E163" s="366"/>
      <c r="F163" s="384">
        <f>G163+H163</f>
        <v>0</v>
      </c>
      <c r="G163" s="384"/>
      <c r="H163" s="384"/>
      <c r="I163" s="384">
        <f>J163+K163</f>
        <v>0</v>
      </c>
      <c r="J163" s="384"/>
      <c r="K163" s="384"/>
      <c r="L163" s="384">
        <f>M163+N163</f>
        <v>0</v>
      </c>
      <c r="M163" s="384"/>
      <c r="N163" s="384"/>
      <c r="O163" s="384">
        <f>P163+Q163</f>
        <v>0</v>
      </c>
      <c r="P163" s="384"/>
      <c r="Q163" s="384"/>
      <c r="R163" s="374"/>
      <c r="S163" s="374"/>
      <c r="T163" s="374"/>
      <c r="U163" s="370"/>
    </row>
    <row r="164" spans="1:21" s="476" customFormat="1" ht="66" customHeight="1">
      <c r="A164" s="661" t="s">
        <v>77</v>
      </c>
      <c r="B164" s="657" t="s">
        <v>273</v>
      </c>
      <c r="C164" s="635" t="s">
        <v>215</v>
      </c>
      <c r="D164" s="471" t="s">
        <v>104</v>
      </c>
      <c r="E164" s="472"/>
      <c r="F164" s="473">
        <f>F165</f>
        <v>0</v>
      </c>
      <c r="G164" s="473">
        <f t="shared" ref="G164:Q164" si="117">G165</f>
        <v>0</v>
      </c>
      <c r="H164" s="473">
        <f t="shared" si="117"/>
        <v>0</v>
      </c>
      <c r="I164" s="473">
        <f t="shared" si="117"/>
        <v>0</v>
      </c>
      <c r="J164" s="473">
        <f t="shared" si="117"/>
        <v>0</v>
      </c>
      <c r="K164" s="473">
        <f t="shared" si="117"/>
        <v>0</v>
      </c>
      <c r="L164" s="473">
        <f t="shared" si="117"/>
        <v>0</v>
      </c>
      <c r="M164" s="473">
        <f t="shared" si="117"/>
        <v>0</v>
      </c>
      <c r="N164" s="473">
        <f t="shared" si="117"/>
        <v>0</v>
      </c>
      <c r="O164" s="473">
        <f t="shared" si="117"/>
        <v>0</v>
      </c>
      <c r="P164" s="473">
        <f t="shared" si="117"/>
        <v>0</v>
      </c>
      <c r="Q164" s="473">
        <f t="shared" si="117"/>
        <v>0</v>
      </c>
      <c r="R164" s="474"/>
      <c r="S164" s="474"/>
      <c r="T164" s="474"/>
      <c r="U164" s="475"/>
    </row>
    <row r="165" spans="1:21" s="371" customFormat="1" ht="120.75" customHeight="1">
      <c r="A165" s="661"/>
      <c r="B165" s="657"/>
      <c r="C165" s="636"/>
      <c r="D165" s="383" t="s">
        <v>173</v>
      </c>
      <c r="E165" s="366"/>
      <c r="F165" s="384">
        <f>F167+F169</f>
        <v>0</v>
      </c>
      <c r="G165" s="384">
        <f t="shared" ref="G165:Q165" si="118">G167+G169</f>
        <v>0</v>
      </c>
      <c r="H165" s="384">
        <f t="shared" si="118"/>
        <v>0</v>
      </c>
      <c r="I165" s="384">
        <f t="shared" si="118"/>
        <v>0</v>
      </c>
      <c r="J165" s="384">
        <f t="shared" si="118"/>
        <v>0</v>
      </c>
      <c r="K165" s="384">
        <f t="shared" si="118"/>
        <v>0</v>
      </c>
      <c r="L165" s="384">
        <f t="shared" si="118"/>
        <v>0</v>
      </c>
      <c r="M165" s="384">
        <f t="shared" si="118"/>
        <v>0</v>
      </c>
      <c r="N165" s="384">
        <f t="shared" si="118"/>
        <v>0</v>
      </c>
      <c r="O165" s="384">
        <f t="shared" si="118"/>
        <v>0</v>
      </c>
      <c r="P165" s="384">
        <f t="shared" si="118"/>
        <v>0</v>
      </c>
      <c r="Q165" s="384">
        <f t="shared" si="118"/>
        <v>0</v>
      </c>
      <c r="R165" s="374"/>
      <c r="S165" s="374"/>
      <c r="T165" s="374"/>
      <c r="U165" s="370"/>
    </row>
    <row r="166" spans="1:21" s="371" customFormat="1" ht="66" customHeight="1">
      <c r="A166" s="661" t="s">
        <v>147</v>
      </c>
      <c r="B166" s="657" t="s">
        <v>75</v>
      </c>
      <c r="C166" s="640"/>
      <c r="D166" s="379" t="s">
        <v>104</v>
      </c>
      <c r="E166" s="366"/>
      <c r="F166" s="384">
        <f>F167</f>
        <v>0</v>
      </c>
      <c r="G166" s="384">
        <f t="shared" ref="G166:Q166" si="119">G167</f>
        <v>0</v>
      </c>
      <c r="H166" s="384">
        <f t="shared" si="119"/>
        <v>0</v>
      </c>
      <c r="I166" s="384">
        <f t="shared" si="119"/>
        <v>0</v>
      </c>
      <c r="J166" s="384">
        <f t="shared" si="119"/>
        <v>0</v>
      </c>
      <c r="K166" s="384">
        <f t="shared" si="119"/>
        <v>0</v>
      </c>
      <c r="L166" s="384">
        <f t="shared" si="119"/>
        <v>0</v>
      </c>
      <c r="M166" s="384">
        <f t="shared" si="119"/>
        <v>0</v>
      </c>
      <c r="N166" s="384">
        <f t="shared" si="119"/>
        <v>0</v>
      </c>
      <c r="O166" s="384">
        <f t="shared" si="119"/>
        <v>0</v>
      </c>
      <c r="P166" s="384">
        <f t="shared" si="119"/>
        <v>0</v>
      </c>
      <c r="Q166" s="384">
        <f t="shared" si="119"/>
        <v>0</v>
      </c>
      <c r="R166" s="374"/>
      <c r="S166" s="374"/>
      <c r="T166" s="374"/>
      <c r="U166" s="370"/>
    </row>
    <row r="167" spans="1:21" s="371" customFormat="1" ht="105.75" customHeight="1">
      <c r="A167" s="661"/>
      <c r="B167" s="657"/>
      <c r="C167" s="640"/>
      <c r="D167" s="383" t="s">
        <v>173</v>
      </c>
      <c r="E167" s="366"/>
      <c r="F167" s="384">
        <f>G167+H167</f>
        <v>0</v>
      </c>
      <c r="G167" s="384"/>
      <c r="H167" s="384"/>
      <c r="I167" s="384">
        <f>J167+K167</f>
        <v>0</v>
      </c>
      <c r="J167" s="384"/>
      <c r="K167" s="384"/>
      <c r="L167" s="384">
        <f>M167+N167</f>
        <v>0</v>
      </c>
      <c r="M167" s="384"/>
      <c r="N167" s="384"/>
      <c r="O167" s="384">
        <f>P167+Q167</f>
        <v>0</v>
      </c>
      <c r="P167" s="384"/>
      <c r="Q167" s="384"/>
      <c r="R167" s="374"/>
      <c r="S167" s="374"/>
      <c r="T167" s="374"/>
      <c r="U167" s="370"/>
    </row>
    <row r="168" spans="1:21" s="371" customFormat="1" ht="66" customHeight="1">
      <c r="A168" s="661" t="s">
        <v>146</v>
      </c>
      <c r="B168" s="657" t="s">
        <v>137</v>
      </c>
      <c r="C168" s="640"/>
      <c r="D168" s="379" t="s">
        <v>104</v>
      </c>
      <c r="E168" s="366"/>
      <c r="F168" s="384">
        <f>F169</f>
        <v>0</v>
      </c>
      <c r="G168" s="384">
        <f t="shared" ref="G168:Q168" si="120">G169</f>
        <v>0</v>
      </c>
      <c r="H168" s="384">
        <f t="shared" si="120"/>
        <v>0</v>
      </c>
      <c r="I168" s="384">
        <f t="shared" si="120"/>
        <v>0</v>
      </c>
      <c r="J168" s="384">
        <f t="shared" si="120"/>
        <v>0</v>
      </c>
      <c r="K168" s="384">
        <f t="shared" si="120"/>
        <v>0</v>
      </c>
      <c r="L168" s="384">
        <f t="shared" si="120"/>
        <v>0</v>
      </c>
      <c r="M168" s="384">
        <f t="shared" si="120"/>
        <v>0</v>
      </c>
      <c r="N168" s="384">
        <f t="shared" si="120"/>
        <v>0</v>
      </c>
      <c r="O168" s="384">
        <f t="shared" si="120"/>
        <v>0</v>
      </c>
      <c r="P168" s="384">
        <f t="shared" si="120"/>
        <v>0</v>
      </c>
      <c r="Q168" s="384">
        <f t="shared" si="120"/>
        <v>0</v>
      </c>
      <c r="R168" s="374"/>
      <c r="S168" s="374"/>
      <c r="T168" s="374"/>
      <c r="U168" s="370"/>
    </row>
    <row r="169" spans="1:21" s="371" customFormat="1" ht="145.5" customHeight="1">
      <c r="A169" s="661"/>
      <c r="B169" s="657"/>
      <c r="C169" s="653"/>
      <c r="D169" s="383" t="s">
        <v>173</v>
      </c>
      <c r="E169" s="366"/>
      <c r="F169" s="384">
        <f>G169+H169</f>
        <v>0</v>
      </c>
      <c r="G169" s="384"/>
      <c r="H169" s="384"/>
      <c r="I169" s="384">
        <f>J169+K169</f>
        <v>0</v>
      </c>
      <c r="J169" s="384"/>
      <c r="K169" s="384"/>
      <c r="L169" s="384">
        <f>M169+N169</f>
        <v>0</v>
      </c>
      <c r="M169" s="384"/>
      <c r="N169" s="384"/>
      <c r="O169" s="384">
        <f>P169+Q169</f>
        <v>0</v>
      </c>
      <c r="P169" s="384"/>
      <c r="Q169" s="384"/>
      <c r="R169" s="374"/>
      <c r="S169" s="374"/>
      <c r="T169" s="374"/>
      <c r="U169" s="370"/>
    </row>
    <row r="170" spans="1:21" s="355" customFormat="1">
      <c r="A170" s="662" t="s">
        <v>107</v>
      </c>
      <c r="B170" s="662"/>
      <c r="C170" s="662"/>
      <c r="D170" s="662"/>
      <c r="E170" s="662"/>
      <c r="F170" s="662"/>
      <c r="G170" s="662"/>
      <c r="H170" s="662"/>
      <c r="I170" s="662"/>
      <c r="J170" s="662"/>
      <c r="K170" s="662"/>
      <c r="L170" s="662"/>
      <c r="M170" s="662"/>
      <c r="N170" s="662"/>
      <c r="O170" s="662"/>
      <c r="P170" s="662"/>
      <c r="Q170" s="662"/>
      <c r="R170" s="662"/>
      <c r="S170" s="662"/>
      <c r="T170" s="662"/>
      <c r="U170" s="437"/>
    </row>
    <row r="171" spans="1:21" s="355" customFormat="1">
      <c r="A171" s="662" t="s">
        <v>592</v>
      </c>
      <c r="B171" s="662"/>
      <c r="C171" s="662"/>
      <c r="D171" s="662"/>
      <c r="E171" s="662"/>
      <c r="F171" s="662"/>
      <c r="G171" s="662"/>
      <c r="H171" s="662"/>
      <c r="I171" s="662"/>
      <c r="J171" s="662"/>
      <c r="K171" s="662"/>
      <c r="L171" s="662"/>
      <c r="M171" s="662"/>
      <c r="N171" s="662"/>
      <c r="O171" s="662"/>
      <c r="P171" s="662"/>
      <c r="U171" s="437"/>
    </row>
    <row r="172" spans="1:21" s="441" customFormat="1">
      <c r="A172" s="438"/>
      <c r="B172" s="439"/>
      <c r="C172" s="439"/>
      <c r="D172" s="439"/>
      <c r="E172" s="440"/>
      <c r="F172" s="440"/>
      <c r="G172" s="440"/>
      <c r="H172" s="440"/>
      <c r="I172" s="440"/>
      <c r="J172" s="440"/>
      <c r="K172" s="440"/>
      <c r="L172" s="440"/>
      <c r="M172" s="440"/>
      <c r="N172" s="440"/>
      <c r="O172" s="440"/>
      <c r="P172" s="440"/>
      <c r="Q172" s="440"/>
      <c r="R172" s="440"/>
      <c r="U172" s="442"/>
    </row>
    <row r="173" spans="1:21" s="441" customFormat="1">
      <c r="A173" s="443"/>
      <c r="B173" s="444"/>
      <c r="C173" s="445"/>
      <c r="D173" s="446"/>
      <c r="E173" s="663"/>
      <c r="F173" s="663"/>
      <c r="G173" s="663"/>
      <c r="H173" s="663"/>
      <c r="I173" s="663"/>
      <c r="J173" s="663"/>
      <c r="K173" s="663"/>
      <c r="L173" s="663"/>
      <c r="M173" s="663"/>
      <c r="N173" s="663"/>
      <c r="O173" s="440"/>
      <c r="P173" s="440"/>
      <c r="Q173" s="447"/>
      <c r="R173" s="440"/>
      <c r="U173" s="442"/>
    </row>
    <row r="174" spans="1:21" s="451" customFormat="1" ht="34">
      <c r="A174" s="664" t="s">
        <v>67</v>
      </c>
      <c r="B174" s="664"/>
      <c r="C174" s="664"/>
      <c r="D174" s="664"/>
      <c r="E174" s="664"/>
      <c r="F174" s="448"/>
      <c r="G174" s="448"/>
      <c r="H174" s="448"/>
      <c r="I174" s="449"/>
      <c r="J174" s="450"/>
      <c r="K174" s="450"/>
      <c r="L174" s="450"/>
      <c r="M174" s="450"/>
      <c r="N174" s="450"/>
      <c r="O174" s="450"/>
      <c r="P174" s="450"/>
      <c r="Q174" s="450"/>
      <c r="R174" s="450"/>
      <c r="U174" s="452"/>
    </row>
    <row r="175" spans="1:21" s="451" customFormat="1" ht="34">
      <c r="A175" s="664" t="s">
        <v>68</v>
      </c>
      <c r="B175" s="664"/>
      <c r="C175" s="664"/>
      <c r="D175" s="664"/>
      <c r="E175" s="664"/>
      <c r="F175" s="448"/>
      <c r="G175" s="448"/>
      <c r="H175" s="448"/>
      <c r="I175" s="449" t="s">
        <v>62</v>
      </c>
      <c r="J175" s="450"/>
      <c r="K175" s="450"/>
      <c r="L175" s="450"/>
      <c r="M175" s="450"/>
      <c r="N175" s="450"/>
      <c r="O175" s="450"/>
      <c r="P175" s="450"/>
      <c r="Q175" s="450"/>
      <c r="R175" s="450"/>
      <c r="U175" s="452"/>
    </row>
    <row r="176" spans="1:21">
      <c r="A176" s="158"/>
      <c r="B176" s="453"/>
      <c r="C176" s="453"/>
      <c r="D176" s="453"/>
      <c r="E176" s="158"/>
      <c r="F176" s="158"/>
      <c r="G176" s="158"/>
      <c r="H176" s="158"/>
      <c r="I176" s="158"/>
    </row>
  </sheetData>
  <mergeCells count="140">
    <mergeCell ref="A170:T170"/>
    <mergeCell ref="A171:P171"/>
    <mergeCell ref="E173:N173"/>
    <mergeCell ref="A174:E174"/>
    <mergeCell ref="A175:E175"/>
    <mergeCell ref="A166:A167"/>
    <mergeCell ref="B166:B167"/>
    <mergeCell ref="C166:C167"/>
    <mergeCell ref="A168:A169"/>
    <mergeCell ref="B168:B169"/>
    <mergeCell ref="C168:C169"/>
    <mergeCell ref="A162:A163"/>
    <mergeCell ref="B162:B163"/>
    <mergeCell ref="C162:C163"/>
    <mergeCell ref="A164:A165"/>
    <mergeCell ref="B164:B165"/>
    <mergeCell ref="C164:C165"/>
    <mergeCell ref="A158:A159"/>
    <mergeCell ref="B158:B159"/>
    <mergeCell ref="C158:C159"/>
    <mergeCell ref="A160:A161"/>
    <mergeCell ref="B160:B161"/>
    <mergeCell ref="C160:C161"/>
    <mergeCell ref="A154:A155"/>
    <mergeCell ref="B154:B155"/>
    <mergeCell ref="C154:C155"/>
    <mergeCell ref="A156:A157"/>
    <mergeCell ref="B156:B157"/>
    <mergeCell ref="C156:C157"/>
    <mergeCell ref="A150:A151"/>
    <mergeCell ref="B150:B151"/>
    <mergeCell ref="C150:C151"/>
    <mergeCell ref="A152:A153"/>
    <mergeCell ref="B152:B153"/>
    <mergeCell ref="C152:C153"/>
    <mergeCell ref="A145:A146"/>
    <mergeCell ref="B145:B146"/>
    <mergeCell ref="C145:C146"/>
    <mergeCell ref="A148:A149"/>
    <mergeCell ref="B148:B149"/>
    <mergeCell ref="C148:C149"/>
    <mergeCell ref="A138:A139"/>
    <mergeCell ref="B138:B139"/>
    <mergeCell ref="C138:C139"/>
    <mergeCell ref="A140:A141"/>
    <mergeCell ref="B140:B141"/>
    <mergeCell ref="C140:C141"/>
    <mergeCell ref="C118:C119"/>
    <mergeCell ref="B121:B122"/>
    <mergeCell ref="A123:A124"/>
    <mergeCell ref="B123:B124"/>
    <mergeCell ref="C123:C124"/>
    <mergeCell ref="A133:A134"/>
    <mergeCell ref="B133:B134"/>
    <mergeCell ref="C133:C134"/>
    <mergeCell ref="A113:A114"/>
    <mergeCell ref="B113:B114"/>
    <mergeCell ref="C113:C114"/>
    <mergeCell ref="A115:A116"/>
    <mergeCell ref="B115:B116"/>
    <mergeCell ref="C115:C116"/>
    <mergeCell ref="A104:A105"/>
    <mergeCell ref="B104:B105"/>
    <mergeCell ref="C104:C108"/>
    <mergeCell ref="A109:A110"/>
    <mergeCell ref="B109:B110"/>
    <mergeCell ref="A111:A112"/>
    <mergeCell ref="B111:B112"/>
    <mergeCell ref="C111:C112"/>
    <mergeCell ref="A100:A101"/>
    <mergeCell ref="B100:B101"/>
    <mergeCell ref="C100:C101"/>
    <mergeCell ref="A102:A103"/>
    <mergeCell ref="B102:B103"/>
    <mergeCell ref="C102:C103"/>
    <mergeCell ref="A96:A97"/>
    <mergeCell ref="B96:B97"/>
    <mergeCell ref="C96:C97"/>
    <mergeCell ref="A98:A99"/>
    <mergeCell ref="B98:B99"/>
    <mergeCell ref="C98:C99"/>
    <mergeCell ref="A87:A88"/>
    <mergeCell ref="B87:B88"/>
    <mergeCell ref="C87:C88"/>
    <mergeCell ref="A94:A95"/>
    <mergeCell ref="B94:B95"/>
    <mergeCell ref="C94:C95"/>
    <mergeCell ref="A83:A84"/>
    <mergeCell ref="B83:B84"/>
    <mergeCell ref="C83:C84"/>
    <mergeCell ref="A85:A86"/>
    <mergeCell ref="B85:B86"/>
    <mergeCell ref="C85:C86"/>
    <mergeCell ref="A73:A74"/>
    <mergeCell ref="B73:B74"/>
    <mergeCell ref="C73:C74"/>
    <mergeCell ref="A75:A76"/>
    <mergeCell ref="A80:A81"/>
    <mergeCell ref="B80:B81"/>
    <mergeCell ref="C80:C81"/>
    <mergeCell ref="A69:A70"/>
    <mergeCell ref="B69:B70"/>
    <mergeCell ref="C69:C70"/>
    <mergeCell ref="A71:A72"/>
    <mergeCell ref="B71:B72"/>
    <mergeCell ref="C71:C72"/>
    <mergeCell ref="B39:B40"/>
    <mergeCell ref="C39:C48"/>
    <mergeCell ref="D40:D48"/>
    <mergeCell ref="A49:A52"/>
    <mergeCell ref="A53:A54"/>
    <mergeCell ref="B53:B54"/>
    <mergeCell ref="A10:A11"/>
    <mergeCell ref="B10:B11"/>
    <mergeCell ref="C10:C11"/>
    <mergeCell ref="A28:A29"/>
    <mergeCell ref="B28:B29"/>
    <mergeCell ref="C28:C29"/>
    <mergeCell ref="L6:N6"/>
    <mergeCell ref="O6:Q6"/>
    <mergeCell ref="F7:F8"/>
    <mergeCell ref="G7:H7"/>
    <mergeCell ref="I7:I8"/>
    <mergeCell ref="J7:K7"/>
    <mergeCell ref="L7:L8"/>
    <mergeCell ref="M7:N7"/>
    <mergeCell ref="O7:O8"/>
    <mergeCell ref="P7:Q7"/>
    <mergeCell ref="A3:T3"/>
    <mergeCell ref="A5:A8"/>
    <mergeCell ref="B5:B8"/>
    <mergeCell ref="C5:C8"/>
    <mergeCell ref="D5:D8"/>
    <mergeCell ref="E5:E8"/>
    <mergeCell ref="F5:Q5"/>
    <mergeCell ref="R5:T6"/>
    <mergeCell ref="F6:H6"/>
    <mergeCell ref="I6:K6"/>
    <mergeCell ref="R7:R8"/>
    <mergeCell ref="S7:T7"/>
  </mergeCells>
  <pageMargins left="0.31496062992125984" right="0.23622047244094491" top="0.35433070866141736" bottom="0.43307086614173229" header="0.31496062992125984" footer="0.15748031496062992"/>
  <pageSetup paperSize="8" scale="26" fitToHeight="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P826"/>
  <sheetViews>
    <sheetView view="pageLayout" topLeftCell="D738" workbookViewId="0">
      <selection sqref="A1:O826"/>
    </sheetView>
  </sheetViews>
  <sheetFormatPr baseColWidth="10" defaultColWidth="9.1640625" defaultRowHeight="15"/>
  <cols>
    <col min="1" max="1" width="13.5" style="42" customWidth="1"/>
    <col min="2" max="2" width="18.83203125" style="280" customWidth="1"/>
    <col min="3" max="3" width="22.6640625" style="281" customWidth="1"/>
    <col min="4" max="4" width="11.83203125" style="8" customWidth="1"/>
    <col min="5" max="5" width="15.83203125" style="8" customWidth="1"/>
    <col min="6" max="6" width="16.33203125" style="8" customWidth="1"/>
    <col min="7" max="7" width="18.6640625" style="8" customWidth="1"/>
    <col min="8" max="8" width="15.5" style="8" customWidth="1"/>
    <col min="9" max="9" width="16.5" style="8" customWidth="1"/>
    <col min="10" max="10" width="11" style="11" customWidth="1"/>
    <col min="11" max="11" width="17" style="11" customWidth="1"/>
    <col min="12" max="12" width="15" style="11" customWidth="1"/>
    <col min="13" max="13" width="10.33203125" style="11" customWidth="1"/>
    <col min="14" max="14" width="17.83203125" style="11" customWidth="1"/>
    <col min="15" max="15" width="16.83203125" style="11" customWidth="1"/>
    <col min="16" max="16" width="11.1640625" style="8" bestFit="1" customWidth="1"/>
    <col min="17" max="16384" width="9.1640625" style="8"/>
  </cols>
  <sheetData>
    <row r="1" spans="1:16" ht="15" customHeight="1">
      <c r="A1" s="15"/>
      <c r="B1" s="256"/>
      <c r="C1" s="257"/>
      <c r="D1" s="328"/>
      <c r="E1" s="328"/>
      <c r="F1" s="328"/>
      <c r="G1" s="328"/>
      <c r="N1" s="771" t="s">
        <v>108</v>
      </c>
      <c r="O1" s="771"/>
    </row>
    <row r="2" spans="1:16" ht="49.75" customHeight="1">
      <c r="A2" s="772" t="s">
        <v>305</v>
      </c>
      <c r="B2" s="772"/>
      <c r="C2" s="772"/>
      <c r="D2" s="772"/>
      <c r="E2" s="772"/>
      <c r="F2" s="772"/>
      <c r="G2" s="772"/>
      <c r="H2" s="772"/>
      <c r="I2" s="772"/>
      <c r="J2" s="773"/>
      <c r="K2" s="773"/>
      <c r="L2" s="773"/>
      <c r="M2" s="773"/>
      <c r="N2" s="773"/>
      <c r="O2" s="773"/>
    </row>
    <row r="3" spans="1:16">
      <c r="A3" s="16"/>
      <c r="B3" s="258"/>
      <c r="C3" s="259"/>
      <c r="D3" s="9"/>
      <c r="E3" s="329"/>
      <c r="F3" s="329"/>
      <c r="G3" s="329"/>
      <c r="H3" s="329"/>
      <c r="I3" s="10"/>
    </row>
    <row r="4" spans="1:16" ht="27" customHeight="1">
      <c r="A4" s="774" t="s">
        <v>81</v>
      </c>
      <c r="B4" s="777" t="s">
        <v>216</v>
      </c>
      <c r="C4" s="675" t="s">
        <v>217</v>
      </c>
      <c r="D4" s="761" t="s">
        <v>97</v>
      </c>
      <c r="E4" s="761"/>
      <c r="F4" s="761"/>
      <c r="G4" s="761"/>
      <c r="H4" s="761"/>
      <c r="I4" s="761"/>
      <c r="J4" s="780"/>
      <c r="K4" s="780"/>
      <c r="L4" s="780"/>
      <c r="M4" s="780"/>
      <c r="N4" s="780"/>
      <c r="O4" s="780"/>
    </row>
    <row r="5" spans="1:16" ht="36" customHeight="1">
      <c r="A5" s="775"/>
      <c r="B5" s="778"/>
      <c r="C5" s="675"/>
      <c r="D5" s="761" t="s">
        <v>99</v>
      </c>
      <c r="E5" s="761"/>
      <c r="F5" s="761"/>
      <c r="G5" s="761" t="s">
        <v>218</v>
      </c>
      <c r="H5" s="761"/>
      <c r="I5" s="761"/>
      <c r="J5" s="770" t="s">
        <v>271</v>
      </c>
      <c r="K5" s="770"/>
      <c r="L5" s="770"/>
      <c r="M5" s="770" t="s">
        <v>102</v>
      </c>
      <c r="N5" s="770"/>
      <c r="O5" s="770"/>
    </row>
    <row r="6" spans="1:16" ht="18.75" customHeight="1">
      <c r="A6" s="775"/>
      <c r="B6" s="778"/>
      <c r="C6" s="675"/>
      <c r="D6" s="761" t="s">
        <v>219</v>
      </c>
      <c r="E6" s="761" t="s">
        <v>103</v>
      </c>
      <c r="F6" s="761"/>
      <c r="G6" s="761" t="s">
        <v>219</v>
      </c>
      <c r="H6" s="761" t="s">
        <v>103</v>
      </c>
      <c r="I6" s="761"/>
      <c r="J6" s="761" t="s">
        <v>219</v>
      </c>
      <c r="K6" s="761" t="s">
        <v>103</v>
      </c>
      <c r="L6" s="761"/>
      <c r="M6" s="761" t="s">
        <v>219</v>
      </c>
      <c r="N6" s="761" t="s">
        <v>103</v>
      </c>
      <c r="O6" s="761"/>
    </row>
    <row r="7" spans="1:16">
      <c r="A7" s="776"/>
      <c r="B7" s="779"/>
      <c r="C7" s="675"/>
      <c r="D7" s="761"/>
      <c r="E7" s="325" t="s">
        <v>82</v>
      </c>
      <c r="F7" s="325" t="s">
        <v>69</v>
      </c>
      <c r="G7" s="761"/>
      <c r="H7" s="325" t="s">
        <v>82</v>
      </c>
      <c r="I7" s="325" t="s">
        <v>69</v>
      </c>
      <c r="J7" s="761"/>
      <c r="K7" s="325" t="s">
        <v>82</v>
      </c>
      <c r="L7" s="325" t="s">
        <v>69</v>
      </c>
      <c r="M7" s="761"/>
      <c r="N7" s="325" t="s">
        <v>82</v>
      </c>
      <c r="O7" s="325" t="s">
        <v>69</v>
      </c>
      <c r="P7" s="38" t="s">
        <v>296</v>
      </c>
    </row>
    <row r="8" spans="1:16" ht="16" thickBot="1">
      <c r="A8" s="327">
        <v>1</v>
      </c>
      <c r="B8" s="260">
        <v>2</v>
      </c>
      <c r="C8" s="312">
        <v>3</v>
      </c>
      <c r="D8" s="319">
        <v>4</v>
      </c>
      <c r="E8" s="319">
        <v>5</v>
      </c>
      <c r="F8" s="319">
        <v>6</v>
      </c>
      <c r="G8" s="319">
        <v>7</v>
      </c>
      <c r="H8" s="319">
        <v>8</v>
      </c>
      <c r="I8" s="319">
        <v>9</v>
      </c>
      <c r="J8" s="31">
        <v>10</v>
      </c>
      <c r="K8" s="31">
        <v>11</v>
      </c>
      <c r="L8" s="31">
        <v>12</v>
      </c>
      <c r="M8" s="31">
        <v>13</v>
      </c>
      <c r="N8" s="31">
        <v>14</v>
      </c>
      <c r="O8" s="31">
        <v>15</v>
      </c>
    </row>
    <row r="9" spans="1:16" s="100" customFormat="1" ht="28.5" customHeight="1">
      <c r="A9" s="479" t="s">
        <v>61</v>
      </c>
      <c r="B9" s="480" t="s">
        <v>220</v>
      </c>
      <c r="C9" s="262" t="s">
        <v>109</v>
      </c>
      <c r="D9" s="101">
        <f>D10+D28+D30+D31</f>
        <v>8435468.7000000011</v>
      </c>
      <c r="E9" s="101">
        <f t="shared" ref="E9:F9" si="0">E10+E28+E30+E31</f>
        <v>0</v>
      </c>
      <c r="F9" s="101">
        <f t="shared" si="0"/>
        <v>8435468.7000000011</v>
      </c>
      <c r="G9" s="101">
        <f>G10+G28+G30+G31</f>
        <v>9448671.6000000015</v>
      </c>
      <c r="H9" s="101">
        <f t="shared" ref="H9:I9" si="1">H10+H28+H30+H31</f>
        <v>1013202.9</v>
      </c>
      <c r="I9" s="101">
        <f t="shared" si="1"/>
        <v>8435468.7000000011</v>
      </c>
      <c r="J9" s="101">
        <f>J10+J28+J30+J31</f>
        <v>9448671.6000000015</v>
      </c>
      <c r="K9" s="101">
        <f t="shared" ref="K9:L9" si="2">K10+K28+K30+K31</f>
        <v>1013202.9</v>
      </c>
      <c r="L9" s="101">
        <f t="shared" si="2"/>
        <v>8435468.7000000011</v>
      </c>
      <c r="M9" s="101">
        <f>M10+M28+M30+M31</f>
        <v>8789215.3000000007</v>
      </c>
      <c r="N9" s="101">
        <f t="shared" ref="N9:O9" si="3">N10+N28+N30+N31</f>
        <v>943283.10000000009</v>
      </c>
      <c r="O9" s="101">
        <f t="shared" si="3"/>
        <v>7845932.2000000002</v>
      </c>
      <c r="P9" s="481">
        <f>O33+O625+O641</f>
        <v>7295161.5999999996</v>
      </c>
    </row>
    <row r="10" spans="1:16" ht="16.5" customHeight="1">
      <c r="A10" s="671"/>
      <c r="B10" s="673"/>
      <c r="C10" s="736" t="s">
        <v>3</v>
      </c>
      <c r="D10" s="691">
        <f>D14+D28</f>
        <v>1131148.1000000001</v>
      </c>
      <c r="E10" s="691">
        <f t="shared" ref="E10:F10" si="4">E14+E28</f>
        <v>0</v>
      </c>
      <c r="F10" s="691">
        <f t="shared" si="4"/>
        <v>1131148.1000000001</v>
      </c>
      <c r="G10" s="691">
        <f>G14+G28</f>
        <v>1249407.7000000002</v>
      </c>
      <c r="H10" s="691">
        <f t="shared" ref="H10:I10" si="5">H14+H28</f>
        <v>118259.6</v>
      </c>
      <c r="I10" s="691">
        <f t="shared" si="5"/>
        <v>1131148.1000000001</v>
      </c>
      <c r="J10" s="691">
        <f>J14+J28</f>
        <v>1249407.7000000002</v>
      </c>
      <c r="K10" s="691">
        <f t="shared" ref="K10:L10" si="6">K14+K28</f>
        <v>118259.6</v>
      </c>
      <c r="L10" s="691">
        <f t="shared" si="6"/>
        <v>1131148.1000000001</v>
      </c>
      <c r="M10" s="752">
        <f>M14+M28</f>
        <v>592258.1</v>
      </c>
      <c r="N10" s="752">
        <f t="shared" ref="N10:O10" si="7">N14+N28</f>
        <v>48339.799999999996</v>
      </c>
      <c r="O10" s="752">
        <f t="shared" si="7"/>
        <v>543918.29999999993</v>
      </c>
    </row>
    <row r="11" spans="1:16">
      <c r="A11" s="671"/>
      <c r="B11" s="673"/>
      <c r="C11" s="736"/>
      <c r="D11" s="691"/>
      <c r="E11" s="691"/>
      <c r="F11" s="691"/>
      <c r="G11" s="691"/>
      <c r="H11" s="691"/>
      <c r="I11" s="691"/>
      <c r="J11" s="691"/>
      <c r="K11" s="691"/>
      <c r="L11" s="691"/>
      <c r="M11" s="754"/>
      <c r="N11" s="754"/>
      <c r="O11" s="754"/>
    </row>
    <row r="12" spans="1:16" ht="9" customHeight="1">
      <c r="A12" s="671"/>
      <c r="B12" s="673"/>
      <c r="C12" s="675" t="s">
        <v>4</v>
      </c>
      <c r="D12" s="665"/>
      <c r="E12" s="665"/>
      <c r="F12" s="665"/>
      <c r="G12" s="665"/>
      <c r="H12" s="665"/>
      <c r="I12" s="665"/>
      <c r="J12" s="665"/>
      <c r="K12" s="665"/>
      <c r="L12" s="665"/>
      <c r="M12" s="730"/>
      <c r="N12" s="730"/>
      <c r="O12" s="730"/>
    </row>
    <row r="13" spans="1:16" ht="6.75" customHeight="1">
      <c r="A13" s="671"/>
      <c r="B13" s="673"/>
      <c r="C13" s="675"/>
      <c r="D13" s="665"/>
      <c r="E13" s="665"/>
      <c r="F13" s="665"/>
      <c r="G13" s="665"/>
      <c r="H13" s="665"/>
      <c r="I13" s="665"/>
      <c r="J13" s="665"/>
      <c r="K13" s="665"/>
      <c r="L13" s="665"/>
      <c r="M13" s="731"/>
      <c r="N13" s="731"/>
      <c r="O13" s="731"/>
    </row>
    <row r="14" spans="1:16" s="13" customFormat="1" ht="38.25" customHeight="1">
      <c r="A14" s="671"/>
      <c r="B14" s="673"/>
      <c r="C14" s="736" t="s">
        <v>110</v>
      </c>
      <c r="D14" s="769">
        <f>D16+D20+D22+D24+D26</f>
        <v>1131148.1000000001</v>
      </c>
      <c r="E14" s="769">
        <f t="shared" ref="E14:F14" si="8">E16+E20+E22+E24+E26</f>
        <v>0</v>
      </c>
      <c r="F14" s="769">
        <f t="shared" si="8"/>
        <v>1131148.1000000001</v>
      </c>
      <c r="G14" s="769">
        <f>G16+G20+G22+G24+G26</f>
        <v>1249407.7000000002</v>
      </c>
      <c r="H14" s="769">
        <f t="shared" ref="H14:I14" si="9">H16+H20+H22+H24+H26</f>
        <v>118259.6</v>
      </c>
      <c r="I14" s="769">
        <f t="shared" si="9"/>
        <v>1131148.1000000001</v>
      </c>
      <c r="J14" s="769">
        <f>J16+J20+J22+J24+J26</f>
        <v>1249407.7000000002</v>
      </c>
      <c r="K14" s="769">
        <f t="shared" ref="K14:L14" si="10">K16+K20+K22+K24+K26</f>
        <v>118259.6</v>
      </c>
      <c r="L14" s="769">
        <f t="shared" si="10"/>
        <v>1131148.1000000001</v>
      </c>
      <c r="M14" s="767">
        <f>M16+M20+M22+M24+M26</f>
        <v>592258.1</v>
      </c>
      <c r="N14" s="767">
        <f t="shared" ref="N14:O14" si="11">N16+N20+N22+N24+N26</f>
        <v>48339.799999999996</v>
      </c>
      <c r="O14" s="767">
        <f t="shared" si="11"/>
        <v>543918.29999999993</v>
      </c>
    </row>
    <row r="15" spans="1:16" ht="27.75" customHeight="1">
      <c r="A15" s="671"/>
      <c r="B15" s="673"/>
      <c r="C15" s="736"/>
      <c r="D15" s="769"/>
      <c r="E15" s="769"/>
      <c r="F15" s="769"/>
      <c r="G15" s="769"/>
      <c r="H15" s="769"/>
      <c r="I15" s="769"/>
      <c r="J15" s="769"/>
      <c r="K15" s="769"/>
      <c r="L15" s="769"/>
      <c r="M15" s="768"/>
      <c r="N15" s="768"/>
      <c r="O15" s="768"/>
    </row>
    <row r="16" spans="1:16" ht="17.25" customHeight="1">
      <c r="A16" s="671"/>
      <c r="B16" s="673"/>
      <c r="C16" s="675" t="s">
        <v>221</v>
      </c>
      <c r="D16" s="665">
        <f>E16+F16</f>
        <v>509653.8</v>
      </c>
      <c r="E16" s="730">
        <f>E39+E387+E582+E662</f>
        <v>0</v>
      </c>
      <c r="F16" s="730">
        <f>F39+F387+F582+F662</f>
        <v>509653.8</v>
      </c>
      <c r="G16" s="665">
        <f>H16+I16</f>
        <v>627913.4</v>
      </c>
      <c r="H16" s="730">
        <f>H39+H387+H582+H662</f>
        <v>118259.6</v>
      </c>
      <c r="I16" s="730">
        <f>I39+I387+I582+I662</f>
        <v>509653.8</v>
      </c>
      <c r="J16" s="665">
        <f>K16+L16</f>
        <v>627913.4</v>
      </c>
      <c r="K16" s="730">
        <f>K39+K387+K582+K662</f>
        <v>118259.6</v>
      </c>
      <c r="L16" s="730">
        <f>L39+L387+L582+L662</f>
        <v>509653.8</v>
      </c>
      <c r="M16" s="730">
        <f>N16+O16</f>
        <v>461624.89999999997</v>
      </c>
      <c r="N16" s="730">
        <f>N39+N387+N582+N662</f>
        <v>48339.799999999996</v>
      </c>
      <c r="O16" s="730">
        <f>O39+O387+O582+O662</f>
        <v>413285.1</v>
      </c>
    </row>
    <row r="17" spans="1:15" ht="33.75" customHeight="1">
      <c r="A17" s="671"/>
      <c r="B17" s="673"/>
      <c r="C17" s="675"/>
      <c r="D17" s="665"/>
      <c r="E17" s="731"/>
      <c r="F17" s="731"/>
      <c r="G17" s="665"/>
      <c r="H17" s="731"/>
      <c r="I17" s="731"/>
      <c r="J17" s="665"/>
      <c r="K17" s="731"/>
      <c r="L17" s="731"/>
      <c r="M17" s="731"/>
      <c r="N17" s="731"/>
      <c r="O17" s="731"/>
    </row>
    <row r="18" spans="1:15" ht="44.25" hidden="1" customHeight="1">
      <c r="A18" s="724"/>
      <c r="B18" s="673"/>
      <c r="C18" s="740" t="s">
        <v>222</v>
      </c>
      <c r="D18" s="665"/>
      <c r="E18" s="730"/>
      <c r="F18" s="730"/>
      <c r="G18" s="665"/>
      <c r="H18" s="730"/>
      <c r="I18" s="730"/>
      <c r="J18" s="665"/>
      <c r="K18" s="730"/>
      <c r="L18" s="730"/>
      <c r="M18" s="730"/>
      <c r="N18" s="730"/>
      <c r="O18" s="730"/>
    </row>
    <row r="19" spans="1:15" ht="15" hidden="1" customHeight="1">
      <c r="A19" s="724"/>
      <c r="B19" s="673"/>
      <c r="C19" s="740"/>
      <c r="D19" s="665"/>
      <c r="E19" s="731"/>
      <c r="F19" s="731"/>
      <c r="G19" s="665"/>
      <c r="H19" s="731"/>
      <c r="I19" s="731"/>
      <c r="J19" s="665"/>
      <c r="K19" s="731"/>
      <c r="L19" s="731"/>
      <c r="M19" s="731"/>
      <c r="N19" s="731"/>
      <c r="O19" s="731"/>
    </row>
    <row r="20" spans="1:15" ht="26.25" customHeight="1">
      <c r="A20" s="318"/>
      <c r="B20" s="305"/>
      <c r="C20" s="675" t="s">
        <v>274</v>
      </c>
      <c r="D20" s="758"/>
      <c r="E20" s="730"/>
      <c r="F20" s="730"/>
      <c r="G20" s="758"/>
      <c r="H20" s="730"/>
      <c r="I20" s="730"/>
      <c r="J20" s="758"/>
      <c r="K20" s="730"/>
      <c r="L20" s="730"/>
      <c r="M20" s="762"/>
      <c r="N20" s="730"/>
      <c r="O20" s="730"/>
    </row>
    <row r="21" spans="1:15" ht="18" customHeight="1">
      <c r="A21" s="318"/>
      <c r="B21" s="305"/>
      <c r="C21" s="675"/>
      <c r="D21" s="758"/>
      <c r="E21" s="731"/>
      <c r="F21" s="731"/>
      <c r="G21" s="758"/>
      <c r="H21" s="731"/>
      <c r="I21" s="731"/>
      <c r="J21" s="758"/>
      <c r="K21" s="731"/>
      <c r="L21" s="731"/>
      <c r="M21" s="763"/>
      <c r="N21" s="731"/>
      <c r="O21" s="731"/>
    </row>
    <row r="22" spans="1:15" ht="42" customHeight="1">
      <c r="A22" s="318"/>
      <c r="B22" s="305"/>
      <c r="C22" s="675" t="s">
        <v>275</v>
      </c>
      <c r="D22" s="758"/>
      <c r="E22" s="730"/>
      <c r="F22" s="730"/>
      <c r="G22" s="758"/>
      <c r="H22" s="730"/>
      <c r="I22" s="730"/>
      <c r="J22" s="758"/>
      <c r="K22" s="730"/>
      <c r="L22" s="730"/>
      <c r="M22" s="762"/>
      <c r="N22" s="730"/>
      <c r="O22" s="730"/>
    </row>
    <row r="23" spans="1:15" ht="18" customHeight="1">
      <c r="A23" s="318"/>
      <c r="B23" s="305"/>
      <c r="C23" s="675"/>
      <c r="D23" s="758"/>
      <c r="E23" s="731"/>
      <c r="F23" s="731"/>
      <c r="G23" s="758"/>
      <c r="H23" s="731"/>
      <c r="I23" s="731"/>
      <c r="J23" s="758"/>
      <c r="K23" s="731"/>
      <c r="L23" s="731"/>
      <c r="M23" s="763"/>
      <c r="N23" s="731"/>
      <c r="O23" s="731"/>
    </row>
    <row r="24" spans="1:15" ht="27.75" customHeight="1">
      <c r="A24" s="671"/>
      <c r="B24" s="673"/>
      <c r="C24" s="675" t="s">
        <v>276</v>
      </c>
      <c r="D24" s="665">
        <f>E24+F24</f>
        <v>621494.30000000005</v>
      </c>
      <c r="E24" s="730"/>
      <c r="F24" s="730">
        <f>F48</f>
        <v>621494.30000000005</v>
      </c>
      <c r="G24" s="665">
        <f>H24+I24</f>
        <v>621494.30000000005</v>
      </c>
      <c r="H24" s="730"/>
      <c r="I24" s="730">
        <f>I48</f>
        <v>621494.30000000005</v>
      </c>
      <c r="J24" s="665">
        <f>K24+L24</f>
        <v>621494.30000000005</v>
      </c>
      <c r="K24" s="730"/>
      <c r="L24" s="730">
        <f>L48</f>
        <v>621494.30000000005</v>
      </c>
      <c r="M24" s="730">
        <f>N24+O24</f>
        <v>130633.2</v>
      </c>
      <c r="N24" s="730"/>
      <c r="O24" s="730">
        <f>O48</f>
        <v>130633.2</v>
      </c>
    </row>
    <row r="25" spans="1:15" ht="11.25" customHeight="1">
      <c r="A25" s="671"/>
      <c r="B25" s="673"/>
      <c r="C25" s="675"/>
      <c r="D25" s="665"/>
      <c r="E25" s="731"/>
      <c r="F25" s="731"/>
      <c r="G25" s="665"/>
      <c r="H25" s="731"/>
      <c r="I25" s="731"/>
      <c r="J25" s="665"/>
      <c r="K25" s="731"/>
      <c r="L25" s="731"/>
      <c r="M25" s="731"/>
      <c r="N25" s="731"/>
      <c r="O25" s="731"/>
    </row>
    <row r="26" spans="1:15" ht="46.5" customHeight="1">
      <c r="A26" s="303"/>
      <c r="B26" s="305"/>
      <c r="C26" s="675" t="s">
        <v>277</v>
      </c>
      <c r="D26" s="758"/>
      <c r="E26" s="762"/>
      <c r="F26" s="762"/>
      <c r="G26" s="758"/>
      <c r="H26" s="762"/>
      <c r="I26" s="762"/>
      <c r="J26" s="758"/>
      <c r="K26" s="762"/>
      <c r="L26" s="762"/>
      <c r="M26" s="762"/>
      <c r="N26" s="762"/>
      <c r="O26" s="762"/>
    </row>
    <row r="27" spans="1:15" ht="11.25" customHeight="1">
      <c r="A27" s="303"/>
      <c r="B27" s="305"/>
      <c r="C27" s="675"/>
      <c r="D27" s="758"/>
      <c r="E27" s="763"/>
      <c r="F27" s="763"/>
      <c r="G27" s="758"/>
      <c r="H27" s="763"/>
      <c r="I27" s="763"/>
      <c r="J27" s="758"/>
      <c r="K27" s="763"/>
      <c r="L27" s="763"/>
      <c r="M27" s="763"/>
      <c r="N27" s="763"/>
      <c r="O27" s="763"/>
    </row>
    <row r="28" spans="1:15" ht="30" customHeight="1">
      <c r="A28" s="671"/>
      <c r="B28" s="673"/>
      <c r="C28" s="736" t="s">
        <v>112</v>
      </c>
      <c r="D28" s="665"/>
      <c r="E28" s="730"/>
      <c r="F28" s="730"/>
      <c r="G28" s="665"/>
      <c r="H28" s="730"/>
      <c r="I28" s="730"/>
      <c r="J28" s="665"/>
      <c r="K28" s="730"/>
      <c r="L28" s="730"/>
      <c r="M28" s="730"/>
      <c r="N28" s="730"/>
      <c r="O28" s="730"/>
    </row>
    <row r="29" spans="1:15" ht="33" customHeight="1">
      <c r="A29" s="671"/>
      <c r="B29" s="673"/>
      <c r="C29" s="736"/>
      <c r="D29" s="665"/>
      <c r="E29" s="731"/>
      <c r="F29" s="731"/>
      <c r="G29" s="665"/>
      <c r="H29" s="731"/>
      <c r="I29" s="731"/>
      <c r="J29" s="665"/>
      <c r="K29" s="731"/>
      <c r="L29" s="731"/>
      <c r="M29" s="731"/>
      <c r="N29" s="731"/>
      <c r="O29" s="731"/>
    </row>
    <row r="30" spans="1:15" ht="16.5" customHeight="1">
      <c r="A30" s="303"/>
      <c r="B30" s="305"/>
      <c r="C30" s="320" t="s">
        <v>5</v>
      </c>
      <c r="D30" s="299">
        <f>E30+F30</f>
        <v>3500</v>
      </c>
      <c r="E30" s="299">
        <f>E52+E394+E589+E669</f>
        <v>0</v>
      </c>
      <c r="F30" s="299">
        <f>F52+F394+F589+F669</f>
        <v>3500</v>
      </c>
      <c r="G30" s="299">
        <f>H30+I30</f>
        <v>3500</v>
      </c>
      <c r="H30" s="299">
        <f>H52+H394+H589+H669</f>
        <v>0</v>
      </c>
      <c r="I30" s="299">
        <f>I52+I394+I589+I669</f>
        <v>3500</v>
      </c>
      <c r="J30" s="299">
        <f>K30+L30</f>
        <v>3500</v>
      </c>
      <c r="K30" s="299">
        <f>K52+K394+K589+K669</f>
        <v>0</v>
      </c>
      <c r="L30" s="299">
        <f>L52+L394+L589+L669</f>
        <v>3500</v>
      </c>
      <c r="M30" s="299">
        <f>N30+O30</f>
        <v>3500</v>
      </c>
      <c r="N30" s="299">
        <f>N52+N394+N589+N669</f>
        <v>0</v>
      </c>
      <c r="O30" s="299">
        <f>O52+O394+O589+O669</f>
        <v>3500</v>
      </c>
    </row>
    <row r="31" spans="1:15">
      <c r="A31" s="694"/>
      <c r="B31" s="673"/>
      <c r="C31" s="736" t="s">
        <v>223</v>
      </c>
      <c r="D31" s="691">
        <f>D53+D382+D577</f>
        <v>7300820.6000000006</v>
      </c>
      <c r="E31" s="691">
        <f>E53+E395+E591+E671</f>
        <v>0</v>
      </c>
      <c r="F31" s="691">
        <f>F53+F395+F591+F671</f>
        <v>7300820.6000000006</v>
      </c>
      <c r="G31" s="691">
        <f>G53+G382+G577</f>
        <v>8195763.9000000004</v>
      </c>
      <c r="H31" s="691">
        <f>H53+H395+H591+H671</f>
        <v>894943.3</v>
      </c>
      <c r="I31" s="691">
        <f>I53+I395+I591+I671</f>
        <v>7300820.6000000006</v>
      </c>
      <c r="J31" s="691">
        <f>J53+J382+J577</f>
        <v>8195763.9000000004</v>
      </c>
      <c r="K31" s="691">
        <f>K53+K395+K591+K671</f>
        <v>894943.3</v>
      </c>
      <c r="L31" s="691">
        <f>L53+L395+L591+L671</f>
        <v>7300820.6000000006</v>
      </c>
      <c r="M31" s="752">
        <f>M53+M382+M577</f>
        <v>8193457.2000000002</v>
      </c>
      <c r="N31" s="752">
        <f>N53+N395+N591+N671</f>
        <v>894943.3</v>
      </c>
      <c r="O31" s="752">
        <f>O53+O395+O591+O671</f>
        <v>7298513.9000000004</v>
      </c>
    </row>
    <row r="32" spans="1:15" ht="6.75" customHeight="1" thickBot="1">
      <c r="A32" s="766"/>
      <c r="B32" s="674"/>
      <c r="C32" s="736"/>
      <c r="D32" s="691"/>
      <c r="E32" s="691"/>
      <c r="F32" s="691"/>
      <c r="G32" s="691"/>
      <c r="H32" s="691"/>
      <c r="I32" s="691"/>
      <c r="J32" s="691"/>
      <c r="K32" s="691"/>
      <c r="L32" s="691"/>
      <c r="M32" s="754"/>
      <c r="N32" s="754"/>
      <c r="O32" s="754"/>
    </row>
    <row r="33" spans="1:15" s="486" customFormat="1" ht="37.5" customHeight="1">
      <c r="A33" s="482" t="s">
        <v>224</v>
      </c>
      <c r="B33" s="483" t="s">
        <v>139</v>
      </c>
      <c r="C33" s="484" t="s">
        <v>109</v>
      </c>
      <c r="D33" s="485">
        <f>E33+F33</f>
        <v>7589214</v>
      </c>
      <c r="E33" s="485">
        <f>E35+E53+E77</f>
        <v>0</v>
      </c>
      <c r="F33" s="485">
        <f>F35+F53+F77</f>
        <v>7589214</v>
      </c>
      <c r="G33" s="485">
        <f>H33+I33</f>
        <v>8602416.9000000004</v>
      </c>
      <c r="H33" s="485">
        <f>H35+H53+H77</f>
        <v>1013202.9</v>
      </c>
      <c r="I33" s="485">
        <f>I35+I53+I77</f>
        <v>7589214</v>
      </c>
      <c r="J33" s="485">
        <f>K33+L33</f>
        <v>8602416.9000000004</v>
      </c>
      <c r="K33" s="485">
        <f>K35+K53+K77</f>
        <v>1013202.9</v>
      </c>
      <c r="L33" s="485">
        <f>L35+L53+L77</f>
        <v>7589214</v>
      </c>
      <c r="M33" s="485">
        <f>N33+O33</f>
        <v>7943256.5</v>
      </c>
      <c r="N33" s="485">
        <f>N35+N53+N77</f>
        <v>943283.10000000009</v>
      </c>
      <c r="O33" s="485">
        <f>O35+O53+O77</f>
        <v>6999973.3999999994</v>
      </c>
    </row>
    <row r="34" spans="1:15" ht="13.5" customHeight="1">
      <c r="A34" s="756" t="s">
        <v>148</v>
      </c>
      <c r="B34" s="673"/>
      <c r="C34" s="261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</row>
    <row r="35" spans="1:15" ht="27.75" customHeight="1">
      <c r="A35" s="756"/>
      <c r="B35" s="673"/>
      <c r="C35" s="320" t="s">
        <v>3</v>
      </c>
      <c r="D35" s="313">
        <f>D37</f>
        <v>1131148.1000000001</v>
      </c>
      <c r="E35" s="313"/>
      <c r="F35" s="313">
        <f t="shared" ref="F35:O35" si="12">F37</f>
        <v>1131148.1000000001</v>
      </c>
      <c r="G35" s="313">
        <f t="shared" si="12"/>
        <v>1249407.7000000002</v>
      </c>
      <c r="H35" s="313">
        <f t="shared" si="12"/>
        <v>118259.6</v>
      </c>
      <c r="I35" s="313">
        <f t="shared" si="12"/>
        <v>1131148.1000000001</v>
      </c>
      <c r="J35" s="313">
        <f t="shared" si="12"/>
        <v>1249407.7000000002</v>
      </c>
      <c r="K35" s="313">
        <f t="shared" si="12"/>
        <v>118259.6</v>
      </c>
      <c r="L35" s="313">
        <f t="shared" si="12"/>
        <v>1131148.1000000001</v>
      </c>
      <c r="M35" s="313">
        <f t="shared" si="12"/>
        <v>592258.1</v>
      </c>
      <c r="N35" s="313">
        <f t="shared" si="12"/>
        <v>48339.799999999996</v>
      </c>
      <c r="O35" s="313">
        <f t="shared" si="12"/>
        <v>543918.29999999993</v>
      </c>
    </row>
    <row r="36" spans="1:15" ht="12" customHeight="1">
      <c r="A36" s="756"/>
      <c r="B36" s="673"/>
      <c r="C36" s="307" t="s">
        <v>4</v>
      </c>
      <c r="D36" s="325"/>
      <c r="E36" s="325"/>
      <c r="F36" s="325"/>
      <c r="G36" s="325"/>
      <c r="H36" s="325"/>
      <c r="I36" s="325"/>
      <c r="J36" s="12"/>
      <c r="K36" s="12"/>
      <c r="L36" s="12"/>
      <c r="M36" s="12"/>
      <c r="N36" s="12"/>
      <c r="O36" s="12"/>
    </row>
    <row r="37" spans="1:15" ht="25.5" customHeight="1">
      <c r="A37" s="756"/>
      <c r="B37" s="673"/>
      <c r="C37" s="736" t="s">
        <v>110</v>
      </c>
      <c r="D37" s="691">
        <f>E37+F37</f>
        <v>1131148.1000000001</v>
      </c>
      <c r="E37" s="691">
        <f>E39+E48</f>
        <v>0</v>
      </c>
      <c r="F37" s="691">
        <f>F39+F48</f>
        <v>1131148.1000000001</v>
      </c>
      <c r="G37" s="752">
        <f>H37+I37</f>
        <v>1249407.7000000002</v>
      </c>
      <c r="H37" s="752">
        <f>H39+H48</f>
        <v>118259.6</v>
      </c>
      <c r="I37" s="752">
        <f>I39+I48</f>
        <v>1131148.1000000001</v>
      </c>
      <c r="J37" s="752">
        <f>K37+L37</f>
        <v>1249407.7000000002</v>
      </c>
      <c r="K37" s="752">
        <f>K39+K48</f>
        <v>118259.6</v>
      </c>
      <c r="L37" s="752">
        <f>L39+L48</f>
        <v>1131148.1000000001</v>
      </c>
      <c r="M37" s="752">
        <f>N37+O37</f>
        <v>592258.1</v>
      </c>
      <c r="N37" s="752">
        <f>N39+N48</f>
        <v>48339.799999999996</v>
      </c>
      <c r="O37" s="752">
        <f>O39+O48</f>
        <v>543918.29999999993</v>
      </c>
    </row>
    <row r="38" spans="1:15" ht="45.75" customHeight="1">
      <c r="A38" s="756"/>
      <c r="B38" s="673"/>
      <c r="C38" s="736"/>
      <c r="D38" s="692"/>
      <c r="E38" s="692"/>
      <c r="F38" s="692"/>
      <c r="G38" s="754"/>
      <c r="H38" s="754"/>
      <c r="I38" s="754"/>
      <c r="J38" s="754"/>
      <c r="K38" s="754"/>
      <c r="L38" s="754"/>
      <c r="M38" s="754"/>
      <c r="N38" s="754"/>
      <c r="O38" s="754"/>
    </row>
    <row r="39" spans="1:15" ht="21.75" customHeight="1">
      <c r="A39" s="756"/>
      <c r="B39" s="673"/>
      <c r="C39" s="675" t="s">
        <v>221</v>
      </c>
      <c r="D39" s="665">
        <f>E39+F39</f>
        <v>509653.8</v>
      </c>
      <c r="E39" s="665">
        <f>E63+E347</f>
        <v>0</v>
      </c>
      <c r="F39" s="665">
        <f>F63+F347</f>
        <v>509653.8</v>
      </c>
      <c r="G39" s="730">
        <f>H39+I39</f>
        <v>627913.4</v>
      </c>
      <c r="H39" s="730">
        <f>H63+H347</f>
        <v>118259.6</v>
      </c>
      <c r="I39" s="730">
        <f>I63+I347</f>
        <v>509653.8</v>
      </c>
      <c r="J39" s="730">
        <f>K39+L39</f>
        <v>627913.4</v>
      </c>
      <c r="K39" s="730">
        <f>K63+K347</f>
        <v>118259.6</v>
      </c>
      <c r="L39" s="730">
        <f>L63+L347</f>
        <v>509653.8</v>
      </c>
      <c r="M39" s="730">
        <f>N39+O39</f>
        <v>461624.89999999997</v>
      </c>
      <c r="N39" s="730">
        <f>N63+N347</f>
        <v>48339.799999999996</v>
      </c>
      <c r="O39" s="730">
        <f>O63+O347</f>
        <v>413285.1</v>
      </c>
    </row>
    <row r="40" spans="1:15" ht="13.5" customHeight="1">
      <c r="A40" s="756"/>
      <c r="B40" s="673"/>
      <c r="C40" s="675"/>
      <c r="D40" s="761"/>
      <c r="E40" s="761"/>
      <c r="F40" s="761"/>
      <c r="G40" s="731"/>
      <c r="H40" s="731"/>
      <c r="I40" s="731"/>
      <c r="J40" s="731"/>
      <c r="K40" s="731"/>
      <c r="L40" s="731"/>
      <c r="M40" s="731"/>
      <c r="N40" s="731"/>
      <c r="O40" s="731"/>
    </row>
    <row r="41" spans="1:15" ht="46.5" hidden="1" customHeight="1">
      <c r="A41" s="756"/>
      <c r="B41" s="673"/>
      <c r="C41" s="321" t="s">
        <v>222</v>
      </c>
      <c r="D41" s="325"/>
      <c r="E41" s="325"/>
      <c r="F41" s="325"/>
      <c r="G41" s="299">
        <f>H41+I41</f>
        <v>0</v>
      </c>
      <c r="H41" s="299">
        <f>H71</f>
        <v>0</v>
      </c>
      <c r="I41" s="325"/>
      <c r="J41" s="299">
        <f>K41+L41</f>
        <v>0</v>
      </c>
      <c r="K41" s="299">
        <f>K71</f>
        <v>0</v>
      </c>
      <c r="L41" s="325"/>
      <c r="M41" s="299">
        <f>N41+O41</f>
        <v>0</v>
      </c>
      <c r="N41" s="299">
        <f>N71</f>
        <v>0</v>
      </c>
      <c r="O41" s="325"/>
    </row>
    <row r="42" spans="1:15" ht="52.5" customHeight="1">
      <c r="A42" s="756"/>
      <c r="B42" s="673"/>
      <c r="C42" s="764" t="s">
        <v>280</v>
      </c>
      <c r="D42" s="665"/>
      <c r="E42" s="665"/>
      <c r="F42" s="665"/>
      <c r="G42" s="730"/>
      <c r="H42" s="730"/>
      <c r="I42" s="730"/>
      <c r="J42" s="730"/>
      <c r="K42" s="730"/>
      <c r="L42" s="730"/>
      <c r="M42" s="730"/>
      <c r="N42" s="730"/>
      <c r="O42" s="730"/>
    </row>
    <row r="43" spans="1:15" ht="6" customHeight="1">
      <c r="A43" s="756"/>
      <c r="B43" s="673"/>
      <c r="C43" s="765"/>
      <c r="D43" s="761"/>
      <c r="E43" s="761"/>
      <c r="F43" s="761"/>
      <c r="G43" s="731"/>
      <c r="H43" s="731"/>
      <c r="I43" s="731"/>
      <c r="J43" s="731"/>
      <c r="K43" s="731"/>
      <c r="L43" s="731"/>
      <c r="M43" s="731"/>
      <c r="N43" s="731"/>
      <c r="O43" s="731"/>
    </row>
    <row r="44" spans="1:15" ht="25.5" customHeight="1">
      <c r="A44" s="756"/>
      <c r="B44" s="673"/>
      <c r="C44" s="675" t="s">
        <v>274</v>
      </c>
      <c r="D44" s="758"/>
      <c r="E44" s="758"/>
      <c r="F44" s="758"/>
      <c r="G44" s="762"/>
      <c r="H44" s="762"/>
      <c r="I44" s="762"/>
      <c r="J44" s="762"/>
      <c r="K44" s="762"/>
      <c r="L44" s="762"/>
      <c r="M44" s="762"/>
      <c r="N44" s="762"/>
      <c r="O44" s="762"/>
    </row>
    <row r="45" spans="1:15" ht="25.5" customHeight="1">
      <c r="A45" s="756"/>
      <c r="B45" s="673"/>
      <c r="C45" s="675"/>
      <c r="D45" s="758"/>
      <c r="E45" s="758"/>
      <c r="F45" s="758"/>
      <c r="G45" s="763"/>
      <c r="H45" s="763"/>
      <c r="I45" s="763"/>
      <c r="J45" s="763"/>
      <c r="K45" s="763"/>
      <c r="L45" s="763"/>
      <c r="M45" s="763"/>
      <c r="N45" s="763"/>
      <c r="O45" s="763"/>
    </row>
    <row r="46" spans="1:15" ht="39" customHeight="1">
      <c r="A46" s="756"/>
      <c r="B46" s="673"/>
      <c r="C46" s="675" t="s">
        <v>275</v>
      </c>
      <c r="D46" s="758"/>
      <c r="E46" s="758"/>
      <c r="F46" s="758"/>
      <c r="G46" s="762"/>
      <c r="H46" s="762"/>
      <c r="I46" s="762"/>
      <c r="J46" s="762"/>
      <c r="K46" s="762"/>
      <c r="L46" s="762"/>
      <c r="M46" s="762"/>
      <c r="N46" s="762"/>
      <c r="O46" s="762"/>
    </row>
    <row r="47" spans="1:15" ht="20.25" customHeight="1">
      <c r="A47" s="756"/>
      <c r="B47" s="673"/>
      <c r="C47" s="675"/>
      <c r="D47" s="758"/>
      <c r="E47" s="758"/>
      <c r="F47" s="758"/>
      <c r="G47" s="763"/>
      <c r="H47" s="763"/>
      <c r="I47" s="763"/>
      <c r="J47" s="763"/>
      <c r="K47" s="763"/>
      <c r="L47" s="763"/>
      <c r="M47" s="763"/>
      <c r="N47" s="763"/>
      <c r="O47" s="763"/>
    </row>
    <row r="48" spans="1:15" ht="42" customHeight="1">
      <c r="A48" s="756"/>
      <c r="B48" s="673"/>
      <c r="C48" s="307" t="s">
        <v>278</v>
      </c>
      <c r="D48" s="299">
        <f>E48+F48</f>
        <v>621494.30000000005</v>
      </c>
      <c r="E48" s="299">
        <f>E71+E351</f>
        <v>0</v>
      </c>
      <c r="F48" s="299">
        <f>F71+F351</f>
        <v>621494.30000000005</v>
      </c>
      <c r="G48" s="299">
        <f>H48+I48</f>
        <v>621494.30000000005</v>
      </c>
      <c r="H48" s="299">
        <f>H71+H351</f>
        <v>0</v>
      </c>
      <c r="I48" s="299">
        <f>I71+I351</f>
        <v>621494.30000000005</v>
      </c>
      <c r="J48" s="299">
        <f>K48+L48</f>
        <v>621494.30000000005</v>
      </c>
      <c r="K48" s="299">
        <f>K71+K351</f>
        <v>0</v>
      </c>
      <c r="L48" s="299">
        <f>L71+L351</f>
        <v>621494.30000000005</v>
      </c>
      <c r="M48" s="299">
        <f>N48+O48</f>
        <v>130633.2</v>
      </c>
      <c r="N48" s="299">
        <f>N71+N351</f>
        <v>0</v>
      </c>
      <c r="O48" s="299">
        <f>O71+O351</f>
        <v>130633.2</v>
      </c>
    </row>
    <row r="49" spans="1:15" ht="54" customHeight="1">
      <c r="A49" s="756"/>
      <c r="B49" s="673"/>
      <c r="C49" s="307" t="s">
        <v>277</v>
      </c>
      <c r="D49" s="299"/>
      <c r="E49" s="299"/>
      <c r="F49" s="299"/>
      <c r="G49" s="299"/>
      <c r="H49" s="299"/>
      <c r="I49" s="299"/>
      <c r="J49" s="299"/>
      <c r="K49" s="299"/>
      <c r="L49" s="299"/>
      <c r="M49" s="299"/>
      <c r="N49" s="299"/>
      <c r="O49" s="299"/>
    </row>
    <row r="50" spans="1:15" ht="21.75" customHeight="1">
      <c r="A50" s="756"/>
      <c r="B50" s="673"/>
      <c r="C50" s="736" t="s">
        <v>112</v>
      </c>
      <c r="D50" s="723"/>
      <c r="E50" s="723"/>
      <c r="F50" s="723"/>
      <c r="G50" s="714"/>
      <c r="H50" s="714"/>
      <c r="I50" s="714"/>
      <c r="J50" s="714"/>
      <c r="K50" s="714"/>
      <c r="L50" s="714"/>
      <c r="M50" s="714"/>
      <c r="N50" s="714"/>
      <c r="O50" s="714"/>
    </row>
    <row r="51" spans="1:15" ht="54" customHeight="1">
      <c r="A51" s="756"/>
      <c r="B51" s="673"/>
      <c r="C51" s="736"/>
      <c r="D51" s="723"/>
      <c r="E51" s="723"/>
      <c r="F51" s="723"/>
      <c r="G51" s="715"/>
      <c r="H51" s="715"/>
      <c r="I51" s="715"/>
      <c r="J51" s="715"/>
      <c r="K51" s="715"/>
      <c r="L51" s="715"/>
      <c r="M51" s="715"/>
      <c r="N51" s="715"/>
      <c r="O51" s="715"/>
    </row>
    <row r="52" spans="1:15" ht="15.75" customHeight="1">
      <c r="A52" s="756"/>
      <c r="B52" s="673"/>
      <c r="C52" s="307" t="s">
        <v>5</v>
      </c>
      <c r="D52" s="299">
        <f>E52+F52</f>
        <v>3500</v>
      </c>
      <c r="E52" s="299">
        <f>E77+E354</f>
        <v>0</v>
      </c>
      <c r="F52" s="299">
        <f>F77+F354</f>
        <v>3500</v>
      </c>
      <c r="G52" s="299">
        <f>H52+I52</f>
        <v>3500</v>
      </c>
      <c r="H52" s="299">
        <f>H77+H354</f>
        <v>0</v>
      </c>
      <c r="I52" s="299">
        <f>I77+I354</f>
        <v>3500</v>
      </c>
      <c r="J52" s="299">
        <f>K52+L52</f>
        <v>3500</v>
      </c>
      <c r="K52" s="299">
        <f>K77+K354</f>
        <v>0</v>
      </c>
      <c r="L52" s="299">
        <f>L77+L354</f>
        <v>3500</v>
      </c>
      <c r="M52" s="299">
        <f>N52+O52</f>
        <v>3500</v>
      </c>
      <c r="N52" s="299">
        <f>N77+N354</f>
        <v>0</v>
      </c>
      <c r="O52" s="299">
        <f>O77+O354</f>
        <v>3500</v>
      </c>
    </row>
    <row r="53" spans="1:15" ht="17.5" customHeight="1">
      <c r="A53" s="756"/>
      <c r="B53" s="673"/>
      <c r="C53" s="760" t="s">
        <v>223</v>
      </c>
      <c r="D53" s="665">
        <f>E53+F53</f>
        <v>6454565.9000000004</v>
      </c>
      <c r="E53" s="665">
        <f>E79+E355</f>
        <v>0</v>
      </c>
      <c r="F53" s="665">
        <f>F79+F355</f>
        <v>6454565.9000000004</v>
      </c>
      <c r="G53" s="730">
        <f>H53+I53</f>
        <v>7349509.2000000002</v>
      </c>
      <c r="H53" s="730">
        <f>H79+H355</f>
        <v>894943.3</v>
      </c>
      <c r="I53" s="730">
        <f>I79+I355</f>
        <v>6454565.9000000004</v>
      </c>
      <c r="J53" s="730">
        <f>K53+L53</f>
        <v>7349509.2000000002</v>
      </c>
      <c r="K53" s="730">
        <f>K79+K355</f>
        <v>894943.3</v>
      </c>
      <c r="L53" s="730">
        <f>L79+L355</f>
        <v>6454565.9000000004</v>
      </c>
      <c r="M53" s="730">
        <f>N53+O53</f>
        <v>7347498.3999999994</v>
      </c>
      <c r="N53" s="730">
        <f>N79+N355</f>
        <v>894943.3</v>
      </c>
      <c r="O53" s="730">
        <f>O79+O355</f>
        <v>6452555.0999999996</v>
      </c>
    </row>
    <row r="54" spans="1:15" ht="15.5" customHeight="1" thickBot="1">
      <c r="A54" s="757"/>
      <c r="B54" s="674"/>
      <c r="C54" s="760"/>
      <c r="D54" s="761"/>
      <c r="E54" s="761"/>
      <c r="F54" s="761"/>
      <c r="G54" s="731"/>
      <c r="H54" s="731"/>
      <c r="I54" s="731"/>
      <c r="J54" s="731"/>
      <c r="K54" s="731"/>
      <c r="L54" s="731"/>
      <c r="M54" s="731"/>
      <c r="N54" s="731"/>
      <c r="O54" s="731"/>
    </row>
    <row r="55" spans="1:15" s="491" customFormat="1" ht="42.75" customHeight="1">
      <c r="A55" s="487" t="s">
        <v>51</v>
      </c>
      <c r="B55" s="488" t="s">
        <v>153</v>
      </c>
      <c r="C55" s="489" t="s">
        <v>109</v>
      </c>
      <c r="D55" s="490">
        <f>D57+D77+D79</f>
        <v>4792661.0999999996</v>
      </c>
      <c r="E55" s="490">
        <f t="shared" ref="E55:O55" si="13">E57+E77+E79</f>
        <v>0</v>
      </c>
      <c r="F55" s="490">
        <f t="shared" si="13"/>
        <v>4792661.0999999996</v>
      </c>
      <c r="G55" s="490">
        <f t="shared" si="13"/>
        <v>5805864</v>
      </c>
      <c r="H55" s="490">
        <f t="shared" si="13"/>
        <v>1013202.9</v>
      </c>
      <c r="I55" s="490">
        <f t="shared" si="13"/>
        <v>4792661.0999999996</v>
      </c>
      <c r="J55" s="490">
        <f t="shared" si="13"/>
        <v>5805864</v>
      </c>
      <c r="K55" s="490">
        <f t="shared" si="13"/>
        <v>1013202.9</v>
      </c>
      <c r="L55" s="490">
        <f t="shared" si="13"/>
        <v>4792661.0999999996</v>
      </c>
      <c r="M55" s="490">
        <f t="shared" si="13"/>
        <v>5146703.5999999996</v>
      </c>
      <c r="N55" s="490">
        <f t="shared" si="13"/>
        <v>943283.10000000009</v>
      </c>
      <c r="O55" s="490">
        <f t="shared" si="13"/>
        <v>4203420.5</v>
      </c>
    </row>
    <row r="56" spans="1:15">
      <c r="A56" s="756" t="s">
        <v>148</v>
      </c>
      <c r="B56" s="673"/>
      <c r="C56" s="261"/>
      <c r="D56" s="313"/>
      <c r="E56" s="313"/>
      <c r="F56" s="313"/>
      <c r="G56" s="313"/>
      <c r="H56" s="313"/>
      <c r="I56" s="313"/>
      <c r="J56" s="313"/>
      <c r="K56" s="313"/>
      <c r="L56" s="313"/>
      <c r="M56" s="313"/>
      <c r="N56" s="313"/>
      <c r="O56" s="313"/>
    </row>
    <row r="57" spans="1:15" ht="13.5" customHeight="1">
      <c r="A57" s="756"/>
      <c r="B57" s="673"/>
      <c r="C57" s="736" t="s">
        <v>3</v>
      </c>
      <c r="D57" s="691">
        <f>D61+D75</f>
        <v>1130514.8</v>
      </c>
      <c r="E57" s="691"/>
      <c r="F57" s="691">
        <f>F61</f>
        <v>1130514.8</v>
      </c>
      <c r="G57" s="691">
        <f>H57+I57</f>
        <v>1248774.4000000001</v>
      </c>
      <c r="H57" s="691">
        <f>H61</f>
        <v>118259.6</v>
      </c>
      <c r="I57" s="691">
        <f>I61</f>
        <v>1130514.8</v>
      </c>
      <c r="J57" s="691">
        <f>K57+L57</f>
        <v>1248774.4000000001</v>
      </c>
      <c r="K57" s="691">
        <f>K61</f>
        <v>118259.6</v>
      </c>
      <c r="L57" s="691">
        <f>L61</f>
        <v>1130514.8</v>
      </c>
      <c r="M57" s="691">
        <f>N57+O57</f>
        <v>591624.80000000005</v>
      </c>
      <c r="N57" s="691">
        <f>N61</f>
        <v>48339.799999999996</v>
      </c>
      <c r="O57" s="691">
        <f>O61</f>
        <v>543285</v>
      </c>
    </row>
    <row r="58" spans="1:15" ht="21.75" customHeight="1">
      <c r="A58" s="756"/>
      <c r="B58" s="673"/>
      <c r="C58" s="736"/>
      <c r="D58" s="691"/>
      <c r="E58" s="691"/>
      <c r="F58" s="691"/>
      <c r="G58" s="691"/>
      <c r="H58" s="691"/>
      <c r="I58" s="691"/>
      <c r="J58" s="691"/>
      <c r="K58" s="691"/>
      <c r="L58" s="691"/>
      <c r="M58" s="691"/>
      <c r="N58" s="691"/>
      <c r="O58" s="691"/>
    </row>
    <row r="59" spans="1:15" ht="9" customHeight="1">
      <c r="A59" s="756"/>
      <c r="B59" s="673"/>
      <c r="C59" s="675" t="s">
        <v>4</v>
      </c>
      <c r="D59" s="691"/>
      <c r="E59" s="691"/>
      <c r="F59" s="691"/>
      <c r="G59" s="691"/>
      <c r="H59" s="691"/>
      <c r="I59" s="691"/>
      <c r="J59" s="691"/>
      <c r="K59" s="691"/>
      <c r="L59" s="691"/>
      <c r="M59" s="691"/>
      <c r="N59" s="691"/>
      <c r="O59" s="691"/>
    </row>
    <row r="60" spans="1:15" ht="11.25" customHeight="1">
      <c r="A60" s="756"/>
      <c r="B60" s="673"/>
      <c r="C60" s="675"/>
      <c r="D60" s="691"/>
      <c r="E60" s="691"/>
      <c r="F60" s="691"/>
      <c r="G60" s="691"/>
      <c r="H60" s="691"/>
      <c r="I60" s="691"/>
      <c r="J60" s="691"/>
      <c r="K60" s="691"/>
      <c r="L60" s="691"/>
      <c r="M60" s="691"/>
      <c r="N60" s="691"/>
      <c r="O60" s="691"/>
    </row>
    <row r="61" spans="1:15" ht="29.25" customHeight="1">
      <c r="A61" s="756"/>
      <c r="B61" s="673"/>
      <c r="C61" s="736" t="s">
        <v>110</v>
      </c>
      <c r="D61" s="691">
        <f>SUM(D63:D74)</f>
        <v>1130514.8</v>
      </c>
      <c r="E61" s="691">
        <f t="shared" ref="E61:O61" si="14">SUM(E63:E74)</f>
        <v>0</v>
      </c>
      <c r="F61" s="691">
        <f t="shared" si="14"/>
        <v>1130514.8</v>
      </c>
      <c r="G61" s="691">
        <f t="shared" si="14"/>
        <v>1248774.3999999999</v>
      </c>
      <c r="H61" s="691">
        <f t="shared" si="14"/>
        <v>118259.6</v>
      </c>
      <c r="I61" s="691">
        <f t="shared" si="14"/>
        <v>1130514.8</v>
      </c>
      <c r="J61" s="691">
        <f t="shared" si="14"/>
        <v>1248774.3999999999</v>
      </c>
      <c r="K61" s="691">
        <f t="shared" si="14"/>
        <v>118259.6</v>
      </c>
      <c r="L61" s="691">
        <f t="shared" si="14"/>
        <v>1130514.8</v>
      </c>
      <c r="M61" s="691">
        <f t="shared" si="14"/>
        <v>591624.79999999993</v>
      </c>
      <c r="N61" s="691">
        <f t="shared" si="14"/>
        <v>48339.799999999996</v>
      </c>
      <c r="O61" s="691">
        <f t="shared" si="14"/>
        <v>543285</v>
      </c>
    </row>
    <row r="62" spans="1:15" ht="44.25" customHeight="1">
      <c r="A62" s="756"/>
      <c r="B62" s="673"/>
      <c r="C62" s="736"/>
      <c r="D62" s="691"/>
      <c r="E62" s="691"/>
      <c r="F62" s="691"/>
      <c r="G62" s="691"/>
      <c r="H62" s="691"/>
      <c r="I62" s="691"/>
      <c r="J62" s="691"/>
      <c r="K62" s="691"/>
      <c r="L62" s="691"/>
      <c r="M62" s="691"/>
      <c r="N62" s="691"/>
      <c r="O62" s="691"/>
    </row>
    <row r="63" spans="1:15" ht="33" customHeight="1">
      <c r="A63" s="756"/>
      <c r="B63" s="673"/>
      <c r="C63" s="675" t="s">
        <v>221</v>
      </c>
      <c r="D63" s="665">
        <f>E63+F63</f>
        <v>509653.8</v>
      </c>
      <c r="E63" s="665">
        <f>E140</f>
        <v>0</v>
      </c>
      <c r="F63" s="665">
        <f>F140</f>
        <v>509653.8</v>
      </c>
      <c r="G63" s="665">
        <f>H63+I63</f>
        <v>627913.4</v>
      </c>
      <c r="H63" s="730">
        <f>H140</f>
        <v>118259.6</v>
      </c>
      <c r="I63" s="730">
        <f>I140</f>
        <v>509653.8</v>
      </c>
      <c r="J63" s="665">
        <f>K63+L63</f>
        <v>627913.4</v>
      </c>
      <c r="K63" s="665">
        <f>K140</f>
        <v>118259.6</v>
      </c>
      <c r="L63" s="665">
        <f>L140</f>
        <v>509653.8</v>
      </c>
      <c r="M63" s="665">
        <f>N63+O63</f>
        <v>461624.89999999997</v>
      </c>
      <c r="N63" s="665">
        <f>N140</f>
        <v>48339.799999999996</v>
      </c>
      <c r="O63" s="665">
        <f>O140</f>
        <v>413285.1</v>
      </c>
    </row>
    <row r="64" spans="1:15">
      <c r="A64" s="756"/>
      <c r="B64" s="673"/>
      <c r="C64" s="675"/>
      <c r="D64" s="665"/>
      <c r="E64" s="665"/>
      <c r="F64" s="665"/>
      <c r="G64" s="665"/>
      <c r="H64" s="731"/>
      <c r="I64" s="731"/>
      <c r="J64" s="665"/>
      <c r="K64" s="665"/>
      <c r="L64" s="665"/>
      <c r="M64" s="665"/>
      <c r="N64" s="665"/>
      <c r="O64" s="665"/>
    </row>
    <row r="65" spans="1:15">
      <c r="A65" s="756"/>
      <c r="B65" s="673"/>
      <c r="C65" s="675" t="s">
        <v>281</v>
      </c>
      <c r="D65" s="759"/>
      <c r="E65" s="759"/>
      <c r="F65" s="759"/>
      <c r="G65" s="759"/>
      <c r="H65" s="759"/>
      <c r="I65" s="759"/>
      <c r="J65" s="759"/>
      <c r="K65" s="759"/>
      <c r="L65" s="759"/>
      <c r="M65" s="759"/>
      <c r="N65" s="759"/>
      <c r="O65" s="759"/>
    </row>
    <row r="66" spans="1:15" ht="36.75" customHeight="1">
      <c r="A66" s="756"/>
      <c r="B66" s="673"/>
      <c r="C66" s="675"/>
      <c r="D66" s="759"/>
      <c r="E66" s="759"/>
      <c r="F66" s="759"/>
      <c r="G66" s="759"/>
      <c r="H66" s="759"/>
      <c r="I66" s="759"/>
      <c r="J66" s="759"/>
      <c r="K66" s="759"/>
      <c r="L66" s="759"/>
      <c r="M66" s="759"/>
      <c r="N66" s="759"/>
      <c r="O66" s="759"/>
    </row>
    <row r="67" spans="1:15" ht="26.25" customHeight="1">
      <c r="A67" s="756"/>
      <c r="B67" s="673"/>
      <c r="C67" s="675" t="s">
        <v>274</v>
      </c>
      <c r="D67" s="758"/>
      <c r="E67" s="758"/>
      <c r="F67" s="758"/>
      <c r="G67" s="758"/>
      <c r="H67" s="758"/>
      <c r="I67" s="758"/>
      <c r="J67" s="758"/>
      <c r="K67" s="758"/>
      <c r="L67" s="758"/>
      <c r="M67" s="758"/>
      <c r="N67" s="758"/>
      <c r="O67" s="758"/>
    </row>
    <row r="68" spans="1:15" ht="22.5" customHeight="1">
      <c r="A68" s="756"/>
      <c r="B68" s="673"/>
      <c r="C68" s="675"/>
      <c r="D68" s="758"/>
      <c r="E68" s="758"/>
      <c r="F68" s="758"/>
      <c r="G68" s="758"/>
      <c r="H68" s="758"/>
      <c r="I68" s="758"/>
      <c r="J68" s="758"/>
      <c r="K68" s="758"/>
      <c r="L68" s="758"/>
      <c r="M68" s="758"/>
      <c r="N68" s="758"/>
      <c r="O68" s="758"/>
    </row>
    <row r="69" spans="1:15" ht="33.75" customHeight="1">
      <c r="A69" s="756"/>
      <c r="B69" s="673"/>
      <c r="C69" s="675" t="s">
        <v>275</v>
      </c>
      <c r="D69" s="758"/>
      <c r="E69" s="758"/>
      <c r="F69" s="758"/>
      <c r="G69" s="758"/>
      <c r="H69" s="758"/>
      <c r="I69" s="758"/>
      <c r="J69" s="758"/>
      <c r="K69" s="758"/>
      <c r="L69" s="758"/>
      <c r="M69" s="758"/>
      <c r="N69" s="758"/>
      <c r="O69" s="758"/>
    </row>
    <row r="70" spans="1:15" ht="18.75" customHeight="1">
      <c r="A70" s="756"/>
      <c r="B70" s="673"/>
      <c r="C70" s="675"/>
      <c r="D70" s="758"/>
      <c r="E70" s="758"/>
      <c r="F70" s="758"/>
      <c r="G70" s="758"/>
      <c r="H70" s="758"/>
      <c r="I70" s="758"/>
      <c r="J70" s="758"/>
      <c r="K70" s="758"/>
      <c r="L70" s="758"/>
      <c r="M70" s="758"/>
      <c r="N70" s="758"/>
      <c r="O70" s="758"/>
    </row>
    <row r="71" spans="1:15" ht="42.75" hidden="1" customHeight="1">
      <c r="A71" s="756"/>
      <c r="B71" s="673"/>
      <c r="C71" s="739" t="s">
        <v>225</v>
      </c>
      <c r="D71" s="665">
        <f>E71+F71</f>
        <v>620861</v>
      </c>
      <c r="E71" s="665">
        <f>E322+E224</f>
        <v>0</v>
      </c>
      <c r="F71" s="665">
        <f>F322+F224</f>
        <v>620861</v>
      </c>
      <c r="G71" s="665">
        <f>H71+I71</f>
        <v>620861</v>
      </c>
      <c r="H71" s="665">
        <f>H322+H224</f>
        <v>0</v>
      </c>
      <c r="I71" s="665">
        <f>I322+I224</f>
        <v>620861</v>
      </c>
      <c r="J71" s="665">
        <f>K71+L71</f>
        <v>620861</v>
      </c>
      <c r="K71" s="665">
        <f>K322+K224</f>
        <v>0</v>
      </c>
      <c r="L71" s="665">
        <f>L322+L224</f>
        <v>620861</v>
      </c>
      <c r="M71" s="665">
        <f>N71+O71</f>
        <v>129999.9</v>
      </c>
      <c r="N71" s="665">
        <f>N322+N224</f>
        <v>0</v>
      </c>
      <c r="O71" s="665">
        <f>O322+O224</f>
        <v>129999.9</v>
      </c>
    </row>
    <row r="72" spans="1:15" ht="56.25" customHeight="1">
      <c r="A72" s="756"/>
      <c r="B72" s="673"/>
      <c r="C72" s="740"/>
      <c r="D72" s="665"/>
      <c r="E72" s="665"/>
      <c r="F72" s="665"/>
      <c r="G72" s="665"/>
      <c r="H72" s="665"/>
      <c r="I72" s="665"/>
      <c r="J72" s="665"/>
      <c r="K72" s="665"/>
      <c r="L72" s="665"/>
      <c r="M72" s="665"/>
      <c r="N72" s="665"/>
      <c r="O72" s="665"/>
    </row>
    <row r="73" spans="1:15" ht="24" customHeight="1">
      <c r="A73" s="756"/>
      <c r="B73" s="673"/>
      <c r="C73" s="746" t="s">
        <v>277</v>
      </c>
      <c r="D73" s="741"/>
      <c r="E73" s="741"/>
      <c r="F73" s="741"/>
      <c r="G73" s="741"/>
      <c r="H73" s="741"/>
      <c r="I73" s="741"/>
      <c r="J73" s="741"/>
      <c r="K73" s="741"/>
      <c r="L73" s="741"/>
      <c r="M73" s="741"/>
      <c r="N73" s="741"/>
      <c r="O73" s="741"/>
    </row>
    <row r="74" spans="1:15" ht="29.25" customHeight="1">
      <c r="A74" s="756"/>
      <c r="B74" s="673"/>
      <c r="C74" s="747"/>
      <c r="D74" s="742"/>
      <c r="E74" s="742"/>
      <c r="F74" s="742"/>
      <c r="G74" s="742"/>
      <c r="H74" s="742"/>
      <c r="I74" s="742"/>
      <c r="J74" s="742"/>
      <c r="K74" s="742"/>
      <c r="L74" s="742"/>
      <c r="M74" s="742"/>
      <c r="N74" s="742"/>
      <c r="O74" s="742"/>
    </row>
    <row r="75" spans="1:15" ht="30" customHeight="1">
      <c r="A75" s="756"/>
      <c r="B75" s="673"/>
      <c r="C75" s="736" t="s">
        <v>112</v>
      </c>
      <c r="D75" s="744"/>
      <c r="E75" s="744"/>
      <c r="F75" s="744"/>
      <c r="G75" s="744"/>
      <c r="H75" s="744"/>
      <c r="I75" s="744"/>
      <c r="J75" s="744"/>
      <c r="K75" s="744"/>
      <c r="L75" s="744"/>
      <c r="M75" s="744"/>
      <c r="N75" s="744"/>
      <c r="O75" s="744"/>
    </row>
    <row r="76" spans="1:15" ht="62.25" customHeight="1">
      <c r="A76" s="756"/>
      <c r="B76" s="673"/>
      <c r="C76" s="736"/>
      <c r="D76" s="745"/>
      <c r="E76" s="745"/>
      <c r="F76" s="745"/>
      <c r="G76" s="745"/>
      <c r="H76" s="745"/>
      <c r="I76" s="745"/>
      <c r="J76" s="745"/>
      <c r="K76" s="745"/>
      <c r="L76" s="745"/>
      <c r="M76" s="745"/>
      <c r="N76" s="745"/>
      <c r="O76" s="745"/>
    </row>
    <row r="77" spans="1:15" ht="18.75" hidden="1" customHeight="1">
      <c r="A77" s="756"/>
      <c r="B77" s="673"/>
      <c r="C77" s="736" t="s">
        <v>5</v>
      </c>
      <c r="D77" s="665">
        <f>E77+F77</f>
        <v>3500</v>
      </c>
      <c r="E77" s="730">
        <f>E105+E129+E154+E281+E297+E311+E325</f>
        <v>0</v>
      </c>
      <c r="F77" s="730">
        <f>F105+F129+F154+F281+F297+F311+F325</f>
        <v>3500</v>
      </c>
      <c r="G77" s="665">
        <f>H77+I77</f>
        <v>3500</v>
      </c>
      <c r="H77" s="730">
        <f t="shared" ref="H77:I77" si="15">H105+H129+H154+H281+H297+H311+H325</f>
        <v>0</v>
      </c>
      <c r="I77" s="730">
        <f t="shared" si="15"/>
        <v>3500</v>
      </c>
      <c r="J77" s="665">
        <f>K77+L77</f>
        <v>3500</v>
      </c>
      <c r="K77" s="730">
        <f t="shared" ref="K77:L77" si="16">K105+K129+K154+K281+K297+K311+K325</f>
        <v>0</v>
      </c>
      <c r="L77" s="730">
        <f t="shared" si="16"/>
        <v>3500</v>
      </c>
      <c r="M77" s="665">
        <f>N77+O77</f>
        <v>3500</v>
      </c>
      <c r="N77" s="730">
        <f t="shared" ref="N77:O77" si="17">N105+N129+N154+N281+N297+N311+N325</f>
        <v>0</v>
      </c>
      <c r="O77" s="730">
        <f t="shared" si="17"/>
        <v>3500</v>
      </c>
    </row>
    <row r="78" spans="1:15" ht="13.5" customHeight="1">
      <c r="A78" s="756"/>
      <c r="B78" s="673"/>
      <c r="C78" s="736"/>
      <c r="D78" s="665"/>
      <c r="E78" s="729"/>
      <c r="F78" s="729"/>
      <c r="G78" s="665"/>
      <c r="H78" s="729"/>
      <c r="I78" s="729"/>
      <c r="J78" s="665"/>
      <c r="K78" s="729"/>
      <c r="L78" s="729"/>
      <c r="M78" s="665"/>
      <c r="N78" s="729"/>
      <c r="O78" s="729"/>
    </row>
    <row r="79" spans="1:15" ht="12.75" customHeight="1">
      <c r="A79" s="756"/>
      <c r="B79" s="673"/>
      <c r="C79" s="736" t="s">
        <v>223</v>
      </c>
      <c r="D79" s="665">
        <f>E79+F79</f>
        <v>3658646.3</v>
      </c>
      <c r="E79" s="665">
        <f>E106+E130+E155+E283+E312+E326+E298</f>
        <v>0</v>
      </c>
      <c r="F79" s="665">
        <f>F106+F107+F285+F299</f>
        <v>3658646.3</v>
      </c>
      <c r="G79" s="730">
        <f>H79+I79</f>
        <v>4553589.5999999996</v>
      </c>
      <c r="H79" s="665">
        <f>H81+H209</f>
        <v>894943.3</v>
      </c>
      <c r="I79" s="665">
        <f>I106+I107+I285+I299</f>
        <v>3658646.3</v>
      </c>
      <c r="J79" s="665">
        <f>K79+L79</f>
        <v>4553589.5999999996</v>
      </c>
      <c r="K79" s="665">
        <f>K81+K209</f>
        <v>894943.3</v>
      </c>
      <c r="L79" s="665">
        <f>L106+L107+L285+L299</f>
        <v>3658646.3</v>
      </c>
      <c r="M79" s="665">
        <f>N79+O79</f>
        <v>4551578.8</v>
      </c>
      <c r="N79" s="665">
        <f>N81+N209</f>
        <v>894943.3</v>
      </c>
      <c r="O79" s="665">
        <f>O106+O107+O285+O299</f>
        <v>3656635.5</v>
      </c>
    </row>
    <row r="80" spans="1:15" ht="18" customHeight="1" thickBot="1">
      <c r="A80" s="757"/>
      <c r="B80" s="674"/>
      <c r="C80" s="736"/>
      <c r="D80" s="665"/>
      <c r="E80" s="665"/>
      <c r="F80" s="665"/>
      <c r="G80" s="731"/>
      <c r="H80" s="665"/>
      <c r="I80" s="665"/>
      <c r="J80" s="665"/>
      <c r="K80" s="665"/>
      <c r="L80" s="665"/>
      <c r="M80" s="665"/>
      <c r="N80" s="665"/>
      <c r="O80" s="665"/>
    </row>
    <row r="81" spans="1:16" ht="26.25" customHeight="1">
      <c r="A81" s="693" t="s">
        <v>226</v>
      </c>
      <c r="B81" s="689" t="s">
        <v>169</v>
      </c>
      <c r="C81" s="736" t="s">
        <v>109</v>
      </c>
      <c r="D81" s="665">
        <f>D85+D105+D106</f>
        <v>2286778.5</v>
      </c>
      <c r="E81" s="665">
        <f t="shared" ref="E81:O81" si="18">E85+E105+E106</f>
        <v>0</v>
      </c>
      <c r="F81" s="691">
        <f t="shared" si="18"/>
        <v>2286778.5</v>
      </c>
      <c r="G81" s="665">
        <f t="shared" si="18"/>
        <v>2811721.8</v>
      </c>
      <c r="H81" s="752">
        <f t="shared" si="18"/>
        <v>524943.30000000005</v>
      </c>
      <c r="I81" s="691">
        <f t="shared" ref="I81" si="19">I85+I105+I106</f>
        <v>2286778.5</v>
      </c>
      <c r="J81" s="665">
        <f t="shared" si="18"/>
        <v>2811721.8</v>
      </c>
      <c r="K81" s="691">
        <f t="shared" si="18"/>
        <v>524943.30000000005</v>
      </c>
      <c r="L81" s="691">
        <f t="shared" si="18"/>
        <v>2286778.5</v>
      </c>
      <c r="M81" s="665">
        <f t="shared" si="18"/>
        <v>2811721.4000000004</v>
      </c>
      <c r="N81" s="691">
        <f t="shared" si="18"/>
        <v>524943.30000000005</v>
      </c>
      <c r="O81" s="691">
        <f t="shared" si="18"/>
        <v>2286778.1</v>
      </c>
    </row>
    <row r="82" spans="1:16" ht="11.25" customHeight="1">
      <c r="A82" s="694"/>
      <c r="B82" s="755"/>
      <c r="C82" s="736"/>
      <c r="D82" s="665"/>
      <c r="E82" s="665"/>
      <c r="F82" s="691"/>
      <c r="G82" s="665"/>
      <c r="H82" s="753"/>
      <c r="I82" s="691"/>
      <c r="J82" s="665"/>
      <c r="K82" s="691"/>
      <c r="L82" s="691"/>
      <c r="M82" s="665"/>
      <c r="N82" s="691"/>
      <c r="O82" s="691"/>
    </row>
    <row r="83" spans="1:16" ht="15" customHeight="1">
      <c r="A83" s="694"/>
      <c r="B83" s="755"/>
      <c r="C83" s="736"/>
      <c r="D83" s="665"/>
      <c r="E83" s="665"/>
      <c r="F83" s="691"/>
      <c r="G83" s="665"/>
      <c r="H83" s="754"/>
      <c r="I83" s="691"/>
      <c r="J83" s="665"/>
      <c r="K83" s="691"/>
      <c r="L83" s="691"/>
      <c r="M83" s="665"/>
      <c r="N83" s="691"/>
      <c r="O83" s="691"/>
    </row>
    <row r="84" spans="1:16" ht="15" customHeight="1">
      <c r="A84" s="315"/>
      <c r="B84" s="755"/>
      <c r="C84" s="307"/>
      <c r="D84" s="299"/>
      <c r="E84" s="299"/>
      <c r="F84" s="299"/>
      <c r="G84" s="299"/>
      <c r="H84" s="299"/>
      <c r="I84" s="299"/>
      <c r="J84" s="299"/>
      <c r="K84" s="299"/>
      <c r="L84" s="299"/>
      <c r="M84" s="299"/>
      <c r="N84" s="299"/>
      <c r="O84" s="299"/>
    </row>
    <row r="85" spans="1:16" ht="12.75" customHeight="1">
      <c r="A85" s="315"/>
      <c r="B85" s="680"/>
      <c r="C85" s="736" t="s">
        <v>3</v>
      </c>
      <c r="D85" s="744"/>
      <c r="E85" s="744"/>
      <c r="F85" s="744"/>
      <c r="G85" s="744"/>
      <c r="H85" s="744"/>
      <c r="I85" s="744"/>
      <c r="J85" s="744"/>
      <c r="K85" s="744"/>
      <c r="L85" s="744"/>
      <c r="M85" s="744"/>
      <c r="N85" s="744"/>
      <c r="O85" s="744"/>
    </row>
    <row r="86" spans="1:16" ht="21.75" customHeight="1">
      <c r="A86" s="315"/>
      <c r="B86" s="680"/>
      <c r="C86" s="736"/>
      <c r="D86" s="745"/>
      <c r="E86" s="745"/>
      <c r="F86" s="745"/>
      <c r="G86" s="745"/>
      <c r="H86" s="745"/>
      <c r="I86" s="745"/>
      <c r="J86" s="745"/>
      <c r="K86" s="745"/>
      <c r="L86" s="745"/>
      <c r="M86" s="745"/>
      <c r="N86" s="745"/>
      <c r="O86" s="745"/>
    </row>
    <row r="87" spans="1:16" ht="15.75" customHeight="1">
      <c r="A87" s="315"/>
      <c r="B87" s="680"/>
      <c r="C87" s="675" t="s">
        <v>4</v>
      </c>
      <c r="D87" s="744"/>
      <c r="E87" s="744"/>
      <c r="F87" s="744"/>
      <c r="G87" s="744"/>
      <c r="H87" s="744"/>
      <c r="I87" s="744"/>
      <c r="J87" s="744"/>
      <c r="K87" s="744"/>
      <c r="L87" s="744"/>
      <c r="M87" s="744"/>
      <c r="N87" s="744"/>
      <c r="O87" s="744"/>
    </row>
    <row r="88" spans="1:16" ht="13.5" customHeight="1">
      <c r="A88" s="315"/>
      <c r="B88" s="680"/>
      <c r="C88" s="675"/>
      <c r="D88" s="745"/>
      <c r="E88" s="745"/>
      <c r="F88" s="745"/>
      <c r="G88" s="745"/>
      <c r="H88" s="745"/>
      <c r="I88" s="745"/>
      <c r="J88" s="745"/>
      <c r="K88" s="745"/>
      <c r="L88" s="745"/>
      <c r="M88" s="745"/>
      <c r="N88" s="745"/>
      <c r="O88" s="745"/>
    </row>
    <row r="89" spans="1:16" ht="37.5" customHeight="1">
      <c r="A89" s="315"/>
      <c r="B89" s="680"/>
      <c r="C89" s="736" t="s">
        <v>110</v>
      </c>
      <c r="D89" s="750">
        <f>SUM(D91:D102)</f>
        <v>0</v>
      </c>
      <c r="E89" s="750">
        <f t="shared" ref="E89:O89" si="20">SUM(E91:E102)</f>
        <v>0</v>
      </c>
      <c r="F89" s="750">
        <f t="shared" si="20"/>
        <v>0</v>
      </c>
      <c r="G89" s="750">
        <f t="shared" si="20"/>
        <v>0</v>
      </c>
      <c r="H89" s="750">
        <f t="shared" si="20"/>
        <v>0</v>
      </c>
      <c r="I89" s="750">
        <f t="shared" si="20"/>
        <v>0</v>
      </c>
      <c r="J89" s="750">
        <f t="shared" si="20"/>
        <v>0</v>
      </c>
      <c r="K89" s="750">
        <f t="shared" si="20"/>
        <v>0</v>
      </c>
      <c r="L89" s="750">
        <f t="shared" si="20"/>
        <v>0</v>
      </c>
      <c r="M89" s="750">
        <f t="shared" si="20"/>
        <v>0</v>
      </c>
      <c r="N89" s="750">
        <f t="shared" si="20"/>
        <v>0</v>
      </c>
      <c r="O89" s="750">
        <f t="shared" si="20"/>
        <v>0</v>
      </c>
    </row>
    <row r="90" spans="1:16" ht="25.5" customHeight="1">
      <c r="A90" s="315"/>
      <c r="B90" s="680"/>
      <c r="C90" s="736"/>
      <c r="D90" s="751"/>
      <c r="E90" s="751"/>
      <c r="F90" s="751"/>
      <c r="G90" s="751"/>
      <c r="H90" s="751"/>
      <c r="I90" s="751"/>
      <c r="J90" s="751"/>
      <c r="K90" s="751"/>
      <c r="L90" s="751"/>
      <c r="M90" s="751"/>
      <c r="N90" s="751"/>
      <c r="O90" s="751"/>
    </row>
    <row r="91" spans="1:16" ht="23.25" customHeight="1">
      <c r="A91" s="315"/>
      <c r="B91" s="305"/>
      <c r="C91" s="675" t="s">
        <v>221</v>
      </c>
      <c r="D91" s="744"/>
      <c r="E91" s="744"/>
      <c r="F91" s="744"/>
      <c r="G91" s="744"/>
      <c r="H91" s="744"/>
      <c r="I91" s="744"/>
      <c r="J91" s="744"/>
      <c r="K91" s="744"/>
      <c r="L91" s="744"/>
      <c r="M91" s="744"/>
      <c r="N91" s="744"/>
      <c r="O91" s="744"/>
    </row>
    <row r="92" spans="1:16" ht="14.25" customHeight="1">
      <c r="A92" s="315"/>
      <c r="B92" s="305"/>
      <c r="C92" s="675"/>
      <c r="D92" s="745"/>
      <c r="E92" s="745"/>
      <c r="F92" s="745"/>
      <c r="G92" s="745"/>
      <c r="H92" s="745"/>
      <c r="I92" s="745"/>
      <c r="J92" s="745"/>
      <c r="K92" s="745"/>
      <c r="L92" s="745"/>
      <c r="M92" s="745"/>
      <c r="N92" s="745"/>
      <c r="O92" s="745"/>
    </row>
    <row r="93" spans="1:16" ht="35.25" customHeight="1">
      <c r="A93" s="315"/>
      <c r="B93" s="305"/>
      <c r="C93" s="748" t="s">
        <v>280</v>
      </c>
      <c r="D93" s="744"/>
      <c r="E93" s="744"/>
      <c r="F93" s="744"/>
      <c r="G93" s="744"/>
      <c r="H93" s="744"/>
      <c r="I93" s="744"/>
      <c r="J93" s="744"/>
      <c r="K93" s="744"/>
      <c r="L93" s="744"/>
      <c r="M93" s="744"/>
      <c r="N93" s="744"/>
      <c r="O93" s="744"/>
    </row>
    <row r="94" spans="1:16" ht="18.75" customHeight="1">
      <c r="A94" s="315"/>
      <c r="B94" s="305"/>
      <c r="C94" s="749"/>
      <c r="D94" s="745"/>
      <c r="E94" s="745"/>
      <c r="F94" s="745"/>
      <c r="G94" s="745"/>
      <c r="H94" s="745"/>
      <c r="I94" s="745"/>
      <c r="J94" s="745"/>
      <c r="K94" s="745"/>
      <c r="L94" s="745"/>
      <c r="M94" s="745"/>
      <c r="N94" s="745"/>
      <c r="O94" s="745"/>
    </row>
    <row r="95" spans="1:16" ht="24" customHeight="1">
      <c r="A95" s="315"/>
      <c r="B95" s="305"/>
      <c r="C95" s="675" t="s">
        <v>274</v>
      </c>
      <c r="D95" s="744"/>
      <c r="E95" s="744"/>
      <c r="F95" s="744"/>
      <c r="G95" s="744"/>
      <c r="H95" s="744"/>
      <c r="I95" s="744"/>
      <c r="J95" s="744"/>
      <c r="K95" s="744"/>
      <c r="L95" s="744"/>
      <c r="M95" s="744"/>
      <c r="N95" s="744"/>
      <c r="O95" s="744"/>
      <c r="P95" s="744"/>
    </row>
    <row r="96" spans="1:16" ht="13.5" customHeight="1">
      <c r="A96" s="315"/>
      <c r="B96" s="305"/>
      <c r="C96" s="675"/>
      <c r="D96" s="745"/>
      <c r="E96" s="745"/>
      <c r="F96" s="745"/>
      <c r="G96" s="745"/>
      <c r="H96" s="745"/>
      <c r="I96" s="745"/>
      <c r="J96" s="745"/>
      <c r="K96" s="745"/>
      <c r="L96" s="745"/>
      <c r="M96" s="745"/>
      <c r="N96" s="745"/>
      <c r="O96" s="745"/>
      <c r="P96" s="745"/>
    </row>
    <row r="97" spans="1:15" ht="42" customHeight="1">
      <c r="A97" s="315"/>
      <c r="B97" s="305"/>
      <c r="C97" s="675" t="s">
        <v>275</v>
      </c>
      <c r="D97" s="744"/>
      <c r="E97" s="744"/>
      <c r="F97" s="744"/>
      <c r="G97" s="744"/>
      <c r="H97" s="744"/>
      <c r="I97" s="744"/>
      <c r="J97" s="744"/>
      <c r="K97" s="744"/>
      <c r="L97" s="744"/>
      <c r="M97" s="744"/>
      <c r="N97" s="744"/>
      <c r="O97" s="744"/>
    </row>
    <row r="98" spans="1:15" ht="9.75" customHeight="1">
      <c r="A98" s="315"/>
      <c r="B98" s="305"/>
      <c r="C98" s="675"/>
      <c r="D98" s="745"/>
      <c r="E98" s="745"/>
      <c r="F98" s="745"/>
      <c r="G98" s="745"/>
      <c r="H98" s="745"/>
      <c r="I98" s="745"/>
      <c r="J98" s="745"/>
      <c r="K98" s="745"/>
      <c r="L98" s="745"/>
      <c r="M98" s="745"/>
      <c r="N98" s="745"/>
      <c r="O98" s="745"/>
    </row>
    <row r="99" spans="1:15" ht="33" customHeight="1">
      <c r="A99" s="315"/>
      <c r="B99" s="305"/>
      <c r="C99" s="739" t="s">
        <v>225</v>
      </c>
      <c r="D99" s="744"/>
      <c r="E99" s="744"/>
      <c r="F99" s="744"/>
      <c r="G99" s="744"/>
      <c r="H99" s="744"/>
      <c r="I99" s="744"/>
      <c r="J99" s="744"/>
      <c r="K99" s="744"/>
      <c r="L99" s="744"/>
      <c r="M99" s="744"/>
      <c r="N99" s="744"/>
      <c r="O99" s="744"/>
    </row>
    <row r="100" spans="1:15" ht="22.5" customHeight="1">
      <c r="A100" s="315"/>
      <c r="B100" s="305"/>
      <c r="C100" s="740"/>
      <c r="D100" s="745"/>
      <c r="E100" s="745"/>
      <c r="F100" s="745"/>
      <c r="G100" s="745"/>
      <c r="H100" s="745"/>
      <c r="I100" s="745"/>
      <c r="J100" s="745"/>
      <c r="K100" s="745"/>
      <c r="L100" s="745"/>
      <c r="M100" s="745"/>
      <c r="N100" s="745"/>
      <c r="O100" s="745"/>
    </row>
    <row r="101" spans="1:15" ht="14.25" customHeight="1">
      <c r="A101" s="315"/>
      <c r="B101" s="305"/>
      <c r="C101" s="746" t="s">
        <v>277</v>
      </c>
      <c r="D101" s="744"/>
      <c r="E101" s="744"/>
      <c r="F101" s="744"/>
      <c r="G101" s="744"/>
      <c r="H101" s="744"/>
      <c r="I101" s="744"/>
      <c r="J101" s="744"/>
      <c r="K101" s="744"/>
      <c r="L101" s="744"/>
      <c r="M101" s="744"/>
      <c r="N101" s="744"/>
      <c r="O101" s="744"/>
    </row>
    <row r="102" spans="1:15" ht="46.5" customHeight="1">
      <c r="A102" s="315"/>
      <c r="B102" s="305"/>
      <c r="C102" s="747"/>
      <c r="D102" s="745"/>
      <c r="E102" s="745"/>
      <c r="F102" s="745"/>
      <c r="G102" s="745"/>
      <c r="H102" s="745"/>
      <c r="I102" s="745"/>
      <c r="J102" s="745"/>
      <c r="K102" s="745"/>
      <c r="L102" s="745"/>
      <c r="M102" s="745"/>
      <c r="N102" s="745"/>
      <c r="O102" s="745"/>
    </row>
    <row r="103" spans="1:15" ht="27.75" customHeight="1">
      <c r="A103" s="315"/>
      <c r="B103" s="305"/>
      <c r="C103" s="736" t="s">
        <v>112</v>
      </c>
      <c r="D103" s="741"/>
      <c r="E103" s="741"/>
      <c r="F103" s="741"/>
      <c r="G103" s="741"/>
      <c r="H103" s="741"/>
      <c r="I103" s="741"/>
      <c r="J103" s="741"/>
      <c r="K103" s="741"/>
      <c r="L103" s="741"/>
      <c r="M103" s="741"/>
      <c r="N103" s="741"/>
      <c r="O103" s="741"/>
    </row>
    <row r="104" spans="1:15" ht="42" customHeight="1">
      <c r="A104" s="315"/>
      <c r="B104" s="305"/>
      <c r="C104" s="736"/>
      <c r="D104" s="742"/>
      <c r="E104" s="742"/>
      <c r="F104" s="742"/>
      <c r="G104" s="742"/>
      <c r="H104" s="742"/>
      <c r="I104" s="742"/>
      <c r="J104" s="742"/>
      <c r="K104" s="742"/>
      <c r="L104" s="742"/>
      <c r="M104" s="742"/>
      <c r="N104" s="742"/>
      <c r="O104" s="742"/>
    </row>
    <row r="105" spans="1:15" ht="20.25" customHeight="1">
      <c r="A105" s="315"/>
      <c r="B105" s="305"/>
      <c r="C105" s="307" t="s">
        <v>5</v>
      </c>
      <c r="D105" s="299">
        <f>E105+F105</f>
        <v>3500</v>
      </c>
      <c r="E105" s="299"/>
      <c r="F105" s="299">
        <v>3500</v>
      </c>
      <c r="G105" s="299">
        <f>H105+I105</f>
        <v>3500</v>
      </c>
      <c r="H105" s="299"/>
      <c r="I105" s="299">
        <v>3500</v>
      </c>
      <c r="J105" s="299">
        <f>K105+L105</f>
        <v>3500</v>
      </c>
      <c r="K105" s="299"/>
      <c r="L105" s="299">
        <v>3500</v>
      </c>
      <c r="M105" s="299">
        <f>N105+O105</f>
        <v>3500</v>
      </c>
      <c r="N105" s="299"/>
      <c r="O105" s="299">
        <v>3500</v>
      </c>
    </row>
    <row r="106" spans="1:15" ht="24" customHeight="1" thickBot="1">
      <c r="A106" s="327"/>
      <c r="B106" s="306"/>
      <c r="C106" s="307" t="s">
        <v>223</v>
      </c>
      <c r="D106" s="299">
        <f>E106+F106</f>
        <v>2283278.5</v>
      </c>
      <c r="E106" s="299"/>
      <c r="F106" s="299">
        <v>2283278.5</v>
      </c>
      <c r="G106" s="299">
        <f>H106+I106</f>
        <v>2808221.8</v>
      </c>
      <c r="H106" s="299">
        <v>524943.30000000005</v>
      </c>
      <c r="I106" s="299">
        <v>2283278.5</v>
      </c>
      <c r="J106" s="299">
        <f>K106+L106</f>
        <v>2808221.8</v>
      </c>
      <c r="K106" s="299">
        <v>524943.30000000005</v>
      </c>
      <c r="L106" s="299">
        <v>2283278.5</v>
      </c>
      <c r="M106" s="299">
        <f>N106+O106</f>
        <v>2808221.4000000004</v>
      </c>
      <c r="N106" s="299">
        <v>524943.30000000005</v>
      </c>
      <c r="O106" s="299">
        <v>2283278.1</v>
      </c>
    </row>
    <row r="107" spans="1:15" ht="99.75" customHeight="1">
      <c r="A107" s="314" t="s">
        <v>227</v>
      </c>
      <c r="B107" s="323" t="s">
        <v>170</v>
      </c>
      <c r="C107" s="320" t="s">
        <v>109</v>
      </c>
      <c r="D107" s="299">
        <f>D130</f>
        <v>37535.9</v>
      </c>
      <c r="E107" s="299"/>
      <c r="F107" s="313">
        <f>F130</f>
        <v>37535.9</v>
      </c>
      <c r="G107" s="299">
        <f>G130</f>
        <v>37535.9</v>
      </c>
      <c r="H107" s="299"/>
      <c r="I107" s="313">
        <f>I130</f>
        <v>37535.9</v>
      </c>
      <c r="J107" s="299">
        <f>J130</f>
        <v>37535.9</v>
      </c>
      <c r="K107" s="299"/>
      <c r="L107" s="313">
        <f>L130</f>
        <v>37535.9</v>
      </c>
      <c r="M107" s="299">
        <f>M130</f>
        <v>37535.9</v>
      </c>
      <c r="N107" s="299"/>
      <c r="O107" s="313">
        <f>O130</f>
        <v>37535.9</v>
      </c>
    </row>
    <row r="108" spans="1:15" ht="15" customHeight="1">
      <c r="A108" s="315"/>
      <c r="B108" s="305"/>
      <c r="C108" s="307"/>
      <c r="D108" s="299"/>
      <c r="E108" s="322"/>
      <c r="F108" s="299"/>
      <c r="G108" s="299"/>
      <c r="H108" s="299"/>
      <c r="I108" s="299"/>
      <c r="J108" s="299"/>
      <c r="K108" s="299"/>
      <c r="L108" s="299"/>
      <c r="M108" s="299"/>
      <c r="N108" s="299"/>
      <c r="O108" s="299"/>
    </row>
    <row r="109" spans="1:15" ht="21" customHeight="1">
      <c r="A109" s="315"/>
      <c r="B109" s="305"/>
      <c r="C109" s="736" t="s">
        <v>3</v>
      </c>
      <c r="D109" s="744"/>
      <c r="E109" s="734"/>
      <c r="F109" s="744"/>
      <c r="G109" s="744"/>
      <c r="H109" s="744"/>
      <c r="I109" s="744"/>
      <c r="J109" s="744"/>
      <c r="K109" s="744"/>
      <c r="L109" s="744"/>
      <c r="M109" s="744"/>
      <c r="N109" s="744"/>
      <c r="O109" s="744"/>
    </row>
    <row r="110" spans="1:15" ht="21" customHeight="1">
      <c r="A110" s="315"/>
      <c r="B110" s="305"/>
      <c r="C110" s="736"/>
      <c r="D110" s="745"/>
      <c r="E110" s="735"/>
      <c r="F110" s="745"/>
      <c r="G110" s="745"/>
      <c r="H110" s="745"/>
      <c r="I110" s="745"/>
      <c r="J110" s="745"/>
      <c r="K110" s="745"/>
      <c r="L110" s="745"/>
      <c r="M110" s="745"/>
      <c r="N110" s="745"/>
      <c r="O110" s="745"/>
    </row>
    <row r="111" spans="1:15" ht="9.75" customHeight="1">
      <c r="A111" s="315"/>
      <c r="B111" s="305"/>
      <c r="C111" s="675" t="s">
        <v>4</v>
      </c>
      <c r="D111" s="744"/>
      <c r="E111" s="734"/>
      <c r="F111" s="744"/>
      <c r="G111" s="744"/>
      <c r="H111" s="744"/>
      <c r="I111" s="744"/>
      <c r="J111" s="744"/>
      <c r="K111" s="744"/>
      <c r="L111" s="744"/>
      <c r="M111" s="744"/>
      <c r="N111" s="744"/>
      <c r="O111" s="744"/>
    </row>
    <row r="112" spans="1:15" ht="13.5" customHeight="1">
      <c r="A112" s="315"/>
      <c r="B112" s="305"/>
      <c r="C112" s="675"/>
      <c r="D112" s="745"/>
      <c r="E112" s="735"/>
      <c r="F112" s="745"/>
      <c r="G112" s="745"/>
      <c r="H112" s="745"/>
      <c r="I112" s="745"/>
      <c r="J112" s="745"/>
      <c r="K112" s="745"/>
      <c r="L112" s="745"/>
      <c r="M112" s="745"/>
      <c r="N112" s="745"/>
      <c r="O112" s="745"/>
    </row>
    <row r="113" spans="1:15" ht="21" customHeight="1">
      <c r="A113" s="315"/>
      <c r="B113" s="305"/>
      <c r="C113" s="736" t="s">
        <v>110</v>
      </c>
      <c r="D113" s="744"/>
      <c r="E113" s="734"/>
      <c r="F113" s="744"/>
      <c r="G113" s="744"/>
      <c r="H113" s="744"/>
      <c r="I113" s="744"/>
      <c r="J113" s="744"/>
      <c r="K113" s="744"/>
      <c r="L113" s="744"/>
      <c r="M113" s="744"/>
      <c r="N113" s="744"/>
      <c r="O113" s="744"/>
    </row>
    <row r="114" spans="1:15" ht="41.25" customHeight="1">
      <c r="A114" s="315"/>
      <c r="B114" s="305"/>
      <c r="C114" s="736"/>
      <c r="D114" s="745"/>
      <c r="E114" s="735"/>
      <c r="F114" s="745"/>
      <c r="G114" s="745"/>
      <c r="H114" s="745"/>
      <c r="I114" s="745"/>
      <c r="J114" s="745"/>
      <c r="K114" s="745"/>
      <c r="L114" s="745"/>
      <c r="M114" s="745"/>
      <c r="N114" s="745"/>
      <c r="O114" s="745"/>
    </row>
    <row r="115" spans="1:15" ht="21" customHeight="1">
      <c r="A115" s="315"/>
      <c r="B115" s="305"/>
      <c r="C115" s="675" t="s">
        <v>221</v>
      </c>
      <c r="D115" s="744"/>
      <c r="E115" s="734"/>
      <c r="F115" s="744"/>
      <c r="G115" s="744"/>
      <c r="H115" s="744"/>
      <c r="I115" s="744"/>
      <c r="J115" s="744"/>
      <c r="K115" s="744"/>
      <c r="L115" s="744"/>
      <c r="M115" s="744"/>
      <c r="N115" s="744"/>
      <c r="O115" s="744"/>
    </row>
    <row r="116" spans="1:15" ht="21" customHeight="1">
      <c r="A116" s="315"/>
      <c r="B116" s="305"/>
      <c r="C116" s="675"/>
      <c r="D116" s="745"/>
      <c r="E116" s="735"/>
      <c r="F116" s="745"/>
      <c r="G116" s="745"/>
      <c r="H116" s="745"/>
      <c r="I116" s="745"/>
      <c r="J116" s="745"/>
      <c r="K116" s="745"/>
      <c r="L116" s="745"/>
      <c r="M116" s="745"/>
      <c r="N116" s="745"/>
      <c r="O116" s="745"/>
    </row>
    <row r="117" spans="1:15" ht="21" customHeight="1">
      <c r="A117" s="315"/>
      <c r="B117" s="305"/>
      <c r="C117" s="748" t="s">
        <v>280</v>
      </c>
      <c r="D117" s="744"/>
      <c r="E117" s="744"/>
      <c r="F117" s="744"/>
      <c r="G117" s="744"/>
      <c r="H117" s="744"/>
      <c r="I117" s="744"/>
      <c r="J117" s="744"/>
      <c r="K117" s="744"/>
      <c r="L117" s="744"/>
      <c r="M117" s="744"/>
      <c r="N117" s="744"/>
      <c r="O117" s="744"/>
    </row>
    <row r="118" spans="1:15" ht="32.25" customHeight="1">
      <c r="A118" s="315"/>
      <c r="B118" s="305"/>
      <c r="C118" s="749"/>
      <c r="D118" s="745"/>
      <c r="E118" s="745"/>
      <c r="F118" s="745"/>
      <c r="G118" s="745"/>
      <c r="H118" s="745"/>
      <c r="I118" s="745"/>
      <c r="J118" s="745"/>
      <c r="K118" s="745"/>
      <c r="L118" s="745"/>
      <c r="M118" s="745"/>
      <c r="N118" s="745"/>
      <c r="O118" s="745"/>
    </row>
    <row r="119" spans="1:15" ht="21" customHeight="1">
      <c r="A119" s="315"/>
      <c r="B119" s="305"/>
      <c r="C119" s="675" t="s">
        <v>274</v>
      </c>
      <c r="D119" s="744"/>
      <c r="E119" s="734"/>
      <c r="F119" s="744"/>
      <c r="G119" s="744"/>
      <c r="H119" s="744"/>
      <c r="I119" s="744"/>
      <c r="J119" s="744"/>
      <c r="K119" s="744"/>
      <c r="L119" s="744"/>
      <c r="M119" s="744"/>
      <c r="N119" s="744"/>
      <c r="O119" s="744"/>
    </row>
    <row r="120" spans="1:15" ht="21" customHeight="1">
      <c r="A120" s="315"/>
      <c r="B120" s="305"/>
      <c r="C120" s="675"/>
      <c r="D120" s="745"/>
      <c r="E120" s="735"/>
      <c r="F120" s="745"/>
      <c r="G120" s="745"/>
      <c r="H120" s="745"/>
      <c r="I120" s="745"/>
      <c r="J120" s="745"/>
      <c r="K120" s="745"/>
      <c r="L120" s="745"/>
      <c r="M120" s="745"/>
      <c r="N120" s="745"/>
      <c r="O120" s="745"/>
    </row>
    <row r="121" spans="1:15" ht="33" customHeight="1">
      <c r="A121" s="315"/>
      <c r="B121" s="305"/>
      <c r="C121" s="675" t="s">
        <v>275</v>
      </c>
      <c r="D121" s="744"/>
      <c r="E121" s="734"/>
      <c r="F121" s="744"/>
      <c r="G121" s="744"/>
      <c r="H121" s="744"/>
      <c r="I121" s="744"/>
      <c r="J121" s="744"/>
      <c r="K121" s="744"/>
      <c r="L121" s="744"/>
      <c r="M121" s="744"/>
      <c r="N121" s="744"/>
      <c r="O121" s="744"/>
    </row>
    <row r="122" spans="1:15" ht="21" customHeight="1">
      <c r="A122" s="315"/>
      <c r="B122" s="305"/>
      <c r="C122" s="675"/>
      <c r="D122" s="745"/>
      <c r="E122" s="735"/>
      <c r="F122" s="745"/>
      <c r="G122" s="745"/>
      <c r="H122" s="745"/>
      <c r="I122" s="745"/>
      <c r="J122" s="745"/>
      <c r="K122" s="745"/>
      <c r="L122" s="745"/>
      <c r="M122" s="745"/>
      <c r="N122" s="745"/>
      <c r="O122" s="745"/>
    </row>
    <row r="123" spans="1:15" ht="21" customHeight="1">
      <c r="A123" s="315"/>
      <c r="B123" s="305"/>
      <c r="C123" s="739" t="s">
        <v>225</v>
      </c>
      <c r="D123" s="744"/>
      <c r="E123" s="734"/>
      <c r="F123" s="744"/>
      <c r="G123" s="744"/>
      <c r="H123" s="744"/>
      <c r="I123" s="744"/>
      <c r="J123" s="744"/>
      <c r="K123" s="744"/>
      <c r="L123" s="744"/>
      <c r="M123" s="744"/>
      <c r="N123" s="744"/>
      <c r="O123" s="744"/>
    </row>
    <row r="124" spans="1:15" ht="32.25" customHeight="1">
      <c r="A124" s="315"/>
      <c r="B124" s="305"/>
      <c r="C124" s="740"/>
      <c r="D124" s="745"/>
      <c r="E124" s="735"/>
      <c r="F124" s="745"/>
      <c r="G124" s="745"/>
      <c r="H124" s="745"/>
      <c r="I124" s="745"/>
      <c r="J124" s="745"/>
      <c r="K124" s="745"/>
      <c r="L124" s="745"/>
      <c r="M124" s="745"/>
      <c r="N124" s="745"/>
      <c r="O124" s="745"/>
    </row>
    <row r="125" spans="1:15" ht="21" customHeight="1">
      <c r="A125" s="315"/>
      <c r="B125" s="305"/>
      <c r="C125" s="746" t="s">
        <v>277</v>
      </c>
      <c r="D125" s="744"/>
      <c r="E125" s="734"/>
      <c r="F125" s="744"/>
      <c r="G125" s="744"/>
      <c r="H125" s="744"/>
      <c r="I125" s="744"/>
      <c r="J125" s="744"/>
      <c r="K125" s="744"/>
      <c r="L125" s="744"/>
      <c r="M125" s="744"/>
      <c r="N125" s="744"/>
      <c r="O125" s="744"/>
    </row>
    <row r="126" spans="1:15" ht="33" customHeight="1">
      <c r="A126" s="315"/>
      <c r="B126" s="305"/>
      <c r="C126" s="747"/>
      <c r="D126" s="745"/>
      <c r="E126" s="735"/>
      <c r="F126" s="745"/>
      <c r="G126" s="745"/>
      <c r="H126" s="745"/>
      <c r="I126" s="745"/>
      <c r="J126" s="745"/>
      <c r="K126" s="745"/>
      <c r="L126" s="745"/>
      <c r="M126" s="745"/>
      <c r="N126" s="745"/>
      <c r="O126" s="745"/>
    </row>
    <row r="127" spans="1:15" ht="33" customHeight="1">
      <c r="A127" s="315"/>
      <c r="B127" s="305"/>
      <c r="C127" s="736" t="s">
        <v>112</v>
      </c>
      <c r="D127" s="741"/>
      <c r="E127" s="741"/>
      <c r="F127" s="741"/>
      <c r="G127" s="741"/>
      <c r="H127" s="741"/>
      <c r="I127" s="741"/>
      <c r="J127" s="741"/>
      <c r="K127" s="741"/>
      <c r="L127" s="741"/>
      <c r="M127" s="741"/>
      <c r="N127" s="741"/>
      <c r="O127" s="741"/>
    </row>
    <row r="128" spans="1:15" ht="33" customHeight="1">
      <c r="A128" s="315"/>
      <c r="B128" s="305"/>
      <c r="C128" s="736"/>
      <c r="D128" s="742"/>
      <c r="E128" s="742"/>
      <c r="F128" s="742"/>
      <c r="G128" s="742"/>
      <c r="H128" s="742"/>
      <c r="I128" s="742"/>
      <c r="J128" s="742"/>
      <c r="K128" s="742"/>
      <c r="L128" s="742"/>
      <c r="M128" s="742"/>
      <c r="N128" s="742"/>
      <c r="O128" s="742"/>
    </row>
    <row r="129" spans="1:15" ht="22.5" customHeight="1">
      <c r="A129" s="315"/>
      <c r="B129" s="305"/>
      <c r="C129" s="307" t="s">
        <v>5</v>
      </c>
      <c r="D129" s="39"/>
      <c r="E129" s="299"/>
      <c r="F129" s="299"/>
      <c r="G129" s="299"/>
      <c r="H129" s="299"/>
      <c r="I129" s="299"/>
      <c r="J129" s="299"/>
      <c r="K129" s="299"/>
      <c r="L129" s="299"/>
      <c r="M129" s="299"/>
      <c r="N129" s="299"/>
      <c r="O129" s="299"/>
    </row>
    <row r="130" spans="1:15" ht="24" customHeight="1" thickBot="1">
      <c r="A130" s="327"/>
      <c r="B130" s="306"/>
      <c r="C130" s="307" t="s">
        <v>223</v>
      </c>
      <c r="D130" s="299">
        <f>E130+F130</f>
        <v>37535.9</v>
      </c>
      <c r="E130" s="299"/>
      <c r="F130" s="299">
        <v>37535.9</v>
      </c>
      <c r="G130" s="299">
        <f>H130+I130</f>
        <v>37535.9</v>
      </c>
      <c r="H130" s="299"/>
      <c r="I130" s="299">
        <v>37535.9</v>
      </c>
      <c r="J130" s="299">
        <f>K130+L130</f>
        <v>37535.9</v>
      </c>
      <c r="K130" s="299"/>
      <c r="L130" s="299">
        <v>37535.9</v>
      </c>
      <c r="M130" s="299">
        <f>N130+O130</f>
        <v>37535.9</v>
      </c>
      <c r="N130" s="299"/>
      <c r="O130" s="299">
        <v>37535.9</v>
      </c>
    </row>
    <row r="131" spans="1:15" ht="44.25" customHeight="1">
      <c r="A131" s="693" t="s">
        <v>228</v>
      </c>
      <c r="B131" s="743" t="s">
        <v>171</v>
      </c>
      <c r="C131" s="736" t="s">
        <v>109</v>
      </c>
      <c r="D131" s="665">
        <f>D134+D154+D155</f>
        <v>509653.8</v>
      </c>
      <c r="E131" s="665">
        <f t="shared" ref="E131:N131" si="21">E134+E154+E155</f>
        <v>0</v>
      </c>
      <c r="F131" s="691">
        <f t="shared" si="21"/>
        <v>509653.8</v>
      </c>
      <c r="G131" s="665">
        <f t="shared" si="21"/>
        <v>997913.4</v>
      </c>
      <c r="H131" s="691">
        <f t="shared" si="21"/>
        <v>488259.6</v>
      </c>
      <c r="I131" s="691">
        <f t="shared" si="21"/>
        <v>509653.8</v>
      </c>
      <c r="J131" s="665">
        <f t="shared" si="21"/>
        <v>997913.4</v>
      </c>
      <c r="K131" s="691">
        <f t="shared" si="21"/>
        <v>488259.6</v>
      </c>
      <c r="L131" s="691">
        <f t="shared" si="21"/>
        <v>509653.8</v>
      </c>
      <c r="M131" s="665">
        <f t="shared" si="21"/>
        <v>831624.89999999991</v>
      </c>
      <c r="N131" s="691">
        <f t="shared" si="21"/>
        <v>418339.8</v>
      </c>
      <c r="O131" s="691">
        <f t="shared" ref="O131" si="22">O134+O154+O155</f>
        <v>413285.1</v>
      </c>
    </row>
    <row r="132" spans="1:15" ht="63" customHeight="1">
      <c r="A132" s="694"/>
      <c r="B132" s="673"/>
      <c r="C132" s="736"/>
      <c r="D132" s="665"/>
      <c r="E132" s="665"/>
      <c r="F132" s="691"/>
      <c r="G132" s="665"/>
      <c r="H132" s="691"/>
      <c r="I132" s="691"/>
      <c r="J132" s="665"/>
      <c r="K132" s="691"/>
      <c r="L132" s="691"/>
      <c r="M132" s="665"/>
      <c r="N132" s="691"/>
      <c r="O132" s="691"/>
    </row>
    <row r="133" spans="1:15" ht="12" customHeight="1">
      <c r="A133" s="303"/>
      <c r="B133" s="305"/>
      <c r="C133" s="307"/>
      <c r="D133" s="299"/>
      <c r="E133" s="299"/>
      <c r="F133" s="299"/>
      <c r="G133" s="299"/>
      <c r="H133" s="299"/>
      <c r="I133" s="299"/>
      <c r="J133" s="299"/>
      <c r="K133" s="299"/>
      <c r="L133" s="299"/>
      <c r="M133" s="299"/>
      <c r="N133" s="299"/>
      <c r="O133" s="299"/>
    </row>
    <row r="134" spans="1:15" ht="20.25" customHeight="1">
      <c r="A134" s="671"/>
      <c r="B134" s="673"/>
      <c r="C134" s="736" t="s">
        <v>3</v>
      </c>
      <c r="D134" s="730">
        <f>D138+D152</f>
        <v>509653.8</v>
      </c>
      <c r="E134" s="730">
        <f t="shared" ref="E134:O134" si="23">E138+E152</f>
        <v>0</v>
      </c>
      <c r="F134" s="730">
        <f t="shared" si="23"/>
        <v>509653.8</v>
      </c>
      <c r="G134" s="730">
        <f t="shared" si="23"/>
        <v>627913.4</v>
      </c>
      <c r="H134" s="730">
        <f t="shared" si="23"/>
        <v>118259.6</v>
      </c>
      <c r="I134" s="730">
        <f t="shared" si="23"/>
        <v>509653.8</v>
      </c>
      <c r="J134" s="730">
        <f t="shared" si="23"/>
        <v>627913.4</v>
      </c>
      <c r="K134" s="730">
        <f t="shared" si="23"/>
        <v>118259.6</v>
      </c>
      <c r="L134" s="730">
        <f t="shared" si="23"/>
        <v>509653.8</v>
      </c>
      <c r="M134" s="730">
        <f t="shared" si="23"/>
        <v>461624.89999999997</v>
      </c>
      <c r="N134" s="730">
        <f t="shared" si="23"/>
        <v>48339.799999999996</v>
      </c>
      <c r="O134" s="730">
        <f t="shared" si="23"/>
        <v>413285.1</v>
      </c>
    </row>
    <row r="135" spans="1:15" ht="27" customHeight="1">
      <c r="A135" s="671"/>
      <c r="B135" s="673"/>
      <c r="C135" s="736"/>
      <c r="D135" s="731"/>
      <c r="E135" s="731"/>
      <c r="F135" s="731"/>
      <c r="G135" s="731"/>
      <c r="H135" s="731"/>
      <c r="I135" s="731"/>
      <c r="J135" s="731"/>
      <c r="K135" s="731"/>
      <c r="L135" s="731"/>
      <c r="M135" s="731"/>
      <c r="N135" s="731"/>
      <c r="O135" s="731"/>
    </row>
    <row r="136" spans="1:15" ht="9.75" customHeight="1">
      <c r="A136" s="671"/>
      <c r="B136" s="673"/>
      <c r="C136" s="675" t="s">
        <v>4</v>
      </c>
      <c r="D136" s="730"/>
      <c r="E136" s="730"/>
      <c r="F136" s="730"/>
      <c r="G136" s="730"/>
      <c r="H136" s="730"/>
      <c r="I136" s="730"/>
      <c r="J136" s="730"/>
      <c r="K136" s="730"/>
      <c r="L136" s="730"/>
      <c r="M136" s="730"/>
      <c r="N136" s="730"/>
      <c r="O136" s="730"/>
    </row>
    <row r="137" spans="1:15" ht="8.25" customHeight="1">
      <c r="A137" s="671"/>
      <c r="B137" s="673"/>
      <c r="C137" s="675"/>
      <c r="D137" s="731"/>
      <c r="E137" s="731"/>
      <c r="F137" s="731"/>
      <c r="G137" s="731"/>
      <c r="H137" s="731"/>
      <c r="I137" s="731"/>
      <c r="J137" s="731"/>
      <c r="K137" s="731"/>
      <c r="L137" s="731"/>
      <c r="M137" s="731"/>
      <c r="N137" s="731"/>
      <c r="O137" s="731"/>
    </row>
    <row r="138" spans="1:15" ht="33.75" customHeight="1">
      <c r="A138" s="671"/>
      <c r="B138" s="673"/>
      <c r="C138" s="736" t="s">
        <v>110</v>
      </c>
      <c r="D138" s="665">
        <f>SUM(D140:D151)</f>
        <v>509653.8</v>
      </c>
      <c r="E138" s="665">
        <f t="shared" ref="E138:O138" si="24">E163+E189+E214+E239</f>
        <v>0</v>
      </c>
      <c r="F138" s="665">
        <f t="shared" si="24"/>
        <v>509653.8</v>
      </c>
      <c r="G138" s="665">
        <f t="shared" si="24"/>
        <v>627913.4</v>
      </c>
      <c r="H138" s="665">
        <f t="shared" si="24"/>
        <v>118259.6</v>
      </c>
      <c r="I138" s="665">
        <f t="shared" si="24"/>
        <v>509653.8</v>
      </c>
      <c r="J138" s="665">
        <f t="shared" si="24"/>
        <v>627913.4</v>
      </c>
      <c r="K138" s="665">
        <f t="shared" si="24"/>
        <v>118259.6</v>
      </c>
      <c r="L138" s="665">
        <f t="shared" si="24"/>
        <v>509653.8</v>
      </c>
      <c r="M138" s="665">
        <f t="shared" si="24"/>
        <v>461624.89999999997</v>
      </c>
      <c r="N138" s="665">
        <f t="shared" si="24"/>
        <v>48339.799999999996</v>
      </c>
      <c r="O138" s="665">
        <f t="shared" si="24"/>
        <v>413285.1</v>
      </c>
    </row>
    <row r="139" spans="1:15" ht="38.25" customHeight="1">
      <c r="A139" s="671"/>
      <c r="B139" s="673"/>
      <c r="C139" s="736"/>
      <c r="D139" s="665"/>
      <c r="E139" s="665"/>
      <c r="F139" s="665"/>
      <c r="G139" s="665"/>
      <c r="H139" s="665"/>
      <c r="I139" s="665"/>
      <c r="J139" s="665"/>
      <c r="K139" s="665"/>
      <c r="L139" s="665"/>
      <c r="M139" s="665"/>
      <c r="N139" s="665"/>
      <c r="O139" s="665"/>
    </row>
    <row r="140" spans="1:15" ht="25.5" customHeight="1">
      <c r="A140" s="671"/>
      <c r="B140" s="673"/>
      <c r="C140" s="675" t="s">
        <v>221</v>
      </c>
      <c r="D140" s="665">
        <f t="shared" ref="D140" si="25">D165+D191+D216+D241</f>
        <v>509653.8</v>
      </c>
      <c r="E140" s="665">
        <f t="shared" ref="E140:O140" si="26">E165+E191+E216+E241</f>
        <v>0</v>
      </c>
      <c r="F140" s="665">
        <f t="shared" si="26"/>
        <v>509653.8</v>
      </c>
      <c r="G140" s="665">
        <f t="shared" si="26"/>
        <v>627913.4</v>
      </c>
      <c r="H140" s="665">
        <f t="shared" si="26"/>
        <v>118259.6</v>
      </c>
      <c r="I140" s="665">
        <f t="shared" si="26"/>
        <v>509653.8</v>
      </c>
      <c r="J140" s="665">
        <f t="shared" si="26"/>
        <v>627913.4</v>
      </c>
      <c r="K140" s="665">
        <f t="shared" si="26"/>
        <v>118259.6</v>
      </c>
      <c r="L140" s="665">
        <f t="shared" si="26"/>
        <v>509653.8</v>
      </c>
      <c r="M140" s="665">
        <f t="shared" si="26"/>
        <v>461624.89999999997</v>
      </c>
      <c r="N140" s="665">
        <f t="shared" si="26"/>
        <v>48339.799999999996</v>
      </c>
      <c r="O140" s="665">
        <f t="shared" si="26"/>
        <v>413285.1</v>
      </c>
    </row>
    <row r="141" spans="1:15" ht="15" customHeight="1">
      <c r="A141" s="671"/>
      <c r="B141" s="673"/>
      <c r="C141" s="675"/>
      <c r="D141" s="665"/>
      <c r="E141" s="665"/>
      <c r="F141" s="665"/>
      <c r="G141" s="665"/>
      <c r="H141" s="665"/>
      <c r="I141" s="665"/>
      <c r="J141" s="665"/>
      <c r="K141" s="665"/>
      <c r="L141" s="665"/>
      <c r="M141" s="665"/>
      <c r="N141" s="665"/>
      <c r="O141" s="665"/>
    </row>
    <row r="142" spans="1:15" ht="13.5" customHeight="1">
      <c r="A142" s="303"/>
      <c r="B142" s="305"/>
      <c r="C142" s="675" t="s">
        <v>280</v>
      </c>
      <c r="D142" s="665">
        <f t="shared" ref="D142" si="27">E142+F142</f>
        <v>0</v>
      </c>
      <c r="E142" s="665">
        <f>E167+E193+E218</f>
        <v>0</v>
      </c>
      <c r="F142" s="665">
        <f>F167+F193+F218</f>
        <v>0</v>
      </c>
      <c r="G142" s="665">
        <f>H142+I142</f>
        <v>0</v>
      </c>
      <c r="H142" s="665">
        <f>H167+H193+H218</f>
        <v>0</v>
      </c>
      <c r="I142" s="665">
        <f>I167+I193+I218</f>
        <v>0</v>
      </c>
      <c r="J142" s="665">
        <f t="shared" ref="J142" si="28">K142+L142</f>
        <v>0</v>
      </c>
      <c r="K142" s="665">
        <f>K167+K193+K218</f>
        <v>0</v>
      </c>
      <c r="L142" s="665">
        <f>L167+L193+L218</f>
        <v>0</v>
      </c>
      <c r="M142" s="665">
        <f t="shared" ref="M142" si="29">N142+O142</f>
        <v>0</v>
      </c>
      <c r="N142" s="665">
        <f>N167+N193+N218</f>
        <v>0</v>
      </c>
      <c r="O142" s="665">
        <f>O167+O193+O218</f>
        <v>0</v>
      </c>
    </row>
    <row r="143" spans="1:15" ht="35.25" customHeight="1">
      <c r="A143" s="303"/>
      <c r="B143" s="305"/>
      <c r="C143" s="675"/>
      <c r="D143" s="665"/>
      <c r="E143" s="665"/>
      <c r="F143" s="665"/>
      <c r="G143" s="665"/>
      <c r="H143" s="665"/>
      <c r="I143" s="665"/>
      <c r="J143" s="665"/>
      <c r="K143" s="665"/>
      <c r="L143" s="665"/>
      <c r="M143" s="665"/>
      <c r="N143" s="665"/>
      <c r="O143" s="665"/>
    </row>
    <row r="144" spans="1:15" ht="29.25" customHeight="1">
      <c r="A144" s="303"/>
      <c r="B144" s="305"/>
      <c r="C144" s="675" t="s">
        <v>274</v>
      </c>
      <c r="D144" s="665">
        <f t="shared" ref="D144" si="30">E144+F144</f>
        <v>0</v>
      </c>
      <c r="E144" s="665">
        <f>E169+E195+E220</f>
        <v>0</v>
      </c>
      <c r="F144" s="665">
        <f>F169+F195+F220</f>
        <v>0</v>
      </c>
      <c r="G144" s="665">
        <f>H144+I144</f>
        <v>0</v>
      </c>
      <c r="H144" s="665">
        <f>H169+H195+H220</f>
        <v>0</v>
      </c>
      <c r="I144" s="665">
        <f>I169+I195+I220</f>
        <v>0</v>
      </c>
      <c r="J144" s="665">
        <f t="shared" ref="J144" si="31">K144+L144</f>
        <v>0</v>
      </c>
      <c r="K144" s="665">
        <f>K169+K195+K220</f>
        <v>0</v>
      </c>
      <c r="L144" s="665">
        <f>L169+L195+L220</f>
        <v>0</v>
      </c>
      <c r="M144" s="665">
        <f t="shared" ref="M144" si="32">N144+O144</f>
        <v>0</v>
      </c>
      <c r="N144" s="665">
        <f>N169+N195+N220</f>
        <v>0</v>
      </c>
      <c r="O144" s="665">
        <f>O169+O195+O220</f>
        <v>0</v>
      </c>
    </row>
    <row r="145" spans="1:15" ht="19.5" customHeight="1">
      <c r="A145" s="303"/>
      <c r="B145" s="305"/>
      <c r="C145" s="675"/>
      <c r="D145" s="665"/>
      <c r="E145" s="665"/>
      <c r="F145" s="665"/>
      <c r="G145" s="665"/>
      <c r="H145" s="665"/>
      <c r="I145" s="665"/>
      <c r="J145" s="665"/>
      <c r="K145" s="665"/>
      <c r="L145" s="665"/>
      <c r="M145" s="665"/>
      <c r="N145" s="665"/>
      <c r="O145" s="665"/>
    </row>
    <row r="146" spans="1:15" ht="39.75" customHeight="1">
      <c r="A146" s="303"/>
      <c r="B146" s="305"/>
      <c r="C146" s="675" t="s">
        <v>275</v>
      </c>
      <c r="D146" s="665">
        <f t="shared" ref="D146" si="33">E146+F146</f>
        <v>0</v>
      </c>
      <c r="E146" s="665">
        <f>E171+E197+E222</f>
        <v>0</v>
      </c>
      <c r="F146" s="665">
        <f>F171+F197+F222</f>
        <v>0</v>
      </c>
      <c r="G146" s="665">
        <f>H146+I146</f>
        <v>0</v>
      </c>
      <c r="H146" s="665">
        <f>H171+H197+H222</f>
        <v>0</v>
      </c>
      <c r="I146" s="665">
        <f>I171+I197+I222</f>
        <v>0</v>
      </c>
      <c r="J146" s="665">
        <f t="shared" ref="J146" si="34">K146+L146</f>
        <v>0</v>
      </c>
      <c r="K146" s="665">
        <f>K171+K197+K222</f>
        <v>0</v>
      </c>
      <c r="L146" s="665">
        <f>L171+L197+L222</f>
        <v>0</v>
      </c>
      <c r="M146" s="665">
        <f t="shared" ref="M146" si="35">N146+O146</f>
        <v>0</v>
      </c>
      <c r="N146" s="665">
        <f>N171+N197+N222</f>
        <v>0</v>
      </c>
      <c r="O146" s="665">
        <f>O171+O197+O222</f>
        <v>0</v>
      </c>
    </row>
    <row r="147" spans="1:15" ht="21" customHeight="1">
      <c r="A147" s="303"/>
      <c r="B147" s="305"/>
      <c r="C147" s="675"/>
      <c r="D147" s="665"/>
      <c r="E147" s="665"/>
      <c r="F147" s="665"/>
      <c r="G147" s="665"/>
      <c r="H147" s="665"/>
      <c r="I147" s="665"/>
      <c r="J147" s="665"/>
      <c r="K147" s="665"/>
      <c r="L147" s="665"/>
      <c r="M147" s="665"/>
      <c r="N147" s="665"/>
      <c r="O147" s="665"/>
    </row>
    <row r="148" spans="1:15" ht="28.5" customHeight="1">
      <c r="A148" s="724"/>
      <c r="B148" s="673"/>
      <c r="C148" s="739" t="s">
        <v>225</v>
      </c>
      <c r="D148" s="665">
        <f t="shared" ref="D148" si="36">E148+F148</f>
        <v>0</v>
      </c>
      <c r="E148" s="665">
        <f>E173+E199+E224</f>
        <v>0</v>
      </c>
      <c r="F148" s="665">
        <f>F173+F199+F224</f>
        <v>0</v>
      </c>
      <c r="G148" s="665">
        <f>H148+I148</f>
        <v>0</v>
      </c>
      <c r="H148" s="665">
        <f>H173+H199+H224</f>
        <v>0</v>
      </c>
      <c r="I148" s="665">
        <f>I173+I199+I224</f>
        <v>0</v>
      </c>
      <c r="J148" s="665">
        <f>K148+L148</f>
        <v>0</v>
      </c>
      <c r="K148" s="665">
        <f>K173+K199+K224</f>
        <v>0</v>
      </c>
      <c r="L148" s="665">
        <f>L173+L199+L224</f>
        <v>0</v>
      </c>
      <c r="M148" s="665">
        <f>N148+O148</f>
        <v>0</v>
      </c>
      <c r="N148" s="665">
        <f>N173+N199+N224</f>
        <v>0</v>
      </c>
      <c r="O148" s="665">
        <f>O173+O199+O224</f>
        <v>0</v>
      </c>
    </row>
    <row r="149" spans="1:15" ht="27.75" customHeight="1">
      <c r="A149" s="724"/>
      <c r="B149" s="673"/>
      <c r="C149" s="740"/>
      <c r="D149" s="665"/>
      <c r="E149" s="665"/>
      <c r="F149" s="665"/>
      <c r="G149" s="665"/>
      <c r="H149" s="665"/>
      <c r="I149" s="665"/>
      <c r="J149" s="665"/>
      <c r="K149" s="665"/>
      <c r="L149" s="665"/>
      <c r="M149" s="665"/>
      <c r="N149" s="665"/>
      <c r="O149" s="665"/>
    </row>
    <row r="150" spans="1:15" ht="22.5" customHeight="1">
      <c r="A150" s="318"/>
      <c r="B150" s="305"/>
      <c r="C150" s="737" t="s">
        <v>277</v>
      </c>
      <c r="D150" s="665">
        <f t="shared" ref="D150" si="37">E150+F150</f>
        <v>0</v>
      </c>
      <c r="E150" s="665">
        <f>E175+E201+E226</f>
        <v>0</v>
      </c>
      <c r="F150" s="665">
        <f>F175+F201+F226</f>
        <v>0</v>
      </c>
      <c r="G150" s="665">
        <f>H150+I150</f>
        <v>0</v>
      </c>
      <c r="H150" s="665">
        <f>H175+H201+H226</f>
        <v>0</v>
      </c>
      <c r="I150" s="665">
        <f>I175+I201+I226</f>
        <v>0</v>
      </c>
      <c r="J150" s="665">
        <f t="shared" ref="J150" si="38">K150+L150</f>
        <v>0</v>
      </c>
      <c r="K150" s="665">
        <f>K175+K201+K226</f>
        <v>0</v>
      </c>
      <c r="L150" s="665">
        <f>L175+L201+L226</f>
        <v>0</v>
      </c>
      <c r="M150" s="665">
        <f t="shared" ref="M150" si="39">N150+O150</f>
        <v>0</v>
      </c>
      <c r="N150" s="665">
        <f>N175+N201+N226</f>
        <v>0</v>
      </c>
      <c r="O150" s="665">
        <f>O175+O201+O226</f>
        <v>0</v>
      </c>
    </row>
    <row r="151" spans="1:15" ht="40.5" customHeight="1">
      <c r="A151" s="318"/>
      <c r="B151" s="305"/>
      <c r="C151" s="738"/>
      <c r="D151" s="665"/>
      <c r="E151" s="665"/>
      <c r="F151" s="665"/>
      <c r="G151" s="665"/>
      <c r="H151" s="665"/>
      <c r="I151" s="665"/>
      <c r="J151" s="665"/>
      <c r="K151" s="665"/>
      <c r="L151" s="665"/>
      <c r="M151" s="665"/>
      <c r="N151" s="665"/>
      <c r="O151" s="665"/>
    </row>
    <row r="152" spans="1:15" ht="32.25" customHeight="1">
      <c r="A152" s="318"/>
      <c r="B152" s="305"/>
      <c r="C152" s="736" t="s">
        <v>112</v>
      </c>
      <c r="D152" s="665">
        <f>D177+D203+D228</f>
        <v>0</v>
      </c>
      <c r="E152" s="665">
        <f t="shared" ref="E152:O152" si="40">E177+E203+E228</f>
        <v>0</v>
      </c>
      <c r="F152" s="665">
        <f t="shared" si="40"/>
        <v>0</v>
      </c>
      <c r="G152" s="665">
        <f t="shared" si="40"/>
        <v>0</v>
      </c>
      <c r="H152" s="665">
        <f t="shared" si="40"/>
        <v>0</v>
      </c>
      <c r="I152" s="665">
        <f t="shared" si="40"/>
        <v>0</v>
      </c>
      <c r="J152" s="665">
        <f t="shared" si="40"/>
        <v>0</v>
      </c>
      <c r="K152" s="665">
        <f t="shared" si="40"/>
        <v>0</v>
      </c>
      <c r="L152" s="665">
        <f t="shared" si="40"/>
        <v>0</v>
      </c>
      <c r="M152" s="665">
        <f t="shared" si="40"/>
        <v>0</v>
      </c>
      <c r="N152" s="665">
        <f t="shared" si="40"/>
        <v>0</v>
      </c>
      <c r="O152" s="665">
        <f t="shared" si="40"/>
        <v>0</v>
      </c>
    </row>
    <row r="153" spans="1:15" ht="32.25" customHeight="1">
      <c r="A153" s="318"/>
      <c r="B153" s="305"/>
      <c r="C153" s="736"/>
      <c r="D153" s="665"/>
      <c r="E153" s="665"/>
      <c r="F153" s="665"/>
      <c r="G153" s="665"/>
      <c r="H153" s="665"/>
      <c r="I153" s="665"/>
      <c r="J153" s="665"/>
      <c r="K153" s="665"/>
      <c r="L153" s="665"/>
      <c r="M153" s="665"/>
      <c r="N153" s="665"/>
      <c r="O153" s="665"/>
    </row>
    <row r="154" spans="1:15" ht="15" customHeight="1">
      <c r="A154" s="318"/>
      <c r="B154" s="305"/>
      <c r="C154" s="324" t="s">
        <v>5</v>
      </c>
      <c r="D154" s="99">
        <f>D179+D205+D230+D255</f>
        <v>0</v>
      </c>
      <c r="E154" s="99">
        <f t="shared" ref="E154:O154" si="41">E179+E205+E230+E255</f>
        <v>0</v>
      </c>
      <c r="F154" s="99">
        <f t="shared" si="41"/>
        <v>0</v>
      </c>
      <c r="G154" s="99">
        <f t="shared" si="41"/>
        <v>0</v>
      </c>
      <c r="H154" s="99">
        <f t="shared" si="41"/>
        <v>0</v>
      </c>
      <c r="I154" s="99">
        <f t="shared" si="41"/>
        <v>0</v>
      </c>
      <c r="J154" s="99">
        <f t="shared" si="41"/>
        <v>0</v>
      </c>
      <c r="K154" s="99">
        <f t="shared" si="41"/>
        <v>0</v>
      </c>
      <c r="L154" s="99">
        <f t="shared" si="41"/>
        <v>0</v>
      </c>
      <c r="M154" s="99">
        <f t="shared" si="41"/>
        <v>0</v>
      </c>
      <c r="N154" s="99">
        <f t="shared" si="41"/>
        <v>0</v>
      </c>
      <c r="O154" s="99">
        <f t="shared" si="41"/>
        <v>0</v>
      </c>
    </row>
    <row r="155" spans="1:15" ht="15.75" customHeight="1">
      <c r="A155" s="318"/>
      <c r="B155" s="305"/>
      <c r="C155" s="307" t="s">
        <v>223</v>
      </c>
      <c r="D155" s="299">
        <f>D181+D207+D232+D257</f>
        <v>0</v>
      </c>
      <c r="E155" s="299">
        <f t="shared" ref="E155:O155" si="42">E181+E207+E232+E257</f>
        <v>0</v>
      </c>
      <c r="F155" s="299">
        <f t="shared" si="42"/>
        <v>0</v>
      </c>
      <c r="G155" s="299">
        <f t="shared" si="42"/>
        <v>370000</v>
      </c>
      <c r="H155" s="299">
        <f t="shared" si="42"/>
        <v>370000</v>
      </c>
      <c r="I155" s="299">
        <f t="shared" si="42"/>
        <v>0</v>
      </c>
      <c r="J155" s="299">
        <f t="shared" si="42"/>
        <v>370000</v>
      </c>
      <c r="K155" s="299">
        <f t="shared" si="42"/>
        <v>370000</v>
      </c>
      <c r="L155" s="299">
        <f t="shared" si="42"/>
        <v>0</v>
      </c>
      <c r="M155" s="299">
        <f t="shared" si="42"/>
        <v>370000</v>
      </c>
      <c r="N155" s="299">
        <f t="shared" si="42"/>
        <v>370000</v>
      </c>
      <c r="O155" s="299">
        <f t="shared" si="42"/>
        <v>0</v>
      </c>
    </row>
    <row r="156" spans="1:15" ht="14.25" customHeight="1" thickBot="1">
      <c r="A156" s="327"/>
      <c r="B156" s="306"/>
      <c r="C156" s="307" t="s">
        <v>6</v>
      </c>
      <c r="D156" s="299"/>
      <c r="E156" s="299"/>
      <c r="F156" s="299"/>
      <c r="G156" s="299"/>
      <c r="H156" s="299"/>
      <c r="I156" s="299"/>
      <c r="J156" s="299"/>
      <c r="K156" s="299"/>
      <c r="L156" s="299"/>
      <c r="M156" s="299"/>
      <c r="N156" s="299"/>
      <c r="O156" s="299"/>
    </row>
    <row r="157" spans="1:15" ht="23.25" customHeight="1">
      <c r="A157" s="314" t="s">
        <v>128</v>
      </c>
      <c r="B157" s="666" t="s">
        <v>453</v>
      </c>
      <c r="C157" s="316" t="s">
        <v>109</v>
      </c>
      <c r="D157" s="299">
        <f>D159+D178+D180</f>
        <v>0</v>
      </c>
      <c r="E157" s="299">
        <f t="shared" ref="E157:O157" si="43">E159+E178+E180</f>
        <v>0</v>
      </c>
      <c r="F157" s="299">
        <f t="shared" si="43"/>
        <v>0</v>
      </c>
      <c r="G157" s="299">
        <f t="shared" si="43"/>
        <v>0</v>
      </c>
      <c r="H157" s="299">
        <f t="shared" si="43"/>
        <v>0</v>
      </c>
      <c r="I157" s="299">
        <f t="shared" si="43"/>
        <v>0</v>
      </c>
      <c r="J157" s="299">
        <f t="shared" si="43"/>
        <v>0</v>
      </c>
      <c r="K157" s="299">
        <f t="shared" si="43"/>
        <v>0</v>
      </c>
      <c r="L157" s="299">
        <f t="shared" si="43"/>
        <v>0</v>
      </c>
      <c r="M157" s="299">
        <f t="shared" si="43"/>
        <v>0</v>
      </c>
      <c r="N157" s="299">
        <f t="shared" si="43"/>
        <v>0</v>
      </c>
      <c r="O157" s="299">
        <f t="shared" si="43"/>
        <v>0</v>
      </c>
    </row>
    <row r="158" spans="1:15">
      <c r="A158" s="303"/>
      <c r="B158" s="667"/>
      <c r="C158" s="310"/>
      <c r="D158" s="299"/>
      <c r="E158" s="299"/>
      <c r="F158" s="299"/>
      <c r="G158" s="299"/>
      <c r="H158" s="299"/>
      <c r="I158" s="299"/>
      <c r="J158" s="299"/>
      <c r="K158" s="299"/>
      <c r="L158" s="299"/>
      <c r="M158" s="299"/>
      <c r="N158" s="299"/>
      <c r="O158" s="299"/>
    </row>
    <row r="159" spans="1:15" ht="24" customHeight="1">
      <c r="A159" s="671"/>
      <c r="B159" s="667"/>
      <c r="C159" s="697" t="s">
        <v>3</v>
      </c>
      <c r="D159" s="665">
        <f>D163</f>
        <v>0</v>
      </c>
      <c r="E159" s="665"/>
      <c r="F159" s="665">
        <f>F163</f>
        <v>0</v>
      </c>
      <c r="G159" s="665">
        <f>G163</f>
        <v>0</v>
      </c>
      <c r="H159" s="665"/>
      <c r="I159" s="665">
        <f>I163</f>
        <v>0</v>
      </c>
      <c r="J159" s="665">
        <f>J163</f>
        <v>0</v>
      </c>
      <c r="K159" s="665"/>
      <c r="L159" s="665">
        <f>L163</f>
        <v>0</v>
      </c>
      <c r="M159" s="665">
        <f>M163</f>
        <v>0</v>
      </c>
      <c r="N159" s="665"/>
      <c r="O159" s="665">
        <f>O163</f>
        <v>0</v>
      </c>
    </row>
    <row r="160" spans="1:15">
      <c r="A160" s="671"/>
      <c r="B160" s="667"/>
      <c r="C160" s="697"/>
      <c r="D160" s="665"/>
      <c r="E160" s="665"/>
      <c r="F160" s="665"/>
      <c r="G160" s="665"/>
      <c r="H160" s="665"/>
      <c r="I160" s="665"/>
      <c r="J160" s="665"/>
      <c r="K160" s="665"/>
      <c r="L160" s="665"/>
      <c r="M160" s="665"/>
      <c r="N160" s="665"/>
      <c r="O160" s="665"/>
    </row>
    <row r="161" spans="1:15">
      <c r="A161" s="671"/>
      <c r="B161" s="667"/>
      <c r="C161" s="678" t="s">
        <v>4</v>
      </c>
      <c r="D161" s="665"/>
      <c r="E161" s="665"/>
      <c r="F161" s="665"/>
      <c r="G161" s="665"/>
      <c r="H161" s="665"/>
      <c r="I161" s="665"/>
      <c r="J161" s="665"/>
      <c r="K161" s="665"/>
      <c r="L161" s="665"/>
      <c r="M161" s="665"/>
      <c r="N161" s="665"/>
      <c r="O161" s="665"/>
    </row>
    <row r="162" spans="1:15" ht="2.25" customHeight="1">
      <c r="A162" s="671"/>
      <c r="B162" s="667"/>
      <c r="C162" s="678"/>
      <c r="D162" s="665"/>
      <c r="E162" s="665"/>
      <c r="F162" s="665"/>
      <c r="G162" s="665"/>
      <c r="H162" s="665"/>
      <c r="I162" s="665"/>
      <c r="J162" s="665"/>
      <c r="K162" s="665"/>
      <c r="L162" s="665"/>
      <c r="M162" s="665"/>
      <c r="N162" s="665"/>
      <c r="O162" s="665"/>
    </row>
    <row r="163" spans="1:15" ht="35.25" customHeight="1">
      <c r="A163" s="671"/>
      <c r="B163" s="667"/>
      <c r="C163" s="697" t="s">
        <v>110</v>
      </c>
      <c r="D163" s="665">
        <f>D165</f>
        <v>0</v>
      </c>
      <c r="E163" s="665"/>
      <c r="F163" s="665">
        <f>F165</f>
        <v>0</v>
      </c>
      <c r="G163" s="665">
        <f>G165</f>
        <v>0</v>
      </c>
      <c r="H163" s="665"/>
      <c r="I163" s="665">
        <f>I165</f>
        <v>0</v>
      </c>
      <c r="J163" s="665">
        <f>J165</f>
        <v>0</v>
      </c>
      <c r="K163" s="665"/>
      <c r="L163" s="665">
        <f>L165</f>
        <v>0</v>
      </c>
      <c r="M163" s="665">
        <f>M165</f>
        <v>0</v>
      </c>
      <c r="N163" s="665"/>
      <c r="O163" s="665">
        <f>O165</f>
        <v>0</v>
      </c>
    </row>
    <row r="164" spans="1:15" ht="31.5" customHeight="1">
      <c r="A164" s="671"/>
      <c r="B164" s="667"/>
      <c r="C164" s="697"/>
      <c r="D164" s="665"/>
      <c r="E164" s="665"/>
      <c r="F164" s="665"/>
      <c r="G164" s="665"/>
      <c r="H164" s="665"/>
      <c r="I164" s="665"/>
      <c r="J164" s="665"/>
      <c r="K164" s="665"/>
      <c r="L164" s="665"/>
      <c r="M164" s="665"/>
      <c r="N164" s="665"/>
      <c r="O164" s="665"/>
    </row>
    <row r="165" spans="1:15" ht="37.5" customHeight="1">
      <c r="A165" s="671"/>
      <c r="B165" s="667"/>
      <c r="C165" s="678" t="s">
        <v>221</v>
      </c>
      <c r="D165" s="665">
        <f>E165+F165</f>
        <v>0</v>
      </c>
      <c r="E165" s="665"/>
      <c r="F165" s="665"/>
      <c r="G165" s="665">
        <f>H165+I165</f>
        <v>0</v>
      </c>
      <c r="H165" s="665"/>
      <c r="I165" s="665"/>
      <c r="J165" s="665">
        <f>K165+L165</f>
        <v>0</v>
      </c>
      <c r="K165" s="665"/>
      <c r="L165" s="665"/>
      <c r="M165" s="665">
        <f>N165+O165</f>
        <v>0</v>
      </c>
      <c r="N165" s="665"/>
      <c r="O165" s="665"/>
    </row>
    <row r="166" spans="1:15">
      <c r="A166" s="671"/>
      <c r="B166" s="667"/>
      <c r="C166" s="678"/>
      <c r="D166" s="665"/>
      <c r="E166" s="665"/>
      <c r="F166" s="665"/>
      <c r="G166" s="665"/>
      <c r="H166" s="665"/>
      <c r="I166" s="665"/>
      <c r="J166" s="665"/>
      <c r="K166" s="665"/>
      <c r="L166" s="665"/>
      <c r="M166" s="665"/>
      <c r="N166" s="665"/>
      <c r="O166" s="665"/>
    </row>
    <row r="167" spans="1:15">
      <c r="A167" s="303"/>
      <c r="B167" s="667"/>
      <c r="C167" s="678" t="s">
        <v>280</v>
      </c>
      <c r="D167" s="727"/>
      <c r="E167" s="727"/>
      <c r="F167" s="727"/>
      <c r="G167" s="727"/>
      <c r="H167" s="727"/>
      <c r="I167" s="727"/>
      <c r="J167" s="727"/>
      <c r="K167" s="727"/>
      <c r="L167" s="727"/>
      <c r="M167" s="727"/>
      <c r="N167" s="727"/>
      <c r="O167" s="727"/>
    </row>
    <row r="168" spans="1:15" ht="46.5" customHeight="1">
      <c r="A168" s="303"/>
      <c r="B168" s="667"/>
      <c r="C168" s="678"/>
      <c r="D168" s="727"/>
      <c r="E168" s="727"/>
      <c r="F168" s="727"/>
      <c r="G168" s="727"/>
      <c r="H168" s="727"/>
      <c r="I168" s="727"/>
      <c r="J168" s="727"/>
      <c r="K168" s="727"/>
      <c r="L168" s="727"/>
      <c r="M168" s="727"/>
      <c r="N168" s="727"/>
      <c r="O168" s="727"/>
    </row>
    <row r="169" spans="1:15">
      <c r="A169" s="303"/>
      <c r="B169" s="667"/>
      <c r="C169" s="678" t="s">
        <v>274</v>
      </c>
      <c r="D169" s="665"/>
      <c r="E169" s="665"/>
      <c r="F169" s="665"/>
      <c r="G169" s="665"/>
      <c r="H169" s="665"/>
      <c r="I169" s="665"/>
      <c r="J169" s="665"/>
      <c r="K169" s="665"/>
      <c r="L169" s="665"/>
      <c r="M169" s="665"/>
      <c r="N169" s="665"/>
      <c r="O169" s="665"/>
    </row>
    <row r="170" spans="1:15" ht="44.25" customHeight="1">
      <c r="A170" s="303"/>
      <c r="B170" s="667"/>
      <c r="C170" s="678"/>
      <c r="D170" s="665"/>
      <c r="E170" s="665"/>
      <c r="F170" s="665"/>
      <c r="G170" s="665"/>
      <c r="H170" s="665"/>
      <c r="I170" s="665"/>
      <c r="J170" s="665"/>
      <c r="K170" s="665"/>
      <c r="L170" s="665"/>
      <c r="M170" s="665"/>
      <c r="N170" s="665"/>
      <c r="O170" s="665"/>
    </row>
    <row r="171" spans="1:15" ht="27" customHeight="1">
      <c r="A171" s="303"/>
      <c r="B171" s="667"/>
      <c r="C171" s="678" t="s">
        <v>275</v>
      </c>
      <c r="D171" s="665"/>
      <c r="E171" s="665"/>
      <c r="F171" s="665"/>
      <c r="G171" s="665"/>
      <c r="H171" s="665"/>
      <c r="I171" s="665"/>
      <c r="J171" s="665"/>
      <c r="K171" s="665"/>
      <c r="L171" s="665"/>
      <c r="M171" s="665"/>
      <c r="N171" s="665"/>
      <c r="O171" s="665"/>
    </row>
    <row r="172" spans="1:15" ht="24.75" customHeight="1">
      <c r="A172" s="303"/>
      <c r="B172" s="667"/>
      <c r="C172" s="678"/>
      <c r="D172" s="665"/>
      <c r="E172" s="665"/>
      <c r="F172" s="665"/>
      <c r="G172" s="665"/>
      <c r="H172" s="665"/>
      <c r="I172" s="665"/>
      <c r="J172" s="665"/>
      <c r="K172" s="665"/>
      <c r="L172" s="665"/>
      <c r="M172" s="665"/>
      <c r="N172" s="665"/>
      <c r="O172" s="665"/>
    </row>
    <row r="173" spans="1:15">
      <c r="A173" s="303"/>
      <c r="B173" s="667"/>
      <c r="C173" s="725" t="s">
        <v>225</v>
      </c>
      <c r="D173" s="665"/>
      <c r="E173" s="665"/>
      <c r="F173" s="665"/>
      <c r="G173" s="665"/>
      <c r="H173" s="665"/>
      <c r="I173" s="665"/>
      <c r="J173" s="665"/>
      <c r="K173" s="665"/>
      <c r="L173" s="665"/>
      <c r="M173" s="665"/>
      <c r="N173" s="665"/>
      <c r="O173" s="665"/>
    </row>
    <row r="174" spans="1:15" ht="35.25" customHeight="1">
      <c r="A174" s="303"/>
      <c r="B174" s="667"/>
      <c r="C174" s="726"/>
      <c r="D174" s="665"/>
      <c r="E174" s="665"/>
      <c r="F174" s="665"/>
      <c r="G174" s="665"/>
      <c r="H174" s="665"/>
      <c r="I174" s="665"/>
      <c r="J174" s="665"/>
      <c r="K174" s="665"/>
      <c r="L174" s="665"/>
      <c r="M174" s="665"/>
      <c r="N174" s="665"/>
      <c r="O174" s="665"/>
    </row>
    <row r="175" spans="1:15" ht="33.75" customHeight="1">
      <c r="A175" s="303"/>
      <c r="B175" s="667"/>
      <c r="C175" s="719" t="s">
        <v>277</v>
      </c>
      <c r="D175" s="665"/>
      <c r="E175" s="665"/>
      <c r="F175" s="665"/>
      <c r="G175" s="665"/>
      <c r="H175" s="665"/>
      <c r="I175" s="665"/>
      <c r="J175" s="665"/>
      <c r="K175" s="665"/>
      <c r="L175" s="665"/>
      <c r="M175" s="665"/>
      <c r="N175" s="665"/>
      <c r="O175" s="665"/>
    </row>
    <row r="176" spans="1:15" ht="29.25" customHeight="1">
      <c r="A176" s="303"/>
      <c r="B176" s="667"/>
      <c r="C176" s="720"/>
      <c r="D176" s="665"/>
      <c r="E176" s="665"/>
      <c r="F176" s="665"/>
      <c r="G176" s="665"/>
      <c r="H176" s="665"/>
      <c r="I176" s="665"/>
      <c r="J176" s="665"/>
      <c r="K176" s="665"/>
      <c r="L176" s="665"/>
      <c r="M176" s="665"/>
      <c r="N176" s="665"/>
      <c r="O176" s="665"/>
    </row>
    <row r="177" spans="1:15" ht="37.5" customHeight="1">
      <c r="A177" s="303"/>
      <c r="B177" s="667"/>
      <c r="C177" s="721" t="s">
        <v>279</v>
      </c>
      <c r="D177" s="734"/>
      <c r="E177" s="734"/>
      <c r="F177" s="734"/>
      <c r="G177" s="734"/>
      <c r="H177" s="734"/>
      <c r="I177" s="734"/>
      <c r="J177" s="734"/>
      <c r="K177" s="734"/>
      <c r="L177" s="734"/>
      <c r="M177" s="734"/>
      <c r="N177" s="734"/>
      <c r="O177" s="734"/>
    </row>
    <row r="178" spans="1:15" ht="36" customHeight="1">
      <c r="A178" s="303"/>
      <c r="B178" s="667"/>
      <c r="C178" s="722"/>
      <c r="D178" s="735"/>
      <c r="E178" s="735"/>
      <c r="F178" s="735"/>
      <c r="G178" s="735"/>
      <c r="H178" s="735"/>
      <c r="I178" s="735"/>
      <c r="J178" s="735"/>
      <c r="K178" s="735"/>
      <c r="L178" s="735"/>
      <c r="M178" s="735"/>
      <c r="N178" s="735"/>
      <c r="O178" s="735"/>
    </row>
    <row r="179" spans="1:15">
      <c r="A179" s="303"/>
      <c r="B179" s="667"/>
      <c r="C179" s="719" t="s">
        <v>5</v>
      </c>
      <c r="D179" s="734"/>
      <c r="E179" s="734"/>
      <c r="F179" s="734"/>
      <c r="G179" s="734"/>
      <c r="H179" s="734"/>
      <c r="I179" s="734"/>
      <c r="J179" s="734"/>
      <c r="K179" s="734"/>
      <c r="L179" s="665"/>
      <c r="M179" s="665"/>
      <c r="N179" s="665"/>
      <c r="O179" s="665"/>
    </row>
    <row r="180" spans="1:15">
      <c r="A180" s="303"/>
      <c r="B180" s="667"/>
      <c r="C180" s="720"/>
      <c r="D180" s="735"/>
      <c r="E180" s="735"/>
      <c r="F180" s="735"/>
      <c r="G180" s="735"/>
      <c r="H180" s="735"/>
      <c r="I180" s="735"/>
      <c r="J180" s="735"/>
      <c r="K180" s="735"/>
      <c r="L180" s="665"/>
      <c r="M180" s="665"/>
      <c r="N180" s="665"/>
      <c r="O180" s="665"/>
    </row>
    <row r="181" spans="1:15">
      <c r="A181" s="303"/>
      <c r="B181" s="667"/>
      <c r="C181" s="678" t="s">
        <v>223</v>
      </c>
      <c r="D181" s="665"/>
      <c r="E181" s="665"/>
      <c r="F181" s="665"/>
      <c r="G181" s="665"/>
      <c r="H181" s="665"/>
      <c r="I181" s="665"/>
      <c r="J181" s="665"/>
      <c r="K181" s="665"/>
      <c r="L181" s="665"/>
      <c r="M181" s="665"/>
      <c r="N181" s="665"/>
      <c r="O181" s="665"/>
    </row>
    <row r="182" spans="1:15" ht="15.75" customHeight="1" thickBot="1">
      <c r="A182" s="304"/>
      <c r="B182" s="690"/>
      <c r="C182" s="678"/>
      <c r="D182" s="665"/>
      <c r="E182" s="665"/>
      <c r="F182" s="665"/>
      <c r="G182" s="665"/>
      <c r="H182" s="665"/>
      <c r="I182" s="665"/>
      <c r="J182" s="665"/>
      <c r="K182" s="665"/>
      <c r="L182" s="665"/>
      <c r="M182" s="665"/>
      <c r="N182" s="665"/>
      <c r="O182" s="665"/>
    </row>
    <row r="183" spans="1:15" ht="111.75" customHeight="1">
      <c r="A183" s="314" t="s">
        <v>129</v>
      </c>
      <c r="B183" s="666" t="s">
        <v>229</v>
      </c>
      <c r="C183" s="316" t="s">
        <v>109</v>
      </c>
      <c r="D183" s="299">
        <f>D185+D204+D206</f>
        <v>501653.8</v>
      </c>
      <c r="E183" s="299">
        <f t="shared" ref="E183:O183" si="44">E185+E204+E206</f>
        <v>0</v>
      </c>
      <c r="F183" s="299">
        <f t="shared" si="44"/>
        <v>501653.8</v>
      </c>
      <c r="G183" s="299">
        <f t="shared" si="44"/>
        <v>549913.4</v>
      </c>
      <c r="H183" s="299">
        <f t="shared" si="44"/>
        <v>48259.6</v>
      </c>
      <c r="I183" s="299">
        <f t="shared" si="44"/>
        <v>501653.8</v>
      </c>
      <c r="J183" s="299">
        <f t="shared" si="44"/>
        <v>549913.4</v>
      </c>
      <c r="K183" s="299">
        <f t="shared" si="44"/>
        <v>48259.6</v>
      </c>
      <c r="L183" s="299">
        <f t="shared" si="44"/>
        <v>501653.8</v>
      </c>
      <c r="M183" s="299">
        <f t="shared" si="44"/>
        <v>453544.69999999995</v>
      </c>
      <c r="N183" s="299">
        <f t="shared" si="44"/>
        <v>48259.6</v>
      </c>
      <c r="O183" s="299">
        <f t="shared" si="44"/>
        <v>405285.1</v>
      </c>
    </row>
    <row r="184" spans="1:15">
      <c r="A184" s="303"/>
      <c r="B184" s="676"/>
      <c r="C184" s="310"/>
      <c r="D184" s="299"/>
      <c r="E184" s="299"/>
      <c r="F184" s="299"/>
      <c r="G184" s="299"/>
      <c r="H184" s="299"/>
      <c r="I184" s="299"/>
      <c r="J184" s="299"/>
      <c r="K184" s="299"/>
      <c r="L184" s="299"/>
      <c r="M184" s="299"/>
      <c r="N184" s="299"/>
      <c r="O184" s="299"/>
    </row>
    <row r="185" spans="1:15" ht="24.75" customHeight="1">
      <c r="A185" s="671"/>
      <c r="B185" s="676"/>
      <c r="C185" s="697" t="s">
        <v>3</v>
      </c>
      <c r="D185" s="665">
        <f t="shared" ref="D185:O185" si="45">D189</f>
        <v>501653.8</v>
      </c>
      <c r="E185" s="665">
        <f t="shared" si="45"/>
        <v>0</v>
      </c>
      <c r="F185" s="665">
        <f t="shared" si="45"/>
        <v>501653.8</v>
      </c>
      <c r="G185" s="665">
        <f t="shared" si="45"/>
        <v>549913.4</v>
      </c>
      <c r="H185" s="665">
        <f t="shared" si="45"/>
        <v>48259.6</v>
      </c>
      <c r="I185" s="665">
        <f t="shared" si="45"/>
        <v>501653.8</v>
      </c>
      <c r="J185" s="665">
        <f t="shared" si="45"/>
        <v>549913.4</v>
      </c>
      <c r="K185" s="730">
        <f t="shared" si="45"/>
        <v>48259.6</v>
      </c>
      <c r="L185" s="730">
        <f t="shared" si="45"/>
        <v>501653.8</v>
      </c>
      <c r="M185" s="665">
        <f t="shared" si="45"/>
        <v>453544.69999999995</v>
      </c>
      <c r="N185" s="665">
        <f t="shared" si="45"/>
        <v>48259.6</v>
      </c>
      <c r="O185" s="665">
        <f t="shared" si="45"/>
        <v>405285.1</v>
      </c>
    </row>
    <row r="186" spans="1:15" ht="22.5" customHeight="1">
      <c r="A186" s="671"/>
      <c r="B186" s="676"/>
      <c r="C186" s="697"/>
      <c r="D186" s="665"/>
      <c r="E186" s="665"/>
      <c r="F186" s="665"/>
      <c r="G186" s="665"/>
      <c r="H186" s="665"/>
      <c r="I186" s="665"/>
      <c r="J186" s="665"/>
      <c r="K186" s="731"/>
      <c r="L186" s="731"/>
      <c r="M186" s="665"/>
      <c r="N186" s="665"/>
      <c r="O186" s="665"/>
    </row>
    <row r="187" spans="1:15" ht="9.75" customHeight="1">
      <c r="A187" s="671"/>
      <c r="B187" s="667"/>
      <c r="C187" s="678" t="s">
        <v>4</v>
      </c>
      <c r="D187" s="665"/>
      <c r="E187" s="665"/>
      <c r="F187" s="665"/>
      <c r="G187" s="665"/>
      <c r="H187" s="665"/>
      <c r="I187" s="665"/>
      <c r="J187" s="665"/>
      <c r="K187" s="665"/>
      <c r="L187" s="665"/>
      <c r="M187" s="665"/>
      <c r="N187" s="665"/>
      <c r="O187" s="665"/>
    </row>
    <row r="188" spans="1:15" ht="11.25" customHeight="1">
      <c r="A188" s="671"/>
      <c r="B188" s="667"/>
      <c r="C188" s="678"/>
      <c r="D188" s="665"/>
      <c r="E188" s="665"/>
      <c r="F188" s="665"/>
      <c r="G188" s="665"/>
      <c r="H188" s="665"/>
      <c r="I188" s="665"/>
      <c r="J188" s="665"/>
      <c r="K188" s="665"/>
      <c r="L188" s="665"/>
      <c r="M188" s="665"/>
      <c r="N188" s="665"/>
      <c r="O188" s="665"/>
    </row>
    <row r="189" spans="1:15" ht="17.25" customHeight="1">
      <c r="A189" s="671"/>
      <c r="B189" s="667"/>
      <c r="C189" s="697" t="s">
        <v>110</v>
      </c>
      <c r="D189" s="665">
        <f t="shared" ref="D189:O189" si="46">D191</f>
        <v>501653.8</v>
      </c>
      <c r="E189" s="665">
        <f t="shared" si="46"/>
        <v>0</v>
      </c>
      <c r="F189" s="665">
        <f>F191</f>
        <v>501653.8</v>
      </c>
      <c r="G189" s="665">
        <f t="shared" si="46"/>
        <v>549913.4</v>
      </c>
      <c r="H189" s="665">
        <f t="shared" si="46"/>
        <v>48259.6</v>
      </c>
      <c r="I189" s="665">
        <f t="shared" si="46"/>
        <v>501653.8</v>
      </c>
      <c r="J189" s="665">
        <f t="shared" si="46"/>
        <v>549913.4</v>
      </c>
      <c r="K189" s="665">
        <f t="shared" si="46"/>
        <v>48259.6</v>
      </c>
      <c r="L189" s="665">
        <f t="shared" si="46"/>
        <v>501653.8</v>
      </c>
      <c r="M189" s="665">
        <f t="shared" si="46"/>
        <v>453544.69999999995</v>
      </c>
      <c r="N189" s="665">
        <f t="shared" si="46"/>
        <v>48259.6</v>
      </c>
      <c r="O189" s="665">
        <f t="shared" si="46"/>
        <v>405285.1</v>
      </c>
    </row>
    <row r="190" spans="1:15" ht="39.75" customHeight="1">
      <c r="A190" s="671"/>
      <c r="B190" s="667"/>
      <c r="C190" s="697"/>
      <c r="D190" s="665"/>
      <c r="E190" s="665"/>
      <c r="F190" s="665"/>
      <c r="G190" s="665"/>
      <c r="H190" s="665"/>
      <c r="I190" s="665"/>
      <c r="J190" s="665"/>
      <c r="K190" s="665"/>
      <c r="L190" s="665"/>
      <c r="M190" s="665"/>
      <c r="N190" s="665"/>
      <c r="O190" s="665"/>
    </row>
    <row r="191" spans="1:15" ht="25.5" customHeight="1">
      <c r="A191" s="671"/>
      <c r="B191" s="676"/>
      <c r="C191" s="678" t="s">
        <v>221</v>
      </c>
      <c r="D191" s="665">
        <f>E191+F191</f>
        <v>501653.8</v>
      </c>
      <c r="E191" s="665"/>
      <c r="F191" s="665">
        <v>501653.8</v>
      </c>
      <c r="G191" s="665">
        <f>H191+I191</f>
        <v>549913.4</v>
      </c>
      <c r="H191" s="665">
        <v>48259.6</v>
      </c>
      <c r="I191" s="665">
        <v>501653.8</v>
      </c>
      <c r="J191" s="665">
        <f>K191+L191</f>
        <v>549913.4</v>
      </c>
      <c r="K191" s="730">
        <v>48259.6</v>
      </c>
      <c r="L191" s="730">
        <v>501653.8</v>
      </c>
      <c r="M191" s="665">
        <f>N191+O191</f>
        <v>453544.69999999995</v>
      </c>
      <c r="N191" s="665">
        <v>48259.6</v>
      </c>
      <c r="O191" s="665">
        <v>405285.1</v>
      </c>
    </row>
    <row r="192" spans="1:15">
      <c r="A192" s="671"/>
      <c r="B192" s="676"/>
      <c r="C192" s="678"/>
      <c r="D192" s="665"/>
      <c r="E192" s="665"/>
      <c r="F192" s="665"/>
      <c r="G192" s="665"/>
      <c r="H192" s="665"/>
      <c r="I192" s="665"/>
      <c r="J192" s="665"/>
      <c r="K192" s="731"/>
      <c r="L192" s="731"/>
      <c r="M192" s="665"/>
      <c r="N192" s="665"/>
      <c r="O192" s="665"/>
    </row>
    <row r="193" spans="1:15">
      <c r="A193" s="303"/>
      <c r="B193" s="263"/>
      <c r="C193" s="678" t="s">
        <v>280</v>
      </c>
      <c r="D193" s="727"/>
      <c r="E193" s="727"/>
      <c r="F193" s="727"/>
      <c r="G193" s="727"/>
      <c r="H193" s="727"/>
      <c r="I193" s="727"/>
      <c r="J193" s="727"/>
      <c r="K193" s="727"/>
      <c r="L193" s="727"/>
      <c r="M193" s="727"/>
      <c r="N193" s="727"/>
      <c r="O193" s="727"/>
    </row>
    <row r="194" spans="1:15" ht="32.25" customHeight="1">
      <c r="A194" s="303"/>
      <c r="B194" s="308"/>
      <c r="C194" s="678"/>
      <c r="D194" s="727"/>
      <c r="E194" s="727"/>
      <c r="F194" s="727"/>
      <c r="G194" s="727"/>
      <c r="H194" s="727"/>
      <c r="I194" s="727"/>
      <c r="J194" s="727"/>
      <c r="K194" s="727"/>
      <c r="L194" s="727"/>
      <c r="M194" s="727"/>
      <c r="N194" s="727"/>
      <c r="O194" s="727"/>
    </row>
    <row r="195" spans="1:15" ht="25.5" customHeight="1">
      <c r="A195" s="303"/>
      <c r="B195" s="308"/>
      <c r="C195" s="678" t="s">
        <v>274</v>
      </c>
      <c r="D195" s="723"/>
      <c r="E195" s="723"/>
      <c r="F195" s="723"/>
      <c r="G195" s="723"/>
      <c r="H195" s="723"/>
      <c r="I195" s="723"/>
      <c r="J195" s="723"/>
      <c r="K195" s="723"/>
      <c r="L195" s="723"/>
      <c r="M195" s="723"/>
      <c r="N195" s="723"/>
      <c r="O195" s="723"/>
    </row>
    <row r="196" spans="1:15">
      <c r="A196" s="303"/>
      <c r="B196" s="308"/>
      <c r="C196" s="678"/>
      <c r="D196" s="723"/>
      <c r="E196" s="723"/>
      <c r="F196" s="723"/>
      <c r="G196" s="723"/>
      <c r="H196" s="723"/>
      <c r="I196" s="723"/>
      <c r="J196" s="723"/>
      <c r="K196" s="723"/>
      <c r="L196" s="723"/>
      <c r="M196" s="723"/>
      <c r="N196" s="723"/>
      <c r="O196" s="723"/>
    </row>
    <row r="197" spans="1:15" ht="24.75" customHeight="1">
      <c r="A197" s="303"/>
      <c r="B197" s="308"/>
      <c r="C197" s="678" t="s">
        <v>275</v>
      </c>
      <c r="D197" s="723"/>
      <c r="E197" s="723"/>
      <c r="F197" s="723"/>
      <c r="G197" s="723"/>
      <c r="H197" s="723"/>
      <c r="I197" s="723"/>
      <c r="J197" s="723"/>
      <c r="K197" s="723"/>
      <c r="L197" s="723"/>
      <c r="M197" s="723"/>
      <c r="N197" s="723"/>
      <c r="O197" s="723"/>
    </row>
    <row r="198" spans="1:15" ht="23.25" customHeight="1">
      <c r="A198" s="303"/>
      <c r="B198" s="308"/>
      <c r="C198" s="678"/>
      <c r="D198" s="723"/>
      <c r="E198" s="723"/>
      <c r="F198" s="723"/>
      <c r="G198" s="723"/>
      <c r="H198" s="723"/>
      <c r="I198" s="723"/>
      <c r="J198" s="723"/>
      <c r="K198" s="723"/>
      <c r="L198" s="723"/>
      <c r="M198" s="723"/>
      <c r="N198" s="723"/>
      <c r="O198" s="723"/>
    </row>
    <row r="199" spans="1:15">
      <c r="A199" s="303"/>
      <c r="B199" s="308"/>
      <c r="C199" s="725" t="s">
        <v>225</v>
      </c>
      <c r="D199" s="723"/>
      <c r="E199" s="723"/>
      <c r="F199" s="723"/>
      <c r="G199" s="723"/>
      <c r="H199" s="723"/>
      <c r="I199" s="723"/>
      <c r="J199" s="723"/>
      <c r="K199" s="723"/>
      <c r="L199" s="723"/>
      <c r="M199" s="723"/>
      <c r="N199" s="723"/>
      <c r="O199" s="723"/>
    </row>
    <row r="200" spans="1:15" ht="23.25" customHeight="1">
      <c r="A200" s="303"/>
      <c r="B200" s="308"/>
      <c r="C200" s="726"/>
      <c r="D200" s="723"/>
      <c r="E200" s="723"/>
      <c r="F200" s="723"/>
      <c r="G200" s="723"/>
      <c r="H200" s="723"/>
      <c r="I200" s="723"/>
      <c r="J200" s="723"/>
      <c r="K200" s="723"/>
      <c r="L200" s="723"/>
      <c r="M200" s="723"/>
      <c r="N200" s="723"/>
      <c r="O200" s="723"/>
    </row>
    <row r="201" spans="1:15">
      <c r="A201" s="303"/>
      <c r="B201" s="308"/>
      <c r="C201" s="719" t="s">
        <v>277</v>
      </c>
      <c r="D201" s="723"/>
      <c r="E201" s="723"/>
      <c r="F201" s="723"/>
      <c r="G201" s="723"/>
      <c r="H201" s="723"/>
      <c r="I201" s="723"/>
      <c r="J201" s="723"/>
      <c r="K201" s="723"/>
      <c r="L201" s="723"/>
      <c r="M201" s="723"/>
      <c r="N201" s="723"/>
      <c r="O201" s="723"/>
    </row>
    <row r="202" spans="1:15" ht="48" customHeight="1">
      <c r="A202" s="303"/>
      <c r="B202" s="308"/>
      <c r="C202" s="720"/>
      <c r="D202" s="723"/>
      <c r="E202" s="723"/>
      <c r="F202" s="723"/>
      <c r="G202" s="723"/>
      <c r="H202" s="723"/>
      <c r="I202" s="723"/>
      <c r="J202" s="723"/>
      <c r="K202" s="723"/>
      <c r="L202" s="723"/>
      <c r="M202" s="723"/>
      <c r="N202" s="723"/>
      <c r="O202" s="723"/>
    </row>
    <row r="203" spans="1:15" ht="26.25" customHeight="1">
      <c r="A203" s="303"/>
      <c r="B203" s="308"/>
      <c r="C203" s="721" t="s">
        <v>279</v>
      </c>
      <c r="D203" s="723"/>
      <c r="E203" s="723"/>
      <c r="F203" s="723"/>
      <c r="G203" s="723"/>
      <c r="H203" s="723"/>
      <c r="I203" s="723"/>
      <c r="J203" s="723"/>
      <c r="K203" s="723"/>
      <c r="L203" s="723"/>
      <c r="M203" s="723"/>
      <c r="N203" s="723"/>
      <c r="O203" s="723"/>
    </row>
    <row r="204" spans="1:15" ht="42.75" customHeight="1">
      <c r="A204" s="303"/>
      <c r="B204" s="308"/>
      <c r="C204" s="722"/>
      <c r="D204" s="723"/>
      <c r="E204" s="723"/>
      <c r="F204" s="723"/>
      <c r="G204" s="723"/>
      <c r="H204" s="723"/>
      <c r="I204" s="723"/>
      <c r="J204" s="723"/>
      <c r="K204" s="723"/>
      <c r="L204" s="723"/>
      <c r="M204" s="723"/>
      <c r="N204" s="723"/>
      <c r="O204" s="723"/>
    </row>
    <row r="205" spans="1:15">
      <c r="A205" s="303"/>
      <c r="B205" s="308"/>
      <c r="C205" s="719" t="s">
        <v>5</v>
      </c>
      <c r="D205" s="723"/>
      <c r="E205" s="723"/>
      <c r="F205" s="723"/>
      <c r="G205" s="723"/>
      <c r="H205" s="723"/>
      <c r="I205" s="723"/>
      <c r="J205" s="723"/>
      <c r="K205" s="723"/>
      <c r="L205" s="723"/>
      <c r="M205" s="723"/>
      <c r="N205" s="723"/>
      <c r="O205" s="723"/>
    </row>
    <row r="206" spans="1:15" ht="8.25" customHeight="1">
      <c r="A206" s="303"/>
      <c r="B206" s="308"/>
      <c r="C206" s="720"/>
      <c r="D206" s="723"/>
      <c r="E206" s="723"/>
      <c r="F206" s="723"/>
      <c r="G206" s="723"/>
      <c r="H206" s="723"/>
      <c r="I206" s="723"/>
      <c r="J206" s="723"/>
      <c r="K206" s="723"/>
      <c r="L206" s="723"/>
      <c r="M206" s="723"/>
      <c r="N206" s="723"/>
      <c r="O206" s="723"/>
    </row>
    <row r="207" spans="1:15">
      <c r="A207" s="303"/>
      <c r="B207" s="308"/>
      <c r="C207" s="678" t="s">
        <v>223</v>
      </c>
      <c r="D207" s="723"/>
      <c r="E207" s="723"/>
      <c r="F207" s="723"/>
      <c r="G207" s="723"/>
      <c r="H207" s="723"/>
      <c r="I207" s="723"/>
      <c r="J207" s="723"/>
      <c r="K207" s="723"/>
      <c r="L207" s="723"/>
      <c r="M207" s="723"/>
      <c r="N207" s="723"/>
      <c r="O207" s="723"/>
    </row>
    <row r="208" spans="1:15" ht="16" thickBot="1">
      <c r="A208" s="303"/>
      <c r="B208" s="309"/>
      <c r="C208" s="678"/>
      <c r="D208" s="723"/>
      <c r="E208" s="723"/>
      <c r="F208" s="723"/>
      <c r="G208" s="723"/>
      <c r="H208" s="723"/>
      <c r="I208" s="723"/>
      <c r="J208" s="723"/>
      <c r="K208" s="723"/>
      <c r="L208" s="723"/>
      <c r="M208" s="723"/>
      <c r="N208" s="723"/>
      <c r="O208" s="723"/>
    </row>
    <row r="209" spans="1:15" ht="40.5" customHeight="1">
      <c r="A209" s="314" t="s">
        <v>130</v>
      </c>
      <c r="B209" s="666" t="s">
        <v>230</v>
      </c>
      <c r="C209" s="316" t="s">
        <v>109</v>
      </c>
      <c r="D209" s="299">
        <f>D211+D230+D232</f>
        <v>0</v>
      </c>
      <c r="E209" s="299">
        <f t="shared" ref="E209:O209" si="47">E211+E230+E232</f>
        <v>0</v>
      </c>
      <c r="F209" s="299">
        <f t="shared" si="47"/>
        <v>0</v>
      </c>
      <c r="G209" s="299">
        <f t="shared" si="47"/>
        <v>370000</v>
      </c>
      <c r="H209" s="299">
        <f t="shared" si="47"/>
        <v>370000</v>
      </c>
      <c r="I209" s="299">
        <f t="shared" si="47"/>
        <v>0</v>
      </c>
      <c r="J209" s="299">
        <f t="shared" si="47"/>
        <v>370000</v>
      </c>
      <c r="K209" s="299">
        <f t="shared" si="47"/>
        <v>370000</v>
      </c>
      <c r="L209" s="299">
        <f t="shared" si="47"/>
        <v>0</v>
      </c>
      <c r="M209" s="299">
        <f t="shared" si="47"/>
        <v>370000</v>
      </c>
      <c r="N209" s="299">
        <f t="shared" si="47"/>
        <v>370000</v>
      </c>
      <c r="O209" s="299">
        <f t="shared" si="47"/>
        <v>0</v>
      </c>
    </row>
    <row r="210" spans="1:15" ht="23.25" customHeight="1">
      <c r="A210" s="303"/>
      <c r="B210" s="667"/>
      <c r="C210" s="310"/>
      <c r="D210" s="299"/>
      <c r="E210" s="299"/>
      <c r="F210" s="299"/>
      <c r="G210" s="299"/>
      <c r="H210" s="299"/>
      <c r="I210" s="299"/>
      <c r="J210" s="299"/>
      <c r="K210" s="299"/>
      <c r="L210" s="299"/>
      <c r="M210" s="299"/>
      <c r="N210" s="299"/>
      <c r="O210" s="299"/>
    </row>
    <row r="211" spans="1:15" ht="32.25" customHeight="1">
      <c r="A211" s="671"/>
      <c r="B211" s="667"/>
      <c r="C211" s="697" t="s">
        <v>3</v>
      </c>
      <c r="D211" s="665"/>
      <c r="E211" s="665"/>
      <c r="F211" s="665"/>
      <c r="G211" s="665">
        <f>G214</f>
        <v>0</v>
      </c>
      <c r="H211" s="665">
        <f>H214</f>
        <v>0</v>
      </c>
      <c r="I211" s="665"/>
      <c r="J211" s="665">
        <f>J214</f>
        <v>0</v>
      </c>
      <c r="K211" s="665">
        <f>K214</f>
        <v>0</v>
      </c>
      <c r="L211" s="665"/>
      <c r="M211" s="665">
        <f>M214</f>
        <v>0</v>
      </c>
      <c r="N211" s="665">
        <f>N214</f>
        <v>0</v>
      </c>
      <c r="O211" s="665"/>
    </row>
    <row r="212" spans="1:15" ht="45" customHeight="1">
      <c r="A212" s="671"/>
      <c r="B212" s="667"/>
      <c r="C212" s="697"/>
      <c r="D212" s="665"/>
      <c r="E212" s="665"/>
      <c r="F212" s="665"/>
      <c r="G212" s="665"/>
      <c r="H212" s="665"/>
      <c r="I212" s="665"/>
      <c r="J212" s="665"/>
      <c r="K212" s="665"/>
      <c r="L212" s="665"/>
      <c r="M212" s="665"/>
      <c r="N212" s="665"/>
      <c r="O212" s="665"/>
    </row>
    <row r="213" spans="1:15" ht="18.75" customHeight="1">
      <c r="A213" s="303"/>
      <c r="B213" s="308"/>
      <c r="C213" s="310" t="s">
        <v>4</v>
      </c>
      <c r="D213" s="299"/>
      <c r="E213" s="299"/>
      <c r="F213" s="299"/>
      <c r="G213" s="299"/>
      <c r="H213" s="299"/>
      <c r="I213" s="299"/>
      <c r="J213" s="299"/>
      <c r="K213" s="299"/>
      <c r="L213" s="299"/>
      <c r="M213" s="299"/>
      <c r="N213" s="299"/>
      <c r="O213" s="299"/>
    </row>
    <row r="214" spans="1:15" ht="34.5" customHeight="1">
      <c r="A214" s="671"/>
      <c r="B214" s="676"/>
      <c r="C214" s="697" t="s">
        <v>110</v>
      </c>
      <c r="D214" s="665"/>
      <c r="E214" s="665"/>
      <c r="F214" s="665"/>
      <c r="G214" s="665">
        <f>G224</f>
        <v>0</v>
      </c>
      <c r="H214" s="665">
        <f>H224</f>
        <v>0</v>
      </c>
      <c r="I214" s="665"/>
      <c r="J214" s="665">
        <f>J224</f>
        <v>0</v>
      </c>
      <c r="K214" s="665">
        <f>K224</f>
        <v>0</v>
      </c>
      <c r="L214" s="665"/>
      <c r="M214" s="665">
        <f>M224</f>
        <v>0</v>
      </c>
      <c r="N214" s="665">
        <f>N224</f>
        <v>0</v>
      </c>
      <c r="O214" s="665"/>
    </row>
    <row r="215" spans="1:15" ht="27.75" customHeight="1">
      <c r="A215" s="671"/>
      <c r="B215" s="676"/>
      <c r="C215" s="697"/>
      <c r="D215" s="665"/>
      <c r="E215" s="665"/>
      <c r="F215" s="665"/>
      <c r="G215" s="665"/>
      <c r="H215" s="665"/>
      <c r="I215" s="665"/>
      <c r="J215" s="665"/>
      <c r="K215" s="665"/>
      <c r="L215" s="665"/>
      <c r="M215" s="665"/>
      <c r="N215" s="665"/>
      <c r="O215" s="665"/>
    </row>
    <row r="216" spans="1:15" ht="23.25" customHeight="1">
      <c r="A216" s="303"/>
      <c r="B216" s="263"/>
      <c r="C216" s="678" t="s">
        <v>221</v>
      </c>
      <c r="D216" s="723"/>
      <c r="E216" s="723"/>
      <c r="F216" s="723"/>
      <c r="G216" s="723"/>
      <c r="H216" s="723"/>
      <c r="I216" s="723"/>
      <c r="J216" s="723"/>
      <c r="K216" s="723"/>
      <c r="L216" s="723"/>
      <c r="M216" s="723"/>
      <c r="N216" s="723"/>
      <c r="O216" s="723"/>
    </row>
    <row r="217" spans="1:15" ht="23.25" customHeight="1">
      <c r="A217" s="303"/>
      <c r="B217" s="308"/>
      <c r="C217" s="678"/>
      <c r="D217" s="723"/>
      <c r="E217" s="723"/>
      <c r="F217" s="723"/>
      <c r="G217" s="723"/>
      <c r="H217" s="723"/>
      <c r="I217" s="723"/>
      <c r="J217" s="723"/>
      <c r="K217" s="723"/>
      <c r="L217" s="723"/>
      <c r="M217" s="723"/>
      <c r="N217" s="723"/>
      <c r="O217" s="723"/>
    </row>
    <row r="218" spans="1:15" ht="23.25" customHeight="1">
      <c r="A218" s="303"/>
      <c r="B218" s="308"/>
      <c r="C218" s="678" t="s">
        <v>280</v>
      </c>
      <c r="D218" s="727"/>
      <c r="E218" s="727"/>
      <c r="F218" s="727"/>
      <c r="G218" s="727"/>
      <c r="H218" s="727"/>
      <c r="I218" s="727"/>
      <c r="J218" s="727"/>
      <c r="K218" s="727"/>
      <c r="L218" s="727"/>
      <c r="M218" s="727"/>
      <c r="N218" s="727"/>
      <c r="O218" s="727"/>
    </row>
    <row r="219" spans="1:15" ht="23.25" customHeight="1">
      <c r="A219" s="303"/>
      <c r="B219" s="308"/>
      <c r="C219" s="678"/>
      <c r="D219" s="727"/>
      <c r="E219" s="727"/>
      <c r="F219" s="727"/>
      <c r="G219" s="727"/>
      <c r="H219" s="727"/>
      <c r="I219" s="727"/>
      <c r="J219" s="727"/>
      <c r="K219" s="727"/>
      <c r="L219" s="727"/>
      <c r="M219" s="727"/>
      <c r="N219" s="727"/>
      <c r="O219" s="727"/>
    </row>
    <row r="220" spans="1:15" ht="23.25" customHeight="1">
      <c r="A220" s="303"/>
      <c r="B220" s="308"/>
      <c r="C220" s="678" t="s">
        <v>274</v>
      </c>
      <c r="D220" s="723"/>
      <c r="E220" s="723"/>
      <c r="F220" s="723"/>
      <c r="G220" s="723"/>
      <c r="H220" s="723"/>
      <c r="I220" s="723"/>
      <c r="J220" s="723"/>
      <c r="K220" s="723"/>
      <c r="L220" s="723"/>
      <c r="M220" s="723"/>
      <c r="N220" s="723"/>
      <c r="O220" s="723"/>
    </row>
    <row r="221" spans="1:15" ht="23.25" customHeight="1">
      <c r="A221" s="303"/>
      <c r="B221" s="308"/>
      <c r="C221" s="678"/>
      <c r="D221" s="723"/>
      <c r="E221" s="723"/>
      <c r="F221" s="723"/>
      <c r="G221" s="723"/>
      <c r="H221" s="723"/>
      <c r="I221" s="723"/>
      <c r="J221" s="723"/>
      <c r="K221" s="723"/>
      <c r="L221" s="723"/>
      <c r="M221" s="723"/>
      <c r="N221" s="723"/>
      <c r="O221" s="723"/>
    </row>
    <row r="222" spans="1:15" ht="23.25" customHeight="1">
      <c r="A222" s="303"/>
      <c r="B222" s="308"/>
      <c r="C222" s="678" t="s">
        <v>275</v>
      </c>
      <c r="D222" s="723"/>
      <c r="E222" s="723"/>
      <c r="F222" s="723"/>
      <c r="G222" s="723"/>
      <c r="H222" s="723"/>
      <c r="I222" s="723"/>
      <c r="J222" s="723"/>
      <c r="K222" s="723"/>
      <c r="L222" s="723"/>
      <c r="M222" s="723"/>
      <c r="N222" s="723"/>
      <c r="O222" s="723"/>
    </row>
    <row r="223" spans="1:15" ht="34.5" customHeight="1">
      <c r="A223" s="303"/>
      <c r="B223" s="308"/>
      <c r="C223" s="678"/>
      <c r="D223" s="723"/>
      <c r="E223" s="723"/>
      <c r="F223" s="723"/>
      <c r="G223" s="723"/>
      <c r="H223" s="723"/>
      <c r="I223" s="723"/>
      <c r="J223" s="723"/>
      <c r="K223" s="723"/>
      <c r="L223" s="723"/>
      <c r="M223" s="723"/>
      <c r="N223" s="723"/>
      <c r="O223" s="723"/>
    </row>
    <row r="224" spans="1:15" ht="28.5" customHeight="1">
      <c r="A224" s="724"/>
      <c r="B224" s="676"/>
      <c r="C224" s="725" t="s">
        <v>225</v>
      </c>
      <c r="D224" s="665"/>
      <c r="E224" s="665"/>
      <c r="F224" s="665"/>
      <c r="G224" s="665">
        <f>H224+I224</f>
        <v>0</v>
      </c>
      <c r="H224" s="665">
        <v>0</v>
      </c>
      <c r="I224" s="665"/>
      <c r="J224" s="665">
        <f>K224+L224</f>
        <v>0</v>
      </c>
      <c r="K224" s="665">
        <v>0</v>
      </c>
      <c r="L224" s="665"/>
      <c r="M224" s="665">
        <f>N224+O224</f>
        <v>0</v>
      </c>
      <c r="N224" s="665">
        <v>0</v>
      </c>
      <c r="O224" s="665"/>
    </row>
    <row r="225" spans="1:15" ht="36" customHeight="1">
      <c r="A225" s="724"/>
      <c r="B225" s="676"/>
      <c r="C225" s="726"/>
      <c r="D225" s="665"/>
      <c r="E225" s="665"/>
      <c r="F225" s="665"/>
      <c r="G225" s="665"/>
      <c r="H225" s="665"/>
      <c r="I225" s="665"/>
      <c r="J225" s="665"/>
      <c r="K225" s="665"/>
      <c r="L225" s="665"/>
      <c r="M225" s="665"/>
      <c r="N225" s="665"/>
      <c r="O225" s="665"/>
    </row>
    <row r="226" spans="1:15" ht="29.25" customHeight="1">
      <c r="A226" s="318"/>
      <c r="B226" s="308"/>
      <c r="C226" s="719" t="s">
        <v>277</v>
      </c>
      <c r="D226" s="718"/>
      <c r="E226" s="718"/>
      <c r="F226" s="718"/>
      <c r="G226" s="718"/>
      <c r="H226" s="718"/>
      <c r="I226" s="718"/>
      <c r="J226" s="718"/>
      <c r="K226" s="718"/>
      <c r="L226" s="718"/>
      <c r="M226" s="718"/>
      <c r="N226" s="718"/>
      <c r="O226" s="718"/>
    </row>
    <row r="227" spans="1:15" ht="30" customHeight="1">
      <c r="A227" s="318"/>
      <c r="B227" s="308"/>
      <c r="C227" s="720"/>
      <c r="D227" s="718"/>
      <c r="E227" s="718"/>
      <c r="F227" s="718"/>
      <c r="G227" s="718"/>
      <c r="H227" s="718"/>
      <c r="I227" s="718"/>
      <c r="J227" s="718"/>
      <c r="K227" s="718"/>
      <c r="L227" s="718"/>
      <c r="M227" s="718"/>
      <c r="N227" s="718"/>
      <c r="O227" s="718"/>
    </row>
    <row r="228" spans="1:15" ht="37.5" customHeight="1">
      <c r="A228" s="318"/>
      <c r="B228" s="308"/>
      <c r="C228" s="721" t="s">
        <v>279</v>
      </c>
      <c r="D228" s="718"/>
      <c r="E228" s="718"/>
      <c r="F228" s="718"/>
      <c r="G228" s="718"/>
      <c r="H228" s="718"/>
      <c r="I228" s="718"/>
      <c r="J228" s="718"/>
      <c r="K228" s="718"/>
      <c r="L228" s="718"/>
      <c r="M228" s="718"/>
      <c r="N228" s="718"/>
      <c r="O228" s="718"/>
    </row>
    <row r="229" spans="1:15" ht="35.25" customHeight="1">
      <c r="A229" s="318"/>
      <c r="B229" s="308"/>
      <c r="C229" s="722"/>
      <c r="D229" s="718"/>
      <c r="E229" s="718"/>
      <c r="F229" s="718"/>
      <c r="G229" s="718"/>
      <c r="H229" s="718"/>
      <c r="I229" s="718"/>
      <c r="J229" s="718"/>
      <c r="K229" s="718"/>
      <c r="L229" s="718"/>
      <c r="M229" s="718"/>
      <c r="N229" s="718"/>
      <c r="O229" s="718"/>
    </row>
    <row r="230" spans="1:15">
      <c r="A230" s="318"/>
      <c r="B230" s="308"/>
      <c r="C230" s="719" t="s">
        <v>5</v>
      </c>
      <c r="D230" s="718"/>
      <c r="E230" s="718"/>
      <c r="F230" s="718"/>
      <c r="G230" s="718"/>
      <c r="H230" s="718"/>
      <c r="I230" s="718"/>
      <c r="J230" s="718"/>
      <c r="K230" s="718"/>
      <c r="L230" s="718"/>
      <c r="M230" s="718"/>
      <c r="N230" s="718"/>
      <c r="O230" s="718"/>
    </row>
    <row r="231" spans="1:15" ht="27" customHeight="1">
      <c r="A231" s="318"/>
      <c r="B231" s="308"/>
      <c r="C231" s="720"/>
      <c r="D231" s="718"/>
      <c r="E231" s="718"/>
      <c r="F231" s="718"/>
      <c r="G231" s="718"/>
      <c r="H231" s="718"/>
      <c r="I231" s="718"/>
      <c r="J231" s="718"/>
      <c r="K231" s="718"/>
      <c r="L231" s="718"/>
      <c r="M231" s="718"/>
      <c r="N231" s="718"/>
      <c r="O231" s="718"/>
    </row>
    <row r="232" spans="1:15">
      <c r="A232" s="318"/>
      <c r="B232" s="308"/>
      <c r="C232" s="678" t="s">
        <v>223</v>
      </c>
      <c r="D232" s="718">
        <v>0</v>
      </c>
      <c r="E232" s="718"/>
      <c r="F232" s="718"/>
      <c r="G232" s="665">
        <f>H232+I232</f>
        <v>370000</v>
      </c>
      <c r="H232" s="665">
        <v>370000</v>
      </c>
      <c r="I232" s="665"/>
      <c r="J232" s="665">
        <f>K232+L232</f>
        <v>370000</v>
      </c>
      <c r="K232" s="665">
        <v>370000</v>
      </c>
      <c r="L232" s="665"/>
      <c r="M232" s="665">
        <f>N232+O232</f>
        <v>370000</v>
      </c>
      <c r="N232" s="665">
        <v>370000</v>
      </c>
      <c r="O232" s="665"/>
    </row>
    <row r="233" spans="1:15" ht="17.25" customHeight="1" thickBot="1">
      <c r="A233" s="318"/>
      <c r="B233" s="308"/>
      <c r="C233" s="678"/>
      <c r="D233" s="718"/>
      <c r="E233" s="718"/>
      <c r="F233" s="718"/>
      <c r="G233" s="665"/>
      <c r="H233" s="665"/>
      <c r="I233" s="665"/>
      <c r="J233" s="665"/>
      <c r="K233" s="665"/>
      <c r="L233" s="665"/>
      <c r="M233" s="665"/>
      <c r="N233" s="665"/>
      <c r="O233" s="665"/>
    </row>
    <row r="234" spans="1:15" ht="40.5" customHeight="1">
      <c r="A234" s="314" t="s">
        <v>298</v>
      </c>
      <c r="B234" s="666" t="s">
        <v>442</v>
      </c>
      <c r="C234" s="316" t="s">
        <v>109</v>
      </c>
      <c r="D234" s="299">
        <f>D236+D255+D257</f>
        <v>8000</v>
      </c>
      <c r="E234" s="299">
        <f t="shared" ref="E234:O234" si="48">E236+E255+E257</f>
        <v>0</v>
      </c>
      <c r="F234" s="299">
        <f t="shared" si="48"/>
        <v>8000</v>
      </c>
      <c r="G234" s="299">
        <f t="shared" si="48"/>
        <v>78000</v>
      </c>
      <c r="H234" s="299">
        <f t="shared" si="48"/>
        <v>70000</v>
      </c>
      <c r="I234" s="299">
        <f t="shared" si="48"/>
        <v>8000</v>
      </c>
      <c r="J234" s="299">
        <f t="shared" si="48"/>
        <v>78000</v>
      </c>
      <c r="K234" s="299">
        <f t="shared" si="48"/>
        <v>70000</v>
      </c>
      <c r="L234" s="299">
        <f t="shared" si="48"/>
        <v>8000</v>
      </c>
      <c r="M234" s="299">
        <f t="shared" si="48"/>
        <v>8080.2</v>
      </c>
      <c r="N234" s="299">
        <f t="shared" si="48"/>
        <v>80.2</v>
      </c>
      <c r="O234" s="299">
        <f t="shared" si="48"/>
        <v>8000</v>
      </c>
    </row>
    <row r="235" spans="1:15" ht="23.25" customHeight="1">
      <c r="A235" s="303"/>
      <c r="B235" s="667"/>
      <c r="C235" s="310"/>
      <c r="D235" s="299"/>
      <c r="E235" s="299"/>
      <c r="F235" s="299"/>
      <c r="G235" s="299"/>
      <c r="H235" s="299"/>
      <c r="I235" s="299"/>
      <c r="J235" s="299"/>
      <c r="K235" s="299"/>
      <c r="L235" s="299"/>
      <c r="M235" s="299"/>
      <c r="N235" s="299"/>
      <c r="O235" s="299"/>
    </row>
    <row r="236" spans="1:15" ht="32.25" customHeight="1">
      <c r="A236" s="671"/>
      <c r="B236" s="667"/>
      <c r="C236" s="697" t="s">
        <v>3</v>
      </c>
      <c r="D236" s="665">
        <f>D239+D253</f>
        <v>8000</v>
      </c>
      <c r="E236" s="665">
        <f t="shared" ref="E236:O236" si="49">E239+E253</f>
        <v>0</v>
      </c>
      <c r="F236" s="665">
        <f t="shared" si="49"/>
        <v>8000</v>
      </c>
      <c r="G236" s="665">
        <f t="shared" si="49"/>
        <v>78000</v>
      </c>
      <c r="H236" s="665">
        <f t="shared" si="49"/>
        <v>70000</v>
      </c>
      <c r="I236" s="665">
        <f t="shared" si="49"/>
        <v>8000</v>
      </c>
      <c r="J236" s="665">
        <f t="shared" si="49"/>
        <v>78000</v>
      </c>
      <c r="K236" s="665">
        <f t="shared" si="49"/>
        <v>70000</v>
      </c>
      <c r="L236" s="665">
        <f t="shared" si="49"/>
        <v>8000</v>
      </c>
      <c r="M236" s="665">
        <f t="shared" si="49"/>
        <v>8080.2</v>
      </c>
      <c r="N236" s="665">
        <f>N239+N253</f>
        <v>80.2</v>
      </c>
      <c r="O236" s="665">
        <f t="shared" si="49"/>
        <v>8000</v>
      </c>
    </row>
    <row r="237" spans="1:15" ht="97.5" customHeight="1">
      <c r="A237" s="671"/>
      <c r="B237" s="667"/>
      <c r="C237" s="697"/>
      <c r="D237" s="665"/>
      <c r="E237" s="665"/>
      <c r="F237" s="665"/>
      <c r="G237" s="665"/>
      <c r="H237" s="665"/>
      <c r="I237" s="665"/>
      <c r="J237" s="665"/>
      <c r="K237" s="665"/>
      <c r="L237" s="665"/>
      <c r="M237" s="665"/>
      <c r="N237" s="665"/>
      <c r="O237" s="665"/>
    </row>
    <row r="238" spans="1:15" ht="18.75" customHeight="1">
      <c r="A238" s="303"/>
      <c r="B238" s="308"/>
      <c r="C238" s="310" t="s">
        <v>4</v>
      </c>
      <c r="D238" s="299"/>
      <c r="E238" s="299"/>
      <c r="F238" s="299"/>
      <c r="G238" s="299"/>
      <c r="H238" s="299"/>
      <c r="I238" s="299"/>
      <c r="J238" s="299"/>
      <c r="K238" s="299"/>
      <c r="L238" s="299"/>
      <c r="M238" s="299"/>
      <c r="N238" s="299"/>
      <c r="O238" s="299"/>
    </row>
    <row r="239" spans="1:15" ht="34.5" customHeight="1">
      <c r="A239" s="671"/>
      <c r="B239" s="676"/>
      <c r="C239" s="697" t="s">
        <v>110</v>
      </c>
      <c r="D239" s="728">
        <f>SUM(D241:D252)</f>
        <v>8000</v>
      </c>
      <c r="E239" s="728">
        <f t="shared" ref="E239:O239" si="50">SUM(E241:E252)</f>
        <v>0</v>
      </c>
      <c r="F239" s="728">
        <f>SUM(F241:F252)</f>
        <v>8000</v>
      </c>
      <c r="G239" s="728">
        <f t="shared" si="50"/>
        <v>78000</v>
      </c>
      <c r="H239" s="728">
        <f t="shared" si="50"/>
        <v>70000</v>
      </c>
      <c r="I239" s="728">
        <f t="shared" si="50"/>
        <v>8000</v>
      </c>
      <c r="J239" s="728">
        <f t="shared" si="50"/>
        <v>78000</v>
      </c>
      <c r="K239" s="728">
        <f t="shared" si="50"/>
        <v>70000</v>
      </c>
      <c r="L239" s="728">
        <f t="shared" si="50"/>
        <v>8000</v>
      </c>
      <c r="M239" s="728">
        <f t="shared" si="50"/>
        <v>8080.2</v>
      </c>
      <c r="N239" s="728">
        <f>SUM(N241:N252)</f>
        <v>80.2</v>
      </c>
      <c r="O239" s="728">
        <f t="shared" si="50"/>
        <v>8000</v>
      </c>
    </row>
    <row r="240" spans="1:15" ht="27.75" customHeight="1">
      <c r="A240" s="671"/>
      <c r="B240" s="676"/>
      <c r="C240" s="697"/>
      <c r="D240" s="729"/>
      <c r="E240" s="729"/>
      <c r="F240" s="729"/>
      <c r="G240" s="729"/>
      <c r="H240" s="729"/>
      <c r="I240" s="729"/>
      <c r="J240" s="729"/>
      <c r="K240" s="729"/>
      <c r="L240" s="729"/>
      <c r="M240" s="729"/>
      <c r="N240" s="729"/>
      <c r="O240" s="729"/>
    </row>
    <row r="241" spans="1:15" ht="23.25" customHeight="1">
      <c r="A241" s="303"/>
      <c r="B241" s="263"/>
      <c r="C241" s="678" t="s">
        <v>221</v>
      </c>
      <c r="D241" s="728">
        <f>E241+F241</f>
        <v>8000</v>
      </c>
      <c r="E241" s="723"/>
      <c r="F241" s="665">
        <v>8000</v>
      </c>
      <c r="G241" s="728">
        <f>H241+I241</f>
        <v>78000</v>
      </c>
      <c r="H241" s="728">
        <v>70000</v>
      </c>
      <c r="I241" s="665">
        <v>8000</v>
      </c>
      <c r="J241" s="728">
        <f>K241+L241</f>
        <v>78000</v>
      </c>
      <c r="K241" s="730">
        <v>70000</v>
      </c>
      <c r="L241" s="732">
        <v>8000</v>
      </c>
      <c r="M241" s="728">
        <f>N241+O241</f>
        <v>8080.2</v>
      </c>
      <c r="N241" s="732">
        <v>80.2</v>
      </c>
      <c r="O241" s="732">
        <v>8000</v>
      </c>
    </row>
    <row r="242" spans="1:15" ht="23.25" customHeight="1">
      <c r="A242" s="303"/>
      <c r="B242" s="308"/>
      <c r="C242" s="678"/>
      <c r="D242" s="729"/>
      <c r="E242" s="723"/>
      <c r="F242" s="665"/>
      <c r="G242" s="729"/>
      <c r="H242" s="733"/>
      <c r="I242" s="665"/>
      <c r="J242" s="729"/>
      <c r="K242" s="731"/>
      <c r="L242" s="729"/>
      <c r="M242" s="729"/>
      <c r="N242" s="729"/>
      <c r="O242" s="729"/>
    </row>
    <row r="243" spans="1:15" ht="23.25" customHeight="1">
      <c r="A243" s="303"/>
      <c r="B243" s="308"/>
      <c r="C243" s="678" t="s">
        <v>280</v>
      </c>
      <c r="D243" s="727"/>
      <c r="E243" s="727"/>
      <c r="F243" s="727"/>
      <c r="G243" s="727"/>
      <c r="H243" s="727"/>
      <c r="I243" s="727"/>
      <c r="J243" s="727"/>
      <c r="K243" s="727"/>
      <c r="L243" s="727"/>
      <c r="M243" s="727"/>
      <c r="N243" s="727"/>
      <c r="O243" s="727"/>
    </row>
    <row r="244" spans="1:15" ht="23.25" customHeight="1">
      <c r="A244" s="303"/>
      <c r="B244" s="308"/>
      <c r="C244" s="678"/>
      <c r="D244" s="727"/>
      <c r="E244" s="727"/>
      <c r="F244" s="727"/>
      <c r="G244" s="727"/>
      <c r="H244" s="727"/>
      <c r="I244" s="727"/>
      <c r="J244" s="727"/>
      <c r="K244" s="727"/>
      <c r="L244" s="727"/>
      <c r="M244" s="727"/>
      <c r="N244" s="727"/>
      <c r="O244" s="727"/>
    </row>
    <row r="245" spans="1:15" ht="23.25" customHeight="1">
      <c r="A245" s="303"/>
      <c r="B245" s="308"/>
      <c r="C245" s="678" t="s">
        <v>274</v>
      </c>
      <c r="D245" s="723"/>
      <c r="E245" s="723"/>
      <c r="F245" s="723"/>
      <c r="G245" s="723"/>
      <c r="H245" s="723"/>
      <c r="I245" s="723"/>
      <c r="J245" s="723"/>
      <c r="K245" s="723"/>
      <c r="L245" s="723"/>
      <c r="M245" s="723"/>
      <c r="N245" s="723"/>
      <c r="O245" s="723"/>
    </row>
    <row r="246" spans="1:15" ht="23.25" customHeight="1">
      <c r="A246" s="303"/>
      <c r="B246" s="308"/>
      <c r="C246" s="678"/>
      <c r="D246" s="723"/>
      <c r="E246" s="723"/>
      <c r="F246" s="723"/>
      <c r="G246" s="723"/>
      <c r="H246" s="723"/>
      <c r="I246" s="723"/>
      <c r="J246" s="723"/>
      <c r="K246" s="723"/>
      <c r="L246" s="723"/>
      <c r="M246" s="723"/>
      <c r="N246" s="723"/>
      <c r="O246" s="723"/>
    </row>
    <row r="247" spans="1:15" ht="23.25" customHeight="1">
      <c r="A247" s="303"/>
      <c r="B247" s="308"/>
      <c r="C247" s="678" t="s">
        <v>275</v>
      </c>
      <c r="D247" s="723"/>
      <c r="E247" s="723"/>
      <c r="F247" s="723"/>
      <c r="G247" s="723"/>
      <c r="H247" s="723"/>
      <c r="I247" s="723"/>
      <c r="J247" s="723"/>
      <c r="K247" s="723"/>
      <c r="L247" s="723"/>
      <c r="M247" s="723"/>
      <c r="N247" s="723"/>
      <c r="O247" s="723"/>
    </row>
    <row r="248" spans="1:15" ht="34.5" customHeight="1">
      <c r="A248" s="303"/>
      <c r="B248" s="308"/>
      <c r="C248" s="678"/>
      <c r="D248" s="723"/>
      <c r="E248" s="723"/>
      <c r="F248" s="723"/>
      <c r="G248" s="723"/>
      <c r="H248" s="723"/>
      <c r="I248" s="723"/>
      <c r="J248" s="723"/>
      <c r="K248" s="723"/>
      <c r="L248" s="723"/>
      <c r="M248" s="723"/>
      <c r="N248" s="723"/>
      <c r="O248" s="723"/>
    </row>
    <row r="249" spans="1:15" ht="28.5" customHeight="1">
      <c r="A249" s="724"/>
      <c r="B249" s="676"/>
      <c r="C249" s="725" t="s">
        <v>225</v>
      </c>
      <c r="D249" s="665"/>
      <c r="E249" s="665"/>
      <c r="F249" s="665"/>
      <c r="G249" s="665">
        <f>H249+I249</f>
        <v>0</v>
      </c>
      <c r="H249" s="665">
        <v>0</v>
      </c>
      <c r="I249" s="665"/>
      <c r="J249" s="665">
        <f>K249+L249</f>
        <v>0</v>
      </c>
      <c r="K249" s="665">
        <v>0</v>
      </c>
      <c r="L249" s="665"/>
      <c r="M249" s="665">
        <f>N249+O249</f>
        <v>0</v>
      </c>
      <c r="N249" s="665">
        <v>0</v>
      </c>
      <c r="O249" s="665"/>
    </row>
    <row r="250" spans="1:15" ht="36" customHeight="1">
      <c r="A250" s="724"/>
      <c r="B250" s="676"/>
      <c r="C250" s="726"/>
      <c r="D250" s="665"/>
      <c r="E250" s="665"/>
      <c r="F250" s="665"/>
      <c r="G250" s="665"/>
      <c r="H250" s="665"/>
      <c r="I250" s="665"/>
      <c r="J250" s="665"/>
      <c r="K250" s="665"/>
      <c r="L250" s="665"/>
      <c r="M250" s="665"/>
      <c r="N250" s="665"/>
      <c r="O250" s="665"/>
    </row>
    <row r="251" spans="1:15" ht="29.25" customHeight="1">
      <c r="A251" s="318"/>
      <c r="B251" s="308"/>
      <c r="C251" s="719" t="s">
        <v>277</v>
      </c>
      <c r="D251" s="718"/>
      <c r="E251" s="718"/>
      <c r="F251" s="718"/>
      <c r="G251" s="718"/>
      <c r="H251" s="718"/>
      <c r="I251" s="718"/>
      <c r="J251" s="718"/>
      <c r="K251" s="718"/>
      <c r="L251" s="718"/>
      <c r="M251" s="718"/>
      <c r="N251" s="718"/>
      <c r="O251" s="718"/>
    </row>
    <row r="252" spans="1:15" ht="30" customHeight="1">
      <c r="A252" s="318"/>
      <c r="B252" s="308"/>
      <c r="C252" s="720"/>
      <c r="D252" s="718"/>
      <c r="E252" s="718"/>
      <c r="F252" s="718"/>
      <c r="G252" s="718"/>
      <c r="H252" s="718"/>
      <c r="I252" s="718"/>
      <c r="J252" s="718"/>
      <c r="K252" s="718"/>
      <c r="L252" s="718"/>
      <c r="M252" s="718"/>
      <c r="N252" s="718"/>
      <c r="O252" s="718"/>
    </row>
    <row r="253" spans="1:15" ht="37.5" customHeight="1">
      <c r="A253" s="318"/>
      <c r="B253" s="308"/>
      <c r="C253" s="721" t="s">
        <v>279</v>
      </c>
      <c r="D253" s="718"/>
      <c r="E253" s="718"/>
      <c r="F253" s="718"/>
      <c r="G253" s="718"/>
      <c r="H253" s="718"/>
      <c r="I253" s="718"/>
      <c r="J253" s="718"/>
      <c r="K253" s="718"/>
      <c r="L253" s="718"/>
      <c r="M253" s="718"/>
      <c r="N253" s="718"/>
      <c r="O253" s="718"/>
    </row>
    <row r="254" spans="1:15" ht="35.25" customHeight="1">
      <c r="A254" s="318"/>
      <c r="B254" s="308"/>
      <c r="C254" s="722"/>
      <c r="D254" s="718"/>
      <c r="E254" s="718"/>
      <c r="F254" s="718"/>
      <c r="G254" s="718"/>
      <c r="H254" s="718"/>
      <c r="I254" s="718"/>
      <c r="J254" s="718"/>
      <c r="K254" s="718"/>
      <c r="L254" s="718"/>
      <c r="M254" s="718"/>
      <c r="N254" s="718"/>
      <c r="O254" s="718"/>
    </row>
    <row r="255" spans="1:15">
      <c r="A255" s="318"/>
      <c r="B255" s="308"/>
      <c r="C255" s="719" t="s">
        <v>5</v>
      </c>
      <c r="D255" s="718"/>
      <c r="E255" s="718"/>
      <c r="F255" s="718"/>
      <c r="G255" s="718"/>
      <c r="H255" s="718"/>
      <c r="I255" s="718"/>
      <c r="J255" s="718"/>
      <c r="K255" s="718"/>
      <c r="L255" s="718"/>
      <c r="M255" s="718"/>
      <c r="N255" s="718"/>
      <c r="O255" s="718"/>
    </row>
    <row r="256" spans="1:15" ht="27" customHeight="1">
      <c r="A256" s="318"/>
      <c r="B256" s="308"/>
      <c r="C256" s="720"/>
      <c r="D256" s="718"/>
      <c r="E256" s="718"/>
      <c r="F256" s="718"/>
      <c r="G256" s="718"/>
      <c r="H256" s="718"/>
      <c r="I256" s="718"/>
      <c r="J256" s="718"/>
      <c r="K256" s="718"/>
      <c r="L256" s="718"/>
      <c r="M256" s="718"/>
      <c r="N256" s="718"/>
      <c r="O256" s="718"/>
    </row>
    <row r="257" spans="1:15">
      <c r="A257" s="318"/>
      <c r="B257" s="308"/>
      <c r="C257" s="678" t="s">
        <v>223</v>
      </c>
      <c r="D257" s="718"/>
      <c r="E257" s="718"/>
      <c r="F257" s="718"/>
      <c r="G257" s="718"/>
      <c r="H257" s="718"/>
      <c r="I257" s="718"/>
      <c r="J257" s="718"/>
      <c r="K257" s="718"/>
      <c r="L257" s="718"/>
      <c r="M257" s="718"/>
      <c r="N257" s="718"/>
      <c r="O257" s="718"/>
    </row>
    <row r="258" spans="1:15" ht="17.25" customHeight="1">
      <c r="A258" s="318"/>
      <c r="B258" s="308"/>
      <c r="C258" s="678"/>
      <c r="D258" s="718"/>
      <c r="E258" s="718"/>
      <c r="F258" s="718"/>
      <c r="G258" s="718"/>
      <c r="H258" s="718"/>
      <c r="I258" s="718"/>
      <c r="J258" s="718"/>
      <c r="K258" s="718"/>
      <c r="L258" s="718"/>
      <c r="M258" s="718"/>
      <c r="N258" s="718"/>
      <c r="O258" s="718"/>
    </row>
    <row r="259" spans="1:15" ht="87" customHeight="1">
      <c r="A259" s="95" t="s">
        <v>231</v>
      </c>
      <c r="B259" s="317" t="s">
        <v>443</v>
      </c>
      <c r="C259" s="310" t="s">
        <v>109</v>
      </c>
      <c r="D259" s="299" t="s">
        <v>232</v>
      </c>
      <c r="E259" s="299"/>
      <c r="F259" s="299" t="s">
        <v>232</v>
      </c>
      <c r="G259" s="299" t="s">
        <v>232</v>
      </c>
      <c r="H259" s="299"/>
      <c r="I259" s="299" t="s">
        <v>232</v>
      </c>
      <c r="J259" s="299" t="s">
        <v>232</v>
      </c>
      <c r="K259" s="299"/>
      <c r="L259" s="299" t="s">
        <v>232</v>
      </c>
      <c r="M259" s="299" t="s">
        <v>232</v>
      </c>
      <c r="N259" s="299"/>
      <c r="O259" s="299" t="s">
        <v>232</v>
      </c>
    </row>
    <row r="260" spans="1:15" ht="15.75" customHeight="1">
      <c r="A260" s="96"/>
      <c r="B260" s="308"/>
      <c r="C260" s="310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6.5" customHeight="1">
      <c r="A261" s="96"/>
      <c r="B261" s="308"/>
      <c r="C261" s="716" t="s">
        <v>3</v>
      </c>
      <c r="D261" s="714"/>
      <c r="E261" s="714"/>
      <c r="F261" s="714"/>
      <c r="G261" s="714"/>
      <c r="H261" s="714"/>
      <c r="I261" s="714"/>
      <c r="J261" s="714"/>
      <c r="K261" s="714"/>
      <c r="L261" s="714"/>
      <c r="M261" s="714"/>
      <c r="N261" s="714"/>
      <c r="O261" s="714"/>
    </row>
    <row r="262" spans="1:15" ht="15" customHeight="1">
      <c r="A262" s="96"/>
      <c r="B262" s="308"/>
      <c r="C262" s="717"/>
      <c r="D262" s="715"/>
      <c r="E262" s="715"/>
      <c r="F262" s="715"/>
      <c r="G262" s="715"/>
      <c r="H262" s="715"/>
      <c r="I262" s="715"/>
      <c r="J262" s="715"/>
      <c r="K262" s="715"/>
      <c r="L262" s="715"/>
      <c r="M262" s="715"/>
      <c r="N262" s="715"/>
      <c r="O262" s="715"/>
    </row>
    <row r="263" spans="1:15" ht="11.25" customHeight="1">
      <c r="A263" s="96"/>
      <c r="B263" s="308"/>
      <c r="C263" s="716" t="s">
        <v>4</v>
      </c>
      <c r="D263" s="714"/>
      <c r="E263" s="714"/>
      <c r="F263" s="714"/>
      <c r="G263" s="714"/>
      <c r="H263" s="714"/>
      <c r="I263" s="714"/>
      <c r="J263" s="714"/>
      <c r="K263" s="714"/>
      <c r="L263" s="714"/>
      <c r="M263" s="714"/>
      <c r="N263" s="714"/>
      <c r="O263" s="714"/>
    </row>
    <row r="264" spans="1:15" ht="0.75" customHeight="1">
      <c r="A264" s="96"/>
      <c r="B264" s="308"/>
      <c r="C264" s="717"/>
      <c r="D264" s="715"/>
      <c r="E264" s="715"/>
      <c r="F264" s="715"/>
      <c r="G264" s="715"/>
      <c r="H264" s="715"/>
      <c r="I264" s="715"/>
      <c r="J264" s="715"/>
      <c r="K264" s="715"/>
      <c r="L264" s="715"/>
      <c r="M264" s="715"/>
      <c r="N264" s="715"/>
      <c r="O264" s="715"/>
    </row>
    <row r="265" spans="1:15" ht="26.25" customHeight="1">
      <c r="A265" s="96"/>
      <c r="B265" s="308"/>
      <c r="C265" s="716" t="s">
        <v>110</v>
      </c>
      <c r="D265" s="702"/>
      <c r="E265" s="702"/>
      <c r="F265" s="702"/>
      <c r="G265" s="702"/>
      <c r="H265" s="702"/>
      <c r="I265" s="702"/>
      <c r="J265" s="702"/>
      <c r="K265" s="702"/>
      <c r="L265" s="702"/>
      <c r="M265" s="702"/>
      <c r="N265" s="702"/>
      <c r="O265" s="702"/>
    </row>
    <row r="266" spans="1:15" ht="26.25" customHeight="1">
      <c r="A266" s="96"/>
      <c r="B266" s="308"/>
      <c r="C266" s="717"/>
      <c r="D266" s="703"/>
      <c r="E266" s="703"/>
      <c r="F266" s="703"/>
      <c r="G266" s="703"/>
      <c r="H266" s="703"/>
      <c r="I266" s="703"/>
      <c r="J266" s="703"/>
      <c r="K266" s="703"/>
      <c r="L266" s="703"/>
      <c r="M266" s="703"/>
      <c r="N266" s="703"/>
      <c r="O266" s="703"/>
    </row>
    <row r="267" spans="1:15" ht="18" customHeight="1">
      <c r="A267" s="96"/>
      <c r="B267" s="308"/>
      <c r="C267" s="710" t="s">
        <v>221</v>
      </c>
      <c r="D267" s="702"/>
      <c r="E267" s="702"/>
      <c r="F267" s="702"/>
      <c r="G267" s="702"/>
      <c r="H267" s="702"/>
      <c r="I267" s="702"/>
      <c r="J267" s="702"/>
      <c r="K267" s="702"/>
      <c r="L267" s="702"/>
      <c r="M267" s="702"/>
      <c r="N267" s="702"/>
      <c r="O267" s="702"/>
    </row>
    <row r="268" spans="1:15" ht="16.5" customHeight="1">
      <c r="A268" s="96"/>
      <c r="B268" s="263"/>
      <c r="C268" s="711"/>
      <c r="D268" s="703"/>
      <c r="E268" s="703"/>
      <c r="F268" s="703"/>
      <c r="G268" s="703"/>
      <c r="H268" s="703"/>
      <c r="I268" s="703"/>
      <c r="J268" s="703"/>
      <c r="K268" s="703"/>
      <c r="L268" s="703"/>
      <c r="M268" s="703"/>
      <c r="N268" s="703"/>
      <c r="O268" s="703"/>
    </row>
    <row r="269" spans="1:15" ht="26.25" customHeight="1">
      <c r="A269" s="96"/>
      <c r="B269" s="308"/>
      <c r="C269" s="712" t="s">
        <v>280</v>
      </c>
      <c r="D269" s="702"/>
      <c r="E269" s="702"/>
      <c r="F269" s="702"/>
      <c r="G269" s="702"/>
      <c r="H269" s="702"/>
      <c r="I269" s="702"/>
      <c r="J269" s="702"/>
      <c r="K269" s="702"/>
      <c r="L269" s="702"/>
      <c r="M269" s="702"/>
      <c r="N269" s="702"/>
      <c r="O269" s="702"/>
    </row>
    <row r="270" spans="1:15" ht="33" customHeight="1">
      <c r="A270" s="96"/>
      <c r="B270" s="308"/>
      <c r="C270" s="713"/>
      <c r="D270" s="703"/>
      <c r="E270" s="703"/>
      <c r="F270" s="703"/>
      <c r="G270" s="703"/>
      <c r="H270" s="703"/>
      <c r="I270" s="703"/>
      <c r="J270" s="703"/>
      <c r="K270" s="703"/>
      <c r="L270" s="703"/>
      <c r="M270" s="703"/>
      <c r="N270" s="703"/>
      <c r="O270" s="703"/>
    </row>
    <row r="271" spans="1:15" ht="26.25" customHeight="1">
      <c r="A271" s="96"/>
      <c r="B271" s="308"/>
      <c r="C271" s="710" t="s">
        <v>274</v>
      </c>
      <c r="D271" s="702"/>
      <c r="E271" s="702"/>
      <c r="F271" s="702"/>
      <c r="G271" s="702"/>
      <c r="H271" s="702"/>
      <c r="I271" s="702"/>
      <c r="J271" s="702"/>
      <c r="K271" s="702"/>
      <c r="L271" s="702"/>
      <c r="M271" s="702"/>
      <c r="N271" s="702"/>
      <c r="O271" s="702"/>
    </row>
    <row r="272" spans="1:15" ht="12" customHeight="1">
      <c r="A272" s="96"/>
      <c r="B272" s="308"/>
      <c r="C272" s="711"/>
      <c r="D272" s="703"/>
      <c r="E272" s="703"/>
      <c r="F272" s="703"/>
      <c r="G272" s="703"/>
      <c r="H272" s="703"/>
      <c r="I272" s="703"/>
      <c r="J272" s="703"/>
      <c r="K272" s="703"/>
      <c r="L272" s="703"/>
      <c r="M272" s="703"/>
      <c r="N272" s="703"/>
      <c r="O272" s="703"/>
    </row>
    <row r="273" spans="1:15" ht="26.25" customHeight="1">
      <c r="A273" s="96"/>
      <c r="B273" s="308"/>
      <c r="C273" s="710" t="s">
        <v>275</v>
      </c>
      <c r="D273" s="702"/>
      <c r="E273" s="702"/>
      <c r="F273" s="702"/>
      <c r="G273" s="702"/>
      <c r="H273" s="702"/>
      <c r="I273" s="702"/>
      <c r="J273" s="702"/>
      <c r="K273" s="702"/>
      <c r="L273" s="702"/>
      <c r="M273" s="702"/>
      <c r="N273" s="702"/>
      <c r="O273" s="702"/>
    </row>
    <row r="274" spans="1:15" ht="21" customHeight="1">
      <c r="A274" s="96"/>
      <c r="B274" s="308"/>
      <c r="C274" s="711"/>
      <c r="D274" s="703"/>
      <c r="E274" s="703"/>
      <c r="F274" s="703"/>
      <c r="G274" s="703"/>
      <c r="H274" s="703"/>
      <c r="I274" s="703"/>
      <c r="J274" s="703"/>
      <c r="K274" s="703"/>
      <c r="L274" s="703"/>
      <c r="M274" s="703"/>
      <c r="N274" s="703"/>
      <c r="O274" s="703"/>
    </row>
    <row r="275" spans="1:15" ht="26.25" customHeight="1">
      <c r="A275" s="96"/>
      <c r="B275" s="308"/>
      <c r="C275" s="708" t="s">
        <v>225</v>
      </c>
      <c r="D275" s="702"/>
      <c r="E275" s="702"/>
      <c r="F275" s="702"/>
      <c r="G275" s="702"/>
      <c r="H275" s="702"/>
      <c r="I275" s="702"/>
      <c r="J275" s="702"/>
      <c r="K275" s="702"/>
      <c r="L275" s="702"/>
      <c r="M275" s="702"/>
      <c r="N275" s="702"/>
      <c r="O275" s="702"/>
    </row>
    <row r="276" spans="1:15" ht="9" customHeight="1">
      <c r="A276" s="96"/>
      <c r="B276" s="308"/>
      <c r="C276" s="709"/>
      <c r="D276" s="703"/>
      <c r="E276" s="703"/>
      <c r="F276" s="703"/>
      <c r="G276" s="703"/>
      <c r="H276" s="703"/>
      <c r="I276" s="703"/>
      <c r="J276" s="703"/>
      <c r="K276" s="703"/>
      <c r="L276" s="703"/>
      <c r="M276" s="703"/>
      <c r="N276" s="703"/>
      <c r="O276" s="703"/>
    </row>
    <row r="277" spans="1:15" ht="26.25" customHeight="1">
      <c r="A277" s="96"/>
      <c r="B277" s="308"/>
      <c r="C277" s="704" t="s">
        <v>277</v>
      </c>
      <c r="D277" s="702"/>
      <c r="E277" s="702"/>
      <c r="F277" s="702"/>
      <c r="G277" s="702"/>
      <c r="H277" s="702"/>
      <c r="I277" s="702"/>
      <c r="J277" s="702"/>
      <c r="K277" s="702"/>
      <c r="L277" s="702"/>
      <c r="M277" s="702"/>
      <c r="N277" s="702"/>
      <c r="O277" s="702"/>
    </row>
    <row r="278" spans="1:15" ht="19.5" customHeight="1">
      <c r="A278" s="96"/>
      <c r="B278" s="308"/>
      <c r="C278" s="705"/>
      <c r="D278" s="703"/>
      <c r="E278" s="703"/>
      <c r="F278" s="703"/>
      <c r="G278" s="703"/>
      <c r="H278" s="703"/>
      <c r="I278" s="703"/>
      <c r="J278" s="703"/>
      <c r="K278" s="703"/>
      <c r="L278" s="703"/>
      <c r="M278" s="703"/>
      <c r="N278" s="703"/>
      <c r="O278" s="703"/>
    </row>
    <row r="279" spans="1:15" ht="39" customHeight="1">
      <c r="A279" s="96"/>
      <c r="B279" s="308"/>
      <c r="C279" s="706" t="s">
        <v>279</v>
      </c>
      <c r="D279" s="702"/>
      <c r="E279" s="702"/>
      <c r="F279" s="702"/>
      <c r="G279" s="702"/>
      <c r="H279" s="702"/>
      <c r="I279" s="702"/>
      <c r="J279" s="702"/>
      <c r="K279" s="702"/>
      <c r="L279" s="702"/>
      <c r="M279" s="702"/>
      <c r="N279" s="702"/>
      <c r="O279" s="702"/>
    </row>
    <row r="280" spans="1:15" ht="26.25" customHeight="1">
      <c r="A280" s="96"/>
      <c r="B280" s="308"/>
      <c r="C280" s="707"/>
      <c r="D280" s="703"/>
      <c r="E280" s="703"/>
      <c r="F280" s="703"/>
      <c r="G280" s="703"/>
      <c r="H280" s="703"/>
      <c r="I280" s="703"/>
      <c r="J280" s="703"/>
      <c r="K280" s="703"/>
      <c r="L280" s="703"/>
      <c r="M280" s="703"/>
      <c r="N280" s="703"/>
      <c r="O280" s="703"/>
    </row>
    <row r="281" spans="1:15" ht="8.25" customHeight="1">
      <c r="A281" s="96"/>
      <c r="B281" s="308"/>
      <c r="C281" s="704" t="s">
        <v>5</v>
      </c>
      <c r="D281" s="702"/>
      <c r="E281" s="702"/>
      <c r="F281" s="702"/>
      <c r="G281" s="702"/>
      <c r="H281" s="702"/>
      <c r="I281" s="702"/>
      <c r="J281" s="702"/>
      <c r="K281" s="702"/>
      <c r="L281" s="702"/>
      <c r="M281" s="702"/>
      <c r="N281" s="702"/>
      <c r="O281" s="702"/>
    </row>
    <row r="282" spans="1:15" ht="6" customHeight="1">
      <c r="A282" s="96"/>
      <c r="B282" s="308"/>
      <c r="C282" s="705"/>
      <c r="D282" s="703"/>
      <c r="E282" s="703"/>
      <c r="F282" s="703"/>
      <c r="G282" s="703"/>
      <c r="H282" s="703"/>
      <c r="I282" s="703"/>
      <c r="J282" s="703"/>
      <c r="K282" s="703"/>
      <c r="L282" s="703"/>
      <c r="M282" s="703"/>
      <c r="N282" s="703"/>
      <c r="O282" s="703"/>
    </row>
    <row r="283" spans="1:15" ht="10.5" customHeight="1">
      <c r="A283" s="96"/>
      <c r="B283" s="308"/>
      <c r="C283" s="678" t="s">
        <v>223</v>
      </c>
      <c r="D283" s="698"/>
      <c r="E283" s="698"/>
      <c r="F283" s="698"/>
      <c r="G283" s="698"/>
      <c r="H283" s="698"/>
      <c r="I283" s="698"/>
      <c r="J283" s="698"/>
      <c r="K283" s="698"/>
      <c r="L283" s="698"/>
      <c r="M283" s="698"/>
      <c r="N283" s="698"/>
      <c r="O283" s="698"/>
    </row>
    <row r="284" spans="1:15" ht="11.25" customHeight="1">
      <c r="A284" s="96"/>
      <c r="B284" s="308"/>
      <c r="C284" s="678"/>
      <c r="D284" s="699"/>
      <c r="E284" s="699"/>
      <c r="F284" s="699"/>
      <c r="G284" s="699"/>
      <c r="H284" s="699"/>
      <c r="I284" s="699"/>
      <c r="J284" s="699"/>
      <c r="K284" s="699"/>
      <c r="L284" s="699"/>
      <c r="M284" s="699"/>
      <c r="N284" s="699"/>
      <c r="O284" s="699"/>
    </row>
    <row r="285" spans="1:15" ht="117.75" customHeight="1">
      <c r="A285" s="18" t="s">
        <v>233</v>
      </c>
      <c r="B285" s="700" t="s">
        <v>444</v>
      </c>
      <c r="C285" s="310" t="s">
        <v>109</v>
      </c>
      <c r="D285" s="299">
        <f>SUM(E285:F285)</f>
        <v>567831.9</v>
      </c>
      <c r="E285" s="299"/>
      <c r="F285" s="299">
        <f>F298</f>
        <v>567831.9</v>
      </c>
      <c r="G285" s="299">
        <f>SUM(H285:I285)</f>
        <v>567831.9</v>
      </c>
      <c r="H285" s="299"/>
      <c r="I285" s="299">
        <f>I298</f>
        <v>567831.9</v>
      </c>
      <c r="J285" s="299">
        <f>SUM(K285:L285)</f>
        <v>567831.9</v>
      </c>
      <c r="K285" s="299"/>
      <c r="L285" s="299">
        <f>L298</f>
        <v>567831.9</v>
      </c>
      <c r="M285" s="299">
        <f>SUM(N285:O285)</f>
        <v>567699.80000000005</v>
      </c>
      <c r="N285" s="299"/>
      <c r="O285" s="299">
        <f>O298</f>
        <v>567699.80000000005</v>
      </c>
    </row>
    <row r="286" spans="1:15" ht="18.75" customHeight="1">
      <c r="A286" s="94"/>
      <c r="B286" s="676"/>
      <c r="C286" s="310"/>
      <c r="D286" s="299"/>
      <c r="E286" s="299"/>
      <c r="F286" s="299"/>
      <c r="G286" s="299"/>
      <c r="H286" s="299"/>
      <c r="I286" s="299"/>
      <c r="J286" s="299"/>
      <c r="K286" s="299"/>
      <c r="L286" s="299"/>
      <c r="M286" s="299"/>
      <c r="N286" s="299"/>
      <c r="O286" s="299"/>
    </row>
    <row r="287" spans="1:15" ht="37.5" customHeight="1">
      <c r="A287" s="94"/>
      <c r="B287" s="676"/>
      <c r="C287" s="316" t="s">
        <v>3</v>
      </c>
      <c r="D287" s="299"/>
      <c r="E287" s="299"/>
      <c r="F287" s="299"/>
      <c r="G287" s="299"/>
      <c r="H287" s="299"/>
      <c r="I287" s="299"/>
      <c r="J287" s="299"/>
      <c r="K287" s="299"/>
      <c r="L287" s="299"/>
      <c r="M287" s="299"/>
      <c r="N287" s="299"/>
      <c r="O287" s="299"/>
    </row>
    <row r="288" spans="1:15" ht="21.75" customHeight="1">
      <c r="A288" s="94"/>
      <c r="B288" s="676"/>
      <c r="C288" s="310" t="s">
        <v>4</v>
      </c>
      <c r="D288" s="299"/>
      <c r="E288" s="299"/>
      <c r="F288" s="299"/>
      <c r="G288" s="299"/>
      <c r="H288" s="299"/>
      <c r="I288" s="299"/>
      <c r="J288" s="299"/>
      <c r="K288" s="299"/>
      <c r="L288" s="299"/>
      <c r="M288" s="299"/>
      <c r="N288" s="299"/>
      <c r="O288" s="299"/>
    </row>
    <row r="289" spans="1:15" ht="69.75" customHeight="1">
      <c r="A289" s="94"/>
      <c r="B289" s="676"/>
      <c r="C289" s="316" t="s">
        <v>110</v>
      </c>
      <c r="D289" s="299"/>
      <c r="E289" s="299"/>
      <c r="F289" s="299"/>
      <c r="G289" s="299"/>
      <c r="H289" s="299"/>
      <c r="I289" s="299"/>
      <c r="J289" s="299"/>
      <c r="K289" s="299"/>
      <c r="L289" s="299"/>
      <c r="M289" s="299"/>
      <c r="N289" s="299"/>
      <c r="O289" s="299"/>
    </row>
    <row r="290" spans="1:15" ht="42.75" customHeight="1">
      <c r="A290" s="94"/>
      <c r="B290" s="676"/>
      <c r="C290" s="310" t="s">
        <v>221</v>
      </c>
      <c r="D290" s="299"/>
      <c r="E290" s="299"/>
      <c r="F290" s="299"/>
      <c r="G290" s="299"/>
      <c r="H290" s="299"/>
      <c r="I290" s="299"/>
      <c r="J290" s="299"/>
      <c r="K290" s="299"/>
      <c r="L290" s="299"/>
      <c r="M290" s="299"/>
      <c r="N290" s="299"/>
      <c r="O290" s="299"/>
    </row>
    <row r="291" spans="1:15" ht="49.5" customHeight="1">
      <c r="A291" s="94"/>
      <c r="B291" s="676"/>
      <c r="C291" s="264" t="s">
        <v>280</v>
      </c>
      <c r="D291" s="299"/>
      <c r="E291" s="299"/>
      <c r="F291" s="299"/>
      <c r="G291" s="299"/>
      <c r="H291" s="299"/>
      <c r="I291" s="299"/>
      <c r="J291" s="299"/>
      <c r="K291" s="299"/>
      <c r="L291" s="299"/>
      <c r="M291" s="299"/>
      <c r="N291" s="299"/>
      <c r="O291" s="299"/>
    </row>
    <row r="292" spans="1:15" ht="42" customHeight="1">
      <c r="A292" s="94"/>
      <c r="B292" s="676"/>
      <c r="C292" s="310" t="s">
        <v>274</v>
      </c>
      <c r="D292" s="299"/>
      <c r="E292" s="299"/>
      <c r="F292" s="299"/>
      <c r="G292" s="299"/>
      <c r="H292" s="299"/>
      <c r="I292" s="299"/>
      <c r="J292" s="299"/>
      <c r="K292" s="299"/>
      <c r="L292" s="299"/>
      <c r="M292" s="299"/>
      <c r="N292" s="299"/>
      <c r="O292" s="299"/>
    </row>
    <row r="293" spans="1:15" ht="54.75" customHeight="1">
      <c r="A293" s="94"/>
      <c r="B293" s="676"/>
      <c r="C293" s="310" t="s">
        <v>275</v>
      </c>
      <c r="D293" s="299"/>
      <c r="E293" s="299"/>
      <c r="F293" s="299"/>
      <c r="G293" s="299"/>
      <c r="H293" s="299"/>
      <c r="I293" s="299"/>
      <c r="J293" s="299"/>
      <c r="K293" s="299"/>
      <c r="L293" s="299"/>
      <c r="M293" s="299"/>
      <c r="N293" s="299"/>
      <c r="O293" s="299"/>
    </row>
    <row r="294" spans="1:15" ht="49.5" customHeight="1">
      <c r="A294" s="94"/>
      <c r="B294" s="676"/>
      <c r="C294" s="310" t="s">
        <v>111</v>
      </c>
      <c r="D294" s="299"/>
      <c r="E294" s="299"/>
      <c r="F294" s="299"/>
      <c r="G294" s="299"/>
      <c r="H294" s="299"/>
      <c r="I294" s="299"/>
      <c r="J294" s="299"/>
      <c r="K294" s="299"/>
      <c r="L294" s="299"/>
      <c r="M294" s="299"/>
      <c r="N294" s="299"/>
      <c r="O294" s="299"/>
    </row>
    <row r="295" spans="1:15" ht="47.25" customHeight="1">
      <c r="A295" s="94"/>
      <c r="B295" s="667"/>
      <c r="C295" s="310" t="s">
        <v>277</v>
      </c>
      <c r="D295" s="299"/>
      <c r="E295" s="299"/>
      <c r="F295" s="299"/>
      <c r="G295" s="299"/>
      <c r="H295" s="299"/>
      <c r="I295" s="299"/>
      <c r="J295" s="299"/>
      <c r="K295" s="299"/>
      <c r="L295" s="299"/>
      <c r="M295" s="299"/>
      <c r="N295" s="299"/>
      <c r="O295" s="299"/>
    </row>
    <row r="296" spans="1:15" ht="66.75" customHeight="1">
      <c r="A296" s="94"/>
      <c r="B296" s="667"/>
      <c r="C296" s="316" t="s">
        <v>279</v>
      </c>
      <c r="D296" s="299"/>
      <c r="E296" s="299"/>
      <c r="F296" s="299"/>
      <c r="G296" s="299"/>
      <c r="H296" s="299"/>
      <c r="I296" s="299"/>
      <c r="J296" s="299"/>
      <c r="K296" s="299"/>
      <c r="L296" s="299"/>
      <c r="M296" s="299"/>
      <c r="N296" s="299"/>
      <c r="O296" s="299"/>
    </row>
    <row r="297" spans="1:15" ht="21" customHeight="1">
      <c r="A297" s="94"/>
      <c r="B297" s="667"/>
      <c r="C297" s="310" t="s">
        <v>5</v>
      </c>
      <c r="D297" s="299"/>
      <c r="E297" s="299"/>
      <c r="F297" s="299"/>
      <c r="G297" s="299"/>
      <c r="H297" s="299"/>
      <c r="I297" s="299"/>
      <c r="J297" s="299"/>
      <c r="K297" s="299"/>
      <c r="L297" s="299"/>
      <c r="M297" s="299"/>
      <c r="N297" s="299"/>
      <c r="O297" s="299"/>
    </row>
    <row r="298" spans="1:15" ht="22.5" customHeight="1" thickBot="1">
      <c r="A298" s="97"/>
      <c r="B298" s="667"/>
      <c r="C298" s="310" t="s">
        <v>223</v>
      </c>
      <c r="D298" s="299">
        <f>SUM(E298:F298)</f>
        <v>567831.9</v>
      </c>
      <c r="E298" s="299"/>
      <c r="F298" s="299">
        <v>567831.9</v>
      </c>
      <c r="G298" s="299">
        <f>SUM(H298:I298)</f>
        <v>567831.9</v>
      </c>
      <c r="H298" s="299"/>
      <c r="I298" s="299">
        <v>567831.9</v>
      </c>
      <c r="J298" s="299">
        <f>SUM(K298:L298)</f>
        <v>567831.9</v>
      </c>
      <c r="K298" s="299"/>
      <c r="L298" s="299">
        <v>567831.9</v>
      </c>
      <c r="M298" s="299">
        <f>SUM(N298:O298)</f>
        <v>567699.80000000005</v>
      </c>
      <c r="N298" s="299"/>
      <c r="O298" s="299">
        <v>567699.80000000005</v>
      </c>
    </row>
    <row r="299" spans="1:15" ht="113.25" customHeight="1">
      <c r="A299" s="314" t="s">
        <v>234</v>
      </c>
      <c r="B299" s="265" t="s">
        <v>445</v>
      </c>
      <c r="C299" s="310" t="s">
        <v>109</v>
      </c>
      <c r="D299" s="299">
        <f>D308+D312</f>
        <v>770000</v>
      </c>
      <c r="E299" s="299"/>
      <c r="F299" s="299">
        <f>F308+F312</f>
        <v>770000</v>
      </c>
      <c r="G299" s="299">
        <f>G308+G312</f>
        <v>770000</v>
      </c>
      <c r="H299" s="299"/>
      <c r="I299" s="299">
        <f>I308+I312</f>
        <v>770000</v>
      </c>
      <c r="J299" s="299">
        <f>J308+J312</f>
        <v>770000</v>
      </c>
      <c r="K299" s="299"/>
      <c r="L299" s="299">
        <f>L308+L312</f>
        <v>770000</v>
      </c>
      <c r="M299" s="299">
        <f>M308+M312</f>
        <v>768121.7</v>
      </c>
      <c r="N299" s="299"/>
      <c r="O299" s="299">
        <f>O308+O312</f>
        <v>768121.7</v>
      </c>
    </row>
    <row r="300" spans="1:15" ht="15.75" customHeight="1">
      <c r="A300" s="315"/>
      <c r="B300" s="266"/>
      <c r="C300" s="310"/>
      <c r="D300" s="299"/>
      <c r="E300" s="299"/>
      <c r="F300" s="299"/>
      <c r="G300" s="299"/>
      <c r="H300" s="299"/>
      <c r="I300" s="299"/>
      <c r="J300" s="299"/>
      <c r="K300" s="299"/>
      <c r="L300" s="299"/>
      <c r="M300" s="299"/>
      <c r="N300" s="299"/>
      <c r="O300" s="299"/>
    </row>
    <row r="301" spans="1:15" ht="37.5" customHeight="1">
      <c r="A301" s="315"/>
      <c r="B301" s="266"/>
      <c r="C301" s="267" t="s">
        <v>3</v>
      </c>
      <c r="D301" s="299"/>
      <c r="E301" s="299"/>
      <c r="F301" s="299"/>
      <c r="G301" s="299"/>
      <c r="H301" s="299"/>
      <c r="I301" s="299"/>
      <c r="J301" s="299"/>
      <c r="K301" s="299"/>
      <c r="L301" s="299"/>
      <c r="M301" s="299"/>
      <c r="N301" s="299"/>
      <c r="O301" s="299"/>
    </row>
    <row r="302" spans="1:15" ht="15.75" customHeight="1">
      <c r="A302" s="315"/>
      <c r="B302" s="266"/>
      <c r="C302" s="310"/>
      <c r="D302" s="299"/>
      <c r="E302" s="299"/>
      <c r="F302" s="299"/>
      <c r="G302" s="299"/>
      <c r="H302" s="299"/>
      <c r="I302" s="299"/>
      <c r="J302" s="299"/>
      <c r="K302" s="299"/>
      <c r="L302" s="299"/>
      <c r="M302" s="299"/>
      <c r="N302" s="299"/>
      <c r="O302" s="299"/>
    </row>
    <row r="303" spans="1:15" ht="60" customHeight="1">
      <c r="A303" s="315"/>
      <c r="B303" s="266"/>
      <c r="C303" s="267" t="s">
        <v>110</v>
      </c>
      <c r="D303" s="299"/>
      <c r="E303" s="299"/>
      <c r="F303" s="299"/>
      <c r="G303" s="299"/>
      <c r="H303" s="299"/>
      <c r="I303" s="299"/>
      <c r="J303" s="299"/>
      <c r="K303" s="299"/>
      <c r="L303" s="299"/>
      <c r="M303" s="299"/>
      <c r="N303" s="299"/>
      <c r="O303" s="299"/>
    </row>
    <row r="304" spans="1:15" ht="38.25" customHeight="1">
      <c r="A304" s="315"/>
      <c r="B304" s="266"/>
      <c r="C304" s="261" t="s">
        <v>221</v>
      </c>
      <c r="D304" s="299"/>
      <c r="E304" s="299"/>
      <c r="F304" s="299"/>
      <c r="G304" s="299"/>
      <c r="H304" s="299"/>
      <c r="I304" s="299"/>
      <c r="J304" s="299"/>
      <c r="K304" s="299"/>
      <c r="L304" s="299"/>
      <c r="M304" s="299"/>
      <c r="N304" s="299"/>
      <c r="O304" s="299"/>
    </row>
    <row r="305" spans="1:15" ht="51" customHeight="1">
      <c r="A305" s="315"/>
      <c r="B305" s="266"/>
      <c r="C305" s="261" t="s">
        <v>280</v>
      </c>
      <c r="D305" s="299"/>
      <c r="E305" s="299"/>
      <c r="F305" s="299"/>
      <c r="G305" s="299"/>
      <c r="H305" s="299"/>
      <c r="I305" s="299"/>
      <c r="J305" s="299"/>
      <c r="K305" s="299"/>
      <c r="L305" s="299"/>
      <c r="M305" s="299"/>
      <c r="N305" s="299"/>
      <c r="O305" s="299"/>
    </row>
    <row r="306" spans="1:15" ht="33.75" customHeight="1">
      <c r="A306" s="315"/>
      <c r="B306" s="266"/>
      <c r="C306" s="261" t="s">
        <v>274</v>
      </c>
      <c r="D306" s="299"/>
      <c r="E306" s="299"/>
      <c r="F306" s="299"/>
      <c r="G306" s="299"/>
      <c r="H306" s="299"/>
      <c r="I306" s="299"/>
      <c r="J306" s="299"/>
      <c r="K306" s="299"/>
      <c r="L306" s="299"/>
      <c r="M306" s="299"/>
      <c r="N306" s="299"/>
      <c r="O306" s="299"/>
    </row>
    <row r="307" spans="1:15" ht="51" customHeight="1">
      <c r="A307" s="315"/>
      <c r="B307" s="266"/>
      <c r="C307" s="264" t="s">
        <v>275</v>
      </c>
      <c r="D307" s="299"/>
      <c r="E307" s="299"/>
      <c r="F307" s="299"/>
      <c r="G307" s="299"/>
      <c r="H307" s="299"/>
      <c r="I307" s="299"/>
      <c r="J307" s="299"/>
      <c r="K307" s="299"/>
      <c r="L307" s="299"/>
      <c r="M307" s="299"/>
      <c r="N307" s="299"/>
      <c r="O307" s="299"/>
    </row>
    <row r="308" spans="1:15" ht="43.5" customHeight="1">
      <c r="A308" s="315"/>
      <c r="B308" s="266"/>
      <c r="C308" s="261" t="s">
        <v>111</v>
      </c>
      <c r="D308" s="299"/>
      <c r="E308" s="299"/>
      <c r="F308" s="299"/>
      <c r="G308" s="299"/>
      <c r="H308" s="299"/>
      <c r="I308" s="299"/>
      <c r="J308" s="299"/>
      <c r="K308" s="299"/>
      <c r="L308" s="299"/>
      <c r="M308" s="299"/>
      <c r="N308" s="299"/>
      <c r="O308" s="299"/>
    </row>
    <row r="309" spans="1:15" ht="46.5" customHeight="1">
      <c r="A309" s="315"/>
      <c r="B309" s="266"/>
      <c r="C309" s="261" t="s">
        <v>277</v>
      </c>
      <c r="D309" s="299"/>
      <c r="E309" s="299"/>
      <c r="F309" s="299"/>
      <c r="G309" s="299"/>
      <c r="H309" s="299"/>
      <c r="I309" s="299"/>
      <c r="J309" s="299"/>
      <c r="K309" s="299"/>
      <c r="L309" s="299"/>
      <c r="M309" s="299"/>
      <c r="N309" s="299"/>
      <c r="O309" s="299"/>
    </row>
    <row r="310" spans="1:15" ht="62.25" customHeight="1">
      <c r="A310" s="315"/>
      <c r="B310" s="266"/>
      <c r="C310" s="267" t="s">
        <v>279</v>
      </c>
      <c r="D310" s="39"/>
      <c r="E310" s="299"/>
      <c r="F310" s="299"/>
      <c r="G310" s="299"/>
      <c r="H310" s="299"/>
      <c r="I310" s="299"/>
      <c r="J310" s="299"/>
      <c r="K310" s="299"/>
      <c r="L310" s="299"/>
      <c r="M310" s="299"/>
      <c r="N310" s="299"/>
      <c r="O310" s="299"/>
    </row>
    <row r="311" spans="1:15" ht="21.75" customHeight="1">
      <c r="A311" s="315"/>
      <c r="B311" s="266"/>
      <c r="C311" s="261" t="s">
        <v>5</v>
      </c>
      <c r="D311" s="39"/>
      <c r="E311" s="299"/>
      <c r="F311" s="299"/>
      <c r="G311" s="299"/>
      <c r="H311" s="299"/>
      <c r="I311" s="299"/>
      <c r="J311" s="299"/>
      <c r="K311" s="299"/>
      <c r="L311" s="299"/>
      <c r="M311" s="299"/>
      <c r="N311" s="299"/>
      <c r="O311" s="299"/>
    </row>
    <row r="312" spans="1:15" ht="21.75" customHeight="1">
      <c r="A312" s="315"/>
      <c r="B312" s="268"/>
      <c r="C312" s="261" t="s">
        <v>223</v>
      </c>
      <c r="D312" s="299">
        <v>770000</v>
      </c>
      <c r="E312" s="299"/>
      <c r="F312" s="299">
        <v>770000</v>
      </c>
      <c r="G312" s="299">
        <v>770000</v>
      </c>
      <c r="H312" s="299"/>
      <c r="I312" s="299">
        <v>770000</v>
      </c>
      <c r="J312" s="299">
        <v>770000</v>
      </c>
      <c r="K312" s="299"/>
      <c r="L312" s="299">
        <v>770000</v>
      </c>
      <c r="M312" s="299">
        <v>768121.7</v>
      </c>
      <c r="N312" s="299"/>
      <c r="O312" s="299">
        <v>768121.7</v>
      </c>
    </row>
    <row r="313" spans="1:15" ht="71.25" customHeight="1">
      <c r="A313" s="330" t="s">
        <v>235</v>
      </c>
      <c r="B313" s="269" t="s">
        <v>446</v>
      </c>
      <c r="C313" s="316" t="s">
        <v>109</v>
      </c>
      <c r="D313" s="299">
        <f>D315+D318</f>
        <v>620861</v>
      </c>
      <c r="E313" s="299">
        <f>E326</f>
        <v>0</v>
      </c>
      <c r="F313" s="299">
        <f>F315+F318</f>
        <v>620861</v>
      </c>
      <c r="G313" s="299">
        <f>G315+G318</f>
        <v>620861</v>
      </c>
      <c r="H313" s="299">
        <f>H326</f>
        <v>0</v>
      </c>
      <c r="I313" s="299">
        <f>I315+I318</f>
        <v>620861</v>
      </c>
      <c r="J313" s="299">
        <f>J315+J318</f>
        <v>620861</v>
      </c>
      <c r="K313" s="299">
        <f>K326</f>
        <v>0</v>
      </c>
      <c r="L313" s="299">
        <f>L315+L318</f>
        <v>620861</v>
      </c>
      <c r="M313" s="299">
        <f>M315+M318</f>
        <v>129999.9</v>
      </c>
      <c r="N313" s="299">
        <f>N326</f>
        <v>0</v>
      </c>
      <c r="O313" s="299">
        <f>O315+O318</f>
        <v>129999.9</v>
      </c>
    </row>
    <row r="314" spans="1:15" ht="9.75" customHeight="1">
      <c r="A314" s="19"/>
      <c r="B314" s="269"/>
      <c r="C314" s="310"/>
      <c r="D314" s="299"/>
      <c r="E314" s="299"/>
      <c r="F314" s="299"/>
      <c r="G314" s="299"/>
      <c r="H314" s="299"/>
      <c r="I314" s="299"/>
      <c r="J314" s="299"/>
      <c r="K314" s="299"/>
      <c r="L314" s="299"/>
      <c r="M314" s="299"/>
      <c r="N314" s="299"/>
      <c r="O314" s="299"/>
    </row>
    <row r="315" spans="1:15" ht="39.75" customHeight="1">
      <c r="A315" s="331"/>
      <c r="B315" s="269"/>
      <c r="C315" s="316" t="s">
        <v>3</v>
      </c>
      <c r="D315" s="299">
        <f>D317</f>
        <v>620861</v>
      </c>
      <c r="E315" s="299"/>
      <c r="F315" s="299">
        <f>F317</f>
        <v>620861</v>
      </c>
      <c r="G315" s="299">
        <f>G317</f>
        <v>620861</v>
      </c>
      <c r="H315" s="299"/>
      <c r="I315" s="299">
        <f>I317</f>
        <v>620861</v>
      </c>
      <c r="J315" s="299">
        <f>J317</f>
        <v>620861</v>
      </c>
      <c r="K315" s="299"/>
      <c r="L315" s="299">
        <f>L317</f>
        <v>620861</v>
      </c>
      <c r="M315" s="299">
        <f>M317</f>
        <v>129999.9</v>
      </c>
      <c r="N315" s="299"/>
      <c r="O315" s="299">
        <f>O317</f>
        <v>129999.9</v>
      </c>
    </row>
    <row r="316" spans="1:15" ht="15.75" customHeight="1">
      <c r="A316" s="331"/>
      <c r="B316" s="269"/>
      <c r="C316" s="310" t="s">
        <v>4</v>
      </c>
      <c r="D316" s="299"/>
      <c r="E316" s="299"/>
      <c r="F316" s="299"/>
      <c r="G316" s="299"/>
      <c r="H316" s="299"/>
      <c r="I316" s="299"/>
      <c r="J316" s="299"/>
      <c r="K316" s="299"/>
      <c r="L316" s="299"/>
      <c r="M316" s="299"/>
      <c r="N316" s="299"/>
      <c r="O316" s="299"/>
    </row>
    <row r="317" spans="1:15" ht="64.5" customHeight="1">
      <c r="A317" s="331"/>
      <c r="B317" s="269"/>
      <c r="C317" s="316" t="s">
        <v>110</v>
      </c>
      <c r="D317" s="299">
        <f>D322</f>
        <v>620861</v>
      </c>
      <c r="E317" s="299"/>
      <c r="F317" s="299">
        <f t="shared" ref="F317:M317" si="51">F322</f>
        <v>620861</v>
      </c>
      <c r="G317" s="299">
        <f t="shared" si="51"/>
        <v>620861</v>
      </c>
      <c r="H317" s="299"/>
      <c r="I317" s="299">
        <f t="shared" si="51"/>
        <v>620861</v>
      </c>
      <c r="J317" s="299">
        <f t="shared" si="51"/>
        <v>620861</v>
      </c>
      <c r="K317" s="299"/>
      <c r="L317" s="299">
        <f t="shared" si="51"/>
        <v>620861</v>
      </c>
      <c r="M317" s="299">
        <f t="shared" si="51"/>
        <v>129999.9</v>
      </c>
      <c r="N317" s="299"/>
      <c r="O317" s="299">
        <f>O322</f>
        <v>129999.9</v>
      </c>
    </row>
    <row r="318" spans="1:15" ht="48" customHeight="1">
      <c r="A318" s="331"/>
      <c r="B318" s="269"/>
      <c r="C318" s="310" t="s">
        <v>221</v>
      </c>
      <c r="D318" s="299"/>
      <c r="E318" s="299"/>
      <c r="F318" s="299"/>
      <c r="G318" s="299"/>
      <c r="H318" s="299"/>
      <c r="I318" s="299"/>
      <c r="J318" s="299"/>
      <c r="K318" s="299"/>
      <c r="L318" s="299"/>
      <c r="M318" s="299"/>
      <c r="N318" s="299"/>
      <c r="O318" s="299"/>
    </row>
    <row r="319" spans="1:15" ht="49.5" customHeight="1">
      <c r="A319" s="331"/>
      <c r="B319" s="269"/>
      <c r="C319" s="264" t="s">
        <v>280</v>
      </c>
      <c r="D319" s="299"/>
      <c r="E319" s="299"/>
      <c r="F319" s="299"/>
      <c r="G319" s="299"/>
      <c r="H319" s="299"/>
      <c r="I319" s="299"/>
      <c r="J319" s="299"/>
      <c r="K319" s="299"/>
      <c r="L319" s="299"/>
      <c r="M319" s="299"/>
      <c r="N319" s="299"/>
      <c r="O319" s="299"/>
    </row>
    <row r="320" spans="1:15" ht="48" customHeight="1">
      <c r="A320" s="331"/>
      <c r="B320" s="269"/>
      <c r="C320" s="310" t="s">
        <v>274</v>
      </c>
      <c r="D320" s="299"/>
      <c r="E320" s="299"/>
      <c r="F320" s="299"/>
      <c r="G320" s="299"/>
      <c r="H320" s="299"/>
      <c r="I320" s="299"/>
      <c r="J320" s="299"/>
      <c r="K320" s="299"/>
      <c r="L320" s="299"/>
      <c r="M320" s="299"/>
      <c r="N320" s="299"/>
      <c r="O320" s="299"/>
    </row>
    <row r="321" spans="1:15" ht="48" customHeight="1">
      <c r="A321" s="331"/>
      <c r="B321" s="269"/>
      <c r="C321" s="310" t="s">
        <v>275</v>
      </c>
      <c r="D321" s="299"/>
      <c r="E321" s="299"/>
      <c r="F321" s="299"/>
      <c r="G321" s="299"/>
      <c r="H321" s="299"/>
      <c r="I321" s="299"/>
      <c r="J321" s="299"/>
      <c r="K321" s="299"/>
      <c r="L321" s="299"/>
      <c r="M321" s="299"/>
      <c r="N321" s="299"/>
      <c r="O321" s="299"/>
    </row>
    <row r="322" spans="1:15" ht="50.25" customHeight="1">
      <c r="A322" s="331"/>
      <c r="B322" s="269"/>
      <c r="C322" s="310" t="s">
        <v>111</v>
      </c>
      <c r="D322" s="299">
        <v>620861</v>
      </c>
      <c r="E322" s="299"/>
      <c r="F322" s="299">
        <v>620861</v>
      </c>
      <c r="G322" s="299">
        <v>620861</v>
      </c>
      <c r="H322" s="299"/>
      <c r="I322" s="299">
        <v>620861</v>
      </c>
      <c r="J322" s="299">
        <v>620861</v>
      </c>
      <c r="K322" s="299"/>
      <c r="L322" s="299">
        <v>620861</v>
      </c>
      <c r="M322" s="299">
        <v>129999.9</v>
      </c>
      <c r="N322" s="299"/>
      <c r="O322" s="299">
        <v>129999.9</v>
      </c>
    </row>
    <row r="323" spans="1:15" ht="48" customHeight="1">
      <c r="A323" s="331"/>
      <c r="B323" s="269"/>
      <c r="C323" s="310" t="s">
        <v>277</v>
      </c>
      <c r="D323" s="299"/>
      <c r="E323" s="299"/>
      <c r="F323" s="299"/>
      <c r="G323" s="299"/>
      <c r="H323" s="299"/>
      <c r="I323" s="299"/>
      <c r="J323" s="299"/>
      <c r="K323" s="299"/>
      <c r="L323" s="299"/>
      <c r="M323" s="299"/>
      <c r="N323" s="299"/>
      <c r="O323" s="299"/>
    </row>
    <row r="324" spans="1:15" ht="71.25" customHeight="1">
      <c r="A324" s="331"/>
      <c r="B324" s="269"/>
      <c r="C324" s="316" t="s">
        <v>279</v>
      </c>
      <c r="D324" s="299"/>
      <c r="E324" s="299"/>
      <c r="F324" s="299"/>
      <c r="G324" s="299"/>
      <c r="H324" s="299"/>
      <c r="I324" s="299"/>
      <c r="J324" s="299"/>
      <c r="K324" s="299"/>
      <c r="L324" s="299"/>
      <c r="M324" s="299"/>
      <c r="N324" s="299"/>
      <c r="O324" s="299"/>
    </row>
    <row r="325" spans="1:15" ht="26.25" customHeight="1">
      <c r="A325" s="331"/>
      <c r="B325" s="269"/>
      <c r="C325" s="310" t="s">
        <v>5</v>
      </c>
      <c r="D325" s="299"/>
      <c r="E325" s="299"/>
      <c r="F325" s="299"/>
      <c r="G325" s="299"/>
      <c r="H325" s="299"/>
      <c r="I325" s="299"/>
      <c r="J325" s="299"/>
      <c r="K325" s="299"/>
      <c r="L325" s="299"/>
      <c r="M325" s="299"/>
      <c r="N325" s="299"/>
      <c r="O325" s="299"/>
    </row>
    <row r="326" spans="1:15" ht="27.75" customHeight="1">
      <c r="A326" s="331"/>
      <c r="B326" s="269"/>
      <c r="C326" s="310" t="s">
        <v>223</v>
      </c>
      <c r="D326" s="299">
        <f>E326+F326</f>
        <v>0</v>
      </c>
      <c r="E326" s="299"/>
      <c r="F326" s="299"/>
      <c r="G326" s="299">
        <f>H326+I326</f>
        <v>0</v>
      </c>
      <c r="H326" s="299"/>
      <c r="I326" s="299"/>
      <c r="J326" s="299">
        <f>K326+L326</f>
        <v>0</v>
      </c>
      <c r="K326" s="299"/>
      <c r="L326" s="299"/>
      <c r="M326" s="299">
        <f>N326+O326</f>
        <v>0</v>
      </c>
      <c r="N326" s="299"/>
      <c r="O326" s="299"/>
    </row>
    <row r="327" spans="1:15" ht="19.5" customHeight="1">
      <c r="A327" s="331"/>
      <c r="B327" s="269"/>
      <c r="C327" s="310" t="s">
        <v>6</v>
      </c>
      <c r="D327" s="299"/>
      <c r="E327" s="299"/>
      <c r="F327" s="299"/>
      <c r="G327" s="299"/>
      <c r="H327" s="299"/>
      <c r="I327" s="299"/>
      <c r="J327" s="299"/>
      <c r="K327" s="299"/>
      <c r="L327" s="299"/>
      <c r="M327" s="299"/>
      <c r="N327" s="299"/>
      <c r="O327" s="299"/>
    </row>
    <row r="328" spans="1:15" ht="87" customHeight="1">
      <c r="A328" s="331"/>
      <c r="B328" s="695" t="s">
        <v>447</v>
      </c>
      <c r="C328" s="316" t="s">
        <v>109</v>
      </c>
      <c r="D328" s="299">
        <f>+D333+D332</f>
        <v>490861</v>
      </c>
      <c r="E328" s="299"/>
      <c r="F328" s="299">
        <f>F333+F332</f>
        <v>490861</v>
      </c>
      <c r="G328" s="299">
        <f>+G333+G332</f>
        <v>490861</v>
      </c>
      <c r="H328" s="299"/>
      <c r="I328" s="299">
        <f>I333+I332</f>
        <v>490861</v>
      </c>
      <c r="J328" s="299">
        <f>+J333+J332</f>
        <v>490861</v>
      </c>
      <c r="K328" s="299"/>
      <c r="L328" s="299">
        <f>L333+L332</f>
        <v>490861</v>
      </c>
      <c r="M328" s="299">
        <f>N328+O328</f>
        <v>0</v>
      </c>
      <c r="N328" s="299"/>
      <c r="O328" s="299">
        <f>+O333</f>
        <v>0</v>
      </c>
    </row>
    <row r="329" spans="1:15" ht="13.5" customHeight="1">
      <c r="A329" s="331"/>
      <c r="B329" s="701"/>
      <c r="C329" s="316"/>
      <c r="D329" s="299"/>
      <c r="E329" s="299"/>
      <c r="F329" s="299"/>
      <c r="G329" s="299"/>
      <c r="H329" s="299"/>
      <c r="I329" s="299"/>
      <c r="J329" s="299"/>
      <c r="K329" s="299"/>
      <c r="L329" s="299"/>
      <c r="M329" s="299"/>
      <c r="N329" s="299"/>
      <c r="O329" s="299"/>
    </row>
    <row r="330" spans="1:15" ht="51" customHeight="1">
      <c r="A330" s="19"/>
      <c r="B330" s="696"/>
      <c r="C330" s="316" t="s">
        <v>3</v>
      </c>
      <c r="D330" s="299">
        <f>D332</f>
        <v>490861</v>
      </c>
      <c r="E330" s="299"/>
      <c r="F330" s="299">
        <f>F332</f>
        <v>490861</v>
      </c>
      <c r="G330" s="299">
        <f>G332</f>
        <v>490861</v>
      </c>
      <c r="H330" s="299"/>
      <c r="I330" s="299">
        <f>I332</f>
        <v>490861</v>
      </c>
      <c r="J330" s="299">
        <f>J332</f>
        <v>490861</v>
      </c>
      <c r="K330" s="299"/>
      <c r="L330" s="299">
        <f>L332</f>
        <v>490861</v>
      </c>
      <c r="M330" s="299">
        <f>M332</f>
        <v>0</v>
      </c>
      <c r="N330" s="299"/>
      <c r="O330" s="299">
        <f>O332</f>
        <v>0</v>
      </c>
    </row>
    <row r="331" spans="1:15" ht="17.25" customHeight="1">
      <c r="A331" s="19"/>
      <c r="B331" s="269"/>
      <c r="C331" s="310" t="s">
        <v>4</v>
      </c>
      <c r="D331" s="299"/>
      <c r="E331" s="299"/>
      <c r="F331" s="299"/>
      <c r="G331" s="299"/>
      <c r="H331" s="299"/>
      <c r="I331" s="299"/>
      <c r="J331" s="299"/>
      <c r="K331" s="299"/>
      <c r="L331" s="299"/>
      <c r="M331" s="299"/>
      <c r="N331" s="299"/>
      <c r="O331" s="299"/>
    </row>
    <row r="332" spans="1:15" ht="63" customHeight="1">
      <c r="A332" s="19"/>
      <c r="B332" s="269"/>
      <c r="C332" s="316" t="s">
        <v>110</v>
      </c>
      <c r="D332" s="299">
        <f>E332+F332</f>
        <v>490861</v>
      </c>
      <c r="E332" s="299"/>
      <c r="F332" s="299">
        <f>F337</f>
        <v>490861</v>
      </c>
      <c r="G332" s="299">
        <f>H332+I332</f>
        <v>490861</v>
      </c>
      <c r="H332" s="299"/>
      <c r="I332" s="299">
        <f>I337</f>
        <v>490861</v>
      </c>
      <c r="J332" s="299">
        <f>K332+L332</f>
        <v>490861</v>
      </c>
      <c r="K332" s="299"/>
      <c r="L332" s="299">
        <f>L337</f>
        <v>490861</v>
      </c>
      <c r="M332" s="299">
        <f>N332+O332</f>
        <v>0</v>
      </c>
      <c r="N332" s="299"/>
      <c r="O332" s="299">
        <f>O337</f>
        <v>0</v>
      </c>
    </row>
    <row r="333" spans="1:15" ht="39.75" customHeight="1">
      <c r="A333" s="19"/>
      <c r="B333" s="269"/>
      <c r="C333" s="310" t="s">
        <v>221</v>
      </c>
      <c r="D333" s="299"/>
      <c r="E333" s="299"/>
      <c r="F333" s="299"/>
      <c r="G333" s="299"/>
      <c r="H333" s="299"/>
      <c r="I333" s="299"/>
      <c r="J333" s="299"/>
      <c r="K333" s="299"/>
      <c r="L333" s="299"/>
      <c r="M333" s="299"/>
      <c r="N333" s="299"/>
      <c r="O333" s="299"/>
    </row>
    <row r="334" spans="1:15" ht="48" customHeight="1">
      <c r="A334" s="19"/>
      <c r="B334" s="269"/>
      <c r="C334" s="264" t="s">
        <v>280</v>
      </c>
      <c r="D334" s="299"/>
      <c r="E334" s="299"/>
      <c r="F334" s="299"/>
      <c r="G334" s="299"/>
      <c r="H334" s="299"/>
      <c r="I334" s="299"/>
      <c r="J334" s="299"/>
      <c r="K334" s="299"/>
      <c r="L334" s="299"/>
      <c r="M334" s="299"/>
      <c r="N334" s="299"/>
      <c r="O334" s="299"/>
    </row>
    <row r="335" spans="1:15" ht="42.75" customHeight="1">
      <c r="A335" s="19"/>
      <c r="B335" s="269"/>
      <c r="C335" s="310" t="s">
        <v>274</v>
      </c>
      <c r="D335" s="299"/>
      <c r="E335" s="299"/>
      <c r="F335" s="299"/>
      <c r="G335" s="299"/>
      <c r="H335" s="299"/>
      <c r="I335" s="299"/>
      <c r="J335" s="299"/>
      <c r="K335" s="299"/>
      <c r="L335" s="299"/>
      <c r="M335" s="299"/>
      <c r="N335" s="299"/>
      <c r="O335" s="299"/>
    </row>
    <row r="336" spans="1:15" ht="47.25" customHeight="1">
      <c r="A336" s="19"/>
      <c r="B336" s="269"/>
      <c r="C336" s="310" t="s">
        <v>275</v>
      </c>
      <c r="D336" s="299"/>
      <c r="E336" s="299"/>
      <c r="F336" s="299"/>
      <c r="G336" s="299"/>
      <c r="H336" s="299"/>
      <c r="I336" s="299"/>
      <c r="J336" s="299"/>
      <c r="K336" s="299"/>
      <c r="L336" s="299"/>
      <c r="M336" s="299"/>
      <c r="N336" s="299"/>
      <c r="O336" s="299"/>
    </row>
    <row r="337" spans="1:15" ht="36" customHeight="1">
      <c r="A337" s="331"/>
      <c r="B337" s="269"/>
      <c r="C337" s="310" t="s">
        <v>111</v>
      </c>
      <c r="D337" s="299">
        <v>490861</v>
      </c>
      <c r="E337" s="299"/>
      <c r="F337" s="299">
        <v>490861</v>
      </c>
      <c r="G337" s="299">
        <v>490861</v>
      </c>
      <c r="H337" s="299"/>
      <c r="I337" s="299">
        <v>490861</v>
      </c>
      <c r="J337" s="299">
        <v>490861</v>
      </c>
      <c r="K337" s="299"/>
      <c r="L337" s="299">
        <v>490861</v>
      </c>
      <c r="M337" s="299"/>
      <c r="N337" s="299"/>
      <c r="O337" s="299"/>
    </row>
    <row r="338" spans="1:15" ht="44.25" customHeight="1">
      <c r="A338" s="331"/>
      <c r="B338" s="269"/>
      <c r="C338" s="310" t="s">
        <v>277</v>
      </c>
      <c r="D338" s="299"/>
      <c r="E338" s="299"/>
      <c r="F338" s="299"/>
      <c r="G338" s="299"/>
      <c r="H338" s="299"/>
      <c r="I338" s="299"/>
      <c r="J338" s="299"/>
      <c r="K338" s="299"/>
      <c r="L338" s="299"/>
      <c r="M338" s="299"/>
      <c r="N338" s="299"/>
      <c r="O338" s="299"/>
    </row>
    <row r="339" spans="1:15" ht="69" customHeight="1">
      <c r="A339" s="331"/>
      <c r="B339" s="269"/>
      <c r="C339" s="316" t="s">
        <v>279</v>
      </c>
      <c r="D339" s="299"/>
      <c r="E339" s="299"/>
      <c r="F339" s="299"/>
      <c r="G339" s="299"/>
      <c r="H339" s="299"/>
      <c r="I339" s="299"/>
      <c r="J339" s="299"/>
      <c r="K339" s="299"/>
      <c r="L339" s="299"/>
      <c r="M339" s="299"/>
      <c r="N339" s="299"/>
      <c r="O339" s="299"/>
    </row>
    <row r="340" spans="1:15" ht="18" customHeight="1">
      <c r="A340" s="331"/>
      <c r="B340" s="269"/>
      <c r="C340" s="310" t="s">
        <v>5</v>
      </c>
      <c r="D340" s="299"/>
      <c r="E340" s="299"/>
      <c r="F340" s="299"/>
      <c r="G340" s="299"/>
      <c r="H340" s="299"/>
      <c r="I340" s="299"/>
      <c r="J340" s="299"/>
      <c r="K340" s="299"/>
      <c r="L340" s="299"/>
      <c r="M340" s="299"/>
      <c r="N340" s="299"/>
      <c r="O340" s="299"/>
    </row>
    <row r="341" spans="1:15" ht="15" customHeight="1">
      <c r="A341" s="331"/>
      <c r="B341" s="269"/>
      <c r="C341" s="310" t="s">
        <v>223</v>
      </c>
      <c r="D341" s="299"/>
      <c r="E341" s="299"/>
      <c r="F341" s="299"/>
      <c r="G341" s="299"/>
      <c r="H341" s="299"/>
      <c r="I341" s="299"/>
      <c r="J341" s="299"/>
      <c r="K341" s="299"/>
      <c r="L341" s="299"/>
      <c r="M341" s="299"/>
      <c r="N341" s="299"/>
      <c r="O341" s="299"/>
    </row>
    <row r="342" spans="1:15" s="491" customFormat="1" ht="64.5" customHeight="1">
      <c r="A342" s="492" t="s">
        <v>236</v>
      </c>
      <c r="B342" s="493" t="s">
        <v>180</v>
      </c>
      <c r="C342" s="494" t="s">
        <v>109</v>
      </c>
      <c r="D342" s="490">
        <f t="shared" ref="D342:J342" si="52">D344+D355</f>
        <v>2796552.9</v>
      </c>
      <c r="E342" s="490">
        <f t="shared" si="52"/>
        <v>0</v>
      </c>
      <c r="F342" s="490">
        <f t="shared" si="52"/>
        <v>2796552.9</v>
      </c>
      <c r="G342" s="490">
        <f t="shared" si="52"/>
        <v>2796552.9</v>
      </c>
      <c r="H342" s="490">
        <f t="shared" si="52"/>
        <v>0</v>
      </c>
      <c r="I342" s="490">
        <f t="shared" si="52"/>
        <v>2796552.9</v>
      </c>
      <c r="J342" s="490">
        <f t="shared" si="52"/>
        <v>2796552.9</v>
      </c>
      <c r="K342" s="490">
        <f t="shared" ref="K342" si="53">K344+K355</f>
        <v>0</v>
      </c>
      <c r="L342" s="490">
        <f>L344+L355</f>
        <v>2796552.9</v>
      </c>
      <c r="M342" s="490">
        <f>M344+M355</f>
        <v>2796552.9</v>
      </c>
      <c r="N342" s="490">
        <f>N344+N355</f>
        <v>0</v>
      </c>
      <c r="O342" s="490">
        <f>O344+O355</f>
        <v>2796552.9</v>
      </c>
    </row>
    <row r="343" spans="1:15" ht="21" customHeight="1">
      <c r="A343" s="20" t="s">
        <v>148</v>
      </c>
      <c r="B343" s="270"/>
      <c r="C343" s="316"/>
      <c r="D343" s="313"/>
      <c r="E343" s="313"/>
      <c r="F343" s="313"/>
      <c r="G343" s="313"/>
      <c r="H343" s="313"/>
      <c r="I343" s="313"/>
      <c r="J343" s="313"/>
      <c r="K343" s="313"/>
      <c r="L343" s="313"/>
      <c r="M343" s="313"/>
      <c r="N343" s="313"/>
      <c r="O343" s="313"/>
    </row>
    <row r="344" spans="1:15" ht="33.75" customHeight="1">
      <c r="A344" s="19"/>
      <c r="B344" s="270"/>
      <c r="C344" s="316" t="s">
        <v>3</v>
      </c>
      <c r="D344" s="299">
        <f>D351</f>
        <v>633.29999999999995</v>
      </c>
      <c r="E344" s="299"/>
      <c r="F344" s="299">
        <f>F351</f>
        <v>633.29999999999995</v>
      </c>
      <c r="G344" s="299">
        <f>G351</f>
        <v>633.29999999999995</v>
      </c>
      <c r="H344" s="299"/>
      <c r="I344" s="299">
        <f>I351</f>
        <v>633.29999999999995</v>
      </c>
      <c r="J344" s="299">
        <f>J351</f>
        <v>633.29999999999995</v>
      </c>
      <c r="K344" s="299"/>
      <c r="L344" s="299">
        <f>L351</f>
        <v>633.29999999999995</v>
      </c>
      <c r="M344" s="299">
        <f>M351</f>
        <v>633.29999999999995</v>
      </c>
      <c r="N344" s="299"/>
      <c r="O344" s="299">
        <f>O351</f>
        <v>633.29999999999995</v>
      </c>
    </row>
    <row r="345" spans="1:15" ht="12" customHeight="1">
      <c r="A345" s="19"/>
      <c r="B345" s="270"/>
      <c r="C345" s="310" t="s">
        <v>4</v>
      </c>
      <c r="D345" s="299"/>
      <c r="E345" s="299"/>
      <c r="F345" s="299"/>
      <c r="G345" s="299"/>
      <c r="H345" s="299"/>
      <c r="I345" s="299"/>
      <c r="J345" s="299"/>
      <c r="K345" s="299"/>
      <c r="L345" s="299"/>
      <c r="M345" s="299"/>
      <c r="N345" s="299"/>
      <c r="O345" s="299"/>
    </row>
    <row r="346" spans="1:15" ht="64.5" customHeight="1">
      <c r="A346" s="19"/>
      <c r="B346" s="270"/>
      <c r="C346" s="316" t="s">
        <v>110</v>
      </c>
      <c r="D346" s="299">
        <f>E346+F346</f>
        <v>633.29999999999995</v>
      </c>
      <c r="E346" s="299">
        <f>E351</f>
        <v>0</v>
      </c>
      <c r="F346" s="299">
        <f>F351</f>
        <v>633.29999999999995</v>
      </c>
      <c r="G346" s="299">
        <f>H346+I346</f>
        <v>633.29999999999995</v>
      </c>
      <c r="H346" s="299">
        <f>H351</f>
        <v>0</v>
      </c>
      <c r="I346" s="299">
        <f>I351</f>
        <v>633.29999999999995</v>
      </c>
      <c r="J346" s="299">
        <f>K346+L346</f>
        <v>633.29999999999995</v>
      </c>
      <c r="K346" s="299">
        <f>K351</f>
        <v>0</v>
      </c>
      <c r="L346" s="299">
        <f>L351</f>
        <v>633.29999999999995</v>
      </c>
      <c r="M346" s="299">
        <f>N346+O346</f>
        <v>633.29999999999995</v>
      </c>
      <c r="N346" s="299">
        <f>N351</f>
        <v>0</v>
      </c>
      <c r="O346" s="299">
        <f>O351</f>
        <v>633.29999999999995</v>
      </c>
    </row>
    <row r="347" spans="1:15" ht="43.5" customHeight="1">
      <c r="A347" s="19"/>
      <c r="B347" s="270"/>
      <c r="C347" s="310" t="s">
        <v>221</v>
      </c>
      <c r="D347" s="299"/>
      <c r="E347" s="299"/>
      <c r="F347" s="299"/>
      <c r="G347" s="299"/>
      <c r="H347" s="299"/>
      <c r="I347" s="299"/>
      <c r="J347" s="299"/>
      <c r="K347" s="299"/>
      <c r="L347" s="299"/>
      <c r="M347" s="299"/>
      <c r="N347" s="299"/>
      <c r="O347" s="299"/>
    </row>
    <row r="348" spans="1:15" ht="50.25" customHeight="1">
      <c r="A348" s="19"/>
      <c r="B348" s="270"/>
      <c r="C348" s="264" t="s">
        <v>280</v>
      </c>
      <c r="D348" s="299"/>
      <c r="E348" s="299"/>
      <c r="F348" s="299"/>
      <c r="G348" s="299"/>
      <c r="H348" s="299"/>
      <c r="I348" s="299"/>
      <c r="J348" s="299"/>
      <c r="K348" s="299"/>
      <c r="L348" s="299"/>
      <c r="M348" s="299"/>
      <c r="N348" s="299"/>
      <c r="O348" s="299"/>
    </row>
    <row r="349" spans="1:15" ht="47.25" customHeight="1">
      <c r="A349" s="19"/>
      <c r="B349" s="270"/>
      <c r="C349" s="310" t="s">
        <v>274</v>
      </c>
      <c r="D349" s="299"/>
      <c r="E349" s="299"/>
      <c r="F349" s="299"/>
      <c r="G349" s="299"/>
      <c r="H349" s="299"/>
      <c r="I349" s="299"/>
      <c r="J349" s="299"/>
      <c r="K349" s="299"/>
      <c r="L349" s="299"/>
      <c r="M349" s="299"/>
      <c r="N349" s="299"/>
      <c r="O349" s="299"/>
    </row>
    <row r="350" spans="1:15" ht="55.5" customHeight="1">
      <c r="A350" s="19"/>
      <c r="B350" s="270"/>
      <c r="C350" s="310" t="s">
        <v>275</v>
      </c>
      <c r="D350" s="299"/>
      <c r="E350" s="299"/>
      <c r="F350" s="299"/>
      <c r="G350" s="299"/>
      <c r="H350" s="299"/>
      <c r="I350" s="299"/>
      <c r="J350" s="299"/>
      <c r="K350" s="299"/>
      <c r="L350" s="299"/>
      <c r="M350" s="299"/>
      <c r="N350" s="299"/>
      <c r="O350" s="299"/>
    </row>
    <row r="351" spans="1:15" ht="42" customHeight="1">
      <c r="A351" s="19"/>
      <c r="B351" s="270"/>
      <c r="C351" s="310" t="s">
        <v>111</v>
      </c>
      <c r="D351" s="299">
        <f>D363+D377</f>
        <v>633.29999999999995</v>
      </c>
      <c r="E351" s="299"/>
      <c r="F351" s="299">
        <f>F363+F377</f>
        <v>633.29999999999995</v>
      </c>
      <c r="G351" s="299">
        <f>G363+G377</f>
        <v>633.29999999999995</v>
      </c>
      <c r="H351" s="299"/>
      <c r="I351" s="299">
        <f>I363+I377</f>
        <v>633.29999999999995</v>
      </c>
      <c r="J351" s="299">
        <f>J363+J377</f>
        <v>633.29999999999995</v>
      </c>
      <c r="K351" s="299"/>
      <c r="L351" s="299">
        <f>L363+L377</f>
        <v>633.29999999999995</v>
      </c>
      <c r="M351" s="299">
        <f>M363+M377</f>
        <v>633.29999999999995</v>
      </c>
      <c r="N351" s="299"/>
      <c r="O351" s="299">
        <f>O363+O377</f>
        <v>633.29999999999995</v>
      </c>
    </row>
    <row r="352" spans="1:15" ht="59.25" customHeight="1">
      <c r="A352" s="19"/>
      <c r="B352" s="270"/>
      <c r="C352" s="310" t="s">
        <v>277</v>
      </c>
      <c r="D352" s="299"/>
      <c r="E352" s="299"/>
      <c r="F352" s="299"/>
      <c r="G352" s="299"/>
      <c r="H352" s="299"/>
      <c r="I352" s="299"/>
      <c r="J352" s="299"/>
      <c r="K352" s="299"/>
      <c r="L352" s="299"/>
      <c r="M352" s="299"/>
      <c r="N352" s="299"/>
      <c r="O352" s="299"/>
    </row>
    <row r="353" spans="1:15" ht="70.5" customHeight="1">
      <c r="A353" s="19"/>
      <c r="B353" s="270"/>
      <c r="C353" s="316" t="s">
        <v>279</v>
      </c>
      <c r="D353" s="299"/>
      <c r="E353" s="299"/>
      <c r="F353" s="299"/>
      <c r="G353" s="299"/>
      <c r="H353" s="299"/>
      <c r="I353" s="299"/>
      <c r="J353" s="299"/>
      <c r="K353" s="299"/>
      <c r="L353" s="299"/>
      <c r="M353" s="299"/>
      <c r="N353" s="299"/>
      <c r="O353" s="299"/>
    </row>
    <row r="354" spans="1:15" ht="24.75" customHeight="1">
      <c r="A354" s="19"/>
      <c r="B354" s="270"/>
      <c r="C354" s="310" t="s">
        <v>5</v>
      </c>
      <c r="D354" s="299"/>
      <c r="E354" s="299"/>
      <c r="F354" s="299"/>
      <c r="G354" s="299"/>
      <c r="H354" s="299"/>
      <c r="I354" s="299"/>
      <c r="J354" s="299"/>
      <c r="K354" s="299"/>
      <c r="L354" s="299"/>
      <c r="M354" s="299"/>
      <c r="N354" s="299"/>
      <c r="O354" s="299"/>
    </row>
    <row r="355" spans="1:15" ht="20.25" customHeight="1">
      <c r="A355" s="331"/>
      <c r="B355" s="270"/>
      <c r="C355" s="316" t="s">
        <v>223</v>
      </c>
      <c r="D355" s="299">
        <f>D367+D373</f>
        <v>2795919.6</v>
      </c>
      <c r="E355" s="299"/>
      <c r="F355" s="299">
        <f>F367+F373</f>
        <v>2795919.6</v>
      </c>
      <c r="G355" s="299">
        <f>G367+G373</f>
        <v>2795919.6</v>
      </c>
      <c r="H355" s="299"/>
      <c r="I355" s="299">
        <f>I367+I373</f>
        <v>2795919.6</v>
      </c>
      <c r="J355" s="299">
        <f>J367+J373</f>
        <v>2795919.6</v>
      </c>
      <c r="K355" s="299"/>
      <c r="L355" s="299">
        <f>L367+L373</f>
        <v>2795919.6</v>
      </c>
      <c r="M355" s="299">
        <f>M367+M373</f>
        <v>2795919.6</v>
      </c>
      <c r="N355" s="299"/>
      <c r="O355" s="299">
        <f>O367+O373</f>
        <v>2795919.6</v>
      </c>
    </row>
    <row r="356" spans="1:15" ht="63.75" customHeight="1">
      <c r="A356" s="330" t="s">
        <v>237</v>
      </c>
      <c r="B356" s="271" t="s">
        <v>52</v>
      </c>
      <c r="C356" s="316" t="s">
        <v>109</v>
      </c>
      <c r="D356" s="299">
        <f>D367+D363</f>
        <v>2795919.6</v>
      </c>
      <c r="E356" s="299"/>
      <c r="F356" s="299">
        <f>F367+F363</f>
        <v>2795919.6</v>
      </c>
      <c r="G356" s="299">
        <f>G367+G363</f>
        <v>2795919.6</v>
      </c>
      <c r="H356" s="299"/>
      <c r="I356" s="299">
        <f>I367+I363</f>
        <v>2795919.6</v>
      </c>
      <c r="J356" s="299">
        <f>J367+J363</f>
        <v>2795919.6</v>
      </c>
      <c r="K356" s="299"/>
      <c r="L356" s="299">
        <f>L367+L363</f>
        <v>2795919.6</v>
      </c>
      <c r="M356" s="299">
        <f>M367+M363</f>
        <v>2795919.6</v>
      </c>
      <c r="N356" s="299"/>
      <c r="O356" s="299">
        <f>O367+O363</f>
        <v>2795919.6</v>
      </c>
    </row>
    <row r="357" spans="1:15" ht="11.25" customHeight="1">
      <c r="A357" s="331"/>
      <c r="B357" s="269"/>
      <c r="C357" s="310"/>
      <c r="D357" s="299"/>
      <c r="E357" s="299"/>
      <c r="F357" s="299"/>
      <c r="G357" s="299"/>
      <c r="H357" s="299"/>
      <c r="I357" s="299"/>
      <c r="J357" s="299"/>
      <c r="K357" s="299"/>
      <c r="L357" s="299"/>
      <c r="M357" s="299"/>
      <c r="N357" s="299"/>
      <c r="O357" s="299"/>
    </row>
    <row r="358" spans="1:15" ht="63" customHeight="1">
      <c r="A358" s="331"/>
      <c r="B358" s="269"/>
      <c r="C358" s="316" t="s">
        <v>110</v>
      </c>
      <c r="D358" s="299"/>
      <c r="E358" s="299"/>
      <c r="F358" s="299"/>
      <c r="G358" s="299"/>
      <c r="H358" s="299"/>
      <c r="I358" s="299"/>
      <c r="J358" s="299"/>
      <c r="K358" s="299"/>
      <c r="L358" s="299"/>
      <c r="M358" s="299"/>
      <c r="N358" s="299"/>
      <c r="O358" s="299"/>
    </row>
    <row r="359" spans="1:15" ht="42" customHeight="1">
      <c r="A359" s="331"/>
      <c r="B359" s="269"/>
      <c r="C359" s="310" t="s">
        <v>221</v>
      </c>
      <c r="D359" s="299"/>
      <c r="E359" s="299"/>
      <c r="F359" s="299"/>
      <c r="G359" s="299"/>
      <c r="H359" s="299"/>
      <c r="I359" s="299"/>
      <c r="J359" s="299"/>
      <c r="K359" s="299"/>
      <c r="L359" s="299"/>
      <c r="M359" s="299"/>
      <c r="N359" s="299"/>
      <c r="O359" s="299"/>
    </row>
    <row r="360" spans="1:15" ht="48" customHeight="1">
      <c r="A360" s="331"/>
      <c r="B360" s="269"/>
      <c r="C360" s="264" t="s">
        <v>280</v>
      </c>
      <c r="D360" s="299"/>
      <c r="E360" s="299"/>
      <c r="F360" s="299"/>
      <c r="G360" s="299"/>
      <c r="H360" s="299"/>
      <c r="I360" s="299"/>
      <c r="J360" s="299"/>
      <c r="K360" s="299"/>
      <c r="L360" s="299"/>
      <c r="M360" s="299"/>
      <c r="N360" s="299"/>
      <c r="O360" s="299"/>
    </row>
    <row r="361" spans="1:15" ht="42" customHeight="1">
      <c r="A361" s="331"/>
      <c r="B361" s="269"/>
      <c r="C361" s="310" t="s">
        <v>274</v>
      </c>
      <c r="D361" s="299"/>
      <c r="E361" s="299"/>
      <c r="F361" s="299"/>
      <c r="G361" s="299"/>
      <c r="H361" s="299"/>
      <c r="I361" s="299"/>
      <c r="J361" s="299"/>
      <c r="K361" s="299"/>
      <c r="L361" s="299"/>
      <c r="M361" s="299"/>
      <c r="N361" s="299"/>
      <c r="O361" s="299"/>
    </row>
    <row r="362" spans="1:15" ht="48.75" customHeight="1">
      <c r="A362" s="331"/>
      <c r="B362" s="269"/>
      <c r="C362" s="310" t="s">
        <v>275</v>
      </c>
      <c r="D362" s="299"/>
      <c r="E362" s="299"/>
      <c r="F362" s="299"/>
      <c r="G362" s="299"/>
      <c r="H362" s="299"/>
      <c r="I362" s="299"/>
      <c r="J362" s="299"/>
      <c r="K362" s="299"/>
      <c r="L362" s="299"/>
      <c r="M362" s="299"/>
      <c r="N362" s="299"/>
      <c r="O362" s="299"/>
    </row>
    <row r="363" spans="1:15" ht="45" customHeight="1">
      <c r="A363" s="331"/>
      <c r="B363" s="269"/>
      <c r="C363" s="310" t="s">
        <v>111</v>
      </c>
      <c r="D363" s="299">
        <f>E363+F363</f>
        <v>0</v>
      </c>
      <c r="E363" s="299"/>
      <c r="F363" s="299"/>
      <c r="G363" s="299">
        <f>H363+I363</f>
        <v>0</v>
      </c>
      <c r="H363" s="299"/>
      <c r="I363" s="299"/>
      <c r="J363" s="299">
        <f>K363+L363</f>
        <v>0</v>
      </c>
      <c r="K363" s="299"/>
      <c r="L363" s="299"/>
      <c r="M363" s="299">
        <f>N363+O363</f>
        <v>0</v>
      </c>
      <c r="N363" s="299"/>
      <c r="O363" s="299"/>
    </row>
    <row r="364" spans="1:15" ht="62.25" customHeight="1">
      <c r="A364" s="331"/>
      <c r="B364" s="269"/>
      <c r="C364" s="310" t="s">
        <v>277</v>
      </c>
      <c r="D364" s="299"/>
      <c r="E364" s="299"/>
      <c r="F364" s="299"/>
      <c r="G364" s="299"/>
      <c r="H364" s="299"/>
      <c r="I364" s="299"/>
      <c r="J364" s="299"/>
      <c r="K364" s="299"/>
      <c r="L364" s="299"/>
      <c r="M364" s="299"/>
      <c r="N364" s="299"/>
      <c r="O364" s="299"/>
    </row>
    <row r="365" spans="1:15" ht="63" customHeight="1">
      <c r="A365" s="331"/>
      <c r="B365" s="269"/>
      <c r="C365" s="316" t="s">
        <v>279</v>
      </c>
      <c r="D365" s="299"/>
      <c r="E365" s="299"/>
      <c r="F365" s="299"/>
      <c r="G365" s="299"/>
      <c r="H365" s="299"/>
      <c r="I365" s="299"/>
      <c r="J365" s="299"/>
      <c r="K365" s="299"/>
      <c r="L365" s="299"/>
      <c r="M365" s="299"/>
      <c r="N365" s="299"/>
      <c r="O365" s="299"/>
    </row>
    <row r="366" spans="1:15" ht="14.25" customHeight="1">
      <c r="A366" s="331"/>
      <c r="B366" s="269"/>
      <c r="C366" s="310" t="s">
        <v>5</v>
      </c>
      <c r="D366" s="299"/>
      <c r="E366" s="299"/>
      <c r="F366" s="299"/>
      <c r="G366" s="299"/>
      <c r="H366" s="299"/>
      <c r="I366" s="299"/>
      <c r="J366" s="299"/>
      <c r="K366" s="299"/>
      <c r="L366" s="299"/>
      <c r="M366" s="299"/>
      <c r="N366" s="299"/>
      <c r="O366" s="299"/>
    </row>
    <row r="367" spans="1:15" ht="24" customHeight="1">
      <c r="A367" s="331"/>
      <c r="B367" s="269"/>
      <c r="C367" s="310" t="s">
        <v>223</v>
      </c>
      <c r="D367" s="299">
        <f>E367+F367</f>
        <v>2795919.6</v>
      </c>
      <c r="E367" s="299"/>
      <c r="F367" s="299">
        <v>2795919.6</v>
      </c>
      <c r="G367" s="299">
        <f>H367+I367</f>
        <v>2795919.6</v>
      </c>
      <c r="H367" s="299"/>
      <c r="I367" s="299">
        <v>2795919.6</v>
      </c>
      <c r="J367" s="299">
        <f>K367+L367</f>
        <v>2795919.6</v>
      </c>
      <c r="K367" s="299"/>
      <c r="L367" s="299">
        <v>2795919.6</v>
      </c>
      <c r="M367" s="299">
        <f>N367+O367</f>
        <v>2795919.6</v>
      </c>
      <c r="N367" s="299"/>
      <c r="O367" s="299">
        <v>2795919.6</v>
      </c>
    </row>
    <row r="368" spans="1:15" ht="54.75" customHeight="1">
      <c r="A368" s="330" t="s">
        <v>238</v>
      </c>
      <c r="B368" s="695" t="s">
        <v>239</v>
      </c>
      <c r="C368" s="310" t="s">
        <v>109</v>
      </c>
      <c r="D368" s="299">
        <f>D373+D377</f>
        <v>633.29999999999995</v>
      </c>
      <c r="E368" s="299"/>
      <c r="F368" s="299">
        <f>F370+F373</f>
        <v>633.29999999999995</v>
      </c>
      <c r="G368" s="299">
        <f>G370+G373</f>
        <v>633.29999999999995</v>
      </c>
      <c r="H368" s="299"/>
      <c r="I368" s="299">
        <f>I370+I373</f>
        <v>633.29999999999995</v>
      </c>
      <c r="J368" s="299">
        <f>J370+J373</f>
        <v>633.29999999999995</v>
      </c>
      <c r="K368" s="299"/>
      <c r="L368" s="299">
        <f>L370+L373</f>
        <v>633.29999999999995</v>
      </c>
      <c r="M368" s="299">
        <f>M370+M373</f>
        <v>633.29999999999995</v>
      </c>
      <c r="N368" s="299"/>
      <c r="O368" s="299">
        <f>O370+O373</f>
        <v>633.29999999999995</v>
      </c>
    </row>
    <row r="369" spans="1:15" ht="10.5" customHeight="1">
      <c r="A369" s="19"/>
      <c r="B369" s="696"/>
      <c r="C369" s="316"/>
      <c r="D369" s="299"/>
      <c r="E369" s="299"/>
      <c r="F369" s="299"/>
      <c r="G369" s="299"/>
      <c r="H369" s="299"/>
      <c r="I369" s="299"/>
      <c r="J369" s="299"/>
      <c r="K369" s="299"/>
      <c r="L369" s="299"/>
      <c r="M369" s="299"/>
      <c r="N369" s="299"/>
      <c r="O369" s="299"/>
    </row>
    <row r="370" spans="1:15" ht="28.5" customHeight="1">
      <c r="A370" s="19"/>
      <c r="B370" s="696"/>
      <c r="C370" s="310" t="s">
        <v>3</v>
      </c>
      <c r="D370" s="299">
        <f>D377</f>
        <v>633.29999999999995</v>
      </c>
      <c r="E370" s="299"/>
      <c r="F370" s="299">
        <f>F377</f>
        <v>633.29999999999995</v>
      </c>
      <c r="G370" s="299">
        <f>G377</f>
        <v>633.29999999999995</v>
      </c>
      <c r="H370" s="299"/>
      <c r="I370" s="299">
        <f>I377</f>
        <v>633.29999999999995</v>
      </c>
      <c r="J370" s="299">
        <f>J377</f>
        <v>633.29999999999995</v>
      </c>
      <c r="K370" s="299"/>
      <c r="L370" s="299">
        <f>L377</f>
        <v>633.29999999999995</v>
      </c>
      <c r="M370" s="299">
        <f>M377</f>
        <v>633.29999999999995</v>
      </c>
      <c r="N370" s="299"/>
      <c r="O370" s="299">
        <f>O377</f>
        <v>633.29999999999995</v>
      </c>
    </row>
    <row r="371" spans="1:15">
      <c r="A371" s="19"/>
      <c r="B371" s="696"/>
      <c r="C371" s="310" t="s">
        <v>4</v>
      </c>
      <c r="D371" s="299"/>
      <c r="E371" s="299"/>
      <c r="F371" s="299"/>
      <c r="G371" s="299"/>
      <c r="H371" s="299"/>
      <c r="I371" s="299"/>
      <c r="J371" s="299"/>
      <c r="K371" s="299"/>
      <c r="L371" s="299"/>
      <c r="M371" s="299"/>
      <c r="N371" s="299"/>
      <c r="O371" s="299"/>
    </row>
    <row r="372" spans="1:15" ht="67.5" customHeight="1">
      <c r="A372" s="19"/>
      <c r="B372" s="270"/>
      <c r="C372" s="316" t="s">
        <v>110</v>
      </c>
      <c r="D372" s="299">
        <f>E372+F372</f>
        <v>633.29999999999995</v>
      </c>
      <c r="E372" s="299">
        <f>E377</f>
        <v>0</v>
      </c>
      <c r="F372" s="299">
        <f>F377</f>
        <v>633.29999999999995</v>
      </c>
      <c r="G372" s="299">
        <f>H372+I372</f>
        <v>633.29999999999995</v>
      </c>
      <c r="H372" s="299">
        <f>H377</f>
        <v>0</v>
      </c>
      <c r="I372" s="299">
        <f>I377</f>
        <v>633.29999999999995</v>
      </c>
      <c r="J372" s="299">
        <f>K372+L372</f>
        <v>633.29999999999995</v>
      </c>
      <c r="K372" s="299">
        <f>K377</f>
        <v>0</v>
      </c>
      <c r="L372" s="299">
        <f>L377</f>
        <v>633.29999999999995</v>
      </c>
      <c r="M372" s="299">
        <f>N372+O372</f>
        <v>633.29999999999995</v>
      </c>
      <c r="N372" s="299">
        <f>N377</f>
        <v>0</v>
      </c>
      <c r="O372" s="299">
        <f>O377</f>
        <v>633.29999999999995</v>
      </c>
    </row>
    <row r="373" spans="1:15" ht="49.5" customHeight="1">
      <c r="A373" s="19"/>
      <c r="B373" s="270"/>
      <c r="C373" s="310" t="s">
        <v>221</v>
      </c>
      <c r="D373" s="299"/>
      <c r="E373" s="299"/>
      <c r="F373" s="299"/>
      <c r="G373" s="299"/>
      <c r="H373" s="299"/>
      <c r="I373" s="299"/>
      <c r="J373" s="299"/>
      <c r="K373" s="299"/>
      <c r="L373" s="299"/>
      <c r="M373" s="299"/>
      <c r="N373" s="299"/>
      <c r="O373" s="299"/>
    </row>
    <row r="374" spans="1:15" ht="49.5" customHeight="1">
      <c r="A374" s="19"/>
      <c r="B374" s="270"/>
      <c r="C374" s="264" t="s">
        <v>280</v>
      </c>
      <c r="D374" s="299"/>
      <c r="E374" s="299"/>
      <c r="F374" s="299"/>
      <c r="G374" s="299"/>
      <c r="H374" s="299"/>
      <c r="I374" s="299"/>
      <c r="J374" s="299"/>
      <c r="K374" s="299"/>
      <c r="L374" s="299"/>
      <c r="M374" s="299"/>
      <c r="N374" s="299"/>
      <c r="O374" s="299"/>
    </row>
    <row r="375" spans="1:15" ht="49.5" customHeight="1">
      <c r="A375" s="19"/>
      <c r="B375" s="270"/>
      <c r="C375" s="310" t="s">
        <v>274</v>
      </c>
      <c r="D375" s="299"/>
      <c r="E375" s="299"/>
      <c r="F375" s="299"/>
      <c r="G375" s="299"/>
      <c r="H375" s="299"/>
      <c r="I375" s="299"/>
      <c r="J375" s="299"/>
      <c r="K375" s="299"/>
      <c r="L375" s="299"/>
      <c r="M375" s="299"/>
      <c r="N375" s="299"/>
      <c r="O375" s="299"/>
    </row>
    <row r="376" spans="1:15" ht="49.5" customHeight="1">
      <c r="A376" s="19"/>
      <c r="B376" s="270"/>
      <c r="C376" s="310" t="s">
        <v>275</v>
      </c>
      <c r="D376" s="299"/>
      <c r="E376" s="299"/>
      <c r="F376" s="299"/>
      <c r="G376" s="299"/>
      <c r="H376" s="299"/>
      <c r="I376" s="299"/>
      <c r="J376" s="299"/>
      <c r="K376" s="299"/>
      <c r="L376" s="299"/>
      <c r="M376" s="299"/>
      <c r="N376" s="299"/>
      <c r="O376" s="299"/>
    </row>
    <row r="377" spans="1:15" ht="49.5" customHeight="1">
      <c r="A377" s="19"/>
      <c r="B377" s="270"/>
      <c r="C377" s="310" t="s">
        <v>111</v>
      </c>
      <c r="D377" s="299">
        <v>633.29999999999995</v>
      </c>
      <c r="E377" s="299"/>
      <c r="F377" s="299">
        <v>633.29999999999995</v>
      </c>
      <c r="G377" s="299">
        <v>633.29999999999995</v>
      </c>
      <c r="H377" s="299"/>
      <c r="I377" s="299">
        <v>633.29999999999995</v>
      </c>
      <c r="J377" s="299">
        <v>633.29999999999995</v>
      </c>
      <c r="K377" s="299"/>
      <c r="L377" s="299">
        <v>633.29999999999995</v>
      </c>
      <c r="M377" s="299">
        <v>633.29999999999995</v>
      </c>
      <c r="N377" s="299"/>
      <c r="O377" s="299">
        <v>633.29999999999995</v>
      </c>
    </row>
    <row r="378" spans="1:15" ht="64.5" customHeight="1">
      <c r="A378" s="19"/>
      <c r="B378" s="270"/>
      <c r="C378" s="310" t="s">
        <v>277</v>
      </c>
      <c r="D378" s="299"/>
      <c r="E378" s="299"/>
      <c r="F378" s="299"/>
      <c r="G378" s="299"/>
      <c r="H378" s="299"/>
      <c r="I378" s="299"/>
      <c r="J378" s="299"/>
      <c r="K378" s="299"/>
      <c r="L378" s="299"/>
      <c r="M378" s="299"/>
      <c r="N378" s="299"/>
      <c r="O378" s="299"/>
    </row>
    <row r="379" spans="1:15" ht="68.25" customHeight="1">
      <c r="A379" s="19"/>
      <c r="B379" s="270"/>
      <c r="C379" s="316" t="s">
        <v>279</v>
      </c>
      <c r="D379" s="299"/>
      <c r="E379" s="299"/>
      <c r="F379" s="299"/>
      <c r="G379" s="299"/>
      <c r="H379" s="299"/>
      <c r="I379" s="299"/>
      <c r="J379" s="299"/>
      <c r="K379" s="299"/>
      <c r="L379" s="299"/>
      <c r="M379" s="299"/>
      <c r="N379" s="299"/>
      <c r="O379" s="299"/>
    </row>
    <row r="380" spans="1:15" ht="15.75" customHeight="1">
      <c r="A380" s="19"/>
      <c r="B380" s="270"/>
      <c r="C380" s="310" t="s">
        <v>5</v>
      </c>
      <c r="D380" s="299"/>
      <c r="E380" s="299"/>
      <c r="F380" s="299"/>
      <c r="G380" s="299"/>
      <c r="H380" s="299"/>
      <c r="I380" s="299"/>
      <c r="J380" s="299"/>
      <c r="K380" s="299"/>
      <c r="L380" s="299"/>
      <c r="M380" s="299"/>
      <c r="N380" s="299"/>
      <c r="O380" s="299"/>
    </row>
    <row r="381" spans="1:15" ht="15.75" customHeight="1">
      <c r="A381" s="21"/>
      <c r="B381" s="270"/>
      <c r="C381" s="310" t="s">
        <v>223</v>
      </c>
      <c r="D381" s="299"/>
      <c r="E381" s="299"/>
      <c r="F381" s="299"/>
      <c r="G381" s="299"/>
      <c r="H381" s="299"/>
      <c r="I381" s="299"/>
      <c r="J381" s="299"/>
      <c r="K381" s="299"/>
      <c r="L381" s="299"/>
      <c r="M381" s="299"/>
      <c r="N381" s="299"/>
      <c r="O381" s="299"/>
    </row>
    <row r="382" spans="1:15" s="486" customFormat="1" ht="63.75" customHeight="1">
      <c r="A382" s="495" t="s">
        <v>240</v>
      </c>
      <c r="B382" s="496" t="s">
        <v>241</v>
      </c>
      <c r="C382" s="497" t="s">
        <v>109</v>
      </c>
      <c r="D382" s="485">
        <f>D395</f>
        <v>518535.9</v>
      </c>
      <c r="E382" s="485"/>
      <c r="F382" s="485">
        <f>F395</f>
        <v>518535.9</v>
      </c>
      <c r="G382" s="485">
        <f>G395</f>
        <v>518535.9</v>
      </c>
      <c r="H382" s="485"/>
      <c r="I382" s="485">
        <f>I395</f>
        <v>518535.9</v>
      </c>
      <c r="J382" s="485">
        <f>J395</f>
        <v>518535.9</v>
      </c>
      <c r="K382" s="485"/>
      <c r="L382" s="485">
        <f>L395</f>
        <v>518535.9</v>
      </c>
      <c r="M382" s="485">
        <f>M395</f>
        <v>518468.9</v>
      </c>
      <c r="N382" s="485"/>
      <c r="O382" s="485">
        <f>O395</f>
        <v>518468.9</v>
      </c>
    </row>
    <row r="383" spans="1:15" ht="18" customHeight="1">
      <c r="A383" s="22"/>
      <c r="B383" s="272"/>
      <c r="C383" s="316"/>
      <c r="D383" s="313"/>
      <c r="E383" s="313"/>
      <c r="F383" s="313"/>
      <c r="G383" s="313"/>
      <c r="H383" s="313"/>
      <c r="I383" s="313"/>
      <c r="J383" s="313"/>
      <c r="K383" s="313"/>
      <c r="L383" s="313"/>
      <c r="M383" s="313"/>
      <c r="N383" s="313"/>
      <c r="O383" s="313"/>
    </row>
    <row r="384" spans="1:15" ht="24.75" customHeight="1">
      <c r="A384" s="22"/>
      <c r="B384" s="272"/>
      <c r="C384" s="316" t="s">
        <v>3</v>
      </c>
      <c r="D384" s="313"/>
      <c r="E384" s="313"/>
      <c r="F384" s="313"/>
      <c r="G384" s="313"/>
      <c r="H384" s="313"/>
      <c r="I384" s="313"/>
      <c r="J384" s="313"/>
      <c r="K384" s="313"/>
      <c r="L384" s="313"/>
      <c r="M384" s="313"/>
      <c r="N384" s="313"/>
      <c r="O384" s="313"/>
    </row>
    <row r="385" spans="1:15" ht="17.25" customHeight="1">
      <c r="A385" s="22"/>
      <c r="B385" s="272"/>
      <c r="C385" s="310" t="s">
        <v>4</v>
      </c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  <c r="O385" s="313"/>
    </row>
    <row r="386" spans="1:15" ht="69" customHeight="1">
      <c r="A386" s="22"/>
      <c r="B386" s="272"/>
      <c r="C386" s="316" t="s">
        <v>110</v>
      </c>
      <c r="D386" s="313"/>
      <c r="E386" s="313"/>
      <c r="F386" s="313"/>
      <c r="G386" s="313"/>
      <c r="H386" s="313"/>
      <c r="I386" s="313"/>
      <c r="J386" s="313"/>
      <c r="K386" s="313"/>
      <c r="L386" s="313"/>
      <c r="M386" s="313"/>
      <c r="N386" s="313"/>
      <c r="O386" s="313"/>
    </row>
    <row r="387" spans="1:15" ht="33.75" customHeight="1">
      <c r="A387" s="22"/>
      <c r="B387" s="272"/>
      <c r="C387" s="310" t="s">
        <v>221</v>
      </c>
      <c r="D387" s="313"/>
      <c r="E387" s="313"/>
      <c r="F387" s="313"/>
      <c r="G387" s="313"/>
      <c r="H387" s="313"/>
      <c r="I387" s="313"/>
      <c r="J387" s="313"/>
      <c r="K387" s="313"/>
      <c r="L387" s="313"/>
      <c r="M387" s="313"/>
      <c r="N387" s="313"/>
      <c r="O387" s="313"/>
    </row>
    <row r="388" spans="1:15" ht="45.75" customHeight="1">
      <c r="A388" s="22"/>
      <c r="B388" s="272"/>
      <c r="C388" s="264" t="s">
        <v>280</v>
      </c>
      <c r="D388" s="313"/>
      <c r="E388" s="313"/>
      <c r="F388" s="313"/>
      <c r="G388" s="313"/>
      <c r="H388" s="313"/>
      <c r="I388" s="313"/>
      <c r="J388" s="313"/>
      <c r="K388" s="313"/>
      <c r="L388" s="313"/>
      <c r="M388" s="313"/>
      <c r="N388" s="313"/>
      <c r="O388" s="313"/>
    </row>
    <row r="389" spans="1:15" ht="35.25" customHeight="1">
      <c r="A389" s="22"/>
      <c r="B389" s="272"/>
      <c r="C389" s="310" t="s">
        <v>274</v>
      </c>
      <c r="D389" s="313"/>
      <c r="E389" s="313"/>
      <c r="F389" s="313"/>
      <c r="G389" s="313"/>
      <c r="H389" s="313"/>
      <c r="I389" s="313"/>
      <c r="J389" s="313"/>
      <c r="K389" s="313"/>
      <c r="L389" s="313"/>
      <c r="M389" s="313"/>
      <c r="N389" s="313"/>
      <c r="O389" s="313"/>
    </row>
    <row r="390" spans="1:15" ht="52.5" customHeight="1">
      <c r="A390" s="22"/>
      <c r="B390" s="272"/>
      <c r="C390" s="310" t="s">
        <v>275</v>
      </c>
      <c r="D390" s="313"/>
      <c r="E390" s="313"/>
      <c r="F390" s="313"/>
      <c r="G390" s="313"/>
      <c r="H390" s="313"/>
      <c r="I390" s="313"/>
      <c r="J390" s="313"/>
      <c r="K390" s="313"/>
      <c r="L390" s="313"/>
      <c r="M390" s="313"/>
      <c r="N390" s="313"/>
      <c r="O390" s="313"/>
    </row>
    <row r="391" spans="1:15" ht="52.5" customHeight="1">
      <c r="A391" s="22"/>
      <c r="B391" s="272"/>
      <c r="C391" s="310" t="s">
        <v>111</v>
      </c>
      <c r="D391" s="313"/>
      <c r="E391" s="313"/>
      <c r="F391" s="313"/>
      <c r="G391" s="313"/>
      <c r="H391" s="313"/>
      <c r="I391" s="313"/>
      <c r="J391" s="313"/>
      <c r="K391" s="313"/>
      <c r="L391" s="313"/>
      <c r="M391" s="313"/>
      <c r="N391" s="313"/>
      <c r="O391" s="313"/>
    </row>
    <row r="392" spans="1:15" ht="61.5" customHeight="1">
      <c r="A392" s="22"/>
      <c r="B392" s="272"/>
      <c r="C392" s="310" t="s">
        <v>277</v>
      </c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</row>
    <row r="393" spans="1:15" ht="64.5" customHeight="1">
      <c r="A393" s="22"/>
      <c r="B393" s="272"/>
      <c r="C393" s="316" t="s">
        <v>279</v>
      </c>
      <c r="D393" s="313"/>
      <c r="E393" s="313"/>
      <c r="F393" s="313"/>
      <c r="G393" s="313"/>
      <c r="H393" s="313"/>
      <c r="I393" s="313"/>
      <c r="J393" s="313"/>
      <c r="K393" s="313"/>
      <c r="L393" s="313"/>
      <c r="M393" s="313"/>
      <c r="N393" s="313"/>
      <c r="O393" s="313"/>
    </row>
    <row r="394" spans="1:15" ht="14.25" customHeight="1">
      <c r="A394" s="23"/>
      <c r="B394" s="308"/>
      <c r="C394" s="310" t="s">
        <v>5</v>
      </c>
      <c r="D394" s="325"/>
      <c r="E394" s="325"/>
      <c r="F394" s="325"/>
      <c r="G394" s="325"/>
      <c r="H394" s="325"/>
      <c r="I394" s="325"/>
      <c r="J394" s="325"/>
      <c r="K394" s="325"/>
      <c r="L394" s="325"/>
      <c r="M394" s="325"/>
      <c r="N394" s="325"/>
      <c r="O394" s="325"/>
    </row>
    <row r="395" spans="1:15">
      <c r="A395" s="23"/>
      <c r="B395" s="676"/>
      <c r="C395" s="697" t="s">
        <v>223</v>
      </c>
      <c r="D395" s="691">
        <f>E395+F395</f>
        <v>518535.9</v>
      </c>
      <c r="E395" s="691">
        <f>E480+E543+E559</f>
        <v>0</v>
      </c>
      <c r="F395" s="691">
        <f>F480+F543+F559</f>
        <v>518535.9</v>
      </c>
      <c r="G395" s="691">
        <f>H395+I395</f>
        <v>518535.9</v>
      </c>
      <c r="H395" s="691">
        <f t="shared" ref="H395:I395" si="54">H480+H543+H559</f>
        <v>0</v>
      </c>
      <c r="I395" s="691">
        <f t="shared" si="54"/>
        <v>518535.9</v>
      </c>
      <c r="J395" s="691">
        <f>K395+L395</f>
        <v>518535.9</v>
      </c>
      <c r="K395" s="691">
        <f t="shared" ref="K395" si="55">K480+K543+K559</f>
        <v>0</v>
      </c>
      <c r="L395" s="691">
        <f>L467+L529+L545</f>
        <v>518535.9</v>
      </c>
      <c r="M395" s="691">
        <f>N395+O395</f>
        <v>518468.9</v>
      </c>
      <c r="N395" s="691">
        <f t="shared" ref="N395" si="56">N480+N543+N559</f>
        <v>0</v>
      </c>
      <c r="O395" s="691">
        <f>O467+O529+O545</f>
        <v>518468.9</v>
      </c>
    </row>
    <row r="396" spans="1:15" ht="15" customHeight="1" thickBot="1">
      <c r="A396" s="24"/>
      <c r="B396" s="677"/>
      <c r="C396" s="697"/>
      <c r="D396" s="692"/>
      <c r="E396" s="692"/>
      <c r="F396" s="692"/>
      <c r="G396" s="692"/>
      <c r="H396" s="692"/>
      <c r="I396" s="692"/>
      <c r="J396" s="692"/>
      <c r="K396" s="692"/>
      <c r="L396" s="692"/>
      <c r="M396" s="692"/>
      <c r="N396" s="692"/>
      <c r="O396" s="692"/>
    </row>
    <row r="397" spans="1:15" s="491" customFormat="1" ht="58.5" customHeight="1">
      <c r="A397" s="487" t="s">
        <v>54</v>
      </c>
      <c r="B397" s="498" t="s">
        <v>188</v>
      </c>
      <c r="C397" s="494" t="s">
        <v>109</v>
      </c>
      <c r="D397" s="490">
        <f>D411+D425+D439+D453</f>
        <v>0</v>
      </c>
      <c r="E397" s="490"/>
      <c r="F397" s="490">
        <f>F411+F425+F439+F453</f>
        <v>0</v>
      </c>
      <c r="G397" s="490">
        <f>G411+G425+G439+G453</f>
        <v>0</v>
      </c>
      <c r="H397" s="490"/>
      <c r="I397" s="490">
        <f>I411+I425+I439+I453</f>
        <v>0</v>
      </c>
      <c r="J397" s="490">
        <f>J411+J425+J439+J453</f>
        <v>0</v>
      </c>
      <c r="K397" s="490"/>
      <c r="L397" s="490">
        <f>L411+L425+L439+L453</f>
        <v>0</v>
      </c>
      <c r="M397" s="490">
        <f>M411+M425+M439+M453</f>
        <v>0</v>
      </c>
      <c r="N397" s="490"/>
      <c r="O397" s="490">
        <f>O411+O425+O439+O453</f>
        <v>0</v>
      </c>
    </row>
    <row r="398" spans="1:15" ht="14.25" customHeight="1">
      <c r="A398" s="25"/>
      <c r="B398" s="272"/>
      <c r="C398" s="316"/>
      <c r="D398" s="313"/>
      <c r="E398" s="313"/>
      <c r="F398" s="313"/>
      <c r="G398" s="313"/>
      <c r="H398" s="313"/>
      <c r="I398" s="313"/>
      <c r="J398" s="313"/>
      <c r="K398" s="313"/>
      <c r="L398" s="313"/>
      <c r="M398" s="313"/>
      <c r="N398" s="313"/>
      <c r="O398" s="313"/>
    </row>
    <row r="399" spans="1:15" ht="36.75" customHeight="1">
      <c r="A399" s="25"/>
      <c r="B399" s="272"/>
      <c r="C399" s="316" t="s">
        <v>3</v>
      </c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</row>
    <row r="400" spans="1:15" ht="14.25" customHeight="1">
      <c r="A400" s="25"/>
      <c r="B400" s="272"/>
      <c r="C400" s="310" t="s">
        <v>4</v>
      </c>
      <c r="D400" s="313"/>
      <c r="E400" s="313"/>
      <c r="F400" s="313"/>
      <c r="G400" s="313"/>
      <c r="H400" s="313"/>
      <c r="I400" s="313"/>
      <c r="J400" s="313"/>
      <c r="K400" s="313"/>
      <c r="L400" s="313"/>
      <c r="M400" s="313"/>
      <c r="N400" s="313"/>
      <c r="O400" s="313"/>
    </row>
    <row r="401" spans="1:15" ht="68.25" customHeight="1">
      <c r="A401" s="25"/>
      <c r="B401" s="272"/>
      <c r="C401" s="316" t="s">
        <v>110</v>
      </c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</row>
    <row r="402" spans="1:15" ht="33.75" customHeight="1">
      <c r="A402" s="25"/>
      <c r="B402" s="272"/>
      <c r="C402" s="310" t="s">
        <v>221</v>
      </c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</row>
    <row r="403" spans="1:15" ht="51" customHeight="1">
      <c r="A403" s="25"/>
      <c r="B403" s="272"/>
      <c r="C403" s="264" t="s">
        <v>280</v>
      </c>
      <c r="D403" s="313"/>
      <c r="E403" s="313"/>
      <c r="F403" s="313"/>
      <c r="G403" s="313"/>
      <c r="H403" s="313"/>
      <c r="I403" s="313"/>
      <c r="J403" s="313"/>
      <c r="K403" s="313"/>
      <c r="L403" s="313"/>
      <c r="M403" s="313"/>
      <c r="N403" s="313"/>
      <c r="O403" s="313"/>
    </row>
    <row r="404" spans="1:15" ht="51.75" customHeight="1">
      <c r="A404" s="25"/>
      <c r="B404" s="272"/>
      <c r="C404" s="310" t="s">
        <v>274</v>
      </c>
      <c r="D404" s="313"/>
      <c r="E404" s="313"/>
      <c r="F404" s="313"/>
      <c r="G404" s="313"/>
      <c r="H404" s="313"/>
      <c r="I404" s="313"/>
      <c r="J404" s="313"/>
      <c r="K404" s="313"/>
      <c r="L404" s="313"/>
      <c r="M404" s="313"/>
      <c r="N404" s="313"/>
      <c r="O404" s="313"/>
    </row>
    <row r="405" spans="1:15" ht="45.75" customHeight="1">
      <c r="A405" s="25"/>
      <c r="B405" s="272"/>
      <c r="C405" s="310" t="s">
        <v>275</v>
      </c>
      <c r="D405" s="313"/>
      <c r="E405" s="313"/>
      <c r="F405" s="313"/>
      <c r="G405" s="313"/>
      <c r="H405" s="313"/>
      <c r="I405" s="313"/>
      <c r="J405" s="313"/>
      <c r="K405" s="313"/>
      <c r="L405" s="313"/>
      <c r="M405" s="313"/>
      <c r="N405" s="313"/>
      <c r="O405" s="313"/>
    </row>
    <row r="406" spans="1:15" ht="35.25" customHeight="1">
      <c r="A406" s="25"/>
      <c r="B406" s="272"/>
      <c r="C406" s="310" t="s">
        <v>111</v>
      </c>
      <c r="D406" s="313"/>
      <c r="E406" s="313"/>
      <c r="F406" s="313"/>
      <c r="G406" s="313"/>
      <c r="H406" s="313"/>
      <c r="I406" s="313"/>
      <c r="J406" s="313"/>
      <c r="K406" s="313"/>
      <c r="L406" s="313"/>
      <c r="M406" s="313"/>
      <c r="N406" s="313"/>
      <c r="O406" s="313"/>
    </row>
    <row r="407" spans="1:15" ht="47.25" customHeight="1">
      <c r="A407" s="25"/>
      <c r="B407" s="272"/>
      <c r="C407" s="310" t="s">
        <v>277</v>
      </c>
      <c r="D407" s="313"/>
      <c r="E407" s="313"/>
      <c r="F407" s="313"/>
      <c r="G407" s="313"/>
      <c r="H407" s="313"/>
      <c r="I407" s="313"/>
      <c r="J407" s="313"/>
      <c r="K407" s="313"/>
      <c r="L407" s="313"/>
      <c r="M407" s="313"/>
      <c r="N407" s="313"/>
      <c r="O407" s="313"/>
    </row>
    <row r="408" spans="1:15" ht="69" customHeight="1">
      <c r="A408" s="25"/>
      <c r="B408" s="272"/>
      <c r="C408" s="316" t="s">
        <v>279</v>
      </c>
      <c r="D408" s="313"/>
      <c r="E408" s="313"/>
      <c r="F408" s="313"/>
      <c r="G408" s="313"/>
      <c r="H408" s="313"/>
      <c r="I408" s="313"/>
      <c r="J408" s="313"/>
      <c r="K408" s="313"/>
      <c r="L408" s="313"/>
      <c r="M408" s="313"/>
      <c r="N408" s="313"/>
      <c r="O408" s="313"/>
    </row>
    <row r="409" spans="1:15" ht="27" customHeight="1">
      <c r="A409" s="25"/>
      <c r="B409" s="272"/>
      <c r="C409" s="310" t="s">
        <v>5</v>
      </c>
      <c r="D409" s="313"/>
      <c r="E409" s="313"/>
      <c r="F409" s="313"/>
      <c r="G409" s="313"/>
      <c r="H409" s="313"/>
      <c r="I409" s="313"/>
      <c r="J409" s="313"/>
      <c r="K409" s="313"/>
      <c r="L409" s="313"/>
      <c r="M409" s="313"/>
      <c r="N409" s="313"/>
      <c r="O409" s="313"/>
    </row>
    <row r="410" spans="1:15" ht="29.25" customHeight="1" thickBot="1">
      <c r="A410" s="26"/>
      <c r="B410" s="273"/>
      <c r="C410" s="310" t="s">
        <v>223</v>
      </c>
      <c r="D410" s="313"/>
      <c r="E410" s="313"/>
      <c r="F410" s="313"/>
      <c r="G410" s="313"/>
      <c r="H410" s="313"/>
      <c r="I410" s="313"/>
      <c r="J410" s="313"/>
      <c r="K410" s="313"/>
      <c r="L410" s="313"/>
      <c r="M410" s="313"/>
      <c r="N410" s="313"/>
      <c r="O410" s="313"/>
    </row>
    <row r="411" spans="1:15" ht="84" customHeight="1">
      <c r="A411" s="693" t="s">
        <v>242</v>
      </c>
      <c r="B411" s="666" t="s">
        <v>55</v>
      </c>
      <c r="C411" s="320" t="s">
        <v>109</v>
      </c>
      <c r="D411" s="665">
        <f>E411+F411</f>
        <v>0</v>
      </c>
      <c r="E411" s="665"/>
      <c r="F411" s="665">
        <v>0</v>
      </c>
      <c r="G411" s="665">
        <f>H411+I411</f>
        <v>0</v>
      </c>
      <c r="H411" s="665"/>
      <c r="I411" s="665">
        <v>0</v>
      </c>
      <c r="J411" s="665">
        <f>K411+L411</f>
        <v>0</v>
      </c>
      <c r="K411" s="665"/>
      <c r="L411" s="665">
        <v>0</v>
      </c>
      <c r="M411" s="665">
        <f>N411+O411</f>
        <v>0</v>
      </c>
      <c r="N411" s="665"/>
      <c r="O411" s="665">
        <v>0</v>
      </c>
    </row>
    <row r="412" spans="1:15" ht="18" customHeight="1">
      <c r="A412" s="694"/>
      <c r="B412" s="676"/>
      <c r="C412" s="320"/>
      <c r="D412" s="665"/>
      <c r="E412" s="665"/>
      <c r="F412" s="665"/>
      <c r="G412" s="665"/>
      <c r="H412" s="665"/>
      <c r="I412" s="665"/>
      <c r="J412" s="665"/>
      <c r="K412" s="665"/>
      <c r="L412" s="665"/>
      <c r="M412" s="665"/>
      <c r="N412" s="665"/>
      <c r="O412" s="665"/>
    </row>
    <row r="413" spans="1:15" ht="35.25" customHeight="1">
      <c r="A413" s="315"/>
      <c r="B413" s="308"/>
      <c r="C413" s="320" t="s">
        <v>3</v>
      </c>
      <c r="D413" s="299"/>
      <c r="E413" s="299"/>
      <c r="F413" s="299"/>
      <c r="G413" s="299"/>
      <c r="H413" s="299"/>
      <c r="I413" s="299"/>
      <c r="J413" s="299"/>
      <c r="K413" s="299"/>
      <c r="L413" s="299"/>
      <c r="M413" s="299"/>
      <c r="N413" s="299"/>
      <c r="O413" s="299"/>
    </row>
    <row r="414" spans="1:15" ht="21" customHeight="1">
      <c r="A414" s="315"/>
      <c r="B414" s="308"/>
      <c r="C414" s="307" t="s">
        <v>4</v>
      </c>
      <c r="D414" s="299"/>
      <c r="E414" s="299"/>
      <c r="F414" s="299"/>
      <c r="G414" s="299"/>
      <c r="H414" s="299"/>
      <c r="I414" s="299"/>
      <c r="J414" s="299"/>
      <c r="K414" s="299"/>
      <c r="L414" s="299"/>
      <c r="M414" s="299"/>
      <c r="N414" s="299"/>
      <c r="O414" s="299"/>
    </row>
    <row r="415" spans="1:15" ht="71.25" customHeight="1">
      <c r="A415" s="315"/>
      <c r="B415" s="308"/>
      <c r="C415" s="320" t="s">
        <v>110</v>
      </c>
      <c r="D415" s="299"/>
      <c r="E415" s="299"/>
      <c r="F415" s="299"/>
      <c r="G415" s="299"/>
      <c r="H415" s="299"/>
      <c r="I415" s="299"/>
      <c r="J415" s="299"/>
      <c r="K415" s="299"/>
      <c r="L415" s="299"/>
      <c r="M415" s="299"/>
      <c r="N415" s="299"/>
      <c r="O415" s="299"/>
    </row>
    <row r="416" spans="1:15" ht="39" customHeight="1">
      <c r="A416" s="315"/>
      <c r="B416" s="308"/>
      <c r="C416" s="307" t="s">
        <v>221</v>
      </c>
      <c r="D416" s="299"/>
      <c r="E416" s="299"/>
      <c r="F416" s="299"/>
      <c r="G416" s="299"/>
      <c r="H416" s="299"/>
      <c r="I416" s="299"/>
      <c r="J416" s="299"/>
      <c r="K416" s="299"/>
      <c r="L416" s="299"/>
      <c r="M416" s="299"/>
      <c r="N416" s="299"/>
      <c r="O416" s="299"/>
    </row>
    <row r="417" spans="1:15" ht="50.25" customHeight="1">
      <c r="A417" s="315"/>
      <c r="B417" s="308"/>
      <c r="C417" s="261" t="s">
        <v>280</v>
      </c>
      <c r="D417" s="299"/>
      <c r="E417" s="299"/>
      <c r="F417" s="299"/>
      <c r="G417" s="299"/>
      <c r="H417" s="299"/>
      <c r="I417" s="299"/>
      <c r="J417" s="299"/>
      <c r="K417" s="299"/>
      <c r="L417" s="299"/>
      <c r="M417" s="299"/>
      <c r="N417" s="299"/>
      <c r="O417" s="299"/>
    </row>
    <row r="418" spans="1:15" ht="35.25" customHeight="1">
      <c r="A418" s="315"/>
      <c r="B418" s="308"/>
      <c r="C418" s="307" t="s">
        <v>274</v>
      </c>
      <c r="D418" s="299"/>
      <c r="E418" s="299"/>
      <c r="F418" s="299"/>
      <c r="G418" s="299"/>
      <c r="H418" s="299"/>
      <c r="I418" s="299"/>
      <c r="J418" s="299"/>
      <c r="K418" s="299"/>
      <c r="L418" s="299"/>
      <c r="M418" s="299"/>
      <c r="N418" s="299"/>
      <c r="O418" s="299"/>
    </row>
    <row r="419" spans="1:15" ht="54.75" customHeight="1">
      <c r="A419" s="315"/>
      <c r="B419" s="308"/>
      <c r="C419" s="310" t="s">
        <v>275</v>
      </c>
      <c r="D419" s="299"/>
      <c r="E419" s="299"/>
      <c r="F419" s="299"/>
      <c r="G419" s="299"/>
      <c r="H419" s="299"/>
      <c r="I419" s="299"/>
      <c r="J419" s="299"/>
      <c r="K419" s="299"/>
      <c r="L419" s="299"/>
      <c r="M419" s="299"/>
      <c r="N419" s="299"/>
      <c r="O419" s="299"/>
    </row>
    <row r="420" spans="1:15" ht="55.5" customHeight="1">
      <c r="A420" s="315"/>
      <c r="B420" s="308"/>
      <c r="C420" s="307" t="s">
        <v>111</v>
      </c>
      <c r="D420" s="299"/>
      <c r="E420" s="299"/>
      <c r="F420" s="299"/>
      <c r="G420" s="299"/>
      <c r="H420" s="299"/>
      <c r="I420" s="299"/>
      <c r="J420" s="299"/>
      <c r="K420" s="299"/>
      <c r="L420" s="299"/>
      <c r="M420" s="299"/>
      <c r="N420" s="299"/>
      <c r="O420" s="299"/>
    </row>
    <row r="421" spans="1:15" ht="58.5" customHeight="1">
      <c r="A421" s="315"/>
      <c r="B421" s="308"/>
      <c r="C421" s="307" t="s">
        <v>277</v>
      </c>
      <c r="D421" s="299"/>
      <c r="E421" s="299"/>
      <c r="F421" s="299"/>
      <c r="G421" s="299"/>
      <c r="H421" s="299"/>
      <c r="I421" s="299"/>
      <c r="J421" s="299"/>
      <c r="K421" s="299"/>
      <c r="L421" s="299"/>
      <c r="M421" s="299"/>
      <c r="N421" s="299"/>
      <c r="O421" s="299"/>
    </row>
    <row r="422" spans="1:15" ht="66" customHeight="1">
      <c r="A422" s="315"/>
      <c r="B422" s="308"/>
      <c r="C422" s="320" t="s">
        <v>279</v>
      </c>
      <c r="D422" s="299"/>
      <c r="E422" s="299"/>
      <c r="F422" s="299"/>
      <c r="G422" s="299"/>
      <c r="H422" s="299"/>
      <c r="I422" s="299"/>
      <c r="J422" s="299"/>
      <c r="K422" s="299"/>
      <c r="L422" s="299"/>
      <c r="M422" s="299"/>
      <c r="N422" s="299"/>
      <c r="O422" s="299"/>
    </row>
    <row r="423" spans="1:15" ht="23.25" customHeight="1">
      <c r="A423" s="315"/>
      <c r="B423" s="308"/>
      <c r="C423" s="307" t="s">
        <v>5</v>
      </c>
      <c r="D423" s="299"/>
      <c r="E423" s="299"/>
      <c r="F423" s="299"/>
      <c r="G423" s="299"/>
      <c r="H423" s="299"/>
      <c r="I423" s="299"/>
      <c r="J423" s="299"/>
      <c r="K423" s="299"/>
      <c r="L423" s="299"/>
      <c r="M423" s="299"/>
      <c r="N423" s="299"/>
      <c r="O423" s="299"/>
    </row>
    <row r="424" spans="1:15" ht="26.25" customHeight="1" thickBot="1">
      <c r="A424" s="327"/>
      <c r="B424" s="309"/>
      <c r="C424" s="307" t="s">
        <v>223</v>
      </c>
      <c r="D424" s="299"/>
      <c r="E424" s="299"/>
      <c r="F424" s="299"/>
      <c r="G424" s="299"/>
      <c r="H424" s="299"/>
      <c r="I424" s="299"/>
      <c r="J424" s="299"/>
      <c r="K424" s="299"/>
      <c r="L424" s="299"/>
      <c r="M424" s="299"/>
      <c r="N424" s="299"/>
      <c r="O424" s="299"/>
    </row>
    <row r="425" spans="1:15" ht="33" customHeight="1">
      <c r="A425" s="314" t="s">
        <v>243</v>
      </c>
      <c r="B425" s="666" t="s">
        <v>56</v>
      </c>
      <c r="C425" s="320" t="s">
        <v>109</v>
      </c>
      <c r="D425" s="299">
        <f>E425+F425</f>
        <v>0</v>
      </c>
      <c r="E425" s="299"/>
      <c r="F425" s="299">
        <v>0</v>
      </c>
      <c r="G425" s="299">
        <f>H425+I425</f>
        <v>0</v>
      </c>
      <c r="H425" s="299"/>
      <c r="I425" s="299">
        <v>0</v>
      </c>
      <c r="J425" s="299">
        <f>K425+L425</f>
        <v>0</v>
      </c>
      <c r="K425" s="299"/>
      <c r="L425" s="299">
        <v>0</v>
      </c>
      <c r="M425" s="299">
        <f>N425+O425</f>
        <v>0</v>
      </c>
      <c r="N425" s="299"/>
      <c r="O425" s="299">
        <v>0</v>
      </c>
    </row>
    <row r="426" spans="1:15" ht="14.25" customHeight="1">
      <c r="A426" s="315"/>
      <c r="B426" s="667"/>
      <c r="C426" s="320"/>
      <c r="D426" s="299"/>
      <c r="E426" s="299"/>
      <c r="F426" s="299"/>
      <c r="G426" s="299"/>
      <c r="H426" s="299"/>
      <c r="I426" s="299"/>
      <c r="J426" s="299"/>
      <c r="K426" s="299"/>
      <c r="L426" s="299"/>
      <c r="M426" s="299"/>
      <c r="N426" s="299"/>
      <c r="O426" s="299"/>
    </row>
    <row r="427" spans="1:15" ht="39" customHeight="1">
      <c r="A427" s="315"/>
      <c r="B427" s="667"/>
      <c r="C427" s="320" t="s">
        <v>3</v>
      </c>
      <c r="D427" s="299"/>
      <c r="E427" s="299"/>
      <c r="F427" s="299"/>
      <c r="G427" s="299"/>
      <c r="H427" s="299"/>
      <c r="I427" s="299"/>
      <c r="J427" s="299"/>
      <c r="K427" s="299"/>
      <c r="L427" s="299"/>
      <c r="M427" s="299"/>
      <c r="N427" s="299"/>
      <c r="O427" s="299"/>
    </row>
    <row r="428" spans="1:15" ht="24.75" customHeight="1">
      <c r="A428" s="315"/>
      <c r="B428" s="667"/>
      <c r="C428" s="307" t="s">
        <v>4</v>
      </c>
      <c r="D428" s="299"/>
      <c r="E428" s="299"/>
      <c r="F428" s="299"/>
      <c r="G428" s="299"/>
      <c r="H428" s="299"/>
      <c r="I428" s="299"/>
      <c r="J428" s="299"/>
      <c r="K428" s="299"/>
      <c r="L428" s="299"/>
      <c r="M428" s="299"/>
      <c r="N428" s="299"/>
      <c r="O428" s="299"/>
    </row>
    <row r="429" spans="1:15" ht="63.75" customHeight="1">
      <c r="A429" s="315"/>
      <c r="B429" s="308"/>
      <c r="C429" s="320" t="s">
        <v>110</v>
      </c>
      <c r="D429" s="299"/>
      <c r="E429" s="299"/>
      <c r="F429" s="299"/>
      <c r="G429" s="299"/>
      <c r="H429" s="299"/>
      <c r="I429" s="299"/>
      <c r="J429" s="299"/>
      <c r="K429" s="299"/>
      <c r="L429" s="299"/>
      <c r="M429" s="299"/>
      <c r="N429" s="299"/>
      <c r="O429" s="299"/>
    </row>
    <row r="430" spans="1:15" ht="39.75" customHeight="1">
      <c r="A430" s="315"/>
      <c r="B430" s="308"/>
      <c r="C430" s="307" t="s">
        <v>221</v>
      </c>
      <c r="D430" s="299"/>
      <c r="E430" s="299"/>
      <c r="F430" s="299"/>
      <c r="G430" s="299"/>
      <c r="H430" s="299"/>
      <c r="I430" s="299"/>
      <c r="J430" s="299"/>
      <c r="K430" s="299"/>
      <c r="L430" s="299"/>
      <c r="M430" s="299"/>
      <c r="N430" s="299"/>
      <c r="O430" s="299"/>
    </row>
    <row r="431" spans="1:15" ht="48" customHeight="1">
      <c r="A431" s="315"/>
      <c r="B431" s="308"/>
      <c r="C431" s="307" t="s">
        <v>280</v>
      </c>
      <c r="D431" s="299"/>
      <c r="E431" s="299"/>
      <c r="F431" s="299"/>
      <c r="G431" s="299"/>
      <c r="H431" s="299"/>
      <c r="I431" s="299"/>
      <c r="J431" s="299"/>
      <c r="K431" s="299"/>
      <c r="L431" s="299"/>
      <c r="M431" s="299"/>
      <c r="N431" s="299"/>
      <c r="O431" s="299"/>
    </row>
    <row r="432" spans="1:15" ht="46.5" customHeight="1">
      <c r="A432" s="315"/>
      <c r="B432" s="308"/>
      <c r="C432" s="307" t="s">
        <v>274</v>
      </c>
      <c r="D432" s="299"/>
      <c r="E432" s="299"/>
      <c r="F432" s="299"/>
      <c r="G432" s="299"/>
      <c r="H432" s="299"/>
      <c r="I432" s="299"/>
      <c r="J432" s="299"/>
      <c r="K432" s="299"/>
      <c r="L432" s="299"/>
      <c r="M432" s="299"/>
      <c r="N432" s="299"/>
      <c r="O432" s="299"/>
    </row>
    <row r="433" spans="1:15" ht="45.75" customHeight="1">
      <c r="A433" s="315"/>
      <c r="B433" s="308"/>
      <c r="C433" s="310" t="s">
        <v>275</v>
      </c>
      <c r="D433" s="299"/>
      <c r="E433" s="299"/>
      <c r="F433" s="299"/>
      <c r="G433" s="299"/>
      <c r="H433" s="299"/>
      <c r="I433" s="299"/>
      <c r="J433" s="299"/>
      <c r="K433" s="299"/>
      <c r="L433" s="299"/>
      <c r="M433" s="299"/>
      <c r="N433" s="299"/>
      <c r="O433" s="299"/>
    </row>
    <row r="434" spans="1:15" ht="51" customHeight="1">
      <c r="A434" s="315"/>
      <c r="B434" s="308"/>
      <c r="C434" s="307" t="s">
        <v>111</v>
      </c>
      <c r="D434" s="299"/>
      <c r="E434" s="299"/>
      <c r="F434" s="299"/>
      <c r="G434" s="299"/>
      <c r="H434" s="299"/>
      <c r="I434" s="299"/>
      <c r="J434" s="299"/>
      <c r="K434" s="299"/>
      <c r="L434" s="299"/>
      <c r="M434" s="299"/>
      <c r="N434" s="299"/>
      <c r="O434" s="299"/>
    </row>
    <row r="435" spans="1:15" ht="63" customHeight="1">
      <c r="A435" s="315"/>
      <c r="B435" s="308"/>
      <c r="C435" s="307" t="s">
        <v>277</v>
      </c>
      <c r="D435" s="299"/>
      <c r="E435" s="299"/>
      <c r="F435" s="299"/>
      <c r="G435" s="299"/>
      <c r="H435" s="299"/>
      <c r="I435" s="299"/>
      <c r="J435" s="299"/>
      <c r="K435" s="299"/>
      <c r="L435" s="299"/>
      <c r="M435" s="299"/>
      <c r="N435" s="299"/>
      <c r="O435" s="299"/>
    </row>
    <row r="436" spans="1:15" ht="63" customHeight="1">
      <c r="A436" s="315"/>
      <c r="B436" s="308"/>
      <c r="C436" s="320" t="s">
        <v>279</v>
      </c>
      <c r="D436" s="299"/>
      <c r="E436" s="299"/>
      <c r="F436" s="299"/>
      <c r="G436" s="299"/>
      <c r="H436" s="299"/>
      <c r="I436" s="299"/>
      <c r="J436" s="299"/>
      <c r="K436" s="299"/>
      <c r="L436" s="299"/>
      <c r="M436" s="299"/>
      <c r="N436" s="299"/>
      <c r="O436" s="299"/>
    </row>
    <row r="437" spans="1:15" ht="23.25" customHeight="1">
      <c r="A437" s="315"/>
      <c r="B437" s="308"/>
      <c r="C437" s="307" t="s">
        <v>5</v>
      </c>
      <c r="D437" s="299"/>
      <c r="E437" s="299"/>
      <c r="F437" s="299"/>
      <c r="G437" s="299"/>
      <c r="H437" s="299"/>
      <c r="I437" s="299"/>
      <c r="J437" s="299"/>
      <c r="K437" s="299"/>
      <c r="L437" s="299"/>
      <c r="M437" s="299"/>
      <c r="N437" s="299"/>
      <c r="O437" s="299"/>
    </row>
    <row r="438" spans="1:15" ht="23.25" customHeight="1" thickBot="1">
      <c r="A438" s="327"/>
      <c r="B438" s="309"/>
      <c r="C438" s="307" t="s">
        <v>223</v>
      </c>
      <c r="D438" s="299"/>
      <c r="E438" s="299"/>
      <c r="F438" s="299"/>
      <c r="G438" s="299"/>
      <c r="H438" s="299"/>
      <c r="I438" s="299"/>
      <c r="J438" s="299"/>
      <c r="K438" s="299"/>
      <c r="L438" s="299"/>
      <c r="M438" s="299"/>
      <c r="N438" s="299"/>
      <c r="O438" s="299"/>
    </row>
    <row r="439" spans="1:15" ht="38.25" customHeight="1">
      <c r="A439" s="314" t="s">
        <v>244</v>
      </c>
      <c r="B439" s="666" t="s">
        <v>189</v>
      </c>
      <c r="C439" s="320" t="s">
        <v>109</v>
      </c>
      <c r="D439" s="299">
        <f>E439+F439</f>
        <v>0</v>
      </c>
      <c r="E439" s="299"/>
      <c r="F439" s="299">
        <v>0</v>
      </c>
      <c r="G439" s="299">
        <f>H439+I439</f>
        <v>0</v>
      </c>
      <c r="H439" s="299"/>
      <c r="I439" s="299">
        <v>0</v>
      </c>
      <c r="J439" s="299">
        <f>K439+L439</f>
        <v>0</v>
      </c>
      <c r="K439" s="299"/>
      <c r="L439" s="299">
        <v>0</v>
      </c>
      <c r="M439" s="299">
        <f>N439+O439</f>
        <v>0</v>
      </c>
      <c r="N439" s="299"/>
      <c r="O439" s="299">
        <v>0</v>
      </c>
    </row>
    <row r="440" spans="1:15" ht="17.25" customHeight="1">
      <c r="A440" s="315"/>
      <c r="B440" s="667"/>
      <c r="C440" s="320"/>
      <c r="D440" s="299"/>
      <c r="E440" s="299"/>
      <c r="F440" s="299"/>
      <c r="G440" s="299"/>
      <c r="H440" s="299"/>
      <c r="I440" s="299"/>
      <c r="J440" s="299"/>
      <c r="K440" s="299"/>
      <c r="L440" s="299"/>
      <c r="M440" s="299"/>
      <c r="N440" s="299"/>
      <c r="O440" s="299"/>
    </row>
    <row r="441" spans="1:15" ht="32.25" customHeight="1">
      <c r="A441" s="315"/>
      <c r="B441" s="667"/>
      <c r="C441" s="320" t="s">
        <v>3</v>
      </c>
      <c r="D441" s="299"/>
      <c r="E441" s="299"/>
      <c r="F441" s="299"/>
      <c r="G441" s="299"/>
      <c r="H441" s="299"/>
      <c r="I441" s="299"/>
      <c r="J441" s="299"/>
      <c r="K441" s="299"/>
      <c r="L441" s="299"/>
      <c r="M441" s="299"/>
      <c r="N441" s="299"/>
      <c r="O441" s="299"/>
    </row>
    <row r="442" spans="1:15" ht="19.5" customHeight="1">
      <c r="A442" s="315"/>
      <c r="B442" s="667"/>
      <c r="C442" s="307" t="s">
        <v>4</v>
      </c>
      <c r="D442" s="299"/>
      <c r="E442" s="299"/>
      <c r="F442" s="299"/>
      <c r="G442" s="299"/>
      <c r="H442" s="299"/>
      <c r="I442" s="299"/>
      <c r="J442" s="299"/>
      <c r="K442" s="299"/>
      <c r="L442" s="299"/>
      <c r="M442" s="299"/>
      <c r="N442" s="299"/>
      <c r="O442" s="299"/>
    </row>
    <row r="443" spans="1:15" ht="70.5" customHeight="1">
      <c r="A443" s="315"/>
      <c r="B443" s="308"/>
      <c r="C443" s="320" t="s">
        <v>110</v>
      </c>
      <c r="D443" s="299"/>
      <c r="E443" s="299"/>
      <c r="F443" s="299"/>
      <c r="G443" s="299"/>
      <c r="H443" s="299"/>
      <c r="I443" s="299"/>
      <c r="J443" s="299"/>
      <c r="K443" s="299"/>
      <c r="L443" s="299"/>
      <c r="M443" s="299"/>
      <c r="N443" s="299"/>
      <c r="O443" s="299"/>
    </row>
    <row r="444" spans="1:15" ht="33.75" customHeight="1">
      <c r="A444" s="315"/>
      <c r="B444" s="308"/>
      <c r="C444" s="307" t="s">
        <v>221</v>
      </c>
      <c r="D444" s="299"/>
      <c r="E444" s="299"/>
      <c r="F444" s="299"/>
      <c r="G444" s="299"/>
      <c r="H444" s="299"/>
      <c r="I444" s="299"/>
      <c r="J444" s="299"/>
      <c r="K444" s="299"/>
      <c r="L444" s="299"/>
      <c r="M444" s="299"/>
      <c r="N444" s="299"/>
      <c r="O444" s="299"/>
    </row>
    <row r="445" spans="1:15" ht="51" customHeight="1">
      <c r="A445" s="315"/>
      <c r="B445" s="308"/>
      <c r="C445" s="307" t="s">
        <v>280</v>
      </c>
      <c r="D445" s="299"/>
      <c r="E445" s="299"/>
      <c r="F445" s="299"/>
      <c r="G445" s="299"/>
      <c r="H445" s="299"/>
      <c r="I445" s="299"/>
      <c r="J445" s="299"/>
      <c r="K445" s="299"/>
      <c r="L445" s="299"/>
      <c r="M445" s="299"/>
      <c r="N445" s="299"/>
      <c r="O445" s="299"/>
    </row>
    <row r="446" spans="1:15" ht="42.75" customHeight="1">
      <c r="A446" s="315"/>
      <c r="B446" s="308"/>
      <c r="C446" s="307" t="s">
        <v>274</v>
      </c>
      <c r="D446" s="299"/>
      <c r="E446" s="299"/>
      <c r="F446" s="299"/>
      <c r="G446" s="299"/>
      <c r="H446" s="299"/>
      <c r="I446" s="299"/>
      <c r="J446" s="299"/>
      <c r="K446" s="299"/>
      <c r="L446" s="299"/>
      <c r="M446" s="299"/>
      <c r="N446" s="299"/>
      <c r="O446" s="299"/>
    </row>
    <row r="447" spans="1:15" ht="48" customHeight="1">
      <c r="A447" s="315"/>
      <c r="B447" s="308"/>
      <c r="C447" s="310" t="s">
        <v>275</v>
      </c>
      <c r="D447" s="299"/>
      <c r="E447" s="299"/>
      <c r="F447" s="299"/>
      <c r="G447" s="299"/>
      <c r="H447" s="299"/>
      <c r="I447" s="299"/>
      <c r="J447" s="299"/>
      <c r="K447" s="299"/>
      <c r="L447" s="299"/>
      <c r="M447" s="299"/>
      <c r="N447" s="299"/>
      <c r="O447" s="299"/>
    </row>
    <row r="448" spans="1:15" ht="51.75" customHeight="1">
      <c r="A448" s="315"/>
      <c r="B448" s="308"/>
      <c r="C448" s="307" t="s">
        <v>111</v>
      </c>
      <c r="D448" s="299"/>
      <c r="E448" s="299"/>
      <c r="F448" s="299"/>
      <c r="G448" s="299"/>
      <c r="H448" s="299"/>
      <c r="I448" s="299"/>
      <c r="J448" s="299"/>
      <c r="K448" s="299"/>
      <c r="L448" s="299"/>
      <c r="M448" s="299"/>
      <c r="N448" s="299"/>
      <c r="O448" s="299"/>
    </row>
    <row r="449" spans="1:15" ht="65.25" customHeight="1">
      <c r="A449" s="315"/>
      <c r="B449" s="308"/>
      <c r="C449" s="307" t="s">
        <v>277</v>
      </c>
      <c r="D449" s="299"/>
      <c r="E449" s="299"/>
      <c r="F449" s="299"/>
      <c r="G449" s="299"/>
      <c r="H449" s="299"/>
      <c r="I449" s="299"/>
      <c r="J449" s="299"/>
      <c r="K449" s="299"/>
      <c r="L449" s="299"/>
      <c r="M449" s="299"/>
      <c r="N449" s="299"/>
      <c r="O449" s="299"/>
    </row>
    <row r="450" spans="1:15" ht="65.25" customHeight="1">
      <c r="A450" s="315"/>
      <c r="B450" s="308"/>
      <c r="C450" s="320" t="s">
        <v>279</v>
      </c>
      <c r="D450" s="299"/>
      <c r="E450" s="299"/>
      <c r="F450" s="299"/>
      <c r="G450" s="299"/>
      <c r="H450" s="299"/>
      <c r="I450" s="299"/>
      <c r="J450" s="299"/>
      <c r="K450" s="299"/>
      <c r="L450" s="299"/>
      <c r="M450" s="299"/>
      <c r="N450" s="299"/>
      <c r="O450" s="299"/>
    </row>
    <row r="451" spans="1:15" ht="21.75" customHeight="1">
      <c r="A451" s="315"/>
      <c r="B451" s="308"/>
      <c r="C451" s="307" t="s">
        <v>5</v>
      </c>
      <c r="D451" s="299"/>
      <c r="E451" s="299"/>
      <c r="F451" s="299"/>
      <c r="G451" s="299"/>
      <c r="H451" s="299"/>
      <c r="I451" s="299"/>
      <c r="J451" s="299"/>
      <c r="K451" s="299"/>
      <c r="L451" s="299"/>
      <c r="M451" s="299"/>
      <c r="N451" s="299"/>
      <c r="O451" s="299"/>
    </row>
    <row r="452" spans="1:15" ht="21.75" customHeight="1" thickBot="1">
      <c r="A452" s="327"/>
      <c r="B452" s="309"/>
      <c r="C452" s="307" t="s">
        <v>223</v>
      </c>
      <c r="D452" s="299"/>
      <c r="E452" s="299"/>
      <c r="F452" s="299"/>
      <c r="G452" s="299"/>
      <c r="H452" s="299"/>
      <c r="I452" s="299"/>
      <c r="J452" s="299"/>
      <c r="K452" s="299"/>
      <c r="L452" s="299"/>
      <c r="M452" s="299"/>
      <c r="N452" s="299"/>
      <c r="O452" s="299"/>
    </row>
    <row r="453" spans="1:15" ht="37.5" customHeight="1">
      <c r="A453" s="314" t="s">
        <v>245</v>
      </c>
      <c r="B453" s="666" t="s">
        <v>57</v>
      </c>
      <c r="C453" s="320" t="s">
        <v>109</v>
      </c>
      <c r="D453" s="299">
        <f>E453+F453</f>
        <v>0</v>
      </c>
      <c r="E453" s="299"/>
      <c r="F453" s="299">
        <v>0</v>
      </c>
      <c r="G453" s="299">
        <f>H453+I453</f>
        <v>0</v>
      </c>
      <c r="H453" s="299"/>
      <c r="I453" s="299">
        <v>0</v>
      </c>
      <c r="J453" s="299">
        <f>K453+L453</f>
        <v>0</v>
      </c>
      <c r="K453" s="299"/>
      <c r="L453" s="299">
        <v>0</v>
      </c>
      <c r="M453" s="299">
        <f>N453+O453</f>
        <v>0</v>
      </c>
      <c r="N453" s="299"/>
      <c r="O453" s="299">
        <v>0</v>
      </c>
    </row>
    <row r="454" spans="1:15" ht="15.75" customHeight="1">
      <c r="A454" s="315"/>
      <c r="B454" s="667"/>
      <c r="C454" s="320"/>
      <c r="D454" s="299"/>
      <c r="E454" s="299"/>
      <c r="F454" s="299"/>
      <c r="G454" s="299"/>
      <c r="H454" s="299"/>
      <c r="I454" s="299"/>
      <c r="J454" s="299"/>
      <c r="K454" s="299"/>
      <c r="L454" s="299"/>
      <c r="M454" s="299"/>
      <c r="N454" s="299"/>
      <c r="O454" s="299"/>
    </row>
    <row r="455" spans="1:15" ht="36.75" customHeight="1">
      <c r="A455" s="315"/>
      <c r="B455" s="667"/>
      <c r="C455" s="320" t="s">
        <v>3</v>
      </c>
      <c r="D455" s="299"/>
      <c r="E455" s="299"/>
      <c r="F455" s="299"/>
      <c r="G455" s="299"/>
      <c r="H455" s="299"/>
      <c r="I455" s="299"/>
      <c r="J455" s="299"/>
      <c r="K455" s="299"/>
      <c r="L455" s="299"/>
      <c r="M455" s="299"/>
      <c r="N455" s="299"/>
      <c r="O455" s="299"/>
    </row>
    <row r="456" spans="1:15" ht="15.75" customHeight="1">
      <c r="A456" s="315"/>
      <c r="B456" s="667"/>
      <c r="C456" s="307" t="s">
        <v>4</v>
      </c>
      <c r="D456" s="299"/>
      <c r="E456" s="299"/>
      <c r="F456" s="299"/>
      <c r="G456" s="299"/>
      <c r="H456" s="299"/>
      <c r="I456" s="299"/>
      <c r="J456" s="299"/>
      <c r="K456" s="299"/>
      <c r="L456" s="299"/>
      <c r="M456" s="299"/>
      <c r="N456" s="299"/>
      <c r="O456" s="299"/>
    </row>
    <row r="457" spans="1:15" ht="70.5" customHeight="1">
      <c r="A457" s="315"/>
      <c r="B457" s="667"/>
      <c r="C457" s="320" t="s">
        <v>110</v>
      </c>
      <c r="D457" s="299"/>
      <c r="E457" s="299"/>
      <c r="F457" s="299"/>
      <c r="G457" s="299"/>
      <c r="H457" s="299"/>
      <c r="I457" s="299"/>
      <c r="J457" s="299"/>
      <c r="K457" s="299"/>
      <c r="L457" s="299"/>
      <c r="M457" s="299"/>
      <c r="N457" s="299"/>
      <c r="O457" s="299"/>
    </row>
    <row r="458" spans="1:15" ht="36.75" customHeight="1">
      <c r="A458" s="315"/>
      <c r="B458" s="667"/>
      <c r="C458" s="307" t="s">
        <v>221</v>
      </c>
      <c r="D458" s="299"/>
      <c r="E458" s="299"/>
      <c r="F458" s="299"/>
      <c r="G458" s="299"/>
      <c r="H458" s="299"/>
      <c r="I458" s="299"/>
      <c r="J458" s="299"/>
      <c r="K458" s="299"/>
      <c r="L458" s="299"/>
      <c r="M458" s="299"/>
      <c r="N458" s="299"/>
      <c r="O458" s="299"/>
    </row>
    <row r="459" spans="1:15" ht="47.25" customHeight="1">
      <c r="A459" s="315"/>
      <c r="B459" s="301"/>
      <c r="C459" s="307" t="s">
        <v>280</v>
      </c>
      <c r="D459" s="299"/>
      <c r="E459" s="299"/>
      <c r="F459" s="299"/>
      <c r="G459" s="299"/>
      <c r="H459" s="299"/>
      <c r="I459" s="299"/>
      <c r="J459" s="299"/>
      <c r="K459" s="299"/>
      <c r="L459" s="299"/>
      <c r="M459" s="299"/>
      <c r="N459" s="299"/>
      <c r="O459" s="299"/>
    </row>
    <row r="460" spans="1:15" ht="39" customHeight="1">
      <c r="A460" s="315"/>
      <c r="B460" s="308"/>
      <c r="C460" s="307" t="s">
        <v>274</v>
      </c>
      <c r="D460" s="299"/>
      <c r="E460" s="299"/>
      <c r="F460" s="299"/>
      <c r="G460" s="299"/>
      <c r="H460" s="299"/>
      <c r="I460" s="299"/>
      <c r="J460" s="299"/>
      <c r="K460" s="299"/>
      <c r="L460" s="299"/>
      <c r="M460" s="299"/>
      <c r="N460" s="299"/>
      <c r="O460" s="299"/>
    </row>
    <row r="461" spans="1:15" ht="54.75" customHeight="1">
      <c r="A461" s="315"/>
      <c r="B461" s="308"/>
      <c r="C461" s="310" t="s">
        <v>275</v>
      </c>
      <c r="D461" s="299"/>
      <c r="E461" s="299"/>
      <c r="F461" s="299"/>
      <c r="G461" s="299"/>
      <c r="H461" s="299"/>
      <c r="I461" s="299"/>
      <c r="J461" s="299"/>
      <c r="K461" s="299"/>
      <c r="L461" s="299"/>
      <c r="M461" s="299"/>
      <c r="N461" s="299"/>
      <c r="O461" s="299"/>
    </row>
    <row r="462" spans="1:15" ht="57.75" customHeight="1">
      <c r="A462" s="315"/>
      <c r="B462" s="308"/>
      <c r="C462" s="307" t="s">
        <v>111</v>
      </c>
      <c r="D462" s="299"/>
      <c r="E462" s="299"/>
      <c r="F462" s="299"/>
      <c r="G462" s="299"/>
      <c r="H462" s="299"/>
      <c r="I462" s="299"/>
      <c r="J462" s="299"/>
      <c r="K462" s="299"/>
      <c r="L462" s="299"/>
      <c r="M462" s="299"/>
      <c r="N462" s="299"/>
      <c r="O462" s="299"/>
    </row>
    <row r="463" spans="1:15" ht="61.5" customHeight="1">
      <c r="A463" s="315"/>
      <c r="B463" s="308"/>
      <c r="C463" s="307" t="s">
        <v>277</v>
      </c>
      <c r="D463" s="299"/>
      <c r="E463" s="299"/>
      <c r="F463" s="299"/>
      <c r="G463" s="299"/>
      <c r="H463" s="299"/>
      <c r="I463" s="299"/>
      <c r="J463" s="299"/>
      <c r="K463" s="299"/>
      <c r="L463" s="299"/>
      <c r="M463" s="299"/>
      <c r="N463" s="299"/>
      <c r="O463" s="299"/>
    </row>
    <row r="464" spans="1:15" ht="63.75" customHeight="1">
      <c r="A464" s="315"/>
      <c r="B464" s="308"/>
      <c r="C464" s="320" t="s">
        <v>279</v>
      </c>
      <c r="D464" s="299"/>
      <c r="E464" s="299"/>
      <c r="F464" s="299"/>
      <c r="G464" s="299"/>
      <c r="H464" s="299"/>
      <c r="I464" s="299"/>
      <c r="J464" s="299"/>
      <c r="K464" s="299"/>
      <c r="L464" s="299"/>
      <c r="M464" s="299"/>
      <c r="N464" s="299"/>
      <c r="O464" s="299"/>
    </row>
    <row r="465" spans="1:15" ht="18.75" customHeight="1">
      <c r="A465" s="315"/>
      <c r="B465" s="308"/>
      <c r="C465" s="307" t="s">
        <v>5</v>
      </c>
      <c r="D465" s="299"/>
      <c r="E465" s="299"/>
      <c r="F465" s="299"/>
      <c r="G465" s="299"/>
      <c r="H465" s="299"/>
      <c r="I465" s="299"/>
      <c r="J465" s="299"/>
      <c r="K465" s="299"/>
      <c r="L465" s="299"/>
      <c r="M465" s="299"/>
      <c r="N465" s="299"/>
      <c r="O465" s="299"/>
    </row>
    <row r="466" spans="1:15" ht="15.75" customHeight="1" thickBot="1">
      <c r="A466" s="327"/>
      <c r="B466" s="309"/>
      <c r="C466" s="307" t="s">
        <v>223</v>
      </c>
      <c r="D466" s="299"/>
      <c r="E466" s="299"/>
      <c r="F466" s="299"/>
      <c r="G466" s="299"/>
      <c r="H466" s="299"/>
      <c r="I466" s="299"/>
      <c r="J466" s="299"/>
      <c r="K466" s="299"/>
      <c r="L466" s="299"/>
      <c r="M466" s="299"/>
      <c r="N466" s="299"/>
      <c r="O466" s="299"/>
    </row>
    <row r="467" spans="1:15" s="491" customFormat="1" ht="109.5" customHeight="1">
      <c r="A467" s="487" t="s">
        <v>58</v>
      </c>
      <c r="B467" s="498" t="s">
        <v>191</v>
      </c>
      <c r="C467" s="489" t="s">
        <v>109</v>
      </c>
      <c r="D467" s="490">
        <f>D480</f>
        <v>505932.9</v>
      </c>
      <c r="E467" s="490"/>
      <c r="F467" s="490">
        <f>F480</f>
        <v>505932.9</v>
      </c>
      <c r="G467" s="490">
        <f>G480</f>
        <v>505932.9</v>
      </c>
      <c r="H467" s="490"/>
      <c r="I467" s="490">
        <f>I480</f>
        <v>505932.9</v>
      </c>
      <c r="J467" s="490">
        <f>J482+J497+J513</f>
        <v>505932.9</v>
      </c>
      <c r="K467" s="490"/>
      <c r="L467" s="490">
        <f>L482+L497+L513</f>
        <v>505932.9</v>
      </c>
      <c r="M467" s="490">
        <f>M480</f>
        <v>505932.9</v>
      </c>
      <c r="N467" s="490"/>
      <c r="O467" s="490">
        <f>O482+O497+O513</f>
        <v>505932.9</v>
      </c>
    </row>
    <row r="468" spans="1:15" ht="15" customHeight="1">
      <c r="A468" s="25"/>
      <c r="B468" s="272"/>
      <c r="C468" s="320"/>
      <c r="D468" s="313"/>
      <c r="E468" s="313"/>
      <c r="F468" s="313"/>
      <c r="G468" s="313"/>
      <c r="H468" s="313"/>
      <c r="I468" s="313"/>
      <c r="J468" s="313"/>
      <c r="K468" s="313"/>
      <c r="L468" s="313"/>
      <c r="M468" s="313"/>
      <c r="N468" s="313"/>
      <c r="O468" s="313"/>
    </row>
    <row r="469" spans="1:15" ht="41.25" customHeight="1">
      <c r="A469" s="25"/>
      <c r="B469" s="272"/>
      <c r="C469" s="320" t="s">
        <v>3</v>
      </c>
      <c r="D469" s="313"/>
      <c r="E469" s="313"/>
      <c r="F469" s="313"/>
      <c r="G469" s="313"/>
      <c r="H469" s="313"/>
      <c r="I469" s="313"/>
      <c r="J469" s="313"/>
      <c r="K469" s="313"/>
      <c r="L469" s="313"/>
      <c r="M469" s="313"/>
      <c r="N469" s="313"/>
      <c r="O469" s="313"/>
    </row>
    <row r="470" spans="1:15" ht="18" customHeight="1">
      <c r="A470" s="25"/>
      <c r="B470" s="272"/>
      <c r="C470" s="307" t="s">
        <v>4</v>
      </c>
      <c r="D470" s="313"/>
      <c r="E470" s="313"/>
      <c r="F470" s="313"/>
      <c r="G470" s="313"/>
      <c r="H470" s="313"/>
      <c r="I470" s="313"/>
      <c r="J470" s="313"/>
      <c r="K470" s="313"/>
      <c r="L470" s="313"/>
      <c r="M470" s="313"/>
      <c r="N470" s="313"/>
      <c r="O470" s="313"/>
    </row>
    <row r="471" spans="1:15" ht="66" customHeight="1">
      <c r="A471" s="25"/>
      <c r="B471" s="272"/>
      <c r="C471" s="320" t="s">
        <v>110</v>
      </c>
      <c r="D471" s="313"/>
      <c r="E471" s="313"/>
      <c r="F471" s="313"/>
      <c r="G471" s="313"/>
      <c r="H471" s="313"/>
      <c r="I471" s="313"/>
      <c r="J471" s="313"/>
      <c r="K471" s="313"/>
      <c r="L471" s="313"/>
      <c r="M471" s="313"/>
      <c r="N471" s="313"/>
      <c r="O471" s="313"/>
    </row>
    <row r="472" spans="1:15" ht="42.75" customHeight="1">
      <c r="A472" s="25"/>
      <c r="B472" s="272"/>
      <c r="C472" s="307" t="s">
        <v>221</v>
      </c>
      <c r="D472" s="313"/>
      <c r="E472" s="313"/>
      <c r="F472" s="313"/>
      <c r="G472" s="313"/>
      <c r="H472" s="313"/>
      <c r="I472" s="313"/>
      <c r="J472" s="313"/>
      <c r="K472" s="313"/>
      <c r="L472" s="313"/>
      <c r="M472" s="313"/>
      <c r="N472" s="313"/>
      <c r="O472" s="313"/>
    </row>
    <row r="473" spans="1:15" ht="46.5" customHeight="1">
      <c r="A473" s="25"/>
      <c r="B473" s="272"/>
      <c r="C473" s="307" t="s">
        <v>281</v>
      </c>
      <c r="D473" s="313"/>
      <c r="E473" s="313"/>
      <c r="F473" s="313"/>
      <c r="G473" s="313"/>
      <c r="H473" s="313"/>
      <c r="I473" s="313"/>
      <c r="J473" s="313"/>
      <c r="K473" s="313"/>
      <c r="L473" s="313"/>
      <c r="M473" s="313"/>
      <c r="N473" s="313"/>
      <c r="O473" s="313"/>
    </row>
    <row r="474" spans="1:15" ht="39.75" customHeight="1">
      <c r="A474" s="25"/>
      <c r="B474" s="272"/>
      <c r="C474" s="307" t="s">
        <v>274</v>
      </c>
      <c r="D474" s="313"/>
      <c r="E474" s="313"/>
      <c r="F474" s="313"/>
      <c r="G474" s="313"/>
      <c r="H474" s="313"/>
      <c r="I474" s="313"/>
      <c r="J474" s="313"/>
      <c r="K474" s="313"/>
      <c r="L474" s="313"/>
      <c r="M474" s="313"/>
      <c r="N474" s="313"/>
      <c r="O474" s="313"/>
    </row>
    <row r="475" spans="1:15" ht="51.75" customHeight="1">
      <c r="A475" s="25"/>
      <c r="B475" s="272"/>
      <c r="C475" s="264" t="s">
        <v>275</v>
      </c>
      <c r="D475" s="313"/>
      <c r="E475" s="313"/>
      <c r="F475" s="313"/>
      <c r="G475" s="313"/>
      <c r="H475" s="313"/>
      <c r="I475" s="313"/>
      <c r="J475" s="313"/>
      <c r="K475" s="313"/>
      <c r="L475" s="313"/>
      <c r="M475" s="313"/>
      <c r="N475" s="313"/>
      <c r="O475" s="313"/>
    </row>
    <row r="476" spans="1:15" ht="56.25" customHeight="1">
      <c r="A476" s="25"/>
      <c r="B476" s="272"/>
      <c r="C476" s="307" t="s">
        <v>111</v>
      </c>
      <c r="D476" s="313"/>
      <c r="E476" s="313"/>
      <c r="F476" s="313"/>
      <c r="G476" s="313"/>
      <c r="H476" s="313"/>
      <c r="I476" s="313"/>
      <c r="J476" s="313"/>
      <c r="K476" s="313"/>
      <c r="L476" s="313"/>
      <c r="M476" s="313"/>
      <c r="N476" s="313"/>
      <c r="O476" s="313"/>
    </row>
    <row r="477" spans="1:15" ht="47.25" customHeight="1">
      <c r="A477" s="25"/>
      <c r="B477" s="272"/>
      <c r="C477" s="307" t="s">
        <v>277</v>
      </c>
      <c r="D477" s="313"/>
      <c r="E477" s="313"/>
      <c r="F477" s="313"/>
      <c r="G477" s="313"/>
      <c r="H477" s="313"/>
      <c r="I477" s="313"/>
      <c r="J477" s="313"/>
      <c r="K477" s="313"/>
      <c r="L477" s="313"/>
      <c r="M477" s="313"/>
      <c r="N477" s="313"/>
      <c r="O477" s="313"/>
    </row>
    <row r="478" spans="1:15" ht="69.75" customHeight="1">
      <c r="A478" s="25"/>
      <c r="B478" s="272"/>
      <c r="C478" s="320" t="s">
        <v>279</v>
      </c>
      <c r="D478" s="313"/>
      <c r="E478" s="313"/>
      <c r="F478" s="313"/>
      <c r="G478" s="313"/>
      <c r="H478" s="313"/>
      <c r="I478" s="313"/>
      <c r="J478" s="313"/>
      <c r="K478" s="313"/>
      <c r="L478" s="313"/>
      <c r="M478" s="313"/>
      <c r="N478" s="313"/>
      <c r="O478" s="313"/>
    </row>
    <row r="479" spans="1:15" ht="11.25" customHeight="1">
      <c r="A479" s="303"/>
      <c r="B479" s="308"/>
      <c r="C479" s="307" t="s">
        <v>5</v>
      </c>
      <c r="D479" s="299"/>
      <c r="E479" s="299"/>
      <c r="F479" s="299"/>
      <c r="G479" s="299"/>
      <c r="H479" s="299"/>
      <c r="I479" s="299"/>
      <c r="J479" s="299"/>
      <c r="K479" s="299"/>
      <c r="L479" s="299"/>
      <c r="M479" s="299"/>
      <c r="N479" s="299"/>
      <c r="O479" s="299"/>
    </row>
    <row r="480" spans="1:15" ht="15.75" customHeight="1">
      <c r="A480" s="303"/>
      <c r="B480" s="676"/>
      <c r="C480" s="678" t="s">
        <v>223</v>
      </c>
      <c r="D480" s="665">
        <f>E480+F480</f>
        <v>505932.9</v>
      </c>
      <c r="E480" s="665"/>
      <c r="F480" s="665">
        <f>F495+F511+F527</f>
        <v>505932.9</v>
      </c>
      <c r="G480" s="665">
        <f>H480+I480</f>
        <v>505932.9</v>
      </c>
      <c r="H480" s="665"/>
      <c r="I480" s="665">
        <f>I495+I511+I527</f>
        <v>505932.9</v>
      </c>
      <c r="J480" s="665">
        <f>K480+L480</f>
        <v>362795</v>
      </c>
      <c r="K480" s="665"/>
      <c r="L480" s="665">
        <v>362795</v>
      </c>
      <c r="M480" s="665">
        <f>M482+M497+M513</f>
        <v>505932.9</v>
      </c>
      <c r="N480" s="665"/>
      <c r="O480" s="665">
        <v>338829.6</v>
      </c>
    </row>
    <row r="481" spans="1:15" ht="11.25" customHeight="1" thickBot="1">
      <c r="A481" s="304"/>
      <c r="B481" s="677"/>
      <c r="C481" s="678"/>
      <c r="D481" s="665"/>
      <c r="E481" s="665"/>
      <c r="F481" s="665"/>
      <c r="G481" s="665"/>
      <c r="H481" s="665"/>
      <c r="I481" s="665"/>
      <c r="J481" s="665"/>
      <c r="K481" s="665"/>
      <c r="L481" s="665"/>
      <c r="M481" s="665"/>
      <c r="N481" s="665"/>
      <c r="O481" s="665"/>
    </row>
    <row r="482" spans="1:15" ht="122.25" customHeight="1">
      <c r="A482" s="314" t="s">
        <v>246</v>
      </c>
      <c r="B482" s="666" t="s">
        <v>193</v>
      </c>
      <c r="C482" s="320" t="s">
        <v>109</v>
      </c>
      <c r="D482" s="299">
        <f>D495</f>
        <v>163522</v>
      </c>
      <c r="E482" s="299"/>
      <c r="F482" s="299">
        <f>F495</f>
        <v>163522</v>
      </c>
      <c r="G482" s="299">
        <f>G495</f>
        <v>163522</v>
      </c>
      <c r="H482" s="299"/>
      <c r="I482" s="299">
        <f>I495</f>
        <v>163522</v>
      </c>
      <c r="J482" s="299">
        <f>J495</f>
        <v>163522</v>
      </c>
      <c r="K482" s="299"/>
      <c r="L482" s="299">
        <f>L495</f>
        <v>163522</v>
      </c>
      <c r="M482" s="313">
        <f>M495</f>
        <v>163522</v>
      </c>
      <c r="N482" s="299"/>
      <c r="O482" s="299">
        <f>O495</f>
        <v>163522</v>
      </c>
    </row>
    <row r="483" spans="1:15" ht="12.75" customHeight="1">
      <c r="A483" s="315"/>
      <c r="B483" s="676"/>
      <c r="C483" s="320"/>
      <c r="D483" s="299"/>
      <c r="E483" s="299"/>
      <c r="F483" s="299"/>
      <c r="G483" s="299"/>
      <c r="H483" s="299"/>
      <c r="I483" s="299"/>
      <c r="J483" s="299"/>
      <c r="K483" s="299"/>
      <c r="L483" s="299"/>
      <c r="M483" s="299"/>
      <c r="N483" s="299"/>
      <c r="O483" s="299"/>
    </row>
    <row r="484" spans="1:15" ht="42" customHeight="1">
      <c r="A484" s="315"/>
      <c r="B484" s="676"/>
      <c r="C484" s="320" t="s">
        <v>3</v>
      </c>
      <c r="D484" s="299"/>
      <c r="E484" s="299"/>
      <c r="F484" s="299"/>
      <c r="G484" s="299"/>
      <c r="H484" s="299"/>
      <c r="I484" s="299"/>
      <c r="J484" s="299"/>
      <c r="K484" s="299"/>
      <c r="L484" s="299"/>
      <c r="M484" s="299"/>
      <c r="N484" s="299"/>
      <c r="O484" s="299"/>
    </row>
    <row r="485" spans="1:15" ht="18" customHeight="1">
      <c r="A485" s="315"/>
      <c r="B485" s="676"/>
      <c r="C485" s="307" t="s">
        <v>4</v>
      </c>
      <c r="D485" s="299"/>
      <c r="E485" s="299"/>
      <c r="F485" s="299"/>
      <c r="G485" s="299"/>
      <c r="H485" s="299"/>
      <c r="I485" s="299"/>
      <c r="J485" s="299"/>
      <c r="K485" s="299"/>
      <c r="L485" s="299"/>
      <c r="M485" s="299"/>
      <c r="N485" s="299"/>
      <c r="O485" s="299"/>
    </row>
    <row r="486" spans="1:15" ht="68.25" customHeight="1">
      <c r="A486" s="315"/>
      <c r="B486" s="676"/>
      <c r="C486" s="320" t="s">
        <v>110</v>
      </c>
      <c r="D486" s="299"/>
      <c r="E486" s="299"/>
      <c r="F486" s="299"/>
      <c r="G486" s="299"/>
      <c r="H486" s="299"/>
      <c r="I486" s="299"/>
      <c r="J486" s="299"/>
      <c r="K486" s="299"/>
      <c r="L486" s="299"/>
      <c r="M486" s="299"/>
      <c r="N486" s="299"/>
      <c r="O486" s="299"/>
    </row>
    <row r="487" spans="1:15" ht="42" customHeight="1">
      <c r="A487" s="315"/>
      <c r="B487" s="676"/>
      <c r="C487" s="307" t="s">
        <v>221</v>
      </c>
      <c r="D487" s="299"/>
      <c r="E487" s="299"/>
      <c r="F487" s="299"/>
      <c r="G487" s="299"/>
      <c r="H487" s="299"/>
      <c r="I487" s="299"/>
      <c r="J487" s="299"/>
      <c r="K487" s="299"/>
      <c r="L487" s="299"/>
      <c r="M487" s="299"/>
      <c r="N487" s="299"/>
      <c r="O487" s="299"/>
    </row>
    <row r="488" spans="1:15" ht="53.25" customHeight="1">
      <c r="A488" s="315"/>
      <c r="B488" s="676"/>
      <c r="C488" s="261" t="s">
        <v>280</v>
      </c>
      <c r="D488" s="299"/>
      <c r="E488" s="299"/>
      <c r="F488" s="299"/>
      <c r="G488" s="299"/>
      <c r="H488" s="299"/>
      <c r="I488" s="299"/>
      <c r="J488" s="299"/>
      <c r="K488" s="299"/>
      <c r="L488" s="299"/>
      <c r="M488" s="299"/>
      <c r="N488" s="299"/>
      <c r="O488" s="299"/>
    </row>
    <row r="489" spans="1:15" ht="33.75" customHeight="1">
      <c r="A489" s="315"/>
      <c r="B489" s="676"/>
      <c r="C489" s="307" t="s">
        <v>274</v>
      </c>
      <c r="D489" s="299"/>
      <c r="E489" s="299"/>
      <c r="F489" s="299"/>
      <c r="G489" s="299"/>
      <c r="H489" s="299"/>
      <c r="I489" s="299"/>
      <c r="J489" s="299"/>
      <c r="K489" s="299"/>
      <c r="L489" s="299"/>
      <c r="M489" s="299"/>
      <c r="N489" s="299"/>
      <c r="O489" s="299"/>
    </row>
    <row r="490" spans="1:15" ht="45.75" customHeight="1">
      <c r="A490" s="315"/>
      <c r="B490" s="676"/>
      <c r="C490" s="264" t="s">
        <v>275</v>
      </c>
      <c r="D490" s="299"/>
      <c r="E490" s="299"/>
      <c r="F490" s="299"/>
      <c r="G490" s="299"/>
      <c r="H490" s="299"/>
      <c r="I490" s="299"/>
      <c r="J490" s="299"/>
      <c r="K490" s="299"/>
      <c r="L490" s="299"/>
      <c r="M490" s="299"/>
      <c r="N490" s="299"/>
      <c r="O490" s="299"/>
    </row>
    <row r="491" spans="1:15" ht="58.5" customHeight="1">
      <c r="A491" s="315"/>
      <c r="B491" s="676"/>
      <c r="C491" s="307" t="s">
        <v>111</v>
      </c>
      <c r="D491" s="299"/>
      <c r="E491" s="299"/>
      <c r="F491" s="299"/>
      <c r="G491" s="299"/>
      <c r="H491" s="299"/>
      <c r="I491" s="299"/>
      <c r="J491" s="299"/>
      <c r="K491" s="299"/>
      <c r="L491" s="299"/>
      <c r="M491" s="299"/>
      <c r="N491" s="299"/>
      <c r="O491" s="299"/>
    </row>
    <row r="492" spans="1:15" ht="61.5" customHeight="1">
      <c r="A492" s="315"/>
      <c r="B492" s="676"/>
      <c r="C492" s="307" t="s">
        <v>277</v>
      </c>
      <c r="D492" s="299"/>
      <c r="E492" s="299"/>
      <c r="F492" s="299"/>
      <c r="G492" s="299"/>
      <c r="H492" s="299"/>
      <c r="I492" s="299"/>
      <c r="J492" s="299"/>
      <c r="K492" s="299"/>
      <c r="L492" s="299"/>
      <c r="M492" s="299"/>
      <c r="N492" s="299"/>
      <c r="O492" s="299"/>
    </row>
    <row r="493" spans="1:15" ht="66" customHeight="1">
      <c r="A493" s="315"/>
      <c r="B493" s="676"/>
      <c r="C493" s="320" t="s">
        <v>279</v>
      </c>
      <c r="D493" s="299"/>
      <c r="E493" s="299"/>
      <c r="F493" s="299"/>
      <c r="G493" s="299"/>
      <c r="H493" s="299"/>
      <c r="I493" s="299"/>
      <c r="J493" s="299"/>
      <c r="K493" s="299"/>
      <c r="L493" s="299"/>
      <c r="M493" s="299"/>
      <c r="N493" s="299"/>
      <c r="O493" s="299"/>
    </row>
    <row r="494" spans="1:15" ht="20.25" customHeight="1">
      <c r="A494" s="303"/>
      <c r="B494" s="667"/>
      <c r="C494" s="307" t="s">
        <v>5</v>
      </c>
      <c r="D494" s="299"/>
      <c r="E494" s="299"/>
      <c r="F494" s="299"/>
      <c r="G494" s="299"/>
      <c r="H494" s="299"/>
      <c r="I494" s="299"/>
      <c r="J494" s="299"/>
      <c r="K494" s="299"/>
      <c r="L494" s="299"/>
      <c r="M494" s="299"/>
      <c r="N494" s="299"/>
      <c r="O494" s="299"/>
    </row>
    <row r="495" spans="1:15" ht="12" customHeight="1">
      <c r="A495" s="303"/>
      <c r="B495" s="667"/>
      <c r="C495" s="678" t="s">
        <v>223</v>
      </c>
      <c r="D495" s="665">
        <f>E495+F495</f>
        <v>163522</v>
      </c>
      <c r="E495" s="665"/>
      <c r="F495" s="665">
        <v>163522</v>
      </c>
      <c r="G495" s="665">
        <f>H495+I495</f>
        <v>163522</v>
      </c>
      <c r="H495" s="665"/>
      <c r="I495" s="665">
        <v>163522</v>
      </c>
      <c r="J495" s="665">
        <f>K495+L495</f>
        <v>163522</v>
      </c>
      <c r="K495" s="665"/>
      <c r="L495" s="665">
        <v>163522</v>
      </c>
      <c r="M495" s="665">
        <f>N495+O495</f>
        <v>163522</v>
      </c>
      <c r="N495" s="665"/>
      <c r="O495" s="665">
        <v>163522</v>
      </c>
    </row>
    <row r="496" spans="1:15" ht="15.75" customHeight="1" thickBot="1">
      <c r="A496" s="304"/>
      <c r="B496" s="690"/>
      <c r="C496" s="678"/>
      <c r="D496" s="665"/>
      <c r="E496" s="665"/>
      <c r="F496" s="665"/>
      <c r="G496" s="665"/>
      <c r="H496" s="665"/>
      <c r="I496" s="665"/>
      <c r="J496" s="665"/>
      <c r="K496" s="665"/>
      <c r="L496" s="665"/>
      <c r="M496" s="665"/>
      <c r="N496" s="665"/>
      <c r="O496" s="665"/>
    </row>
    <row r="497" spans="1:15" ht="89.25" customHeight="1">
      <c r="A497" s="314" t="s">
        <v>247</v>
      </c>
      <c r="B497" s="689" t="s">
        <v>248</v>
      </c>
      <c r="C497" s="320" t="s">
        <v>109</v>
      </c>
      <c r="D497" s="299">
        <f>D511</f>
        <v>91334.9</v>
      </c>
      <c r="E497" s="299"/>
      <c r="F497" s="299">
        <f>F511</f>
        <v>91334.9</v>
      </c>
      <c r="G497" s="299">
        <f>G511</f>
        <v>91334.9</v>
      </c>
      <c r="H497" s="299"/>
      <c r="I497" s="299">
        <f>I511</f>
        <v>91334.9</v>
      </c>
      <c r="J497" s="299">
        <f>J511</f>
        <v>91334.9</v>
      </c>
      <c r="K497" s="299"/>
      <c r="L497" s="299">
        <f>L511</f>
        <v>91334.9</v>
      </c>
      <c r="M497" s="313">
        <f>M511</f>
        <v>91334.9</v>
      </c>
      <c r="N497" s="299"/>
      <c r="O497" s="299">
        <f>O511</f>
        <v>91334.9</v>
      </c>
    </row>
    <row r="498" spans="1:15" ht="13.5" customHeight="1">
      <c r="A498" s="315"/>
      <c r="B498" s="680"/>
      <c r="C498" s="320"/>
      <c r="D498" s="299"/>
      <c r="E498" s="299"/>
      <c r="F498" s="299"/>
      <c r="G498" s="299"/>
      <c r="H498" s="299"/>
      <c r="I498" s="299"/>
      <c r="J498" s="299"/>
      <c r="K498" s="299"/>
      <c r="L498" s="299"/>
      <c r="M498" s="299"/>
      <c r="N498" s="299"/>
      <c r="O498" s="299"/>
    </row>
    <row r="499" spans="1:15" ht="37.5" customHeight="1">
      <c r="A499" s="315"/>
      <c r="B499" s="680"/>
      <c r="C499" s="320" t="s">
        <v>3</v>
      </c>
      <c r="D499" s="299"/>
      <c r="E499" s="299"/>
      <c r="F499" s="299"/>
      <c r="G499" s="299"/>
      <c r="H499" s="299"/>
      <c r="I499" s="299"/>
      <c r="J499" s="299"/>
      <c r="K499" s="299"/>
      <c r="L499" s="299"/>
      <c r="M499" s="299"/>
      <c r="N499" s="299"/>
      <c r="O499" s="299"/>
    </row>
    <row r="500" spans="1:15" ht="12" customHeight="1">
      <c r="A500" s="315"/>
      <c r="B500" s="680"/>
      <c r="C500" s="307" t="s">
        <v>4</v>
      </c>
      <c r="D500" s="299"/>
      <c r="E500" s="299"/>
      <c r="F500" s="299"/>
      <c r="G500" s="299"/>
      <c r="H500" s="299"/>
      <c r="I500" s="299"/>
      <c r="J500" s="299"/>
      <c r="K500" s="299"/>
      <c r="L500" s="299"/>
      <c r="M500" s="299"/>
      <c r="N500" s="299"/>
      <c r="O500" s="299"/>
    </row>
    <row r="501" spans="1:15" ht="65.25" customHeight="1">
      <c r="A501" s="315"/>
      <c r="B501" s="305"/>
      <c r="C501" s="320" t="s">
        <v>110</v>
      </c>
      <c r="D501" s="299"/>
      <c r="E501" s="299"/>
      <c r="F501" s="299"/>
      <c r="G501" s="299"/>
      <c r="H501" s="299"/>
      <c r="I501" s="299"/>
      <c r="J501" s="299"/>
      <c r="K501" s="299"/>
      <c r="L501" s="299"/>
      <c r="M501" s="299"/>
      <c r="N501" s="299"/>
      <c r="O501" s="299"/>
    </row>
    <row r="502" spans="1:15" ht="37.5" customHeight="1">
      <c r="A502" s="315"/>
      <c r="B502" s="305"/>
      <c r="C502" s="307" t="s">
        <v>221</v>
      </c>
      <c r="D502" s="299"/>
      <c r="E502" s="299"/>
      <c r="F502" s="299"/>
      <c r="G502" s="299"/>
      <c r="H502" s="299"/>
      <c r="I502" s="299"/>
      <c r="J502" s="299"/>
      <c r="K502" s="299"/>
      <c r="L502" s="299"/>
      <c r="M502" s="299"/>
      <c r="N502" s="299"/>
      <c r="O502" s="299"/>
    </row>
    <row r="503" spans="1:15" ht="46.5" customHeight="1">
      <c r="A503" s="315"/>
      <c r="B503" s="305"/>
      <c r="C503" s="261" t="s">
        <v>280</v>
      </c>
      <c r="D503" s="299"/>
      <c r="E503" s="299"/>
      <c r="F503" s="299"/>
      <c r="G503" s="299"/>
      <c r="H503" s="299"/>
      <c r="I503" s="299"/>
      <c r="J503" s="299"/>
      <c r="K503" s="299"/>
      <c r="L503" s="299"/>
      <c r="M503" s="299"/>
      <c r="N503" s="299"/>
      <c r="O503" s="299"/>
    </row>
    <row r="504" spans="1:15" ht="41.25" customHeight="1">
      <c r="A504" s="315"/>
      <c r="B504" s="305"/>
      <c r="C504" s="307" t="s">
        <v>274</v>
      </c>
      <c r="D504" s="299"/>
      <c r="E504" s="299"/>
      <c r="F504" s="299"/>
      <c r="G504" s="299"/>
      <c r="H504" s="299"/>
      <c r="I504" s="299"/>
      <c r="J504" s="299"/>
      <c r="K504" s="299"/>
      <c r="L504" s="299"/>
      <c r="M504" s="299"/>
      <c r="N504" s="299"/>
      <c r="O504" s="299"/>
    </row>
    <row r="505" spans="1:15" ht="51.75" customHeight="1">
      <c r="A505" s="315"/>
      <c r="B505" s="305"/>
      <c r="C505" s="261" t="s">
        <v>275</v>
      </c>
      <c r="D505" s="299"/>
      <c r="E505" s="299"/>
      <c r="F505" s="299"/>
      <c r="G505" s="299"/>
      <c r="H505" s="299"/>
      <c r="I505" s="299"/>
      <c r="J505" s="299"/>
      <c r="K505" s="299"/>
      <c r="L505" s="299"/>
      <c r="M505" s="299"/>
      <c r="N505" s="299"/>
      <c r="O505" s="299"/>
    </row>
    <row r="506" spans="1:15" ht="54.75" customHeight="1">
      <c r="A506" s="315"/>
      <c r="B506" s="305"/>
      <c r="C506" s="307" t="s">
        <v>111</v>
      </c>
      <c r="D506" s="299"/>
      <c r="E506" s="299"/>
      <c r="F506" s="299"/>
      <c r="G506" s="299"/>
      <c r="H506" s="299"/>
      <c r="I506" s="299"/>
      <c r="J506" s="299"/>
      <c r="K506" s="299"/>
      <c r="L506" s="299"/>
      <c r="M506" s="299"/>
      <c r="N506" s="299"/>
      <c r="O506" s="299"/>
    </row>
    <row r="507" spans="1:15" ht="68.25" customHeight="1">
      <c r="A507" s="315"/>
      <c r="B507" s="305"/>
      <c r="C507" s="307" t="s">
        <v>277</v>
      </c>
      <c r="D507" s="299"/>
      <c r="E507" s="299"/>
      <c r="F507" s="299"/>
      <c r="G507" s="299"/>
      <c r="H507" s="299"/>
      <c r="I507" s="299"/>
      <c r="J507" s="299"/>
      <c r="K507" s="299"/>
      <c r="L507" s="299"/>
      <c r="M507" s="299"/>
      <c r="N507" s="299"/>
      <c r="O507" s="299"/>
    </row>
    <row r="508" spans="1:15" ht="69.75" customHeight="1">
      <c r="A508" s="315"/>
      <c r="B508" s="305"/>
      <c r="C508" s="267" t="s">
        <v>279</v>
      </c>
      <c r="D508" s="299"/>
      <c r="E508" s="299"/>
      <c r="F508" s="299"/>
      <c r="G508" s="299"/>
      <c r="H508" s="299"/>
      <c r="I508" s="299"/>
      <c r="J508" s="299"/>
      <c r="K508" s="299"/>
      <c r="L508" s="299"/>
      <c r="M508" s="299"/>
      <c r="N508" s="299"/>
      <c r="O508" s="299"/>
    </row>
    <row r="509" spans="1:15" ht="28.5" customHeight="1">
      <c r="A509" s="315"/>
      <c r="B509" s="305"/>
      <c r="C509" s="261" t="s">
        <v>5</v>
      </c>
      <c r="D509" s="299"/>
      <c r="E509" s="299"/>
      <c r="F509" s="299"/>
      <c r="G509" s="299"/>
      <c r="H509" s="299"/>
      <c r="I509" s="299"/>
      <c r="J509" s="299"/>
      <c r="K509" s="299"/>
      <c r="L509" s="299"/>
      <c r="M509" s="299"/>
      <c r="N509" s="299"/>
      <c r="O509" s="299"/>
    </row>
    <row r="510" spans="1:15" ht="9.75" customHeight="1">
      <c r="A510" s="303"/>
      <c r="B510" s="305"/>
      <c r="C510" s="307"/>
      <c r="D510" s="299"/>
      <c r="E510" s="299"/>
      <c r="F510" s="299"/>
      <c r="G510" s="299"/>
      <c r="H510" s="299"/>
      <c r="I510" s="299"/>
      <c r="J510" s="299"/>
      <c r="K510" s="299"/>
      <c r="L510" s="299"/>
      <c r="M510" s="299"/>
      <c r="N510" s="299"/>
      <c r="O510" s="299"/>
    </row>
    <row r="511" spans="1:15">
      <c r="A511" s="303"/>
      <c r="B511" s="673"/>
      <c r="C511" s="675" t="s">
        <v>223</v>
      </c>
      <c r="D511" s="665">
        <f>E511+F511</f>
        <v>91334.9</v>
      </c>
      <c r="E511" s="665"/>
      <c r="F511" s="665">
        <v>91334.9</v>
      </c>
      <c r="G511" s="665">
        <f>H511+I511</f>
        <v>91334.9</v>
      </c>
      <c r="H511" s="665"/>
      <c r="I511" s="665">
        <v>91334.9</v>
      </c>
      <c r="J511" s="665">
        <f>K511+L511</f>
        <v>91334.9</v>
      </c>
      <c r="K511" s="665"/>
      <c r="L511" s="665">
        <v>91334.9</v>
      </c>
      <c r="M511" s="665">
        <f>N511+O511</f>
        <v>91334.9</v>
      </c>
      <c r="N511" s="665"/>
      <c r="O511" s="665">
        <v>91334.9</v>
      </c>
    </row>
    <row r="512" spans="1:15" ht="24.75" customHeight="1" thickBot="1">
      <c r="A512" s="304"/>
      <c r="B512" s="673"/>
      <c r="C512" s="675"/>
      <c r="D512" s="665"/>
      <c r="E512" s="665"/>
      <c r="F512" s="665"/>
      <c r="G512" s="665"/>
      <c r="H512" s="665"/>
      <c r="I512" s="665"/>
      <c r="J512" s="665"/>
      <c r="K512" s="665"/>
      <c r="L512" s="665"/>
      <c r="M512" s="665"/>
      <c r="N512" s="665"/>
      <c r="O512" s="665"/>
    </row>
    <row r="513" spans="1:15" ht="32.25" customHeight="1">
      <c r="A513" s="98" t="s">
        <v>249</v>
      </c>
      <c r="B513" s="683" t="s">
        <v>120</v>
      </c>
      <c r="C513" s="316" t="s">
        <v>109</v>
      </c>
      <c r="D513" s="299">
        <f>D527</f>
        <v>251076</v>
      </c>
      <c r="E513" s="299"/>
      <c r="F513" s="299">
        <f>F527</f>
        <v>251076</v>
      </c>
      <c r="G513" s="299">
        <f>G527</f>
        <v>251076</v>
      </c>
      <c r="H513" s="299"/>
      <c r="I513" s="299">
        <f>I527</f>
        <v>251076</v>
      </c>
      <c r="J513" s="299">
        <f>J527</f>
        <v>251076</v>
      </c>
      <c r="K513" s="299"/>
      <c r="L513" s="299">
        <f>L527</f>
        <v>251076</v>
      </c>
      <c r="M513" s="313">
        <f>M527</f>
        <v>251076</v>
      </c>
      <c r="N513" s="299"/>
      <c r="O513" s="299">
        <f>O527</f>
        <v>251076</v>
      </c>
    </row>
    <row r="514" spans="1:15" ht="29.25" customHeight="1">
      <c r="A514" s="94"/>
      <c r="B514" s="688"/>
      <c r="C514" s="316"/>
      <c r="D514" s="299"/>
      <c r="E514" s="299"/>
      <c r="F514" s="299"/>
      <c r="G514" s="299"/>
      <c r="H514" s="299"/>
      <c r="I514" s="299"/>
      <c r="J514" s="299"/>
      <c r="K514" s="299"/>
      <c r="L514" s="299"/>
      <c r="M514" s="299"/>
      <c r="N514" s="299"/>
      <c r="O514" s="299"/>
    </row>
    <row r="515" spans="1:15" ht="48" customHeight="1">
      <c r="A515" s="94"/>
      <c r="B515" s="688"/>
      <c r="C515" s="274" t="s">
        <v>3</v>
      </c>
      <c r="D515" s="299"/>
      <c r="E515" s="299"/>
      <c r="F515" s="299"/>
      <c r="G515" s="299"/>
      <c r="H515" s="299"/>
      <c r="I515" s="299"/>
      <c r="J515" s="299"/>
      <c r="K515" s="299"/>
      <c r="L515" s="299"/>
      <c r="M515" s="299"/>
      <c r="N515" s="299"/>
      <c r="O515" s="299"/>
    </row>
    <row r="516" spans="1:15" ht="12" customHeight="1">
      <c r="A516" s="94"/>
      <c r="B516" s="688"/>
      <c r="C516" s="310" t="s">
        <v>4</v>
      </c>
      <c r="D516" s="299"/>
      <c r="E516" s="299"/>
      <c r="F516" s="299"/>
      <c r="G516" s="299"/>
      <c r="H516" s="299"/>
      <c r="I516" s="299"/>
      <c r="J516" s="299"/>
      <c r="K516" s="299"/>
      <c r="L516" s="299"/>
      <c r="M516" s="299"/>
      <c r="N516" s="299"/>
      <c r="O516" s="299"/>
    </row>
    <row r="517" spans="1:15" ht="77.25" customHeight="1">
      <c r="A517" s="94"/>
      <c r="B517" s="688"/>
      <c r="C517" s="274" t="s">
        <v>110</v>
      </c>
      <c r="D517" s="299"/>
      <c r="E517" s="299"/>
      <c r="F517" s="299"/>
      <c r="G517" s="299"/>
      <c r="H517" s="299"/>
      <c r="I517" s="299"/>
      <c r="J517" s="299"/>
      <c r="K517" s="299"/>
      <c r="L517" s="299"/>
      <c r="M517" s="299"/>
      <c r="N517" s="299"/>
      <c r="O517" s="299"/>
    </row>
    <row r="518" spans="1:15" ht="41.25" customHeight="1">
      <c r="A518" s="94"/>
      <c r="B518" s="688"/>
      <c r="C518" s="264" t="s">
        <v>221</v>
      </c>
      <c r="D518" s="299"/>
      <c r="E518" s="299"/>
      <c r="F518" s="299"/>
      <c r="G518" s="299"/>
      <c r="H518" s="299"/>
      <c r="I518" s="299"/>
      <c r="J518" s="299"/>
      <c r="K518" s="299"/>
      <c r="L518" s="299"/>
      <c r="M518" s="299"/>
      <c r="N518" s="299"/>
      <c r="O518" s="299"/>
    </row>
    <row r="519" spans="1:15" ht="55.5" customHeight="1">
      <c r="A519" s="94"/>
      <c r="B519" s="688"/>
      <c r="C519" s="261" t="s">
        <v>280</v>
      </c>
      <c r="D519" s="299"/>
      <c r="E519" s="299"/>
      <c r="F519" s="299"/>
      <c r="G519" s="299"/>
      <c r="H519" s="299"/>
      <c r="I519" s="299"/>
      <c r="J519" s="299"/>
      <c r="K519" s="299"/>
      <c r="L519" s="299"/>
      <c r="M519" s="299"/>
      <c r="N519" s="299"/>
      <c r="O519" s="299"/>
    </row>
    <row r="520" spans="1:15" ht="39" customHeight="1">
      <c r="A520" s="94"/>
      <c r="B520" s="688"/>
      <c r="C520" s="264" t="s">
        <v>274</v>
      </c>
      <c r="D520" s="299"/>
      <c r="E520" s="299"/>
      <c r="F520" s="299"/>
      <c r="G520" s="299"/>
      <c r="H520" s="299"/>
      <c r="I520" s="299"/>
      <c r="J520" s="299"/>
      <c r="K520" s="299"/>
      <c r="L520" s="299"/>
      <c r="M520" s="299"/>
      <c r="N520" s="299"/>
      <c r="O520" s="299"/>
    </row>
    <row r="521" spans="1:15" ht="51" customHeight="1">
      <c r="A521" s="94"/>
      <c r="B521" s="688"/>
      <c r="C521" s="264" t="s">
        <v>275</v>
      </c>
      <c r="D521" s="299"/>
      <c r="E521" s="299"/>
      <c r="F521" s="299"/>
      <c r="G521" s="299"/>
      <c r="H521" s="299"/>
      <c r="I521" s="299"/>
      <c r="J521" s="299"/>
      <c r="K521" s="299"/>
      <c r="L521" s="299"/>
      <c r="M521" s="299"/>
      <c r="N521" s="299"/>
      <c r="O521" s="299"/>
    </row>
    <row r="522" spans="1:15" ht="58.5" customHeight="1">
      <c r="A522" s="94"/>
      <c r="B522" s="688"/>
      <c r="C522" s="264" t="s">
        <v>111</v>
      </c>
      <c r="D522" s="299"/>
      <c r="E522" s="299"/>
      <c r="F522" s="299"/>
      <c r="G522" s="299"/>
      <c r="H522" s="299"/>
      <c r="I522" s="299"/>
      <c r="J522" s="299"/>
      <c r="K522" s="299"/>
      <c r="L522" s="299"/>
      <c r="M522" s="299"/>
      <c r="N522" s="299"/>
      <c r="O522" s="299"/>
    </row>
    <row r="523" spans="1:15" ht="64.5" customHeight="1">
      <c r="A523" s="94"/>
      <c r="B523" s="688"/>
      <c r="C523" s="264" t="s">
        <v>277</v>
      </c>
      <c r="D523" s="299"/>
      <c r="E523" s="299"/>
      <c r="F523" s="299"/>
      <c r="G523" s="299"/>
      <c r="H523" s="299"/>
      <c r="I523" s="299"/>
      <c r="J523" s="299"/>
      <c r="K523" s="299"/>
      <c r="L523" s="299"/>
      <c r="M523" s="299"/>
      <c r="N523" s="299"/>
      <c r="O523" s="299"/>
    </row>
    <row r="524" spans="1:15" ht="81.75" customHeight="1">
      <c r="A524" s="94"/>
      <c r="B524" s="311"/>
      <c r="C524" s="274" t="s">
        <v>279</v>
      </c>
      <c r="D524" s="299"/>
      <c r="E524" s="299"/>
      <c r="F524" s="299"/>
      <c r="G524" s="299"/>
      <c r="H524" s="299"/>
      <c r="I524" s="299"/>
      <c r="J524" s="299"/>
      <c r="K524" s="299"/>
      <c r="L524" s="299"/>
      <c r="M524" s="299"/>
      <c r="N524" s="299"/>
      <c r="O524" s="299"/>
    </row>
    <row r="525" spans="1:15" s="93" customFormat="1" ht="20.25" customHeight="1">
      <c r="A525" s="94"/>
      <c r="B525" s="311"/>
      <c r="C525" s="264" t="s">
        <v>5</v>
      </c>
      <c r="D525" s="299"/>
      <c r="E525" s="299"/>
      <c r="F525" s="299"/>
      <c r="G525" s="299"/>
      <c r="H525" s="299"/>
      <c r="I525" s="299"/>
      <c r="J525" s="299"/>
      <c r="K525" s="299"/>
      <c r="L525" s="299"/>
      <c r="M525" s="299"/>
      <c r="N525" s="299"/>
      <c r="O525" s="299"/>
    </row>
    <row r="526" spans="1:15" s="93" customFormat="1" ht="8.25" customHeight="1">
      <c r="A526" s="23"/>
      <c r="B526" s="311"/>
      <c r="C526" s="310"/>
      <c r="D526" s="299"/>
      <c r="E526" s="299"/>
      <c r="F526" s="299"/>
      <c r="G526" s="299"/>
      <c r="H526" s="299"/>
      <c r="I526" s="299"/>
      <c r="J526" s="299"/>
      <c r="K526" s="299"/>
      <c r="L526" s="299"/>
      <c r="M526" s="299"/>
      <c r="N526" s="299"/>
      <c r="O526" s="299"/>
    </row>
    <row r="527" spans="1:15" s="93" customFormat="1" ht="8.25" customHeight="1">
      <c r="A527" s="23"/>
      <c r="B527" s="685"/>
      <c r="C527" s="678" t="s">
        <v>223</v>
      </c>
      <c r="D527" s="665">
        <f>E527+F527</f>
        <v>251076</v>
      </c>
      <c r="E527" s="665"/>
      <c r="F527" s="665">
        <v>251076</v>
      </c>
      <c r="G527" s="665">
        <f>H527+I527</f>
        <v>251076</v>
      </c>
      <c r="H527" s="665"/>
      <c r="I527" s="665">
        <v>251076</v>
      </c>
      <c r="J527" s="665">
        <f>K527+L527</f>
        <v>251076</v>
      </c>
      <c r="K527" s="665"/>
      <c r="L527" s="665">
        <v>251076</v>
      </c>
      <c r="M527" s="665">
        <f>N527+O527</f>
        <v>251076</v>
      </c>
      <c r="N527" s="665"/>
      <c r="O527" s="665">
        <v>251076</v>
      </c>
    </row>
    <row r="528" spans="1:15" s="93" customFormat="1" ht="16.5" customHeight="1" thickBot="1">
      <c r="A528" s="24"/>
      <c r="B528" s="686"/>
      <c r="C528" s="678"/>
      <c r="D528" s="665"/>
      <c r="E528" s="665"/>
      <c r="F528" s="665"/>
      <c r="G528" s="665"/>
      <c r="H528" s="665"/>
      <c r="I528" s="665"/>
      <c r="J528" s="665"/>
      <c r="K528" s="665"/>
      <c r="L528" s="665"/>
      <c r="M528" s="665"/>
      <c r="N528" s="665"/>
      <c r="O528" s="665"/>
    </row>
    <row r="529" spans="1:15" s="500" customFormat="1" ht="72" customHeight="1">
      <c r="A529" s="499" t="s">
        <v>59</v>
      </c>
      <c r="B529" s="687" t="s">
        <v>452</v>
      </c>
      <c r="C529" s="494" t="s">
        <v>109</v>
      </c>
      <c r="D529" s="490">
        <f>D543</f>
        <v>7898.6</v>
      </c>
      <c r="E529" s="490"/>
      <c r="F529" s="490">
        <f>F543</f>
        <v>7898.6</v>
      </c>
      <c r="G529" s="490">
        <f>G543</f>
        <v>7898.6</v>
      </c>
      <c r="H529" s="490"/>
      <c r="I529" s="490">
        <f>I543</f>
        <v>7898.6</v>
      </c>
      <c r="J529" s="490">
        <f>J543</f>
        <v>7898.6</v>
      </c>
      <c r="K529" s="490"/>
      <c r="L529" s="490">
        <f>L543</f>
        <v>7898.6</v>
      </c>
      <c r="M529" s="490">
        <f>M543</f>
        <v>7831.6</v>
      </c>
      <c r="N529" s="490"/>
      <c r="O529" s="490">
        <f>O543</f>
        <v>7831.6</v>
      </c>
    </row>
    <row r="530" spans="1:15" ht="19.5" customHeight="1">
      <c r="A530" s="22"/>
      <c r="B530" s="688"/>
      <c r="C530" s="275"/>
      <c r="D530" s="326"/>
      <c r="E530" s="326"/>
      <c r="F530" s="326"/>
      <c r="G530" s="326"/>
      <c r="H530" s="326"/>
      <c r="I530" s="326"/>
      <c r="J530" s="326"/>
      <c r="K530" s="326"/>
      <c r="L530" s="326"/>
      <c r="M530" s="326"/>
      <c r="N530" s="326"/>
      <c r="O530" s="326"/>
    </row>
    <row r="531" spans="1:15" ht="33.75" customHeight="1">
      <c r="A531" s="22"/>
      <c r="B531" s="688"/>
      <c r="C531" s="274" t="s">
        <v>3</v>
      </c>
      <c r="D531" s="313"/>
      <c r="E531" s="313"/>
      <c r="F531" s="313"/>
      <c r="G531" s="313"/>
      <c r="H531" s="313"/>
      <c r="I531" s="313"/>
      <c r="J531" s="313"/>
      <c r="K531" s="313"/>
      <c r="L531" s="313"/>
      <c r="M531" s="313"/>
      <c r="N531" s="313"/>
      <c r="O531" s="313"/>
    </row>
    <row r="532" spans="1:15" ht="19.5" customHeight="1">
      <c r="A532" s="22"/>
      <c r="B532" s="688"/>
      <c r="C532" s="264" t="s">
        <v>4</v>
      </c>
      <c r="D532" s="313"/>
      <c r="E532" s="313"/>
      <c r="F532" s="313"/>
      <c r="G532" s="313"/>
      <c r="H532" s="313"/>
      <c r="I532" s="313"/>
      <c r="J532" s="313"/>
      <c r="K532" s="313"/>
      <c r="L532" s="313"/>
      <c r="M532" s="313"/>
      <c r="N532" s="313"/>
      <c r="O532" s="313"/>
    </row>
    <row r="533" spans="1:15" ht="64.5" customHeight="1">
      <c r="A533" s="22"/>
      <c r="B533" s="688"/>
      <c r="C533" s="267" t="s">
        <v>110</v>
      </c>
      <c r="D533" s="313"/>
      <c r="E533" s="313"/>
      <c r="F533" s="313"/>
      <c r="G533" s="313"/>
      <c r="H533" s="313"/>
      <c r="I533" s="313"/>
      <c r="J533" s="313"/>
      <c r="K533" s="313"/>
      <c r="L533" s="313"/>
      <c r="M533" s="313"/>
      <c r="N533" s="313"/>
      <c r="O533" s="313"/>
    </row>
    <row r="534" spans="1:15" ht="39" customHeight="1">
      <c r="A534" s="22"/>
      <c r="B534" s="688"/>
      <c r="C534" s="264" t="s">
        <v>221</v>
      </c>
      <c r="D534" s="313"/>
      <c r="E534" s="313"/>
      <c r="F534" s="313"/>
      <c r="G534" s="313"/>
      <c r="H534" s="313"/>
      <c r="I534" s="313"/>
      <c r="J534" s="313"/>
      <c r="K534" s="313"/>
      <c r="L534" s="313"/>
      <c r="M534" s="313"/>
      <c r="N534" s="313"/>
      <c r="O534" s="313"/>
    </row>
    <row r="535" spans="1:15" ht="54" customHeight="1">
      <c r="A535" s="22"/>
      <c r="B535" s="688"/>
      <c r="C535" s="261" t="s">
        <v>280</v>
      </c>
      <c r="D535" s="313"/>
      <c r="E535" s="313"/>
      <c r="F535" s="313"/>
      <c r="G535" s="313"/>
      <c r="H535" s="313"/>
      <c r="I535" s="313"/>
      <c r="J535" s="313"/>
      <c r="K535" s="313"/>
      <c r="L535" s="313"/>
      <c r="M535" s="313"/>
      <c r="N535" s="313"/>
      <c r="O535" s="313"/>
    </row>
    <row r="536" spans="1:15" ht="45" customHeight="1">
      <c r="A536" s="22"/>
      <c r="B536" s="276"/>
      <c r="C536" s="264" t="s">
        <v>274</v>
      </c>
      <c r="D536" s="313"/>
      <c r="E536" s="313"/>
      <c r="F536" s="313"/>
      <c r="G536" s="313"/>
      <c r="H536" s="313"/>
      <c r="I536" s="313"/>
      <c r="J536" s="313"/>
      <c r="K536" s="313"/>
      <c r="L536" s="313"/>
      <c r="M536" s="313"/>
      <c r="N536" s="313"/>
      <c r="O536" s="313"/>
    </row>
    <row r="537" spans="1:15" ht="48" customHeight="1">
      <c r="A537" s="22"/>
      <c r="B537" s="276"/>
      <c r="C537" s="264" t="s">
        <v>275</v>
      </c>
      <c r="D537" s="313"/>
      <c r="E537" s="313"/>
      <c r="F537" s="313"/>
      <c r="G537" s="313"/>
      <c r="H537" s="313"/>
      <c r="I537" s="313"/>
      <c r="J537" s="313"/>
      <c r="K537" s="313"/>
      <c r="L537" s="313"/>
      <c r="M537" s="313"/>
      <c r="N537" s="313"/>
      <c r="O537" s="313"/>
    </row>
    <row r="538" spans="1:15" ht="56.25" customHeight="1">
      <c r="A538" s="22"/>
      <c r="B538" s="276"/>
      <c r="C538" s="264" t="s">
        <v>111</v>
      </c>
      <c r="D538" s="313"/>
      <c r="E538" s="313"/>
      <c r="F538" s="313"/>
      <c r="G538" s="313"/>
      <c r="H538" s="313"/>
      <c r="I538" s="313"/>
      <c r="J538" s="313"/>
      <c r="K538" s="313"/>
      <c r="L538" s="313"/>
      <c r="M538" s="313"/>
      <c r="N538" s="313"/>
      <c r="O538" s="313"/>
    </row>
    <row r="539" spans="1:15" ht="67.5" customHeight="1">
      <c r="A539" s="22"/>
      <c r="B539" s="276"/>
      <c r="C539" s="264" t="s">
        <v>277</v>
      </c>
      <c r="D539" s="313"/>
      <c r="E539" s="313"/>
      <c r="F539" s="313"/>
      <c r="G539" s="313"/>
      <c r="H539" s="313"/>
      <c r="I539" s="313"/>
      <c r="J539" s="313"/>
      <c r="K539" s="313"/>
      <c r="L539" s="313"/>
      <c r="M539" s="313"/>
      <c r="N539" s="313"/>
      <c r="O539" s="313"/>
    </row>
    <row r="540" spans="1:15" ht="67.5" customHeight="1">
      <c r="A540" s="22"/>
      <c r="B540" s="276"/>
      <c r="C540" s="274" t="s">
        <v>279</v>
      </c>
      <c r="D540" s="313"/>
      <c r="E540" s="313"/>
      <c r="F540" s="313"/>
      <c r="G540" s="313"/>
      <c r="H540" s="313"/>
      <c r="I540" s="313"/>
      <c r="J540" s="313"/>
      <c r="K540" s="313"/>
      <c r="L540" s="313"/>
      <c r="M540" s="313"/>
      <c r="N540" s="313"/>
      <c r="O540" s="313"/>
    </row>
    <row r="541" spans="1:15" ht="17.25" customHeight="1">
      <c r="A541" s="22"/>
      <c r="B541" s="276"/>
      <c r="C541" s="261" t="s">
        <v>5</v>
      </c>
      <c r="D541" s="313"/>
      <c r="E541" s="313"/>
      <c r="F541" s="313"/>
      <c r="G541" s="313"/>
      <c r="H541" s="313"/>
      <c r="I541" s="313"/>
      <c r="J541" s="313"/>
      <c r="K541" s="313"/>
      <c r="L541" s="313"/>
      <c r="M541" s="313"/>
      <c r="N541" s="313"/>
      <c r="O541" s="313"/>
    </row>
    <row r="542" spans="1:15" ht="11.25" customHeight="1">
      <c r="A542" s="23"/>
      <c r="B542" s="311"/>
      <c r="C542" s="310"/>
      <c r="D542" s="299"/>
      <c r="E542" s="299"/>
      <c r="F542" s="299"/>
      <c r="G542" s="299"/>
      <c r="H542" s="299"/>
      <c r="I542" s="299"/>
      <c r="J542" s="299"/>
      <c r="K542" s="299"/>
      <c r="L542" s="299"/>
      <c r="M542" s="299"/>
      <c r="N542" s="299"/>
      <c r="O542" s="299"/>
    </row>
    <row r="543" spans="1:15">
      <c r="A543" s="23"/>
      <c r="B543" s="685"/>
      <c r="C543" s="678" t="s">
        <v>223</v>
      </c>
      <c r="D543" s="665">
        <f>E543+F543</f>
        <v>7898.6</v>
      </c>
      <c r="E543" s="665"/>
      <c r="F543" s="665">
        <v>7898.6</v>
      </c>
      <c r="G543" s="665">
        <f>H543+I543</f>
        <v>7898.6</v>
      </c>
      <c r="H543" s="665"/>
      <c r="I543" s="665">
        <v>7898.6</v>
      </c>
      <c r="J543" s="665">
        <f>K543+L543</f>
        <v>7898.6</v>
      </c>
      <c r="K543" s="665"/>
      <c r="L543" s="665">
        <v>7898.6</v>
      </c>
      <c r="M543" s="665">
        <f>N543+O543</f>
        <v>7831.6</v>
      </c>
      <c r="N543" s="665"/>
      <c r="O543" s="665">
        <v>7831.6</v>
      </c>
    </row>
    <row r="544" spans="1:15" ht="16" thickBot="1">
      <c r="A544" s="24"/>
      <c r="B544" s="686"/>
      <c r="C544" s="678"/>
      <c r="D544" s="665"/>
      <c r="E544" s="665"/>
      <c r="F544" s="665"/>
      <c r="G544" s="665"/>
      <c r="H544" s="665"/>
      <c r="I544" s="665"/>
      <c r="J544" s="665"/>
      <c r="K544" s="665"/>
      <c r="L544" s="665"/>
      <c r="M544" s="665"/>
      <c r="N544" s="665"/>
      <c r="O544" s="665"/>
    </row>
    <row r="545" spans="1:15" s="491" customFormat="1" ht="72" customHeight="1">
      <c r="A545" s="501" t="s">
        <v>294</v>
      </c>
      <c r="B545" s="687" t="s">
        <v>285</v>
      </c>
      <c r="C545" s="494" t="s">
        <v>109</v>
      </c>
      <c r="D545" s="490">
        <f>D559</f>
        <v>4704.3999999999996</v>
      </c>
      <c r="E545" s="490"/>
      <c r="F545" s="490">
        <f>F559</f>
        <v>4704.3999999999996</v>
      </c>
      <c r="G545" s="490">
        <f>G559</f>
        <v>4704.3999999999996</v>
      </c>
      <c r="H545" s="490"/>
      <c r="I545" s="490">
        <f>I559</f>
        <v>4704.3999999999996</v>
      </c>
      <c r="J545" s="490">
        <f>J559</f>
        <v>4704.3999999999996</v>
      </c>
      <c r="K545" s="490"/>
      <c r="L545" s="490">
        <f>L559</f>
        <v>4704.3999999999996</v>
      </c>
      <c r="M545" s="490">
        <f>M559</f>
        <v>4704.3999999999996</v>
      </c>
      <c r="N545" s="490"/>
      <c r="O545" s="490">
        <f>O559</f>
        <v>4704.3999999999996</v>
      </c>
    </row>
    <row r="546" spans="1:15" ht="19.5" customHeight="1">
      <c r="A546" s="22"/>
      <c r="B546" s="688"/>
      <c r="C546" s="316"/>
      <c r="D546" s="313"/>
      <c r="E546" s="313"/>
      <c r="F546" s="313"/>
      <c r="G546" s="313"/>
      <c r="H546" s="313"/>
      <c r="I546" s="313"/>
      <c r="J546" s="313"/>
      <c r="K546" s="313"/>
      <c r="L546" s="313"/>
      <c r="M546" s="313"/>
      <c r="N546" s="313"/>
      <c r="O546" s="313"/>
    </row>
    <row r="547" spans="1:15" ht="33.75" customHeight="1">
      <c r="A547" s="22"/>
      <c r="B547" s="688"/>
      <c r="C547" s="274" t="s">
        <v>3</v>
      </c>
      <c r="D547" s="313"/>
      <c r="E547" s="313"/>
      <c r="F547" s="313"/>
      <c r="G547" s="313"/>
      <c r="H547" s="313"/>
      <c r="I547" s="313"/>
      <c r="J547" s="313"/>
      <c r="K547" s="313"/>
      <c r="L547" s="313"/>
      <c r="M547" s="313"/>
      <c r="N547" s="313"/>
      <c r="O547" s="313"/>
    </row>
    <row r="548" spans="1:15" ht="19.5" customHeight="1">
      <c r="A548" s="22"/>
      <c r="B548" s="688"/>
      <c r="C548" s="264" t="s">
        <v>4</v>
      </c>
      <c r="D548" s="313"/>
      <c r="E548" s="313"/>
      <c r="F548" s="313"/>
      <c r="G548" s="313"/>
      <c r="H548" s="313"/>
      <c r="I548" s="313"/>
      <c r="J548" s="313"/>
      <c r="K548" s="313"/>
      <c r="L548" s="313"/>
      <c r="M548" s="313"/>
      <c r="N548" s="313"/>
      <c r="O548" s="313"/>
    </row>
    <row r="549" spans="1:15" ht="64.5" customHeight="1">
      <c r="A549" s="22"/>
      <c r="B549" s="688"/>
      <c r="C549" s="267" t="s">
        <v>110</v>
      </c>
      <c r="D549" s="313"/>
      <c r="E549" s="313"/>
      <c r="F549" s="313"/>
      <c r="G549" s="313"/>
      <c r="H549" s="313"/>
      <c r="I549" s="313"/>
      <c r="J549" s="313"/>
      <c r="K549" s="313"/>
      <c r="L549" s="313"/>
      <c r="M549" s="313"/>
      <c r="N549" s="313"/>
      <c r="O549" s="313"/>
    </row>
    <row r="550" spans="1:15" ht="39" customHeight="1">
      <c r="A550" s="22"/>
      <c r="B550" s="688"/>
      <c r="C550" s="264" t="s">
        <v>221</v>
      </c>
      <c r="D550" s="313"/>
      <c r="E550" s="313"/>
      <c r="F550" s="313"/>
      <c r="G550" s="313"/>
      <c r="H550" s="313"/>
      <c r="I550" s="313"/>
      <c r="J550" s="313"/>
      <c r="K550" s="313"/>
      <c r="L550" s="313"/>
      <c r="M550" s="313"/>
      <c r="N550" s="313"/>
      <c r="O550" s="313"/>
    </row>
    <row r="551" spans="1:15" ht="54" customHeight="1">
      <c r="A551" s="22"/>
      <c r="B551" s="688"/>
      <c r="C551" s="261" t="s">
        <v>280</v>
      </c>
      <c r="D551" s="313"/>
      <c r="E551" s="313"/>
      <c r="F551" s="313"/>
      <c r="G551" s="313"/>
      <c r="H551" s="313"/>
      <c r="I551" s="313"/>
      <c r="J551" s="313"/>
      <c r="K551" s="313"/>
      <c r="L551" s="313"/>
      <c r="M551" s="313"/>
      <c r="N551" s="313"/>
      <c r="O551" s="313"/>
    </row>
    <row r="552" spans="1:15" ht="45" customHeight="1">
      <c r="A552" s="22"/>
      <c r="B552" s="276"/>
      <c r="C552" s="264" t="s">
        <v>274</v>
      </c>
      <c r="D552" s="313"/>
      <c r="E552" s="313"/>
      <c r="F552" s="313"/>
      <c r="G552" s="313"/>
      <c r="H552" s="313"/>
      <c r="I552" s="313"/>
      <c r="J552" s="313"/>
      <c r="K552" s="313"/>
      <c r="L552" s="313"/>
      <c r="M552" s="313"/>
      <c r="N552" s="313"/>
      <c r="O552" s="313"/>
    </row>
    <row r="553" spans="1:15" ht="48" customHeight="1">
      <c r="A553" s="22"/>
      <c r="B553" s="276"/>
      <c r="C553" s="264" t="s">
        <v>275</v>
      </c>
      <c r="D553" s="313"/>
      <c r="E553" s="313"/>
      <c r="F553" s="313"/>
      <c r="G553" s="313"/>
      <c r="H553" s="313"/>
      <c r="I553" s="313"/>
      <c r="J553" s="313"/>
      <c r="K553" s="313"/>
      <c r="L553" s="313"/>
      <c r="M553" s="313"/>
      <c r="N553" s="313"/>
      <c r="O553" s="313"/>
    </row>
    <row r="554" spans="1:15" ht="56.25" customHeight="1">
      <c r="A554" s="22"/>
      <c r="B554" s="276"/>
      <c r="C554" s="264" t="s">
        <v>111</v>
      </c>
      <c r="D554" s="313"/>
      <c r="E554" s="313"/>
      <c r="F554" s="313"/>
      <c r="G554" s="313"/>
      <c r="H554" s="313"/>
      <c r="I554" s="313"/>
      <c r="J554" s="313"/>
      <c r="K554" s="313"/>
      <c r="L554" s="313"/>
      <c r="M554" s="313"/>
      <c r="N554" s="313"/>
      <c r="O554" s="313"/>
    </row>
    <row r="555" spans="1:15" ht="67.5" customHeight="1">
      <c r="A555" s="22"/>
      <c r="B555" s="276"/>
      <c r="C555" s="264" t="s">
        <v>277</v>
      </c>
      <c r="D555" s="313"/>
      <c r="E555" s="313"/>
      <c r="F555" s="313"/>
      <c r="G555" s="313"/>
      <c r="H555" s="313"/>
      <c r="I555" s="313"/>
      <c r="J555" s="313"/>
      <c r="K555" s="313"/>
      <c r="L555" s="313"/>
      <c r="M555" s="313"/>
      <c r="N555" s="313"/>
      <c r="O555" s="313"/>
    </row>
    <row r="556" spans="1:15" ht="67.5" customHeight="1">
      <c r="A556" s="22"/>
      <c r="B556" s="276"/>
      <c r="C556" s="274" t="s">
        <v>279</v>
      </c>
      <c r="D556" s="313"/>
      <c r="E556" s="313"/>
      <c r="F556" s="313"/>
      <c r="G556" s="313"/>
      <c r="H556" s="313"/>
      <c r="I556" s="313"/>
      <c r="J556" s="313"/>
      <c r="K556" s="313"/>
      <c r="L556" s="313"/>
      <c r="M556" s="313"/>
      <c r="N556" s="313"/>
      <c r="O556" s="313"/>
    </row>
    <row r="557" spans="1:15" ht="17.25" customHeight="1">
      <c r="A557" s="22"/>
      <c r="B557" s="276"/>
      <c r="C557" s="261" t="s">
        <v>5</v>
      </c>
      <c r="D557" s="313"/>
      <c r="E557" s="313"/>
      <c r="F557" s="313"/>
      <c r="G557" s="313"/>
      <c r="H557" s="313"/>
      <c r="I557" s="313"/>
      <c r="J557" s="313"/>
      <c r="K557" s="313"/>
      <c r="L557" s="313"/>
      <c r="M557" s="313"/>
      <c r="N557" s="313"/>
      <c r="O557" s="313"/>
    </row>
    <row r="558" spans="1:15" ht="11.25" customHeight="1">
      <c r="A558" s="23"/>
      <c r="B558" s="311"/>
      <c r="C558" s="310"/>
      <c r="D558" s="299"/>
      <c r="E558" s="299"/>
      <c r="F558" s="299"/>
      <c r="G558" s="299"/>
      <c r="H558" s="299"/>
      <c r="I558" s="299"/>
      <c r="J558" s="299"/>
      <c r="K558" s="299"/>
      <c r="L558" s="299"/>
      <c r="M558" s="299"/>
      <c r="N558" s="299"/>
      <c r="O558" s="299"/>
    </row>
    <row r="559" spans="1:15">
      <c r="A559" s="23"/>
      <c r="B559" s="685"/>
      <c r="C559" s="678" t="s">
        <v>223</v>
      </c>
      <c r="D559" s="665">
        <f>E559+F559</f>
        <v>4704.3999999999996</v>
      </c>
      <c r="E559" s="665"/>
      <c r="F559" s="665">
        <f>F575</f>
        <v>4704.3999999999996</v>
      </c>
      <c r="G559" s="665">
        <f>H559+I559</f>
        <v>4704.3999999999996</v>
      </c>
      <c r="H559" s="665"/>
      <c r="I559" s="665">
        <f>I575</f>
        <v>4704.3999999999996</v>
      </c>
      <c r="J559" s="665">
        <f>K559+L559</f>
        <v>4704.3999999999996</v>
      </c>
      <c r="K559" s="665"/>
      <c r="L559" s="665">
        <f>L575</f>
        <v>4704.3999999999996</v>
      </c>
      <c r="M559" s="665">
        <f>N559+O559</f>
        <v>4704.3999999999996</v>
      </c>
      <c r="N559" s="665"/>
      <c r="O559" s="665">
        <f>O575</f>
        <v>4704.3999999999996</v>
      </c>
    </row>
    <row r="560" spans="1:15" ht="16" thickBot="1">
      <c r="A560" s="24"/>
      <c r="B560" s="686"/>
      <c r="C560" s="678"/>
      <c r="D560" s="665"/>
      <c r="E560" s="665"/>
      <c r="F560" s="665"/>
      <c r="G560" s="665"/>
      <c r="H560" s="665"/>
      <c r="I560" s="665"/>
      <c r="J560" s="665"/>
      <c r="K560" s="665"/>
      <c r="L560" s="665"/>
      <c r="M560" s="665"/>
      <c r="N560" s="665"/>
      <c r="O560" s="665"/>
    </row>
    <row r="561" spans="1:15" ht="72" customHeight="1">
      <c r="A561" s="98" t="s">
        <v>295</v>
      </c>
      <c r="B561" s="683" t="s">
        <v>290</v>
      </c>
      <c r="C561" s="316" t="s">
        <v>109</v>
      </c>
      <c r="D561" s="313">
        <f>D575</f>
        <v>4704.3999999999996</v>
      </c>
      <c r="E561" s="313"/>
      <c r="F561" s="313">
        <f>F575</f>
        <v>4704.3999999999996</v>
      </c>
      <c r="G561" s="313">
        <f>G575</f>
        <v>4704.3999999999996</v>
      </c>
      <c r="H561" s="313"/>
      <c r="I561" s="313">
        <f>I575</f>
        <v>4704.3999999999996</v>
      </c>
      <c r="J561" s="313">
        <f>J575</f>
        <v>4704.3999999999996</v>
      </c>
      <c r="K561" s="313"/>
      <c r="L561" s="313">
        <f>L575</f>
        <v>4704.3999999999996</v>
      </c>
      <c r="M561" s="313">
        <f>M575</f>
        <v>4704.3999999999996</v>
      </c>
      <c r="N561" s="313"/>
      <c r="O561" s="313">
        <f>O575</f>
        <v>4704.3999999999996</v>
      </c>
    </row>
    <row r="562" spans="1:15" ht="19.5" customHeight="1">
      <c r="A562" s="94"/>
      <c r="B562" s="684"/>
      <c r="C562" s="316"/>
      <c r="D562" s="313"/>
      <c r="E562" s="313"/>
      <c r="F562" s="313"/>
      <c r="G562" s="313"/>
      <c r="H562" s="313"/>
      <c r="I562" s="313"/>
      <c r="J562" s="313"/>
      <c r="K562" s="313"/>
      <c r="L562" s="313"/>
      <c r="M562" s="313"/>
      <c r="N562" s="313"/>
      <c r="O562" s="313"/>
    </row>
    <row r="563" spans="1:15" ht="33.75" customHeight="1">
      <c r="A563" s="94"/>
      <c r="B563" s="684"/>
      <c r="C563" s="274" t="s">
        <v>3</v>
      </c>
      <c r="D563" s="313"/>
      <c r="E563" s="313"/>
      <c r="F563" s="313"/>
      <c r="G563" s="313"/>
      <c r="H563" s="313"/>
      <c r="I563" s="313"/>
      <c r="J563" s="313"/>
      <c r="K563" s="313"/>
      <c r="L563" s="313"/>
      <c r="M563" s="313"/>
      <c r="N563" s="313"/>
      <c r="O563" s="313"/>
    </row>
    <row r="564" spans="1:15" ht="19.5" customHeight="1">
      <c r="A564" s="94"/>
      <c r="B564" s="684"/>
      <c r="C564" s="264" t="s">
        <v>4</v>
      </c>
      <c r="D564" s="313"/>
      <c r="E564" s="313"/>
      <c r="F564" s="313"/>
      <c r="G564" s="313"/>
      <c r="H564" s="313"/>
      <c r="I564" s="313"/>
      <c r="J564" s="313"/>
      <c r="K564" s="313"/>
      <c r="L564" s="313"/>
      <c r="M564" s="313"/>
      <c r="N564" s="313"/>
      <c r="O564" s="313"/>
    </row>
    <row r="565" spans="1:15" ht="64.5" customHeight="1">
      <c r="A565" s="94"/>
      <c r="B565" s="684"/>
      <c r="C565" s="267" t="s">
        <v>110</v>
      </c>
      <c r="D565" s="313"/>
      <c r="E565" s="313"/>
      <c r="F565" s="313"/>
      <c r="G565" s="313"/>
      <c r="H565" s="313"/>
      <c r="I565" s="313"/>
      <c r="J565" s="313"/>
      <c r="K565" s="313"/>
      <c r="L565" s="313"/>
      <c r="M565" s="313"/>
      <c r="N565" s="313"/>
      <c r="O565" s="313"/>
    </row>
    <row r="566" spans="1:15" ht="39" customHeight="1">
      <c r="A566" s="94"/>
      <c r="B566" s="684"/>
      <c r="C566" s="264" t="s">
        <v>221</v>
      </c>
      <c r="D566" s="313"/>
      <c r="E566" s="313"/>
      <c r="F566" s="313"/>
      <c r="G566" s="313"/>
      <c r="H566" s="313"/>
      <c r="I566" s="313"/>
      <c r="J566" s="313"/>
      <c r="K566" s="313"/>
      <c r="L566" s="313"/>
      <c r="M566" s="313"/>
      <c r="N566" s="313"/>
      <c r="O566" s="313"/>
    </row>
    <row r="567" spans="1:15" ht="54" customHeight="1">
      <c r="A567" s="94"/>
      <c r="B567" s="684"/>
      <c r="C567" s="261" t="s">
        <v>280</v>
      </c>
      <c r="D567" s="313"/>
      <c r="E567" s="313"/>
      <c r="F567" s="313"/>
      <c r="G567" s="313"/>
      <c r="H567" s="313"/>
      <c r="I567" s="313"/>
      <c r="J567" s="313"/>
      <c r="K567" s="313"/>
      <c r="L567" s="313"/>
      <c r="M567" s="313"/>
      <c r="N567" s="313"/>
      <c r="O567" s="313"/>
    </row>
    <row r="568" spans="1:15" ht="45" customHeight="1">
      <c r="A568" s="22"/>
      <c r="B568" s="276"/>
      <c r="C568" s="264" t="s">
        <v>274</v>
      </c>
      <c r="D568" s="313"/>
      <c r="E568" s="313"/>
      <c r="F568" s="313"/>
      <c r="G568" s="313"/>
      <c r="H568" s="313"/>
      <c r="I568" s="313"/>
      <c r="J568" s="313"/>
      <c r="K568" s="313"/>
      <c r="L568" s="313"/>
      <c r="M568" s="313"/>
      <c r="N568" s="313"/>
      <c r="O568" s="313"/>
    </row>
    <row r="569" spans="1:15" ht="48" customHeight="1">
      <c r="A569" s="22"/>
      <c r="B569" s="276"/>
      <c r="C569" s="264" t="s">
        <v>275</v>
      </c>
      <c r="D569" s="313"/>
      <c r="E569" s="313"/>
      <c r="F569" s="313"/>
      <c r="G569" s="313"/>
      <c r="H569" s="313"/>
      <c r="I569" s="313"/>
      <c r="J569" s="313"/>
      <c r="K569" s="313"/>
      <c r="L569" s="313"/>
      <c r="M569" s="313"/>
      <c r="N569" s="313"/>
      <c r="O569" s="313"/>
    </row>
    <row r="570" spans="1:15" ht="56.25" customHeight="1">
      <c r="A570" s="22"/>
      <c r="B570" s="276"/>
      <c r="C570" s="264" t="s">
        <v>111</v>
      </c>
      <c r="D570" s="313"/>
      <c r="E570" s="313"/>
      <c r="F570" s="313"/>
      <c r="G570" s="313"/>
      <c r="H570" s="313"/>
      <c r="I570" s="313"/>
      <c r="J570" s="313"/>
      <c r="K570" s="313"/>
      <c r="L570" s="313"/>
      <c r="M570" s="313"/>
      <c r="N570" s="313"/>
      <c r="O570" s="313"/>
    </row>
    <row r="571" spans="1:15" ht="51" customHeight="1">
      <c r="A571" s="22"/>
      <c r="B571" s="276"/>
      <c r="C571" s="264" t="s">
        <v>277</v>
      </c>
      <c r="D571" s="313"/>
      <c r="E571" s="313"/>
      <c r="F571" s="313"/>
      <c r="G571" s="313"/>
      <c r="H571" s="313"/>
      <c r="I571" s="313"/>
      <c r="J571" s="313"/>
      <c r="K571" s="313"/>
      <c r="L571" s="313"/>
      <c r="M571" s="313"/>
      <c r="N571" s="313"/>
      <c r="O571" s="313"/>
    </row>
    <row r="572" spans="1:15" ht="58.25" customHeight="1">
      <c r="A572" s="22"/>
      <c r="B572" s="276"/>
      <c r="C572" s="274" t="s">
        <v>279</v>
      </c>
      <c r="D572" s="313"/>
      <c r="E572" s="313"/>
      <c r="F572" s="313"/>
      <c r="G572" s="313"/>
      <c r="H572" s="313"/>
      <c r="I572" s="313"/>
      <c r="J572" s="313"/>
      <c r="K572" s="313"/>
      <c r="L572" s="313"/>
      <c r="M572" s="313"/>
      <c r="N572" s="313"/>
      <c r="O572" s="313"/>
    </row>
    <row r="573" spans="1:15" ht="10.25" customHeight="1">
      <c r="A573" s="22"/>
      <c r="B573" s="276"/>
      <c r="C573" s="261" t="s">
        <v>5</v>
      </c>
      <c r="D573" s="313"/>
      <c r="E573" s="313"/>
      <c r="F573" s="313"/>
      <c r="G573" s="313"/>
      <c r="H573" s="313"/>
      <c r="I573" s="313"/>
      <c r="J573" s="313"/>
      <c r="K573" s="313"/>
      <c r="L573" s="313"/>
      <c r="M573" s="313"/>
      <c r="N573" s="313"/>
      <c r="O573" s="313"/>
    </row>
    <row r="574" spans="1:15" ht="3" customHeight="1">
      <c r="A574" s="23"/>
      <c r="B574" s="311"/>
      <c r="C574" s="310"/>
      <c r="D574" s="299"/>
      <c r="E574" s="299"/>
      <c r="F574" s="299"/>
      <c r="G574" s="299"/>
      <c r="H574" s="299"/>
      <c r="I574" s="299"/>
      <c r="J574" s="299"/>
      <c r="K574" s="299"/>
      <c r="L574" s="299"/>
      <c r="M574" s="299"/>
      <c r="N574" s="299"/>
      <c r="O574" s="299"/>
    </row>
    <row r="575" spans="1:15" ht="23" customHeight="1">
      <c r="A575" s="23"/>
      <c r="B575" s="685"/>
      <c r="C575" s="678" t="s">
        <v>223</v>
      </c>
      <c r="D575" s="665">
        <f>E575+F575</f>
        <v>4704.3999999999996</v>
      </c>
      <c r="E575" s="665"/>
      <c r="F575" s="665">
        <v>4704.3999999999996</v>
      </c>
      <c r="G575" s="665">
        <f>H575+I575</f>
        <v>4704.3999999999996</v>
      </c>
      <c r="H575" s="665"/>
      <c r="I575" s="665">
        <v>4704.3999999999996</v>
      </c>
      <c r="J575" s="665">
        <f>K575+L575</f>
        <v>4704.3999999999996</v>
      </c>
      <c r="K575" s="665"/>
      <c r="L575" s="665">
        <v>4704.3999999999996</v>
      </c>
      <c r="M575" s="665">
        <f>N575+O575</f>
        <v>4704.3999999999996</v>
      </c>
      <c r="N575" s="665"/>
      <c r="O575" s="665">
        <v>4704.3999999999996</v>
      </c>
    </row>
    <row r="576" spans="1:15" ht="16" thickBot="1">
      <c r="A576" s="24"/>
      <c r="B576" s="686"/>
      <c r="C576" s="678"/>
      <c r="D576" s="665"/>
      <c r="E576" s="665"/>
      <c r="F576" s="665"/>
      <c r="G576" s="665"/>
      <c r="H576" s="665"/>
      <c r="I576" s="665"/>
      <c r="J576" s="665"/>
      <c r="K576" s="665"/>
      <c r="L576" s="665"/>
      <c r="M576" s="665"/>
      <c r="N576" s="665"/>
      <c r="O576" s="665"/>
    </row>
    <row r="577" spans="1:15" s="486" customFormat="1" ht="42.75" customHeight="1">
      <c r="A577" s="482" t="s">
        <v>250</v>
      </c>
      <c r="B577" s="502" t="s">
        <v>272</v>
      </c>
      <c r="C577" s="484" t="s">
        <v>109</v>
      </c>
      <c r="D577" s="485">
        <f>D591</f>
        <v>327718.8</v>
      </c>
      <c r="E577" s="485"/>
      <c r="F577" s="485">
        <f>F591</f>
        <v>327718.8</v>
      </c>
      <c r="G577" s="485">
        <f>G591</f>
        <v>327718.8</v>
      </c>
      <c r="H577" s="485"/>
      <c r="I577" s="485">
        <f>I591</f>
        <v>327718.8</v>
      </c>
      <c r="J577" s="485">
        <f>J591</f>
        <v>327718.8</v>
      </c>
      <c r="K577" s="485"/>
      <c r="L577" s="485">
        <f>L591</f>
        <v>327718.8</v>
      </c>
      <c r="M577" s="485">
        <f>M591</f>
        <v>327489.90000000002</v>
      </c>
      <c r="N577" s="485"/>
      <c r="O577" s="485">
        <f>O591</f>
        <v>327489.90000000002</v>
      </c>
    </row>
    <row r="578" spans="1:15" ht="11.25" customHeight="1">
      <c r="A578" s="25"/>
      <c r="B578" s="277"/>
      <c r="C578" s="320"/>
      <c r="D578" s="313"/>
      <c r="E578" s="313"/>
      <c r="F578" s="313"/>
      <c r="G578" s="313"/>
      <c r="H578" s="313"/>
      <c r="I578" s="313"/>
      <c r="J578" s="313"/>
      <c r="K578" s="313"/>
      <c r="L578" s="313"/>
      <c r="M578" s="313"/>
      <c r="N578" s="313"/>
      <c r="O578" s="313"/>
    </row>
    <row r="579" spans="1:15" ht="24">
      <c r="A579" s="25"/>
      <c r="B579" s="277"/>
      <c r="C579" s="267" t="s">
        <v>3</v>
      </c>
      <c r="D579" s="313"/>
      <c r="E579" s="313"/>
      <c r="F579" s="313"/>
      <c r="G579" s="313"/>
      <c r="H579" s="313"/>
      <c r="I579" s="313"/>
      <c r="J579" s="313"/>
      <c r="K579" s="313"/>
      <c r="L579" s="313"/>
      <c r="M579" s="313"/>
      <c r="N579" s="313"/>
      <c r="O579" s="313"/>
    </row>
    <row r="580" spans="1:15" ht="15" customHeight="1">
      <c r="A580" s="25"/>
      <c r="B580" s="277"/>
      <c r="C580" s="261" t="s">
        <v>4</v>
      </c>
      <c r="D580" s="313"/>
      <c r="E580" s="313"/>
      <c r="F580" s="313"/>
      <c r="G580" s="313"/>
      <c r="H580" s="313"/>
      <c r="I580" s="313"/>
      <c r="J580" s="313"/>
      <c r="K580" s="313"/>
      <c r="L580" s="313"/>
      <c r="M580" s="313"/>
      <c r="N580" s="313"/>
      <c r="O580" s="313"/>
    </row>
    <row r="581" spans="1:15" ht="66" customHeight="1">
      <c r="A581" s="25"/>
      <c r="B581" s="277"/>
      <c r="C581" s="267" t="s">
        <v>110</v>
      </c>
      <c r="D581" s="313"/>
      <c r="E581" s="313"/>
      <c r="F581" s="313"/>
      <c r="G581" s="313"/>
      <c r="H581" s="313"/>
      <c r="I581" s="313"/>
      <c r="J581" s="313"/>
      <c r="K581" s="313"/>
      <c r="L581" s="313"/>
      <c r="M581" s="313"/>
      <c r="N581" s="313"/>
      <c r="O581" s="313"/>
    </row>
    <row r="582" spans="1:15" ht="42.75" customHeight="1">
      <c r="A582" s="25"/>
      <c r="B582" s="277"/>
      <c r="C582" s="261" t="s">
        <v>221</v>
      </c>
      <c r="D582" s="313"/>
      <c r="E582" s="313"/>
      <c r="F582" s="313"/>
      <c r="G582" s="313"/>
      <c r="H582" s="313"/>
      <c r="I582" s="313"/>
      <c r="J582" s="313"/>
      <c r="K582" s="313"/>
      <c r="L582" s="313"/>
      <c r="M582" s="313"/>
      <c r="N582" s="313"/>
      <c r="O582" s="313"/>
    </row>
    <row r="583" spans="1:15" ht="54.75" customHeight="1">
      <c r="A583" s="25"/>
      <c r="B583" s="277"/>
      <c r="C583" s="261" t="s">
        <v>280</v>
      </c>
      <c r="D583" s="313"/>
      <c r="E583" s="313"/>
      <c r="F583" s="313"/>
      <c r="G583" s="313"/>
      <c r="H583" s="313"/>
      <c r="I583" s="313"/>
      <c r="J583" s="313"/>
      <c r="K583" s="313"/>
      <c r="L583" s="313"/>
      <c r="M583" s="313"/>
      <c r="N583" s="313"/>
      <c r="O583" s="313"/>
    </row>
    <row r="584" spans="1:15" ht="42.75" customHeight="1">
      <c r="A584" s="25"/>
      <c r="B584" s="277"/>
      <c r="C584" s="261" t="s">
        <v>274</v>
      </c>
      <c r="D584" s="313"/>
      <c r="E584" s="313"/>
      <c r="F584" s="313"/>
      <c r="G584" s="313"/>
      <c r="H584" s="313"/>
      <c r="I584" s="313"/>
      <c r="J584" s="313"/>
      <c r="K584" s="313"/>
      <c r="L584" s="313"/>
      <c r="M584" s="313"/>
      <c r="N584" s="313"/>
      <c r="O584" s="313"/>
    </row>
    <row r="585" spans="1:15" ht="48" customHeight="1">
      <c r="A585" s="25"/>
      <c r="B585" s="277"/>
      <c r="C585" s="261" t="s">
        <v>275</v>
      </c>
      <c r="D585" s="313"/>
      <c r="E585" s="313"/>
      <c r="F585" s="313"/>
      <c r="G585" s="313"/>
      <c r="H585" s="313"/>
      <c r="I585" s="313"/>
      <c r="J585" s="313"/>
      <c r="K585" s="313"/>
      <c r="L585" s="313"/>
      <c r="M585" s="313"/>
      <c r="N585" s="313"/>
      <c r="O585" s="313"/>
    </row>
    <row r="586" spans="1:15" ht="54.75" customHeight="1">
      <c r="A586" s="25"/>
      <c r="B586" s="277"/>
      <c r="C586" s="261" t="s">
        <v>111</v>
      </c>
      <c r="D586" s="313"/>
      <c r="E586" s="313"/>
      <c r="F586" s="313"/>
      <c r="G586" s="313"/>
      <c r="H586" s="313"/>
      <c r="I586" s="313"/>
      <c r="J586" s="313"/>
      <c r="K586" s="313"/>
      <c r="L586" s="313"/>
      <c r="M586" s="313"/>
      <c r="N586" s="313"/>
      <c r="O586" s="313"/>
    </row>
    <row r="587" spans="1:15" ht="66.75" customHeight="1">
      <c r="A587" s="25"/>
      <c r="B587" s="277"/>
      <c r="C587" s="261" t="s">
        <v>277</v>
      </c>
      <c r="D587" s="313"/>
      <c r="E587" s="313"/>
      <c r="F587" s="313"/>
      <c r="G587" s="313"/>
      <c r="H587" s="313"/>
      <c r="I587" s="313"/>
      <c r="J587" s="313"/>
      <c r="K587" s="313"/>
      <c r="L587" s="313"/>
      <c r="M587" s="313"/>
      <c r="N587" s="313"/>
      <c r="O587" s="313"/>
    </row>
    <row r="588" spans="1:15" ht="65.25" customHeight="1">
      <c r="A588" s="25"/>
      <c r="B588" s="277"/>
      <c r="C588" s="267" t="s">
        <v>279</v>
      </c>
      <c r="D588" s="313"/>
      <c r="E588" s="313"/>
      <c r="F588" s="313"/>
      <c r="G588" s="313"/>
      <c r="H588" s="313"/>
      <c r="I588" s="313"/>
      <c r="J588" s="313"/>
      <c r="K588" s="313"/>
      <c r="L588" s="313"/>
      <c r="M588" s="313"/>
      <c r="N588" s="313"/>
      <c r="O588" s="313"/>
    </row>
    <row r="589" spans="1:15" ht="17.25" customHeight="1">
      <c r="A589" s="25"/>
      <c r="B589" s="277"/>
      <c r="C589" s="261" t="s">
        <v>5</v>
      </c>
      <c r="D589" s="313"/>
      <c r="E589" s="313"/>
      <c r="F589" s="313"/>
      <c r="G589" s="313"/>
      <c r="H589" s="313"/>
      <c r="I589" s="313"/>
      <c r="J589" s="313"/>
      <c r="K589" s="313"/>
      <c r="L589" s="313"/>
      <c r="M589" s="313"/>
      <c r="N589" s="313"/>
      <c r="O589" s="313"/>
    </row>
    <row r="590" spans="1:15" ht="11.25" customHeight="1">
      <c r="A590" s="303"/>
      <c r="B590" s="305"/>
      <c r="C590" s="307"/>
      <c r="D590" s="299"/>
      <c r="E590" s="299"/>
      <c r="F590" s="299"/>
      <c r="G590" s="299"/>
      <c r="H590" s="299"/>
      <c r="I590" s="299"/>
      <c r="J590" s="299"/>
      <c r="K590" s="299"/>
      <c r="L590" s="299"/>
      <c r="M590" s="299"/>
      <c r="N590" s="299"/>
      <c r="O590" s="299"/>
    </row>
    <row r="591" spans="1:15" ht="7.5" customHeight="1">
      <c r="A591" s="303"/>
      <c r="B591" s="673"/>
      <c r="C591" s="675" t="s">
        <v>223</v>
      </c>
      <c r="D591" s="665">
        <f>E591+F591</f>
        <v>327718.8</v>
      </c>
      <c r="E591" s="665"/>
      <c r="F591" s="665">
        <f>F607+F623+F639+F655</f>
        <v>327718.8</v>
      </c>
      <c r="G591" s="665">
        <f>H591+I591</f>
        <v>327718.8</v>
      </c>
      <c r="H591" s="665">
        <f t="shared" ref="H591:I591" si="57">H607+H623+H639+H655</f>
        <v>0</v>
      </c>
      <c r="I591" s="665">
        <f t="shared" si="57"/>
        <v>327718.8</v>
      </c>
      <c r="J591" s="665">
        <f>K591+L591</f>
        <v>327718.8</v>
      </c>
      <c r="K591" s="665">
        <f t="shared" ref="K591:L591" si="58">K607+K623+K639+K655</f>
        <v>0</v>
      </c>
      <c r="L591" s="665">
        <f t="shared" si="58"/>
        <v>327718.8</v>
      </c>
      <c r="M591" s="665">
        <f>N591+O591</f>
        <v>327489.90000000002</v>
      </c>
      <c r="N591" s="665">
        <f t="shared" ref="N591:O591" si="59">N607+N623+N639+N655</f>
        <v>0</v>
      </c>
      <c r="O591" s="665">
        <f t="shared" si="59"/>
        <v>327489.90000000002</v>
      </c>
    </row>
    <row r="592" spans="1:15" ht="14.25" customHeight="1" thickBot="1">
      <c r="A592" s="304"/>
      <c r="B592" s="674"/>
      <c r="C592" s="675"/>
      <c r="D592" s="665"/>
      <c r="E592" s="665"/>
      <c r="F592" s="665"/>
      <c r="G592" s="665"/>
      <c r="H592" s="665"/>
      <c r="I592" s="665"/>
      <c r="J592" s="665"/>
      <c r="K592" s="665"/>
      <c r="L592" s="665"/>
      <c r="M592" s="665"/>
      <c r="N592" s="665"/>
      <c r="O592" s="665"/>
    </row>
    <row r="593" spans="1:15" s="491" customFormat="1" ht="42" customHeight="1">
      <c r="A593" s="487" t="s">
        <v>60</v>
      </c>
      <c r="B593" s="679" t="s">
        <v>210</v>
      </c>
      <c r="C593" s="489" t="s">
        <v>109</v>
      </c>
      <c r="D593" s="490">
        <f>D607</f>
        <v>31519</v>
      </c>
      <c r="E593" s="490"/>
      <c r="F593" s="490">
        <f>F607</f>
        <v>31519</v>
      </c>
      <c r="G593" s="490">
        <f>G607</f>
        <v>31519</v>
      </c>
      <c r="H593" s="490"/>
      <c r="I593" s="490">
        <f>I607</f>
        <v>31519</v>
      </c>
      <c r="J593" s="490">
        <f>J607</f>
        <v>31519</v>
      </c>
      <c r="K593" s="490"/>
      <c r="L593" s="490">
        <f>L607</f>
        <v>31519</v>
      </c>
      <c r="M593" s="490">
        <f>M607</f>
        <v>31451.7</v>
      </c>
      <c r="N593" s="490"/>
      <c r="O593" s="490">
        <f>O607</f>
        <v>31451.7</v>
      </c>
    </row>
    <row r="594" spans="1:15" ht="15.75" customHeight="1">
      <c r="A594" s="25"/>
      <c r="B594" s="680"/>
      <c r="C594" s="320"/>
      <c r="D594" s="313"/>
      <c r="E594" s="313"/>
      <c r="F594" s="313"/>
      <c r="G594" s="313"/>
      <c r="H594" s="313"/>
      <c r="I594" s="313"/>
      <c r="J594" s="313"/>
      <c r="K594" s="313"/>
      <c r="L594" s="313"/>
      <c r="M594" s="313"/>
      <c r="N594" s="313"/>
      <c r="O594" s="313"/>
    </row>
    <row r="595" spans="1:15" ht="36.75" customHeight="1">
      <c r="A595" s="25"/>
      <c r="B595" s="680"/>
      <c r="C595" s="267" t="s">
        <v>3</v>
      </c>
      <c r="D595" s="313"/>
      <c r="E595" s="313"/>
      <c r="F595" s="313"/>
      <c r="G595" s="313"/>
      <c r="H595" s="313"/>
      <c r="I595" s="313"/>
      <c r="J595" s="313"/>
      <c r="K595" s="313"/>
      <c r="L595" s="313"/>
      <c r="M595" s="313"/>
      <c r="N595" s="313"/>
      <c r="O595" s="313"/>
    </row>
    <row r="596" spans="1:15" ht="19.5" customHeight="1">
      <c r="A596" s="25"/>
      <c r="B596" s="680"/>
      <c r="C596" s="261" t="s">
        <v>4</v>
      </c>
      <c r="D596" s="313"/>
      <c r="E596" s="313"/>
      <c r="F596" s="313"/>
      <c r="G596" s="313"/>
      <c r="H596" s="313"/>
      <c r="I596" s="313"/>
      <c r="J596" s="313"/>
      <c r="K596" s="313"/>
      <c r="L596" s="313"/>
      <c r="M596" s="313"/>
      <c r="N596" s="313"/>
      <c r="O596" s="313"/>
    </row>
    <row r="597" spans="1:15" ht="68.25" customHeight="1">
      <c r="A597" s="25"/>
      <c r="B597" s="277"/>
      <c r="C597" s="267" t="s">
        <v>110</v>
      </c>
      <c r="D597" s="313"/>
      <c r="E597" s="313"/>
      <c r="F597" s="313"/>
      <c r="G597" s="313"/>
      <c r="H597" s="313"/>
      <c r="I597" s="313"/>
      <c r="J597" s="313"/>
      <c r="K597" s="313"/>
      <c r="L597" s="313"/>
      <c r="M597" s="313"/>
      <c r="N597" s="313"/>
      <c r="O597" s="313"/>
    </row>
    <row r="598" spans="1:15" ht="40.5" customHeight="1">
      <c r="A598" s="25"/>
      <c r="B598" s="277"/>
      <c r="C598" s="261" t="s">
        <v>221</v>
      </c>
      <c r="D598" s="313"/>
      <c r="E598" s="313"/>
      <c r="F598" s="313"/>
      <c r="G598" s="313"/>
      <c r="H598" s="313"/>
      <c r="I598" s="313"/>
      <c r="J598" s="313"/>
      <c r="K598" s="313"/>
      <c r="L598" s="313"/>
      <c r="M598" s="313"/>
      <c r="N598" s="313"/>
      <c r="O598" s="313"/>
    </row>
    <row r="599" spans="1:15" ht="54.75" customHeight="1">
      <c r="A599" s="25"/>
      <c r="B599" s="277"/>
      <c r="C599" s="261" t="s">
        <v>280</v>
      </c>
      <c r="D599" s="313"/>
      <c r="E599" s="313"/>
      <c r="F599" s="313"/>
      <c r="G599" s="313"/>
      <c r="H599" s="313"/>
      <c r="I599" s="313"/>
      <c r="J599" s="313"/>
      <c r="K599" s="313"/>
      <c r="L599" s="313"/>
      <c r="M599" s="313"/>
      <c r="N599" s="313"/>
      <c r="O599" s="313"/>
    </row>
    <row r="600" spans="1:15" ht="42" customHeight="1">
      <c r="A600" s="25"/>
      <c r="B600" s="277"/>
      <c r="C600" s="261" t="s">
        <v>274</v>
      </c>
      <c r="D600" s="313"/>
      <c r="E600" s="313"/>
      <c r="F600" s="313"/>
      <c r="G600" s="313"/>
      <c r="H600" s="313"/>
      <c r="I600" s="313"/>
      <c r="J600" s="313"/>
      <c r="K600" s="313"/>
      <c r="L600" s="313"/>
      <c r="M600" s="313"/>
      <c r="N600" s="313"/>
      <c r="O600" s="313"/>
    </row>
    <row r="601" spans="1:15" ht="54.75" customHeight="1">
      <c r="A601" s="25"/>
      <c r="B601" s="277"/>
      <c r="C601" s="261" t="s">
        <v>275</v>
      </c>
      <c r="D601" s="313"/>
      <c r="E601" s="313"/>
      <c r="F601" s="313"/>
      <c r="G601" s="313"/>
      <c r="H601" s="313"/>
      <c r="I601" s="313"/>
      <c r="J601" s="313"/>
      <c r="K601" s="313"/>
      <c r="L601" s="313"/>
      <c r="M601" s="313"/>
      <c r="N601" s="313"/>
      <c r="O601" s="313"/>
    </row>
    <row r="602" spans="1:15" ht="50.25" customHeight="1">
      <c r="A602" s="25"/>
      <c r="B602" s="277"/>
      <c r="C602" s="261" t="s">
        <v>111</v>
      </c>
      <c r="D602" s="313"/>
      <c r="E602" s="313"/>
      <c r="F602" s="313"/>
      <c r="G602" s="313"/>
      <c r="H602" s="313"/>
      <c r="I602" s="313"/>
      <c r="J602" s="313"/>
      <c r="K602" s="313"/>
      <c r="L602" s="313"/>
      <c r="M602" s="313"/>
      <c r="N602" s="313"/>
      <c r="O602" s="313"/>
    </row>
    <row r="603" spans="1:15" ht="59.25" customHeight="1">
      <c r="A603" s="25"/>
      <c r="B603" s="277"/>
      <c r="C603" s="261" t="s">
        <v>277</v>
      </c>
      <c r="D603" s="313"/>
      <c r="E603" s="313"/>
      <c r="F603" s="313"/>
      <c r="G603" s="313"/>
      <c r="H603" s="313"/>
      <c r="I603" s="313"/>
      <c r="J603" s="313"/>
      <c r="K603" s="313"/>
      <c r="L603" s="313"/>
      <c r="M603" s="313"/>
      <c r="N603" s="313"/>
      <c r="O603" s="313"/>
    </row>
    <row r="604" spans="1:15" ht="67.5" customHeight="1">
      <c r="A604" s="25"/>
      <c r="B604" s="277"/>
      <c r="C604" s="267" t="s">
        <v>279</v>
      </c>
      <c r="D604" s="313"/>
      <c r="E604" s="313"/>
      <c r="F604" s="313"/>
      <c r="G604" s="313"/>
      <c r="H604" s="313"/>
      <c r="I604" s="313"/>
      <c r="J604" s="313"/>
      <c r="K604" s="313"/>
      <c r="L604" s="313"/>
      <c r="M604" s="313"/>
      <c r="N604" s="313"/>
      <c r="O604" s="313"/>
    </row>
    <row r="605" spans="1:15" ht="21" customHeight="1">
      <c r="A605" s="25"/>
      <c r="B605" s="277"/>
      <c r="C605" s="261" t="s">
        <v>5</v>
      </c>
      <c r="D605" s="313"/>
      <c r="E605" s="313"/>
      <c r="F605" s="313"/>
      <c r="G605" s="313"/>
      <c r="H605" s="313"/>
      <c r="I605" s="313"/>
      <c r="J605" s="313"/>
      <c r="K605" s="313"/>
      <c r="L605" s="313"/>
      <c r="M605" s="313"/>
      <c r="N605" s="313"/>
      <c r="O605" s="313"/>
    </row>
    <row r="606" spans="1:15" ht="9.75" customHeight="1">
      <c r="A606" s="303"/>
      <c r="B606" s="305"/>
      <c r="C606" s="307"/>
      <c r="D606" s="299"/>
      <c r="E606" s="299"/>
      <c r="F606" s="299"/>
      <c r="G606" s="299"/>
      <c r="H606" s="299"/>
      <c r="I606" s="299"/>
      <c r="J606" s="299"/>
      <c r="K606" s="299"/>
      <c r="L606" s="299"/>
      <c r="M606" s="299"/>
      <c r="N606" s="299"/>
      <c r="O606" s="299"/>
    </row>
    <row r="607" spans="1:15" ht="8.25" customHeight="1">
      <c r="A607" s="303"/>
      <c r="B607" s="673"/>
      <c r="C607" s="681" t="s">
        <v>223</v>
      </c>
      <c r="D607" s="665">
        <f>E607+F607</f>
        <v>31519</v>
      </c>
      <c r="E607" s="665"/>
      <c r="F607" s="665">
        <v>31519</v>
      </c>
      <c r="G607" s="665">
        <f>H607+I607</f>
        <v>31519</v>
      </c>
      <c r="H607" s="665"/>
      <c r="I607" s="665">
        <v>31519</v>
      </c>
      <c r="J607" s="665">
        <f>K607+L607</f>
        <v>31519</v>
      </c>
      <c r="K607" s="665"/>
      <c r="L607" s="665">
        <v>31519</v>
      </c>
      <c r="M607" s="665">
        <f>N607+O607</f>
        <v>31451.7</v>
      </c>
      <c r="N607" s="665"/>
      <c r="O607" s="665">
        <v>31451.7</v>
      </c>
    </row>
    <row r="608" spans="1:15" ht="21.75" customHeight="1" thickBot="1">
      <c r="A608" s="304"/>
      <c r="B608" s="674"/>
      <c r="C608" s="682"/>
      <c r="D608" s="665"/>
      <c r="E608" s="665"/>
      <c r="F608" s="665"/>
      <c r="G608" s="665"/>
      <c r="H608" s="665"/>
      <c r="I608" s="665"/>
      <c r="J608" s="665"/>
      <c r="K608" s="665"/>
      <c r="L608" s="665"/>
      <c r="M608" s="665"/>
      <c r="N608" s="665"/>
      <c r="O608" s="665"/>
    </row>
    <row r="609" spans="1:15" s="491" customFormat="1" ht="156" customHeight="1">
      <c r="A609" s="487" t="s">
        <v>251</v>
      </c>
      <c r="B609" s="488" t="s">
        <v>252</v>
      </c>
      <c r="C609" s="489" t="s">
        <v>109</v>
      </c>
      <c r="D609" s="490">
        <f>D623</f>
        <v>850</v>
      </c>
      <c r="E609" s="490">
        <f t="shared" ref="E609:O609" si="60">E623</f>
        <v>0</v>
      </c>
      <c r="F609" s="490">
        <f t="shared" si="60"/>
        <v>850</v>
      </c>
      <c r="G609" s="490">
        <f t="shared" si="60"/>
        <v>850</v>
      </c>
      <c r="H609" s="490">
        <f t="shared" si="60"/>
        <v>0</v>
      </c>
      <c r="I609" s="490">
        <f t="shared" si="60"/>
        <v>850</v>
      </c>
      <c r="J609" s="490">
        <f t="shared" si="60"/>
        <v>850</v>
      </c>
      <c r="K609" s="490">
        <f t="shared" si="60"/>
        <v>0</v>
      </c>
      <c r="L609" s="490">
        <f t="shared" si="60"/>
        <v>850</v>
      </c>
      <c r="M609" s="490">
        <f t="shared" si="60"/>
        <v>850</v>
      </c>
      <c r="N609" s="490">
        <f t="shared" si="60"/>
        <v>0</v>
      </c>
      <c r="O609" s="490">
        <f t="shared" si="60"/>
        <v>850</v>
      </c>
    </row>
    <row r="610" spans="1:15" ht="16.5" customHeight="1">
      <c r="A610" s="25"/>
      <c r="B610" s="277"/>
      <c r="C610" s="320"/>
      <c r="D610" s="313"/>
      <c r="E610" s="313"/>
      <c r="F610" s="313"/>
      <c r="G610" s="313"/>
      <c r="H610" s="313"/>
      <c r="I610" s="313"/>
      <c r="J610" s="313"/>
      <c r="K610" s="313"/>
      <c r="L610" s="313"/>
      <c r="M610" s="313"/>
      <c r="N610" s="313"/>
      <c r="O610" s="313"/>
    </row>
    <row r="611" spans="1:15" ht="41.25" customHeight="1">
      <c r="A611" s="25"/>
      <c r="B611" s="277"/>
      <c r="C611" s="320" t="s">
        <v>3</v>
      </c>
      <c r="D611" s="313"/>
      <c r="E611" s="313"/>
      <c r="F611" s="313"/>
      <c r="G611" s="313"/>
      <c r="H611" s="313"/>
      <c r="I611" s="313"/>
      <c r="J611" s="313"/>
      <c r="K611" s="313"/>
      <c r="L611" s="313"/>
      <c r="M611" s="313"/>
      <c r="N611" s="313"/>
      <c r="O611" s="313"/>
    </row>
    <row r="612" spans="1:15" ht="18" customHeight="1">
      <c r="A612" s="25"/>
      <c r="B612" s="277"/>
      <c r="C612" s="261" t="s">
        <v>4</v>
      </c>
      <c r="D612" s="313"/>
      <c r="E612" s="313"/>
      <c r="F612" s="313"/>
      <c r="G612" s="313"/>
      <c r="H612" s="313"/>
      <c r="I612" s="313"/>
      <c r="J612" s="313"/>
      <c r="K612" s="313"/>
      <c r="L612" s="313"/>
      <c r="M612" s="313"/>
      <c r="N612" s="313"/>
      <c r="O612" s="313"/>
    </row>
    <row r="613" spans="1:15" ht="69" customHeight="1">
      <c r="A613" s="25"/>
      <c r="B613" s="277"/>
      <c r="C613" s="267" t="s">
        <v>110</v>
      </c>
      <c r="D613" s="313"/>
      <c r="E613" s="313"/>
      <c r="F613" s="313"/>
      <c r="G613" s="313"/>
      <c r="H613" s="313"/>
      <c r="I613" s="313"/>
      <c r="J613" s="313"/>
      <c r="K613" s="313"/>
      <c r="L613" s="313"/>
      <c r="M613" s="313"/>
      <c r="N613" s="313"/>
      <c r="O613" s="313"/>
    </row>
    <row r="614" spans="1:15" ht="39" customHeight="1">
      <c r="A614" s="25"/>
      <c r="B614" s="277"/>
      <c r="C614" s="261" t="s">
        <v>221</v>
      </c>
      <c r="D614" s="313"/>
      <c r="E614" s="313"/>
      <c r="F614" s="313"/>
      <c r="G614" s="313"/>
      <c r="H614" s="313"/>
      <c r="I614" s="313"/>
      <c r="J614" s="313"/>
      <c r="K614" s="313"/>
      <c r="L614" s="313"/>
      <c r="M614" s="313"/>
      <c r="N614" s="313"/>
      <c r="O614" s="313"/>
    </row>
    <row r="615" spans="1:15" ht="50.25" customHeight="1">
      <c r="A615" s="25"/>
      <c r="B615" s="277"/>
      <c r="C615" s="261" t="s">
        <v>280</v>
      </c>
      <c r="D615" s="313"/>
      <c r="E615" s="313"/>
      <c r="F615" s="313"/>
      <c r="G615" s="313"/>
      <c r="H615" s="313"/>
      <c r="I615" s="313"/>
      <c r="J615" s="313"/>
      <c r="K615" s="313"/>
      <c r="L615" s="313"/>
      <c r="M615" s="313"/>
      <c r="N615" s="313"/>
      <c r="O615" s="313"/>
    </row>
    <row r="616" spans="1:15" ht="46.5" customHeight="1">
      <c r="A616" s="25"/>
      <c r="B616" s="277"/>
      <c r="C616" s="261" t="s">
        <v>274</v>
      </c>
      <c r="D616" s="313"/>
      <c r="E616" s="313"/>
      <c r="F616" s="313"/>
      <c r="G616" s="313"/>
      <c r="H616" s="313"/>
      <c r="I616" s="313"/>
      <c r="J616" s="313"/>
      <c r="K616" s="313"/>
      <c r="L616" s="313"/>
      <c r="M616" s="313"/>
      <c r="N616" s="313"/>
      <c r="O616" s="313"/>
    </row>
    <row r="617" spans="1:15" ht="45.75" customHeight="1">
      <c r="A617" s="25"/>
      <c r="B617" s="277"/>
      <c r="C617" s="261" t="s">
        <v>275</v>
      </c>
      <c r="D617" s="313"/>
      <c r="E617" s="313"/>
      <c r="F617" s="313"/>
      <c r="G617" s="313"/>
      <c r="H617" s="313"/>
      <c r="I617" s="313"/>
      <c r="J617" s="313"/>
      <c r="K617" s="313"/>
      <c r="L617" s="313"/>
      <c r="M617" s="313"/>
      <c r="N617" s="313"/>
      <c r="O617" s="313"/>
    </row>
    <row r="618" spans="1:15" ht="54" customHeight="1">
      <c r="A618" s="25"/>
      <c r="B618" s="277"/>
      <c r="C618" s="261" t="s">
        <v>111</v>
      </c>
      <c r="D618" s="313"/>
      <c r="E618" s="313"/>
      <c r="F618" s="313"/>
      <c r="G618" s="313"/>
      <c r="H618" s="313"/>
      <c r="I618" s="313"/>
      <c r="J618" s="313"/>
      <c r="K618" s="313"/>
      <c r="L618" s="313"/>
      <c r="M618" s="313"/>
      <c r="N618" s="313"/>
      <c r="O618" s="313"/>
    </row>
    <row r="619" spans="1:15" ht="66.75" customHeight="1">
      <c r="A619" s="25"/>
      <c r="B619" s="277"/>
      <c r="C619" s="261" t="s">
        <v>277</v>
      </c>
      <c r="D619" s="313"/>
      <c r="E619" s="313"/>
      <c r="F619" s="313"/>
      <c r="G619" s="313"/>
      <c r="H619" s="313"/>
      <c r="I619" s="313"/>
      <c r="J619" s="313"/>
      <c r="K619" s="313"/>
      <c r="L619" s="313"/>
      <c r="M619" s="313"/>
      <c r="N619" s="313"/>
      <c r="O619" s="313"/>
    </row>
    <row r="620" spans="1:15" ht="63.75" customHeight="1">
      <c r="A620" s="25"/>
      <c r="B620" s="277"/>
      <c r="C620" s="267" t="s">
        <v>279</v>
      </c>
      <c r="D620" s="313"/>
      <c r="E620" s="313"/>
      <c r="F620" s="313"/>
      <c r="G620" s="313"/>
      <c r="H620" s="313"/>
      <c r="I620" s="313"/>
      <c r="J620" s="313"/>
      <c r="K620" s="313"/>
      <c r="L620" s="313"/>
      <c r="M620" s="313"/>
      <c r="N620" s="313"/>
      <c r="O620" s="313"/>
    </row>
    <row r="621" spans="1:15" ht="21.75" customHeight="1">
      <c r="A621" s="25"/>
      <c r="B621" s="277"/>
      <c r="C621" s="261" t="s">
        <v>5</v>
      </c>
      <c r="D621" s="313"/>
      <c r="E621" s="313"/>
      <c r="F621" s="313"/>
      <c r="G621" s="313"/>
      <c r="H621" s="313"/>
      <c r="I621" s="313"/>
      <c r="J621" s="313"/>
      <c r="K621" s="313"/>
      <c r="L621" s="313"/>
      <c r="M621" s="313"/>
      <c r="N621" s="313"/>
      <c r="O621" s="313"/>
    </row>
    <row r="622" spans="1:15" ht="8.25" customHeight="1">
      <c r="A622" s="315"/>
      <c r="B622" s="305"/>
      <c r="C622" s="307"/>
      <c r="D622" s="299"/>
      <c r="E622" s="299"/>
      <c r="F622" s="299"/>
      <c r="G622" s="299"/>
      <c r="H622" s="299"/>
      <c r="I622" s="299"/>
      <c r="J622" s="299"/>
      <c r="K622" s="299"/>
      <c r="L622" s="299"/>
      <c r="M622" s="299"/>
      <c r="N622" s="299"/>
      <c r="O622" s="299"/>
    </row>
    <row r="623" spans="1:15" ht="24.75" customHeight="1" thickBot="1">
      <c r="A623" s="327"/>
      <c r="B623" s="306"/>
      <c r="C623" s="307" t="s">
        <v>223</v>
      </c>
      <c r="D623" s="299">
        <f>E623+F623</f>
        <v>850</v>
      </c>
      <c r="E623" s="299"/>
      <c r="F623" s="299">
        <v>850</v>
      </c>
      <c r="G623" s="299">
        <f>H623+I623</f>
        <v>850</v>
      </c>
      <c r="H623" s="299"/>
      <c r="I623" s="299">
        <v>850</v>
      </c>
      <c r="J623" s="299">
        <f>K623+L623</f>
        <v>850</v>
      </c>
      <c r="K623" s="299"/>
      <c r="L623" s="299">
        <v>850</v>
      </c>
      <c r="M623" s="299">
        <f>N623+O623</f>
        <v>850</v>
      </c>
      <c r="N623" s="299"/>
      <c r="O623" s="299">
        <v>850</v>
      </c>
    </row>
    <row r="624" spans="1:15" ht="15.75" hidden="1" customHeight="1" thickBot="1">
      <c r="A624" s="327" t="s">
        <v>253</v>
      </c>
      <c r="B624" s="260" t="s">
        <v>63</v>
      </c>
      <c r="C624" s="307"/>
      <c r="D624" s="299">
        <f>E624+F624</f>
        <v>0</v>
      </c>
      <c r="E624" s="299"/>
      <c r="F624" s="299">
        <v>0</v>
      </c>
      <c r="G624" s="299">
        <f>H624+I624</f>
        <v>0</v>
      </c>
      <c r="H624" s="299"/>
      <c r="I624" s="299">
        <v>0</v>
      </c>
      <c r="J624" s="299">
        <f>K624+L624</f>
        <v>0</v>
      </c>
      <c r="K624" s="299"/>
      <c r="L624" s="299">
        <v>0</v>
      </c>
      <c r="M624" s="299">
        <f>N624+O624</f>
        <v>0</v>
      </c>
      <c r="N624" s="299"/>
      <c r="O624" s="299">
        <v>0</v>
      </c>
    </row>
    <row r="625" spans="1:15" s="491" customFormat="1" ht="65.25" customHeight="1">
      <c r="A625" s="487" t="s">
        <v>254</v>
      </c>
      <c r="B625" s="488" t="s">
        <v>255</v>
      </c>
      <c r="C625" s="489" t="s">
        <v>109</v>
      </c>
      <c r="D625" s="490">
        <f>D639</f>
        <v>45349.8</v>
      </c>
      <c r="E625" s="490"/>
      <c r="F625" s="490">
        <f>F639</f>
        <v>45349.8</v>
      </c>
      <c r="G625" s="490">
        <f>G639</f>
        <v>45349.8</v>
      </c>
      <c r="H625" s="490"/>
      <c r="I625" s="490">
        <f>I639</f>
        <v>45349.8</v>
      </c>
      <c r="J625" s="490">
        <f>J639</f>
        <v>45349.8</v>
      </c>
      <c r="K625" s="490"/>
      <c r="L625" s="490">
        <f>L639</f>
        <v>45349.8</v>
      </c>
      <c r="M625" s="490">
        <f>M639</f>
        <v>45188.2</v>
      </c>
      <c r="N625" s="490"/>
      <c r="O625" s="490">
        <f>O639</f>
        <v>45188.2</v>
      </c>
    </row>
    <row r="626" spans="1:15" ht="21" customHeight="1">
      <c r="A626" s="318" t="s">
        <v>148</v>
      </c>
      <c r="B626" s="277"/>
      <c r="C626" s="320"/>
      <c r="D626" s="313"/>
      <c r="E626" s="313"/>
      <c r="F626" s="313"/>
      <c r="G626" s="313"/>
      <c r="H626" s="313"/>
      <c r="I626" s="313"/>
      <c r="J626" s="313"/>
      <c r="K626" s="313"/>
      <c r="L626" s="313"/>
      <c r="M626" s="313"/>
      <c r="N626" s="313"/>
      <c r="O626" s="313"/>
    </row>
    <row r="627" spans="1:15" ht="27.75" customHeight="1">
      <c r="A627" s="25"/>
      <c r="B627" s="277"/>
      <c r="C627" s="267" t="s">
        <v>3</v>
      </c>
      <c r="D627" s="313"/>
      <c r="E627" s="313"/>
      <c r="F627" s="313"/>
      <c r="G627" s="313"/>
      <c r="H627" s="313"/>
      <c r="I627" s="313"/>
      <c r="J627" s="313"/>
      <c r="K627" s="313"/>
      <c r="L627" s="313"/>
      <c r="M627" s="313"/>
      <c r="N627" s="313"/>
      <c r="O627" s="313"/>
    </row>
    <row r="628" spans="1:15" ht="15.75" customHeight="1">
      <c r="A628" s="25"/>
      <c r="B628" s="277"/>
      <c r="C628" s="261" t="s">
        <v>4</v>
      </c>
      <c r="D628" s="313"/>
      <c r="E628" s="313"/>
      <c r="F628" s="313"/>
      <c r="G628" s="313"/>
      <c r="H628" s="313"/>
      <c r="I628" s="313"/>
      <c r="J628" s="313"/>
      <c r="K628" s="313"/>
      <c r="L628" s="313"/>
      <c r="M628" s="313"/>
      <c r="N628" s="313"/>
      <c r="O628" s="313"/>
    </row>
    <row r="629" spans="1:15" ht="71.25" customHeight="1">
      <c r="A629" s="25"/>
      <c r="B629" s="277"/>
      <c r="C629" s="267" t="s">
        <v>110</v>
      </c>
      <c r="D629" s="313"/>
      <c r="E629" s="313"/>
      <c r="F629" s="313"/>
      <c r="G629" s="313"/>
      <c r="H629" s="313"/>
      <c r="I629" s="313"/>
      <c r="J629" s="313"/>
      <c r="K629" s="313"/>
      <c r="L629" s="313"/>
      <c r="M629" s="313"/>
      <c r="N629" s="313"/>
      <c r="O629" s="313"/>
    </row>
    <row r="630" spans="1:15" ht="44.25" customHeight="1">
      <c r="A630" s="25"/>
      <c r="B630" s="277"/>
      <c r="C630" s="261" t="s">
        <v>221</v>
      </c>
      <c r="D630" s="313"/>
      <c r="E630" s="313"/>
      <c r="F630" s="313"/>
      <c r="G630" s="313"/>
      <c r="H630" s="313"/>
      <c r="I630" s="313"/>
      <c r="J630" s="313"/>
      <c r="K630" s="313"/>
      <c r="L630" s="313"/>
      <c r="M630" s="313"/>
      <c r="N630" s="313"/>
      <c r="O630" s="313"/>
    </row>
    <row r="631" spans="1:15" ht="48.75" customHeight="1">
      <c r="A631" s="25"/>
      <c r="B631" s="277"/>
      <c r="C631" s="261" t="s">
        <v>280</v>
      </c>
      <c r="D631" s="313"/>
      <c r="E631" s="313"/>
      <c r="F631" s="313"/>
      <c r="G631" s="313"/>
      <c r="H631" s="313"/>
      <c r="I631" s="313"/>
      <c r="J631" s="313"/>
      <c r="K631" s="313"/>
      <c r="L631" s="313"/>
      <c r="M631" s="313"/>
      <c r="N631" s="313"/>
      <c r="O631" s="313"/>
    </row>
    <row r="632" spans="1:15" ht="46.5" customHeight="1">
      <c r="A632" s="25"/>
      <c r="B632" s="277"/>
      <c r="C632" s="261" t="s">
        <v>274</v>
      </c>
      <c r="D632" s="313"/>
      <c r="E632" s="313"/>
      <c r="F632" s="313"/>
      <c r="G632" s="313"/>
      <c r="H632" s="313"/>
      <c r="I632" s="313"/>
      <c r="J632" s="313"/>
      <c r="K632" s="313"/>
      <c r="L632" s="313"/>
      <c r="M632" s="313"/>
      <c r="N632" s="313"/>
      <c r="O632" s="313"/>
    </row>
    <row r="633" spans="1:15" ht="46.5" customHeight="1">
      <c r="A633" s="25"/>
      <c r="B633" s="277"/>
      <c r="C633" s="261" t="s">
        <v>275</v>
      </c>
      <c r="D633" s="313"/>
      <c r="E633" s="313"/>
      <c r="F633" s="313"/>
      <c r="G633" s="313"/>
      <c r="H633" s="313"/>
      <c r="I633" s="313"/>
      <c r="J633" s="313"/>
      <c r="K633" s="313"/>
      <c r="L633" s="313"/>
      <c r="M633" s="313"/>
      <c r="N633" s="313"/>
      <c r="O633" s="313"/>
    </row>
    <row r="634" spans="1:15" ht="33.75" customHeight="1">
      <c r="A634" s="25"/>
      <c r="B634" s="277"/>
      <c r="C634" s="261" t="s">
        <v>111</v>
      </c>
      <c r="D634" s="313"/>
      <c r="E634" s="313"/>
      <c r="F634" s="313"/>
      <c r="G634" s="313"/>
      <c r="H634" s="313"/>
      <c r="I634" s="313"/>
      <c r="J634" s="313"/>
      <c r="K634" s="313"/>
      <c r="L634" s="313"/>
      <c r="M634" s="313"/>
      <c r="N634" s="313"/>
      <c r="O634" s="313"/>
    </row>
    <row r="635" spans="1:15" ht="44.25" customHeight="1">
      <c r="A635" s="25"/>
      <c r="B635" s="277"/>
      <c r="C635" s="261" t="s">
        <v>277</v>
      </c>
      <c r="D635" s="313"/>
      <c r="E635" s="313"/>
      <c r="F635" s="313"/>
      <c r="G635" s="313"/>
      <c r="H635" s="313"/>
      <c r="I635" s="313"/>
      <c r="J635" s="313"/>
      <c r="K635" s="313"/>
      <c r="L635" s="313"/>
      <c r="M635" s="313"/>
      <c r="N635" s="313"/>
      <c r="O635" s="313"/>
    </row>
    <row r="636" spans="1:15" ht="73.5" customHeight="1">
      <c r="A636" s="25"/>
      <c r="B636" s="277"/>
      <c r="C636" s="267" t="s">
        <v>279</v>
      </c>
      <c r="D636" s="313"/>
      <c r="E636" s="313"/>
      <c r="F636" s="313"/>
      <c r="G636" s="313"/>
      <c r="H636" s="313"/>
      <c r="I636" s="313"/>
      <c r="J636" s="313"/>
      <c r="K636" s="313"/>
      <c r="L636" s="313"/>
      <c r="M636" s="313"/>
      <c r="N636" s="313"/>
      <c r="O636" s="313"/>
    </row>
    <row r="637" spans="1:15" ht="27.75" customHeight="1">
      <c r="A637" s="25"/>
      <c r="B637" s="277"/>
      <c r="C637" s="261" t="s">
        <v>5</v>
      </c>
      <c r="D637" s="313"/>
      <c r="E637" s="313"/>
      <c r="F637" s="313"/>
      <c r="G637" s="313"/>
      <c r="H637" s="313"/>
      <c r="I637" s="313"/>
      <c r="J637" s="313"/>
      <c r="K637" s="313"/>
      <c r="L637" s="313"/>
      <c r="M637" s="313"/>
      <c r="N637" s="313"/>
      <c r="O637" s="313"/>
    </row>
    <row r="638" spans="1:15">
      <c r="A638" s="25"/>
      <c r="B638" s="305"/>
      <c r="C638" s="307"/>
      <c r="D638" s="299"/>
      <c r="E638" s="299"/>
      <c r="F638" s="299"/>
      <c r="G638" s="299"/>
      <c r="H638" s="299"/>
      <c r="I638" s="299"/>
      <c r="J638" s="299"/>
      <c r="K638" s="299"/>
      <c r="L638" s="299"/>
      <c r="M638" s="299"/>
      <c r="N638" s="299"/>
      <c r="O638" s="299"/>
    </row>
    <row r="639" spans="1:15">
      <c r="A639" s="303"/>
      <c r="B639" s="673"/>
      <c r="C639" s="675" t="s">
        <v>223</v>
      </c>
      <c r="D639" s="665">
        <f>E639+F639</f>
        <v>45349.8</v>
      </c>
      <c r="E639" s="665"/>
      <c r="F639" s="665">
        <v>45349.8</v>
      </c>
      <c r="G639" s="665">
        <f>H639+I639</f>
        <v>45349.8</v>
      </c>
      <c r="H639" s="665"/>
      <c r="I639" s="665">
        <v>45349.8</v>
      </c>
      <c r="J639" s="665">
        <f>K639+L639</f>
        <v>45349.8</v>
      </c>
      <c r="K639" s="665"/>
      <c r="L639" s="665">
        <v>45349.8</v>
      </c>
      <c r="M639" s="665">
        <f>N639+O639</f>
        <v>45188.2</v>
      </c>
      <c r="N639" s="665"/>
      <c r="O639" s="665">
        <v>45188.2</v>
      </c>
    </row>
    <row r="640" spans="1:15" ht="24.75" customHeight="1" thickBot="1">
      <c r="A640" s="304"/>
      <c r="B640" s="674"/>
      <c r="C640" s="675"/>
      <c r="D640" s="665"/>
      <c r="E640" s="665"/>
      <c r="F640" s="665"/>
      <c r="G640" s="665"/>
      <c r="H640" s="665"/>
      <c r="I640" s="665"/>
      <c r="J640" s="665"/>
      <c r="K640" s="665"/>
      <c r="L640" s="665"/>
      <c r="M640" s="665"/>
      <c r="N640" s="665"/>
      <c r="O640" s="665"/>
    </row>
    <row r="641" spans="1:15" s="491" customFormat="1" ht="66" customHeight="1">
      <c r="A641" s="487" t="s">
        <v>256</v>
      </c>
      <c r="B641" s="498" t="s">
        <v>257</v>
      </c>
      <c r="C641" s="494" t="s">
        <v>109</v>
      </c>
      <c r="D641" s="490">
        <f>D655</f>
        <v>250000</v>
      </c>
      <c r="E641" s="490"/>
      <c r="F641" s="490">
        <f>F655</f>
        <v>250000</v>
      </c>
      <c r="G641" s="490">
        <f>G655</f>
        <v>250000</v>
      </c>
      <c r="H641" s="490"/>
      <c r="I641" s="490">
        <f>I655</f>
        <v>250000</v>
      </c>
      <c r="J641" s="490">
        <f>J655</f>
        <v>250000</v>
      </c>
      <c r="K641" s="490"/>
      <c r="L641" s="490">
        <f>L655</f>
        <v>250000</v>
      </c>
      <c r="M641" s="490">
        <f>M655</f>
        <v>250000</v>
      </c>
      <c r="N641" s="490"/>
      <c r="O641" s="490">
        <f>O655</f>
        <v>250000</v>
      </c>
    </row>
    <row r="642" spans="1:15" ht="23.25" customHeight="1">
      <c r="A642" s="318" t="s">
        <v>148</v>
      </c>
      <c r="B642" s="272"/>
      <c r="C642" s="316"/>
      <c r="D642" s="313"/>
      <c r="E642" s="313"/>
      <c r="F642" s="313"/>
      <c r="G642" s="313"/>
      <c r="H642" s="313"/>
      <c r="I642" s="313"/>
      <c r="J642" s="313"/>
      <c r="K642" s="313"/>
      <c r="L642" s="313"/>
      <c r="M642" s="313"/>
      <c r="N642" s="313"/>
      <c r="O642" s="313"/>
    </row>
    <row r="643" spans="1:15" ht="38.25" customHeight="1">
      <c r="A643" s="25"/>
      <c r="B643" s="272"/>
      <c r="C643" s="274" t="s">
        <v>3</v>
      </c>
      <c r="D643" s="313"/>
      <c r="E643" s="313"/>
      <c r="F643" s="313"/>
      <c r="G643" s="313"/>
      <c r="H643" s="313"/>
      <c r="I643" s="313"/>
      <c r="J643" s="313"/>
      <c r="K643" s="313"/>
      <c r="L643" s="313"/>
      <c r="M643" s="313"/>
      <c r="N643" s="313"/>
      <c r="O643" s="313"/>
    </row>
    <row r="644" spans="1:15" ht="18.75" customHeight="1">
      <c r="A644" s="25"/>
      <c r="B644" s="272"/>
      <c r="C644" s="264" t="s">
        <v>4</v>
      </c>
      <c r="D644" s="313"/>
      <c r="E644" s="313"/>
      <c r="F644" s="313"/>
      <c r="G644" s="313"/>
      <c r="H644" s="313"/>
      <c r="I644" s="313"/>
      <c r="J644" s="313"/>
      <c r="K644" s="313"/>
      <c r="L644" s="313"/>
      <c r="M644" s="313"/>
      <c r="N644" s="313"/>
      <c r="O644" s="313"/>
    </row>
    <row r="645" spans="1:15" ht="68.25" customHeight="1">
      <c r="A645" s="25"/>
      <c r="B645" s="272"/>
      <c r="C645" s="274" t="s">
        <v>110</v>
      </c>
      <c r="D645" s="313"/>
      <c r="E645" s="313"/>
      <c r="F645" s="313"/>
      <c r="G645" s="313"/>
      <c r="H645" s="313"/>
      <c r="I645" s="313"/>
      <c r="J645" s="313"/>
      <c r="K645" s="313"/>
      <c r="L645" s="313"/>
      <c r="M645" s="313"/>
      <c r="N645" s="313"/>
      <c r="O645" s="313"/>
    </row>
    <row r="646" spans="1:15" ht="33.75" customHeight="1">
      <c r="A646" s="25"/>
      <c r="B646" s="272"/>
      <c r="C646" s="264" t="s">
        <v>221</v>
      </c>
      <c r="D646" s="313"/>
      <c r="E646" s="313"/>
      <c r="F646" s="313"/>
      <c r="G646" s="313"/>
      <c r="H646" s="313"/>
      <c r="I646" s="313"/>
      <c r="J646" s="313"/>
      <c r="K646" s="313"/>
      <c r="L646" s="313"/>
      <c r="M646" s="313"/>
      <c r="N646" s="313"/>
      <c r="O646" s="313"/>
    </row>
    <row r="647" spans="1:15" ht="49.5" customHeight="1">
      <c r="A647" s="25"/>
      <c r="B647" s="272"/>
      <c r="C647" s="264" t="s">
        <v>280</v>
      </c>
      <c r="D647" s="313"/>
      <c r="E647" s="313"/>
      <c r="F647" s="313"/>
      <c r="G647" s="313"/>
      <c r="H647" s="313"/>
      <c r="I647" s="313"/>
      <c r="J647" s="313"/>
      <c r="K647" s="313"/>
      <c r="L647" s="313"/>
      <c r="M647" s="313"/>
      <c r="N647" s="313"/>
      <c r="O647" s="313"/>
    </row>
    <row r="648" spans="1:15" ht="36" customHeight="1">
      <c r="A648" s="25"/>
      <c r="B648" s="272"/>
      <c r="C648" s="264" t="s">
        <v>274</v>
      </c>
      <c r="D648" s="313"/>
      <c r="E648" s="313"/>
      <c r="F648" s="313"/>
      <c r="G648" s="313"/>
      <c r="H648" s="313"/>
      <c r="I648" s="313"/>
      <c r="J648" s="313"/>
      <c r="K648" s="313"/>
      <c r="L648" s="313"/>
      <c r="M648" s="313"/>
      <c r="N648" s="313"/>
      <c r="O648" s="313"/>
    </row>
    <row r="649" spans="1:15" ht="45" customHeight="1">
      <c r="A649" s="25"/>
      <c r="B649" s="272"/>
      <c r="C649" s="264" t="s">
        <v>275</v>
      </c>
      <c r="D649" s="313"/>
      <c r="E649" s="313"/>
      <c r="F649" s="313"/>
      <c r="G649" s="313"/>
      <c r="H649" s="313"/>
      <c r="I649" s="313"/>
      <c r="J649" s="313"/>
      <c r="K649" s="313"/>
      <c r="L649" s="313"/>
      <c r="M649" s="313"/>
      <c r="N649" s="313"/>
      <c r="O649" s="313"/>
    </row>
    <row r="650" spans="1:15" ht="50.25" customHeight="1">
      <c r="A650" s="25"/>
      <c r="B650" s="272"/>
      <c r="C650" s="264" t="s">
        <v>111</v>
      </c>
      <c r="D650" s="313"/>
      <c r="E650" s="313"/>
      <c r="F650" s="313"/>
      <c r="G650" s="313"/>
      <c r="H650" s="313"/>
      <c r="I650" s="313"/>
      <c r="J650" s="313"/>
      <c r="K650" s="313"/>
      <c r="L650" s="313"/>
      <c r="M650" s="313"/>
      <c r="N650" s="313"/>
      <c r="O650" s="313"/>
    </row>
    <row r="651" spans="1:15" ht="64.5" customHeight="1">
      <c r="A651" s="25"/>
      <c r="B651" s="272"/>
      <c r="C651" s="310" t="s">
        <v>277</v>
      </c>
      <c r="D651" s="313"/>
      <c r="E651" s="313"/>
      <c r="F651" s="313"/>
      <c r="G651" s="313"/>
      <c r="H651" s="313"/>
      <c r="I651" s="313"/>
      <c r="J651" s="313"/>
      <c r="K651" s="313"/>
      <c r="L651" s="313"/>
      <c r="M651" s="313"/>
      <c r="N651" s="313"/>
      <c r="O651" s="313"/>
    </row>
    <row r="652" spans="1:15" ht="69" customHeight="1">
      <c r="A652" s="25"/>
      <c r="B652" s="272"/>
      <c r="C652" s="274" t="s">
        <v>279</v>
      </c>
      <c r="D652" s="313"/>
      <c r="E652" s="313"/>
      <c r="F652" s="313"/>
      <c r="G652" s="313"/>
      <c r="H652" s="313"/>
      <c r="I652" s="313"/>
      <c r="J652" s="313"/>
      <c r="K652" s="313"/>
      <c r="L652" s="313"/>
      <c r="M652" s="313"/>
      <c r="N652" s="313"/>
      <c r="O652" s="313"/>
    </row>
    <row r="653" spans="1:15" ht="18.75" customHeight="1">
      <c r="A653" s="25"/>
      <c r="B653" s="272"/>
      <c r="C653" s="264" t="s">
        <v>5</v>
      </c>
      <c r="D653" s="313"/>
      <c r="E653" s="313"/>
      <c r="F653" s="313"/>
      <c r="G653" s="313"/>
      <c r="H653" s="313"/>
      <c r="I653" s="313"/>
      <c r="J653" s="313"/>
      <c r="K653" s="313"/>
      <c r="L653" s="313"/>
      <c r="M653" s="313"/>
      <c r="N653" s="313"/>
      <c r="O653" s="313"/>
    </row>
    <row r="654" spans="1:15" ht="9.75" customHeight="1">
      <c r="A654" s="27"/>
      <c r="B654" s="308"/>
      <c r="C654" s="310"/>
      <c r="D654" s="299"/>
      <c r="E654" s="299"/>
      <c r="F654" s="299"/>
      <c r="G654" s="299"/>
      <c r="H654" s="299"/>
      <c r="I654" s="299"/>
      <c r="J654" s="299"/>
      <c r="K654" s="299"/>
      <c r="L654" s="299"/>
      <c r="M654" s="299"/>
      <c r="N654" s="299"/>
      <c r="O654" s="299"/>
    </row>
    <row r="655" spans="1:15">
      <c r="A655" s="303"/>
      <c r="B655" s="676"/>
      <c r="C655" s="678" t="s">
        <v>223</v>
      </c>
      <c r="D655" s="665">
        <f>E655+F655</f>
        <v>250000</v>
      </c>
      <c r="E655" s="665"/>
      <c r="F655" s="665">
        <v>250000</v>
      </c>
      <c r="G655" s="665">
        <f>H655+I655</f>
        <v>250000</v>
      </c>
      <c r="H655" s="665"/>
      <c r="I655" s="665">
        <v>250000</v>
      </c>
      <c r="J655" s="665">
        <f>K655+L655</f>
        <v>250000</v>
      </c>
      <c r="K655" s="665"/>
      <c r="L655" s="665">
        <v>250000</v>
      </c>
      <c r="M655" s="665">
        <f>N655+O655</f>
        <v>250000</v>
      </c>
      <c r="N655" s="665"/>
      <c r="O655" s="665">
        <v>250000</v>
      </c>
    </row>
    <row r="656" spans="1:15" ht="16" thickBot="1">
      <c r="A656" s="304"/>
      <c r="B656" s="677"/>
      <c r="C656" s="678"/>
      <c r="D656" s="665"/>
      <c r="E656" s="665"/>
      <c r="F656" s="665"/>
      <c r="G656" s="665"/>
      <c r="H656" s="665"/>
      <c r="I656" s="665"/>
      <c r="J656" s="665"/>
      <c r="K656" s="665"/>
      <c r="L656" s="665"/>
      <c r="M656" s="665"/>
      <c r="N656" s="665"/>
      <c r="O656" s="665"/>
    </row>
    <row r="657" spans="1:15" s="486" customFormat="1" ht="70.5" customHeight="1">
      <c r="A657" s="503" t="s">
        <v>258</v>
      </c>
      <c r="B657" s="504" t="s">
        <v>259</v>
      </c>
      <c r="C657" s="505" t="s">
        <v>109</v>
      </c>
      <c r="D657" s="485">
        <f>D671</f>
        <v>0</v>
      </c>
      <c r="E657" s="485"/>
      <c r="F657" s="485">
        <f>F671</f>
        <v>0</v>
      </c>
      <c r="G657" s="485">
        <f>G671</f>
        <v>0</v>
      </c>
      <c r="H657" s="485">
        <f>H671</f>
        <v>0</v>
      </c>
      <c r="I657" s="485">
        <f>I671</f>
        <v>0</v>
      </c>
      <c r="J657" s="485">
        <f t="shared" ref="J657:O657" si="61">J671</f>
        <v>0</v>
      </c>
      <c r="K657" s="485">
        <f t="shared" si="61"/>
        <v>0</v>
      </c>
      <c r="L657" s="485">
        <f t="shared" si="61"/>
        <v>0</v>
      </c>
      <c r="M657" s="485">
        <f t="shared" si="61"/>
        <v>0</v>
      </c>
      <c r="N657" s="485">
        <f t="shared" si="61"/>
        <v>0</v>
      </c>
      <c r="O657" s="485">
        <f t="shared" si="61"/>
        <v>0</v>
      </c>
    </row>
    <row r="658" spans="1:15" ht="17.25" customHeight="1">
      <c r="A658" s="17"/>
      <c r="B658" s="278"/>
      <c r="C658" s="279"/>
      <c r="D658" s="313"/>
      <c r="E658" s="313"/>
      <c r="F658" s="313"/>
      <c r="G658" s="313"/>
      <c r="H658" s="313"/>
      <c r="I658" s="313"/>
      <c r="J658" s="313"/>
      <c r="K658" s="313"/>
      <c r="L658" s="313"/>
      <c r="M658" s="313"/>
      <c r="N658" s="313"/>
      <c r="O658" s="313"/>
    </row>
    <row r="659" spans="1:15" ht="42" customHeight="1">
      <c r="A659" s="17"/>
      <c r="B659" s="278"/>
      <c r="C659" s="267" t="s">
        <v>3</v>
      </c>
      <c r="D659" s="313"/>
      <c r="E659" s="313"/>
      <c r="F659" s="313"/>
      <c r="G659" s="313"/>
      <c r="H659" s="313"/>
      <c r="I659" s="313"/>
      <c r="J659" s="313"/>
      <c r="K659" s="313"/>
      <c r="L659" s="313"/>
      <c r="M659" s="313"/>
      <c r="N659" s="313"/>
      <c r="O659" s="313"/>
    </row>
    <row r="660" spans="1:15" ht="17.25" customHeight="1">
      <c r="A660" s="17"/>
      <c r="B660" s="278"/>
      <c r="C660" s="261" t="s">
        <v>4</v>
      </c>
      <c r="D660" s="313"/>
      <c r="E660" s="313"/>
      <c r="F660" s="313"/>
      <c r="G660" s="313"/>
      <c r="H660" s="313"/>
      <c r="I660" s="313"/>
      <c r="J660" s="313"/>
      <c r="K660" s="313"/>
      <c r="L660" s="313"/>
      <c r="M660" s="313"/>
      <c r="N660" s="313"/>
      <c r="O660" s="313"/>
    </row>
    <row r="661" spans="1:15" ht="67.5" customHeight="1">
      <c r="A661" s="17"/>
      <c r="B661" s="278"/>
      <c r="C661" s="267" t="s">
        <v>110</v>
      </c>
      <c r="D661" s="313"/>
      <c r="E661" s="313"/>
      <c r="F661" s="313"/>
      <c r="G661" s="313"/>
      <c r="H661" s="313"/>
      <c r="I661" s="313"/>
      <c r="J661" s="313"/>
      <c r="K661" s="313"/>
      <c r="L661" s="313"/>
      <c r="M661" s="313"/>
      <c r="N661" s="313"/>
      <c r="O661" s="313"/>
    </row>
    <row r="662" spans="1:15" ht="45" customHeight="1">
      <c r="A662" s="17"/>
      <c r="B662" s="278"/>
      <c r="C662" s="261" t="s">
        <v>221</v>
      </c>
      <c r="D662" s="313"/>
      <c r="E662" s="313"/>
      <c r="F662" s="313"/>
      <c r="G662" s="313"/>
      <c r="H662" s="313"/>
      <c r="I662" s="313"/>
      <c r="J662" s="313"/>
      <c r="K662" s="313"/>
      <c r="L662" s="313"/>
      <c r="M662" s="313"/>
      <c r="N662" s="313"/>
      <c r="O662" s="313"/>
    </row>
    <row r="663" spans="1:15" ht="48" customHeight="1">
      <c r="A663" s="17"/>
      <c r="B663" s="278"/>
      <c r="C663" s="261" t="s">
        <v>280</v>
      </c>
      <c r="D663" s="313"/>
      <c r="E663" s="313"/>
      <c r="F663" s="313"/>
      <c r="G663" s="313"/>
      <c r="H663" s="313"/>
      <c r="I663" s="313"/>
      <c r="J663" s="313"/>
      <c r="K663" s="313"/>
      <c r="L663" s="313"/>
      <c r="M663" s="313"/>
      <c r="N663" s="313"/>
      <c r="O663" s="313"/>
    </row>
    <row r="664" spans="1:15" ht="35.25" customHeight="1">
      <c r="A664" s="17"/>
      <c r="B664" s="278"/>
      <c r="C664" s="261" t="s">
        <v>274</v>
      </c>
      <c r="D664" s="313"/>
      <c r="E664" s="313"/>
      <c r="F664" s="313"/>
      <c r="G664" s="313"/>
      <c r="H664" s="313"/>
      <c r="I664" s="313"/>
      <c r="J664" s="313"/>
      <c r="K664" s="313"/>
      <c r="L664" s="313"/>
      <c r="M664" s="313"/>
      <c r="N664" s="313"/>
      <c r="O664" s="313"/>
    </row>
    <row r="665" spans="1:15" ht="51" customHeight="1">
      <c r="A665" s="17"/>
      <c r="B665" s="278"/>
      <c r="C665" s="261" t="s">
        <v>275</v>
      </c>
      <c r="D665" s="313"/>
      <c r="E665" s="313"/>
      <c r="F665" s="313"/>
      <c r="G665" s="313"/>
      <c r="H665" s="313"/>
      <c r="I665" s="313"/>
      <c r="J665" s="313"/>
      <c r="K665" s="313"/>
      <c r="L665" s="313"/>
      <c r="M665" s="313"/>
      <c r="N665" s="313"/>
      <c r="O665" s="313"/>
    </row>
    <row r="666" spans="1:15" ht="58.5" customHeight="1">
      <c r="A666" s="17"/>
      <c r="B666" s="278"/>
      <c r="C666" s="261" t="s">
        <v>111</v>
      </c>
      <c r="D666" s="313"/>
      <c r="E666" s="313"/>
      <c r="F666" s="313"/>
      <c r="G666" s="313"/>
      <c r="H666" s="313"/>
      <c r="I666" s="313"/>
      <c r="J666" s="313"/>
      <c r="K666" s="313"/>
      <c r="L666" s="313"/>
      <c r="M666" s="313"/>
      <c r="N666" s="313"/>
      <c r="O666" s="313"/>
    </row>
    <row r="667" spans="1:15" ht="72" customHeight="1">
      <c r="A667" s="17"/>
      <c r="B667" s="278"/>
      <c r="C667" s="261" t="s">
        <v>277</v>
      </c>
      <c r="D667" s="313"/>
      <c r="E667" s="313"/>
      <c r="F667" s="313"/>
      <c r="G667" s="313"/>
      <c r="H667" s="313"/>
      <c r="I667" s="313"/>
      <c r="J667" s="313"/>
      <c r="K667" s="313"/>
      <c r="L667" s="313"/>
      <c r="M667" s="313"/>
      <c r="N667" s="313"/>
      <c r="O667" s="313"/>
    </row>
    <row r="668" spans="1:15" ht="65.25" customHeight="1">
      <c r="A668" s="17"/>
      <c r="B668" s="278"/>
      <c r="C668" s="267" t="s">
        <v>279</v>
      </c>
      <c r="D668" s="313"/>
      <c r="E668" s="313"/>
      <c r="F668" s="313"/>
      <c r="G668" s="313"/>
      <c r="H668" s="313"/>
      <c r="I668" s="313"/>
      <c r="J668" s="313"/>
      <c r="K668" s="313"/>
      <c r="L668" s="313"/>
      <c r="M668" s="313"/>
      <c r="N668" s="313"/>
      <c r="O668" s="313"/>
    </row>
    <row r="669" spans="1:15" ht="18.75" customHeight="1">
      <c r="A669" s="17"/>
      <c r="B669" s="278"/>
      <c r="C669" s="261" t="s">
        <v>5</v>
      </c>
      <c r="D669" s="313"/>
      <c r="E669" s="313"/>
      <c r="F669" s="313"/>
      <c r="G669" s="313"/>
      <c r="H669" s="313"/>
      <c r="I669" s="313"/>
      <c r="J669" s="313"/>
      <c r="K669" s="313"/>
      <c r="L669" s="313"/>
      <c r="M669" s="313"/>
      <c r="N669" s="313"/>
      <c r="O669" s="313"/>
    </row>
    <row r="670" spans="1:15" ht="12.75" customHeight="1">
      <c r="A670" s="303"/>
      <c r="B670" s="305"/>
      <c r="C670" s="307"/>
      <c r="D670" s="299"/>
      <c r="E670" s="299"/>
      <c r="F670" s="299"/>
      <c r="G670" s="299"/>
      <c r="H670" s="299"/>
      <c r="I670" s="299"/>
      <c r="J670" s="299"/>
      <c r="K670" s="299"/>
      <c r="L670" s="299"/>
      <c r="M670" s="299"/>
      <c r="N670" s="299"/>
      <c r="O670" s="299"/>
    </row>
    <row r="671" spans="1:15" ht="28.5" customHeight="1" thickBot="1">
      <c r="A671" s="304"/>
      <c r="B671" s="306"/>
      <c r="C671" s="307" t="s">
        <v>223</v>
      </c>
      <c r="D671" s="299">
        <f>D686</f>
        <v>0</v>
      </c>
      <c r="E671" s="299"/>
      <c r="F671" s="299">
        <f>F686</f>
        <v>0</v>
      </c>
      <c r="G671" s="299">
        <f>G686</f>
        <v>0</v>
      </c>
      <c r="H671" s="299">
        <f>H686</f>
        <v>0</v>
      </c>
      <c r="I671" s="299">
        <f>I686</f>
        <v>0</v>
      </c>
      <c r="J671" s="299">
        <f t="shared" ref="J671:O671" si="62">J686</f>
        <v>0</v>
      </c>
      <c r="K671" s="299">
        <f t="shared" si="62"/>
        <v>0</v>
      </c>
      <c r="L671" s="299">
        <f t="shared" si="62"/>
        <v>0</v>
      </c>
      <c r="M671" s="299">
        <f t="shared" si="62"/>
        <v>0</v>
      </c>
      <c r="N671" s="299">
        <f t="shared" si="62"/>
        <v>0</v>
      </c>
      <c r="O671" s="299">
        <f t="shared" si="62"/>
        <v>0</v>
      </c>
    </row>
    <row r="672" spans="1:15" s="491" customFormat="1" ht="43.5" customHeight="1">
      <c r="A672" s="506" t="s">
        <v>76</v>
      </c>
      <c r="B672" s="488" t="s">
        <v>260</v>
      </c>
      <c r="C672" s="489" t="s">
        <v>109</v>
      </c>
      <c r="D672" s="490">
        <f>D686</f>
        <v>0</v>
      </c>
      <c r="E672" s="490"/>
      <c r="F672" s="490">
        <f>F686</f>
        <v>0</v>
      </c>
      <c r="G672" s="490">
        <f>G686</f>
        <v>0</v>
      </c>
      <c r="H672" s="490">
        <f>H686</f>
        <v>0</v>
      </c>
      <c r="I672" s="490">
        <f>I686</f>
        <v>0</v>
      </c>
      <c r="J672" s="490">
        <f t="shared" ref="J672:O672" si="63">J686</f>
        <v>0</v>
      </c>
      <c r="K672" s="490">
        <f t="shared" si="63"/>
        <v>0</v>
      </c>
      <c r="L672" s="490">
        <f t="shared" si="63"/>
        <v>0</v>
      </c>
      <c r="M672" s="490">
        <f t="shared" si="63"/>
        <v>0</v>
      </c>
      <c r="N672" s="490">
        <f t="shared" si="63"/>
        <v>0</v>
      </c>
      <c r="O672" s="490">
        <f t="shared" si="63"/>
        <v>0</v>
      </c>
    </row>
    <row r="673" spans="1:15" ht="18.75" customHeight="1">
      <c r="A673" s="17"/>
      <c r="B673" s="277"/>
      <c r="C673" s="320"/>
      <c r="D673" s="313"/>
      <c r="E673" s="313"/>
      <c r="F673" s="313"/>
      <c r="G673" s="313"/>
      <c r="H673" s="313"/>
      <c r="I673" s="313"/>
      <c r="J673" s="313"/>
      <c r="K673" s="313"/>
      <c r="L673" s="313"/>
      <c r="M673" s="313"/>
      <c r="N673" s="313"/>
      <c r="O673" s="313"/>
    </row>
    <row r="674" spans="1:15" ht="38.25" customHeight="1">
      <c r="A674" s="17"/>
      <c r="B674" s="277"/>
      <c r="C674" s="267" t="s">
        <v>3</v>
      </c>
      <c r="D674" s="313"/>
      <c r="E674" s="313"/>
      <c r="F674" s="313"/>
      <c r="G674" s="313"/>
      <c r="H674" s="313"/>
      <c r="I674" s="313"/>
      <c r="J674" s="313"/>
      <c r="K674" s="313"/>
      <c r="L674" s="313"/>
      <c r="M674" s="313"/>
      <c r="N674" s="313"/>
      <c r="O674" s="313"/>
    </row>
    <row r="675" spans="1:15" ht="18" customHeight="1">
      <c r="A675" s="17"/>
      <c r="B675" s="277"/>
      <c r="C675" s="261" t="s">
        <v>4</v>
      </c>
      <c r="D675" s="313"/>
      <c r="E675" s="313"/>
      <c r="F675" s="313"/>
      <c r="G675" s="313"/>
      <c r="H675" s="313"/>
      <c r="I675" s="313"/>
      <c r="J675" s="313"/>
      <c r="K675" s="313"/>
      <c r="L675" s="313"/>
      <c r="M675" s="313"/>
      <c r="N675" s="313"/>
      <c r="O675" s="313"/>
    </row>
    <row r="676" spans="1:15" ht="66.75" customHeight="1">
      <c r="A676" s="17"/>
      <c r="B676" s="277"/>
      <c r="C676" s="267" t="s">
        <v>110</v>
      </c>
      <c r="D676" s="313"/>
      <c r="E676" s="313"/>
      <c r="F676" s="313"/>
      <c r="G676" s="313"/>
      <c r="H676" s="313"/>
      <c r="I676" s="313"/>
      <c r="J676" s="313"/>
      <c r="K676" s="313"/>
      <c r="L676" s="313"/>
      <c r="M676" s="313"/>
      <c r="N676" s="313"/>
      <c r="O676" s="313"/>
    </row>
    <row r="677" spans="1:15" ht="39.75" customHeight="1">
      <c r="A677" s="17"/>
      <c r="B677" s="277"/>
      <c r="C677" s="261" t="s">
        <v>221</v>
      </c>
      <c r="D677" s="313"/>
      <c r="E677" s="313"/>
      <c r="F677" s="313"/>
      <c r="G677" s="313"/>
      <c r="H677" s="313"/>
      <c r="I677" s="313"/>
      <c r="J677" s="313"/>
      <c r="K677" s="313"/>
      <c r="L677" s="313"/>
      <c r="M677" s="313"/>
      <c r="N677" s="313"/>
      <c r="O677" s="313"/>
    </row>
    <row r="678" spans="1:15" ht="51.75" customHeight="1">
      <c r="A678" s="17"/>
      <c r="B678" s="277"/>
      <c r="C678" s="261" t="s">
        <v>280</v>
      </c>
      <c r="D678" s="313"/>
      <c r="E678" s="313"/>
      <c r="F678" s="313"/>
      <c r="G678" s="313"/>
      <c r="H678" s="313"/>
      <c r="I678" s="313"/>
      <c r="J678" s="313"/>
      <c r="K678" s="313"/>
      <c r="L678" s="313"/>
      <c r="M678" s="313"/>
      <c r="N678" s="313"/>
      <c r="O678" s="313"/>
    </row>
    <row r="679" spans="1:15" ht="38.25" customHeight="1">
      <c r="A679" s="17"/>
      <c r="B679" s="277"/>
      <c r="C679" s="261" t="s">
        <v>274</v>
      </c>
      <c r="D679" s="313"/>
      <c r="E679" s="313"/>
      <c r="F679" s="313"/>
      <c r="G679" s="313"/>
      <c r="H679" s="313"/>
      <c r="I679" s="313"/>
      <c r="J679" s="313"/>
      <c r="K679" s="313"/>
      <c r="L679" s="313"/>
      <c r="M679" s="313"/>
      <c r="N679" s="313"/>
      <c r="O679" s="313"/>
    </row>
    <row r="680" spans="1:15" ht="51.75" customHeight="1">
      <c r="A680" s="17"/>
      <c r="B680" s="277"/>
      <c r="C680" s="261" t="s">
        <v>275</v>
      </c>
      <c r="D680" s="313"/>
      <c r="E680" s="313"/>
      <c r="F680" s="313"/>
      <c r="G680" s="313"/>
      <c r="H680" s="313"/>
      <c r="I680" s="313"/>
      <c r="J680" s="313"/>
      <c r="K680" s="313"/>
      <c r="L680" s="313"/>
      <c r="M680" s="313"/>
      <c r="N680" s="313"/>
      <c r="O680" s="313"/>
    </row>
    <row r="681" spans="1:15" ht="57" customHeight="1">
      <c r="A681" s="17"/>
      <c r="B681" s="277"/>
      <c r="C681" s="261" t="s">
        <v>111</v>
      </c>
      <c r="D681" s="313"/>
      <c r="E681" s="313"/>
      <c r="F681" s="313"/>
      <c r="G681" s="313"/>
      <c r="H681" s="313"/>
      <c r="I681" s="313"/>
      <c r="J681" s="313"/>
      <c r="K681" s="313"/>
      <c r="L681" s="313"/>
      <c r="M681" s="313"/>
      <c r="N681" s="313"/>
      <c r="O681" s="313"/>
    </row>
    <row r="682" spans="1:15" ht="66" customHeight="1">
      <c r="A682" s="17"/>
      <c r="B682" s="277"/>
      <c r="C682" s="261" t="s">
        <v>277</v>
      </c>
      <c r="D682" s="313"/>
      <c r="E682" s="313"/>
      <c r="F682" s="313"/>
      <c r="G682" s="313"/>
      <c r="H682" s="313"/>
      <c r="I682" s="313"/>
      <c r="J682" s="313"/>
      <c r="K682" s="313"/>
      <c r="L682" s="313"/>
      <c r="M682" s="313"/>
      <c r="N682" s="313"/>
      <c r="O682" s="313"/>
    </row>
    <row r="683" spans="1:15" ht="66.75" customHeight="1">
      <c r="A683" s="17"/>
      <c r="B683" s="277"/>
      <c r="C683" s="267" t="s">
        <v>279</v>
      </c>
      <c r="D683" s="313"/>
      <c r="E683" s="313"/>
      <c r="F683" s="313"/>
      <c r="G683" s="313"/>
      <c r="H683" s="313"/>
      <c r="I683" s="313"/>
      <c r="J683" s="313"/>
      <c r="K683" s="313"/>
      <c r="L683" s="313"/>
      <c r="M683" s="313"/>
      <c r="N683" s="313"/>
      <c r="O683" s="313"/>
    </row>
    <row r="684" spans="1:15" ht="15.75" customHeight="1">
      <c r="A684" s="17"/>
      <c r="B684" s="277"/>
      <c r="C684" s="261" t="s">
        <v>5</v>
      </c>
      <c r="D684" s="313"/>
      <c r="E684" s="313"/>
      <c r="F684" s="313"/>
      <c r="G684" s="313"/>
      <c r="H684" s="313"/>
      <c r="I684" s="313"/>
      <c r="J684" s="313"/>
      <c r="K684" s="313"/>
      <c r="L684" s="313"/>
      <c r="M684" s="313"/>
      <c r="N684" s="313"/>
      <c r="O684" s="313"/>
    </row>
    <row r="685" spans="1:15">
      <c r="A685" s="303"/>
      <c r="B685" s="305"/>
      <c r="C685" s="307"/>
      <c r="D685" s="299"/>
      <c r="E685" s="299"/>
      <c r="F685" s="299"/>
      <c r="G685" s="299"/>
      <c r="H685" s="299"/>
      <c r="I685" s="299"/>
      <c r="J685" s="299"/>
      <c r="K685" s="299"/>
      <c r="L685" s="299"/>
      <c r="M685" s="299"/>
      <c r="N685" s="299"/>
      <c r="O685" s="299"/>
    </row>
    <row r="686" spans="1:15" ht="12" customHeight="1">
      <c r="A686" s="671"/>
      <c r="B686" s="673"/>
      <c r="C686" s="675" t="s">
        <v>223</v>
      </c>
      <c r="D686" s="665">
        <f>E686+F686</f>
        <v>0</v>
      </c>
      <c r="E686" s="665"/>
      <c r="F686" s="665">
        <f>F702+F718+F733</f>
        <v>0</v>
      </c>
      <c r="G686" s="665">
        <f>H686+I686</f>
        <v>0</v>
      </c>
      <c r="H686" s="665">
        <f>H702+H718</f>
        <v>0</v>
      </c>
      <c r="I686" s="665">
        <f>I702+I718+I733</f>
        <v>0</v>
      </c>
      <c r="J686" s="665">
        <f>K686+L686</f>
        <v>0</v>
      </c>
      <c r="K686" s="665">
        <f>K702+K718</f>
        <v>0</v>
      </c>
      <c r="L686" s="665">
        <f>L702+L718+L733</f>
        <v>0</v>
      </c>
      <c r="M686" s="665">
        <f>N686+O686</f>
        <v>0</v>
      </c>
      <c r="N686" s="665">
        <f>N702+N718</f>
        <v>0</v>
      </c>
      <c r="O686" s="665">
        <f>O702+O718+O733</f>
        <v>0</v>
      </c>
    </row>
    <row r="687" spans="1:15" ht="12" customHeight="1" thickBot="1">
      <c r="A687" s="672"/>
      <c r="B687" s="674"/>
      <c r="C687" s="675"/>
      <c r="D687" s="665"/>
      <c r="E687" s="665"/>
      <c r="F687" s="665"/>
      <c r="G687" s="665"/>
      <c r="H687" s="665"/>
      <c r="I687" s="665"/>
      <c r="J687" s="665"/>
      <c r="K687" s="665"/>
      <c r="L687" s="665"/>
      <c r="M687" s="665"/>
      <c r="N687" s="665"/>
      <c r="O687" s="665"/>
    </row>
    <row r="688" spans="1:15" ht="47.25" customHeight="1">
      <c r="A688" s="28" t="s">
        <v>261</v>
      </c>
      <c r="B688" s="323" t="s">
        <v>70</v>
      </c>
      <c r="C688" s="320" t="s">
        <v>109</v>
      </c>
      <c r="D688" s="299">
        <f>D702</f>
        <v>0</v>
      </c>
      <c r="E688" s="299"/>
      <c r="F688" s="299">
        <f>F702</f>
        <v>0</v>
      </c>
      <c r="G688" s="299">
        <f>G702</f>
        <v>0</v>
      </c>
      <c r="H688" s="299">
        <f>H702</f>
        <v>0</v>
      </c>
      <c r="I688" s="299">
        <f>I702</f>
        <v>0</v>
      </c>
      <c r="J688" s="299">
        <f t="shared" ref="J688:O688" si="64">J702</f>
        <v>0</v>
      </c>
      <c r="K688" s="299">
        <f t="shared" si="64"/>
        <v>0</v>
      </c>
      <c r="L688" s="299">
        <f t="shared" si="64"/>
        <v>0</v>
      </c>
      <c r="M688" s="299">
        <f t="shared" si="64"/>
        <v>0</v>
      </c>
      <c r="N688" s="299">
        <f t="shared" si="64"/>
        <v>0</v>
      </c>
      <c r="O688" s="299">
        <f t="shared" si="64"/>
        <v>0</v>
      </c>
    </row>
    <row r="689" spans="1:15" ht="15.75" customHeight="1">
      <c r="A689" s="303"/>
      <c r="B689" s="305"/>
      <c r="C689" s="320"/>
      <c r="D689" s="299"/>
      <c r="E689" s="299"/>
      <c r="F689" s="299"/>
      <c r="G689" s="299"/>
      <c r="H689" s="299"/>
      <c r="I689" s="299"/>
      <c r="J689" s="299"/>
      <c r="K689" s="299"/>
      <c r="L689" s="299"/>
      <c r="M689" s="299"/>
      <c r="N689" s="299"/>
      <c r="O689" s="299"/>
    </row>
    <row r="690" spans="1:15" ht="39" customHeight="1">
      <c r="A690" s="303"/>
      <c r="B690" s="305"/>
      <c r="C690" s="267" t="s">
        <v>3</v>
      </c>
      <c r="D690" s="299"/>
      <c r="E690" s="299"/>
      <c r="F690" s="299"/>
      <c r="G690" s="299"/>
      <c r="H690" s="299"/>
      <c r="I690" s="299"/>
      <c r="J690" s="299"/>
      <c r="K690" s="299"/>
      <c r="L690" s="299"/>
      <c r="M690" s="299"/>
      <c r="N690" s="299"/>
      <c r="O690" s="299"/>
    </row>
    <row r="691" spans="1:15" ht="15" customHeight="1">
      <c r="A691" s="303"/>
      <c r="B691" s="305"/>
      <c r="C691" s="261" t="s">
        <v>4</v>
      </c>
      <c r="D691" s="299"/>
      <c r="E691" s="299"/>
      <c r="F691" s="299"/>
      <c r="G691" s="299"/>
      <c r="H691" s="299"/>
      <c r="I691" s="299"/>
      <c r="J691" s="299"/>
      <c r="K691" s="299"/>
      <c r="L691" s="299"/>
      <c r="M691" s="299"/>
      <c r="N691" s="299"/>
      <c r="O691" s="299"/>
    </row>
    <row r="692" spans="1:15" ht="63" customHeight="1">
      <c r="A692" s="303"/>
      <c r="B692" s="305"/>
      <c r="C692" s="267" t="s">
        <v>110</v>
      </c>
      <c r="D692" s="299"/>
      <c r="E692" s="299"/>
      <c r="F692" s="299"/>
      <c r="G692" s="299"/>
      <c r="H692" s="299"/>
      <c r="I692" s="299"/>
      <c r="J692" s="299"/>
      <c r="K692" s="299"/>
      <c r="L692" s="299"/>
      <c r="M692" s="299"/>
      <c r="N692" s="299"/>
      <c r="O692" s="299"/>
    </row>
    <row r="693" spans="1:15" ht="41.25" customHeight="1">
      <c r="A693" s="303"/>
      <c r="B693" s="305"/>
      <c r="C693" s="261" t="s">
        <v>221</v>
      </c>
      <c r="D693" s="299"/>
      <c r="E693" s="299"/>
      <c r="F693" s="299"/>
      <c r="G693" s="299"/>
      <c r="H693" s="299"/>
      <c r="I693" s="299"/>
      <c r="J693" s="299"/>
      <c r="K693" s="299"/>
      <c r="L693" s="299"/>
      <c r="M693" s="299"/>
      <c r="N693" s="299"/>
      <c r="O693" s="299"/>
    </row>
    <row r="694" spans="1:15" ht="50.25" customHeight="1">
      <c r="A694" s="303"/>
      <c r="B694" s="305"/>
      <c r="C694" s="261" t="s">
        <v>280</v>
      </c>
      <c r="D694" s="299"/>
      <c r="E694" s="299"/>
      <c r="F694" s="299"/>
      <c r="G694" s="299"/>
      <c r="H694" s="299"/>
      <c r="I694" s="299"/>
      <c r="J694" s="299"/>
      <c r="K694" s="299"/>
      <c r="L694" s="299"/>
      <c r="M694" s="299"/>
      <c r="N694" s="299"/>
      <c r="O694" s="299"/>
    </row>
    <row r="695" spans="1:15" ht="37.5" customHeight="1">
      <c r="A695" s="303"/>
      <c r="B695" s="305"/>
      <c r="C695" s="261" t="s">
        <v>274</v>
      </c>
      <c r="D695" s="299"/>
      <c r="E695" s="299"/>
      <c r="F695" s="299"/>
      <c r="G695" s="299"/>
      <c r="H695" s="299"/>
      <c r="I695" s="299"/>
      <c r="J695" s="299"/>
      <c r="K695" s="299"/>
      <c r="L695" s="299"/>
      <c r="M695" s="299"/>
      <c r="N695" s="299"/>
      <c r="O695" s="299"/>
    </row>
    <row r="696" spans="1:15" ht="51.75" customHeight="1">
      <c r="A696" s="303"/>
      <c r="B696" s="305"/>
      <c r="C696" s="261" t="s">
        <v>275</v>
      </c>
      <c r="D696" s="299"/>
      <c r="E696" s="299"/>
      <c r="F696" s="299"/>
      <c r="G696" s="299"/>
      <c r="H696" s="299"/>
      <c r="I696" s="299"/>
      <c r="J696" s="299"/>
      <c r="K696" s="299"/>
      <c r="L696" s="299"/>
      <c r="M696" s="299"/>
      <c r="N696" s="299"/>
      <c r="O696" s="299"/>
    </row>
    <row r="697" spans="1:15" ht="51.75" customHeight="1">
      <c r="A697" s="303"/>
      <c r="B697" s="305"/>
      <c r="C697" s="261" t="s">
        <v>111</v>
      </c>
      <c r="D697" s="299"/>
      <c r="E697" s="299"/>
      <c r="F697" s="299"/>
      <c r="G697" s="299"/>
      <c r="H697" s="299"/>
      <c r="I697" s="299"/>
      <c r="J697" s="299"/>
      <c r="K697" s="299"/>
      <c r="L697" s="299"/>
      <c r="M697" s="299"/>
      <c r="N697" s="299"/>
      <c r="O697" s="299"/>
    </row>
    <row r="698" spans="1:15" ht="59.25" customHeight="1">
      <c r="A698" s="303"/>
      <c r="B698" s="305"/>
      <c r="C698" s="261" t="s">
        <v>277</v>
      </c>
      <c r="D698" s="299"/>
      <c r="E698" s="299"/>
      <c r="F698" s="299"/>
      <c r="G698" s="299"/>
      <c r="H698" s="299"/>
      <c r="I698" s="299"/>
      <c r="J698" s="299"/>
      <c r="K698" s="299"/>
      <c r="L698" s="299"/>
      <c r="M698" s="299"/>
      <c r="N698" s="299"/>
      <c r="O698" s="299"/>
    </row>
    <row r="699" spans="1:15" ht="64.5" customHeight="1">
      <c r="A699" s="303"/>
      <c r="B699" s="305"/>
      <c r="C699" s="267" t="s">
        <v>279</v>
      </c>
      <c r="D699" s="299"/>
      <c r="E699" s="299"/>
      <c r="F699" s="299"/>
      <c r="G699" s="299"/>
      <c r="H699" s="299"/>
      <c r="I699" s="299"/>
      <c r="J699" s="299"/>
      <c r="K699" s="299"/>
      <c r="L699" s="299"/>
      <c r="M699" s="299"/>
      <c r="N699" s="299"/>
      <c r="O699" s="299"/>
    </row>
    <row r="700" spans="1:15" ht="20.25" customHeight="1">
      <c r="A700" s="303"/>
      <c r="B700" s="305"/>
      <c r="C700" s="261" t="s">
        <v>5</v>
      </c>
      <c r="D700" s="299"/>
      <c r="E700" s="299"/>
      <c r="F700" s="299"/>
      <c r="G700" s="299"/>
      <c r="H700" s="299"/>
      <c r="I700" s="299"/>
      <c r="J700" s="299"/>
      <c r="K700" s="299"/>
      <c r="L700" s="299"/>
      <c r="M700" s="299"/>
      <c r="N700" s="299"/>
      <c r="O700" s="299"/>
    </row>
    <row r="701" spans="1:15">
      <c r="A701" s="303"/>
      <c r="B701" s="305"/>
      <c r="C701" s="307"/>
      <c r="D701" s="299"/>
      <c r="E701" s="299"/>
      <c r="F701" s="299"/>
      <c r="G701" s="299"/>
      <c r="H701" s="299"/>
      <c r="I701" s="299"/>
      <c r="J701" s="299"/>
      <c r="K701" s="299"/>
      <c r="L701" s="299"/>
      <c r="M701" s="299"/>
      <c r="N701" s="299"/>
      <c r="O701" s="299"/>
    </row>
    <row r="702" spans="1:15" ht="12.75" customHeight="1">
      <c r="A702" s="671"/>
      <c r="B702" s="673"/>
      <c r="C702" s="675" t="s">
        <v>223</v>
      </c>
      <c r="D702" s="665">
        <f>E702+F702</f>
        <v>0</v>
      </c>
      <c r="E702" s="665"/>
      <c r="F702" s="665">
        <v>0</v>
      </c>
      <c r="G702" s="665">
        <f>H702+I702</f>
        <v>0</v>
      </c>
      <c r="H702" s="665">
        <v>0</v>
      </c>
      <c r="I702" s="665">
        <v>0</v>
      </c>
      <c r="J702" s="665">
        <f>K702+L702</f>
        <v>0</v>
      </c>
      <c r="K702" s="665">
        <v>0</v>
      </c>
      <c r="L702" s="665">
        <v>0</v>
      </c>
      <c r="M702" s="665">
        <f>N702+O702</f>
        <v>0</v>
      </c>
      <c r="N702" s="665">
        <v>0</v>
      </c>
      <c r="O702" s="665">
        <v>0</v>
      </c>
    </row>
    <row r="703" spans="1:15" ht="12" customHeight="1" thickBot="1">
      <c r="A703" s="672"/>
      <c r="B703" s="674"/>
      <c r="C703" s="675"/>
      <c r="D703" s="665"/>
      <c r="E703" s="665"/>
      <c r="F703" s="665"/>
      <c r="G703" s="665"/>
      <c r="H703" s="665"/>
      <c r="I703" s="665"/>
      <c r="J703" s="665"/>
      <c r="K703" s="665"/>
      <c r="L703" s="665"/>
      <c r="M703" s="665"/>
      <c r="N703" s="665"/>
      <c r="O703" s="665"/>
    </row>
    <row r="704" spans="1:15" ht="62.25" customHeight="1">
      <c r="A704" s="28" t="s">
        <v>262</v>
      </c>
      <c r="B704" s="323" t="s">
        <v>71</v>
      </c>
      <c r="C704" s="320" t="s">
        <v>109</v>
      </c>
      <c r="D704" s="299">
        <f>D718</f>
        <v>0</v>
      </c>
      <c r="E704" s="299"/>
      <c r="F704" s="299">
        <f>F718</f>
        <v>0</v>
      </c>
      <c r="G704" s="299">
        <f>G718</f>
        <v>0</v>
      </c>
      <c r="H704" s="299">
        <f>H718</f>
        <v>0</v>
      </c>
      <c r="I704" s="299">
        <f>I718</f>
        <v>0</v>
      </c>
      <c r="J704" s="299">
        <f t="shared" ref="J704:O704" si="65">J718</f>
        <v>0</v>
      </c>
      <c r="K704" s="299">
        <f t="shared" si="65"/>
        <v>0</v>
      </c>
      <c r="L704" s="299">
        <f t="shared" si="65"/>
        <v>0</v>
      </c>
      <c r="M704" s="299">
        <f t="shared" si="65"/>
        <v>0</v>
      </c>
      <c r="N704" s="299">
        <f t="shared" si="65"/>
        <v>0</v>
      </c>
      <c r="O704" s="299">
        <f t="shared" si="65"/>
        <v>0</v>
      </c>
    </row>
    <row r="705" spans="1:15" ht="17.25" customHeight="1">
      <c r="A705" s="303"/>
      <c r="B705" s="305"/>
      <c r="C705" s="320"/>
      <c r="D705" s="299"/>
      <c r="E705" s="299"/>
      <c r="F705" s="299"/>
      <c r="G705" s="299"/>
      <c r="H705" s="299"/>
      <c r="I705" s="299"/>
      <c r="J705" s="299"/>
      <c r="K705" s="299"/>
      <c r="L705" s="299"/>
      <c r="M705" s="299"/>
      <c r="N705" s="299"/>
      <c r="O705" s="299"/>
    </row>
    <row r="706" spans="1:15" ht="35.25" customHeight="1">
      <c r="A706" s="303"/>
      <c r="B706" s="305"/>
      <c r="C706" s="267" t="s">
        <v>3</v>
      </c>
      <c r="D706" s="299"/>
      <c r="E706" s="299"/>
      <c r="F706" s="299"/>
      <c r="G706" s="299"/>
      <c r="H706" s="299"/>
      <c r="I706" s="299"/>
      <c r="J706" s="299"/>
      <c r="K706" s="299"/>
      <c r="L706" s="299"/>
      <c r="M706" s="299"/>
      <c r="N706" s="299"/>
      <c r="O706" s="299"/>
    </row>
    <row r="707" spans="1:15" ht="17.25" customHeight="1">
      <c r="A707" s="303"/>
      <c r="B707" s="305"/>
      <c r="C707" s="261" t="s">
        <v>4</v>
      </c>
      <c r="D707" s="299"/>
      <c r="E707" s="299"/>
      <c r="F707" s="299"/>
      <c r="G707" s="299"/>
      <c r="H707" s="299"/>
      <c r="I707" s="299"/>
      <c r="J707" s="299"/>
      <c r="K707" s="299"/>
      <c r="L707" s="299"/>
      <c r="M707" s="299"/>
      <c r="N707" s="299"/>
      <c r="O707" s="299"/>
    </row>
    <row r="708" spans="1:15" ht="56.25" customHeight="1">
      <c r="A708" s="303"/>
      <c r="B708" s="305"/>
      <c r="C708" s="267" t="s">
        <v>110</v>
      </c>
      <c r="D708" s="299"/>
      <c r="E708" s="299"/>
      <c r="F708" s="299"/>
      <c r="G708" s="299"/>
      <c r="H708" s="299"/>
      <c r="I708" s="299"/>
      <c r="J708" s="299"/>
      <c r="K708" s="299"/>
      <c r="L708" s="299"/>
      <c r="M708" s="299"/>
      <c r="N708" s="299"/>
      <c r="O708" s="299"/>
    </row>
    <row r="709" spans="1:15" ht="39" customHeight="1">
      <c r="A709" s="303"/>
      <c r="B709" s="305"/>
      <c r="C709" s="261" t="s">
        <v>221</v>
      </c>
      <c r="D709" s="299"/>
      <c r="E709" s="299"/>
      <c r="F709" s="299"/>
      <c r="G709" s="299"/>
      <c r="H709" s="299"/>
      <c r="I709" s="299"/>
      <c r="J709" s="299"/>
      <c r="K709" s="299"/>
      <c r="L709" s="299"/>
      <c r="M709" s="299"/>
      <c r="N709" s="299"/>
      <c r="O709" s="299"/>
    </row>
    <row r="710" spans="1:15" ht="45" customHeight="1">
      <c r="A710" s="303"/>
      <c r="B710" s="305"/>
      <c r="C710" s="261" t="s">
        <v>280</v>
      </c>
      <c r="D710" s="299"/>
      <c r="E710" s="299"/>
      <c r="F710" s="299"/>
      <c r="G710" s="299"/>
      <c r="H710" s="299"/>
      <c r="I710" s="299"/>
      <c r="J710" s="299"/>
      <c r="K710" s="299"/>
      <c r="L710" s="299"/>
      <c r="M710" s="299"/>
      <c r="N710" s="299"/>
      <c r="O710" s="299"/>
    </row>
    <row r="711" spans="1:15" ht="43.5" customHeight="1">
      <c r="A711" s="303"/>
      <c r="B711" s="305"/>
      <c r="C711" s="261" t="s">
        <v>274</v>
      </c>
      <c r="D711" s="299"/>
      <c r="E711" s="299"/>
      <c r="F711" s="299"/>
      <c r="G711" s="299"/>
      <c r="H711" s="299"/>
      <c r="I711" s="299"/>
      <c r="J711" s="299"/>
      <c r="K711" s="299"/>
      <c r="L711" s="299"/>
      <c r="M711" s="299"/>
      <c r="N711" s="299"/>
      <c r="O711" s="299"/>
    </row>
    <row r="712" spans="1:15" ht="45.75" customHeight="1">
      <c r="A712" s="303"/>
      <c r="B712" s="305"/>
      <c r="C712" s="261" t="s">
        <v>275</v>
      </c>
      <c r="D712" s="299"/>
      <c r="E712" s="299"/>
      <c r="F712" s="299"/>
      <c r="G712" s="299"/>
      <c r="H712" s="299"/>
      <c r="I712" s="299"/>
      <c r="J712" s="299"/>
      <c r="K712" s="299"/>
      <c r="L712" s="299"/>
      <c r="M712" s="299"/>
      <c r="N712" s="299"/>
      <c r="O712" s="299"/>
    </row>
    <row r="713" spans="1:15" ht="34.5" customHeight="1">
      <c r="A713" s="303"/>
      <c r="B713" s="305"/>
      <c r="C713" s="261" t="s">
        <v>111</v>
      </c>
      <c r="D713" s="299"/>
      <c r="E713" s="299"/>
      <c r="F713" s="299"/>
      <c r="G713" s="299"/>
      <c r="H713" s="299"/>
      <c r="I713" s="299"/>
      <c r="J713" s="299"/>
      <c r="K713" s="299"/>
      <c r="L713" s="299"/>
      <c r="M713" s="299"/>
      <c r="N713" s="299"/>
      <c r="O713" s="299"/>
    </row>
    <row r="714" spans="1:15" ht="45" customHeight="1">
      <c r="A714" s="303"/>
      <c r="B714" s="305"/>
      <c r="C714" s="261" t="s">
        <v>277</v>
      </c>
      <c r="D714" s="299"/>
      <c r="E714" s="299"/>
      <c r="F714" s="299"/>
      <c r="G714" s="299"/>
      <c r="H714" s="299"/>
      <c r="I714" s="299"/>
      <c r="J714" s="299"/>
      <c r="K714" s="299"/>
      <c r="L714" s="299"/>
      <c r="M714" s="299"/>
      <c r="N714" s="299"/>
      <c r="O714" s="299"/>
    </row>
    <row r="715" spans="1:15" ht="64.5" customHeight="1">
      <c r="A715" s="303"/>
      <c r="B715" s="305"/>
      <c r="C715" s="267" t="s">
        <v>279</v>
      </c>
      <c r="D715" s="299"/>
      <c r="E715" s="299"/>
      <c r="F715" s="299"/>
      <c r="G715" s="299"/>
      <c r="H715" s="299"/>
      <c r="I715" s="299"/>
      <c r="J715" s="299"/>
      <c r="K715" s="299"/>
      <c r="L715" s="299"/>
      <c r="M715" s="299"/>
      <c r="N715" s="299"/>
      <c r="O715" s="299"/>
    </row>
    <row r="716" spans="1:15" ht="15" customHeight="1">
      <c r="A716" s="303"/>
      <c r="B716" s="305"/>
      <c r="C716" s="261" t="s">
        <v>5</v>
      </c>
      <c r="D716" s="299"/>
      <c r="E716" s="299"/>
      <c r="F716" s="299"/>
      <c r="G716" s="299"/>
      <c r="H716" s="299"/>
      <c r="I716" s="299"/>
      <c r="J716" s="299"/>
      <c r="K716" s="299"/>
      <c r="L716" s="299"/>
      <c r="M716" s="299"/>
      <c r="N716" s="299"/>
      <c r="O716" s="299"/>
    </row>
    <row r="717" spans="1:15" ht="6.75" customHeight="1">
      <c r="A717" s="303"/>
      <c r="B717" s="305"/>
      <c r="C717" s="307"/>
      <c r="D717" s="299"/>
      <c r="E717" s="299"/>
      <c r="F717" s="299"/>
      <c r="G717" s="299"/>
      <c r="H717" s="299"/>
      <c r="I717" s="299"/>
      <c r="J717" s="299"/>
      <c r="K717" s="299"/>
      <c r="L717" s="299"/>
      <c r="M717" s="299"/>
      <c r="N717" s="299"/>
      <c r="O717" s="299"/>
    </row>
    <row r="718" spans="1:15" ht="10.5" customHeight="1">
      <c r="A718" s="671"/>
      <c r="B718" s="673"/>
      <c r="C718" s="675" t="s">
        <v>223</v>
      </c>
      <c r="D718" s="665">
        <f>E718+F718</f>
        <v>0</v>
      </c>
      <c r="E718" s="665"/>
      <c r="F718" s="665">
        <v>0</v>
      </c>
      <c r="G718" s="665">
        <f>H718+I718</f>
        <v>0</v>
      </c>
      <c r="H718" s="665">
        <v>0</v>
      </c>
      <c r="I718" s="665">
        <v>0</v>
      </c>
      <c r="J718" s="665">
        <f>K718+L718</f>
        <v>0</v>
      </c>
      <c r="K718" s="665">
        <v>0</v>
      </c>
      <c r="L718" s="665">
        <v>0</v>
      </c>
      <c r="M718" s="665">
        <f>N718+O718</f>
        <v>0</v>
      </c>
      <c r="N718" s="665">
        <v>0</v>
      </c>
      <c r="O718" s="665">
        <v>0</v>
      </c>
    </row>
    <row r="719" spans="1:15" ht="16" thickBot="1">
      <c r="A719" s="672"/>
      <c r="B719" s="674"/>
      <c r="C719" s="675"/>
      <c r="D719" s="665"/>
      <c r="E719" s="665"/>
      <c r="F719" s="665"/>
      <c r="G719" s="665"/>
      <c r="H719" s="665"/>
      <c r="I719" s="665"/>
      <c r="J719" s="665"/>
      <c r="K719" s="665"/>
      <c r="L719" s="665"/>
      <c r="M719" s="665"/>
      <c r="N719" s="665"/>
      <c r="O719" s="665"/>
    </row>
    <row r="720" spans="1:15" ht="73.5" customHeight="1">
      <c r="A720" s="28" t="s">
        <v>263</v>
      </c>
      <c r="B720" s="323" t="s">
        <v>264</v>
      </c>
      <c r="C720" s="320" t="s">
        <v>109</v>
      </c>
      <c r="D720" s="299">
        <f>E720+F720</f>
        <v>0</v>
      </c>
      <c r="E720" s="299"/>
      <c r="F720" s="299">
        <v>0</v>
      </c>
      <c r="G720" s="299">
        <f>H720+I720</f>
        <v>0</v>
      </c>
      <c r="H720" s="299"/>
      <c r="I720" s="299">
        <v>0</v>
      </c>
      <c r="J720" s="299">
        <f>K720+L720</f>
        <v>0</v>
      </c>
      <c r="K720" s="299"/>
      <c r="L720" s="299">
        <v>0</v>
      </c>
      <c r="M720" s="299">
        <f>N720+O720</f>
        <v>0</v>
      </c>
      <c r="N720" s="299"/>
      <c r="O720" s="299">
        <v>0</v>
      </c>
    </row>
    <row r="721" spans="1:15" ht="16.5" customHeight="1">
      <c r="A721" s="303"/>
      <c r="B721" s="305"/>
      <c r="C721" s="320"/>
      <c r="D721" s="299"/>
      <c r="E721" s="299"/>
      <c r="F721" s="299"/>
      <c r="G721" s="299"/>
      <c r="H721" s="299"/>
      <c r="I721" s="299"/>
      <c r="J721" s="299"/>
      <c r="K721" s="299"/>
      <c r="L721" s="299"/>
      <c r="M721" s="299"/>
      <c r="N721" s="299"/>
      <c r="O721" s="299"/>
    </row>
    <row r="722" spans="1:15" ht="30.75" customHeight="1">
      <c r="A722" s="303"/>
      <c r="B722" s="305"/>
      <c r="C722" s="267" t="s">
        <v>3</v>
      </c>
      <c r="D722" s="299"/>
      <c r="E722" s="299"/>
      <c r="F722" s="299"/>
      <c r="G722" s="299"/>
      <c r="H722" s="299"/>
      <c r="I722" s="299"/>
      <c r="J722" s="299"/>
      <c r="K722" s="299"/>
      <c r="L722" s="299"/>
      <c r="M722" s="299"/>
      <c r="N722" s="299"/>
      <c r="O722" s="299"/>
    </row>
    <row r="723" spans="1:15" ht="15" customHeight="1">
      <c r="A723" s="303"/>
      <c r="B723" s="305"/>
      <c r="C723" s="261" t="s">
        <v>4</v>
      </c>
      <c r="D723" s="299"/>
      <c r="E723" s="299"/>
      <c r="F723" s="299"/>
      <c r="G723" s="299"/>
      <c r="H723" s="299"/>
      <c r="I723" s="299"/>
      <c r="J723" s="299"/>
      <c r="K723" s="299"/>
      <c r="L723" s="299"/>
      <c r="M723" s="299"/>
      <c r="N723" s="299"/>
      <c r="O723" s="299"/>
    </row>
    <row r="724" spans="1:15" ht="67.5" customHeight="1">
      <c r="A724" s="303"/>
      <c r="B724" s="305"/>
      <c r="C724" s="267" t="s">
        <v>110</v>
      </c>
      <c r="D724" s="299"/>
      <c r="E724" s="299"/>
      <c r="F724" s="299"/>
      <c r="G724" s="299"/>
      <c r="H724" s="299"/>
      <c r="I724" s="299"/>
      <c r="J724" s="299"/>
      <c r="K724" s="299"/>
      <c r="L724" s="299"/>
      <c r="M724" s="299"/>
      <c r="N724" s="299"/>
      <c r="O724" s="299"/>
    </row>
    <row r="725" spans="1:15" ht="41.25" customHeight="1">
      <c r="A725" s="303"/>
      <c r="B725" s="305"/>
      <c r="C725" s="261" t="s">
        <v>221</v>
      </c>
      <c r="D725" s="299"/>
      <c r="E725" s="299"/>
      <c r="F725" s="299"/>
      <c r="G725" s="299"/>
      <c r="H725" s="299"/>
      <c r="I725" s="299"/>
      <c r="J725" s="299"/>
      <c r="K725" s="299"/>
      <c r="L725" s="299"/>
      <c r="M725" s="299"/>
      <c r="N725" s="299"/>
      <c r="O725" s="299"/>
    </row>
    <row r="726" spans="1:15" ht="49.5" customHeight="1">
      <c r="A726" s="303"/>
      <c r="B726" s="305"/>
      <c r="C726" s="261" t="s">
        <v>280</v>
      </c>
      <c r="D726" s="299"/>
      <c r="E726" s="299"/>
      <c r="F726" s="299"/>
      <c r="G726" s="299"/>
      <c r="H726" s="299"/>
      <c r="I726" s="299"/>
      <c r="J726" s="299"/>
      <c r="K726" s="299"/>
      <c r="L726" s="299"/>
      <c r="M726" s="299"/>
      <c r="N726" s="299"/>
      <c r="O726" s="299"/>
    </row>
    <row r="727" spans="1:15" ht="39.75" customHeight="1">
      <c r="A727" s="303"/>
      <c r="B727" s="305"/>
      <c r="C727" s="261" t="s">
        <v>274</v>
      </c>
      <c r="D727" s="299"/>
      <c r="E727" s="299"/>
      <c r="F727" s="299"/>
      <c r="G727" s="299"/>
      <c r="H727" s="299"/>
      <c r="I727" s="299"/>
      <c r="J727" s="299"/>
      <c r="K727" s="299"/>
      <c r="L727" s="299"/>
      <c r="M727" s="299"/>
      <c r="N727" s="299"/>
      <c r="O727" s="299"/>
    </row>
    <row r="728" spans="1:15" ht="48" customHeight="1">
      <c r="A728" s="303"/>
      <c r="B728" s="305"/>
      <c r="C728" s="261" t="s">
        <v>275</v>
      </c>
      <c r="D728" s="299"/>
      <c r="E728" s="299"/>
      <c r="F728" s="299"/>
      <c r="G728" s="299"/>
      <c r="H728" s="299"/>
      <c r="I728" s="299"/>
      <c r="J728" s="299"/>
      <c r="K728" s="299"/>
      <c r="L728" s="299"/>
      <c r="M728" s="299"/>
      <c r="N728" s="299"/>
      <c r="O728" s="299"/>
    </row>
    <row r="729" spans="1:15" ht="54" customHeight="1">
      <c r="A729" s="303"/>
      <c r="B729" s="305"/>
      <c r="C729" s="261" t="s">
        <v>111</v>
      </c>
      <c r="D729" s="299"/>
      <c r="E729" s="299"/>
      <c r="F729" s="299"/>
      <c r="G729" s="299"/>
      <c r="H729" s="299"/>
      <c r="I729" s="299"/>
      <c r="J729" s="299"/>
      <c r="K729" s="299"/>
      <c r="L729" s="299"/>
      <c r="M729" s="299"/>
      <c r="N729" s="299"/>
      <c r="O729" s="299"/>
    </row>
    <row r="730" spans="1:15" ht="57" customHeight="1">
      <c r="A730" s="303"/>
      <c r="B730" s="305"/>
      <c r="C730" s="261" t="s">
        <v>277</v>
      </c>
      <c r="D730" s="299"/>
      <c r="E730" s="299"/>
      <c r="F730" s="299"/>
      <c r="G730" s="299"/>
      <c r="H730" s="299"/>
      <c r="I730" s="299"/>
      <c r="J730" s="299"/>
      <c r="K730" s="299"/>
      <c r="L730" s="299"/>
      <c r="M730" s="299"/>
      <c r="N730" s="299"/>
      <c r="O730" s="299"/>
    </row>
    <row r="731" spans="1:15" ht="75" customHeight="1">
      <c r="A731" s="303"/>
      <c r="B731" s="305"/>
      <c r="C731" s="267" t="s">
        <v>279</v>
      </c>
      <c r="D731" s="299"/>
      <c r="E731" s="299"/>
      <c r="F731" s="299"/>
      <c r="G731" s="299"/>
      <c r="H731" s="299"/>
      <c r="I731" s="299"/>
      <c r="J731" s="299"/>
      <c r="K731" s="299"/>
      <c r="L731" s="299"/>
      <c r="M731" s="299"/>
      <c r="N731" s="299"/>
      <c r="O731" s="299"/>
    </row>
    <row r="732" spans="1:15" ht="12.75" customHeight="1">
      <c r="A732" s="303"/>
      <c r="B732" s="305"/>
      <c r="C732" s="261" t="s">
        <v>5</v>
      </c>
      <c r="D732" s="299"/>
      <c r="E732" s="299"/>
      <c r="F732" s="299"/>
      <c r="G732" s="299"/>
      <c r="H732" s="299"/>
      <c r="I732" s="299"/>
      <c r="J732" s="299"/>
      <c r="K732" s="299"/>
      <c r="L732" s="299"/>
      <c r="M732" s="299"/>
      <c r="N732" s="299"/>
      <c r="O732" s="299"/>
    </row>
    <row r="733" spans="1:15" ht="25.5" customHeight="1" thickBot="1">
      <c r="A733" s="304"/>
      <c r="B733" s="306"/>
      <c r="C733" s="307" t="s">
        <v>223</v>
      </c>
      <c r="D733" s="299">
        <v>0</v>
      </c>
      <c r="E733" s="299"/>
      <c r="F733" s="299">
        <v>0</v>
      </c>
      <c r="G733" s="299">
        <v>0</v>
      </c>
      <c r="H733" s="299"/>
      <c r="I733" s="299">
        <v>0</v>
      </c>
      <c r="J733" s="299">
        <v>0</v>
      </c>
      <c r="K733" s="299"/>
      <c r="L733" s="299">
        <v>0</v>
      </c>
      <c r="M733" s="299">
        <v>0</v>
      </c>
      <c r="N733" s="299"/>
      <c r="O733" s="299">
        <v>0</v>
      </c>
    </row>
    <row r="734" spans="1:15" s="491" customFormat="1" ht="69.75" customHeight="1">
      <c r="A734" s="506" t="s">
        <v>265</v>
      </c>
      <c r="B734" s="498" t="s">
        <v>266</v>
      </c>
      <c r="C734" s="494" t="s">
        <v>109</v>
      </c>
      <c r="D734" s="490">
        <f>E734+F734</f>
        <v>0</v>
      </c>
      <c r="E734" s="507"/>
      <c r="F734" s="490">
        <f>F748+F762</f>
        <v>0</v>
      </c>
      <c r="G734" s="507">
        <f>H734+I734</f>
        <v>0</v>
      </c>
      <c r="H734" s="507"/>
      <c r="I734" s="490">
        <f>I748+I762</f>
        <v>0</v>
      </c>
      <c r="J734" s="507">
        <f>K734+L734</f>
        <v>0</v>
      </c>
      <c r="K734" s="507"/>
      <c r="L734" s="490">
        <f>L748+L762</f>
        <v>0</v>
      </c>
      <c r="M734" s="507">
        <f>N734+O734</f>
        <v>0</v>
      </c>
      <c r="N734" s="507"/>
      <c r="O734" s="490">
        <f>O748+O762</f>
        <v>0</v>
      </c>
    </row>
    <row r="735" spans="1:15" ht="16.5" customHeight="1">
      <c r="A735" s="303"/>
      <c r="B735" s="308"/>
      <c r="C735" s="316"/>
      <c r="D735" s="299"/>
      <c r="E735" s="299"/>
      <c r="F735" s="299"/>
      <c r="G735" s="299"/>
      <c r="H735" s="299"/>
      <c r="I735" s="299"/>
      <c r="J735" s="299"/>
      <c r="K735" s="299"/>
      <c r="L735" s="299"/>
      <c r="M735" s="299"/>
      <c r="N735" s="299"/>
      <c r="O735" s="299"/>
    </row>
    <row r="736" spans="1:15" ht="36" customHeight="1">
      <c r="A736" s="303"/>
      <c r="B736" s="308"/>
      <c r="C736" s="274" t="s">
        <v>3</v>
      </c>
      <c r="D736" s="299"/>
      <c r="E736" s="299"/>
      <c r="F736" s="299"/>
      <c r="G736" s="299"/>
      <c r="H736" s="299"/>
      <c r="I736" s="299"/>
      <c r="J736" s="299"/>
      <c r="K736" s="299"/>
      <c r="L736" s="299"/>
      <c r="M736" s="299"/>
      <c r="N736" s="299"/>
      <c r="O736" s="299"/>
    </row>
    <row r="737" spans="1:15" ht="15" customHeight="1">
      <c r="A737" s="303"/>
      <c r="B737" s="308"/>
      <c r="C737" s="264" t="s">
        <v>4</v>
      </c>
      <c r="D737" s="299"/>
      <c r="E737" s="299"/>
      <c r="F737" s="299"/>
      <c r="G737" s="299"/>
      <c r="H737" s="299"/>
      <c r="I737" s="299"/>
      <c r="J737" s="299"/>
      <c r="K737" s="299"/>
      <c r="L737" s="299"/>
      <c r="M737" s="299"/>
      <c r="N737" s="299"/>
      <c r="O737" s="299"/>
    </row>
    <row r="738" spans="1:15" ht="68.25" customHeight="1">
      <c r="A738" s="303"/>
      <c r="B738" s="308"/>
      <c r="C738" s="274" t="s">
        <v>110</v>
      </c>
      <c r="D738" s="299"/>
      <c r="E738" s="299"/>
      <c r="F738" s="299"/>
      <c r="G738" s="299"/>
      <c r="H738" s="299"/>
      <c r="I738" s="299"/>
      <c r="J738" s="299"/>
      <c r="K738" s="299"/>
      <c r="L738" s="299"/>
      <c r="M738" s="299"/>
      <c r="N738" s="299"/>
      <c r="O738" s="299"/>
    </row>
    <row r="739" spans="1:15" ht="41.25" customHeight="1">
      <c r="A739" s="303"/>
      <c r="B739" s="308"/>
      <c r="C739" s="264" t="s">
        <v>221</v>
      </c>
      <c r="D739" s="299"/>
      <c r="E739" s="299"/>
      <c r="F739" s="299"/>
      <c r="G739" s="299"/>
      <c r="H739" s="299"/>
      <c r="I739" s="299"/>
      <c r="J739" s="299"/>
      <c r="K739" s="299"/>
      <c r="L739" s="299"/>
      <c r="M739" s="299"/>
      <c r="N739" s="299"/>
      <c r="O739" s="299"/>
    </row>
    <row r="740" spans="1:15" ht="49.5" customHeight="1">
      <c r="A740" s="303"/>
      <c r="B740" s="308"/>
      <c r="C740" s="264" t="s">
        <v>280</v>
      </c>
      <c r="D740" s="299"/>
      <c r="E740" s="299"/>
      <c r="F740" s="299"/>
      <c r="G740" s="299"/>
      <c r="H740" s="299"/>
      <c r="I740" s="299"/>
      <c r="J740" s="299"/>
      <c r="K740" s="299"/>
      <c r="L740" s="299"/>
      <c r="M740" s="299"/>
      <c r="N740" s="299"/>
      <c r="O740" s="299"/>
    </row>
    <row r="741" spans="1:15" ht="39.75" customHeight="1">
      <c r="A741" s="303"/>
      <c r="B741" s="308"/>
      <c r="C741" s="264" t="s">
        <v>274</v>
      </c>
      <c r="D741" s="299"/>
      <c r="E741" s="299"/>
      <c r="F741" s="299"/>
      <c r="G741" s="299"/>
      <c r="H741" s="299"/>
      <c r="I741" s="299"/>
      <c r="J741" s="299"/>
      <c r="K741" s="299"/>
      <c r="L741" s="299"/>
      <c r="M741" s="299"/>
      <c r="N741" s="299"/>
      <c r="O741" s="299"/>
    </row>
    <row r="742" spans="1:15" ht="48" customHeight="1">
      <c r="A742" s="303"/>
      <c r="B742" s="308"/>
      <c r="C742" s="264" t="s">
        <v>275</v>
      </c>
      <c r="D742" s="299"/>
      <c r="E742" s="299"/>
      <c r="F742" s="299"/>
      <c r="G742" s="299"/>
      <c r="H742" s="299"/>
      <c r="I742" s="299"/>
      <c r="J742" s="299"/>
      <c r="K742" s="299"/>
      <c r="L742" s="299"/>
      <c r="M742" s="299"/>
      <c r="N742" s="299"/>
      <c r="O742" s="299"/>
    </row>
    <row r="743" spans="1:15" ht="35.25" customHeight="1">
      <c r="A743" s="303"/>
      <c r="B743" s="308"/>
      <c r="C743" s="264" t="s">
        <v>111</v>
      </c>
      <c r="D743" s="299"/>
      <c r="E743" s="299"/>
      <c r="F743" s="299"/>
      <c r="G743" s="299"/>
      <c r="H743" s="299"/>
      <c r="I743" s="299"/>
      <c r="J743" s="299"/>
      <c r="K743" s="299"/>
      <c r="L743" s="299"/>
      <c r="M743" s="299"/>
      <c r="N743" s="299"/>
      <c r="O743" s="299"/>
    </row>
    <row r="744" spans="1:15" ht="47.25" customHeight="1">
      <c r="A744" s="303"/>
      <c r="B744" s="308"/>
      <c r="C744" s="264" t="s">
        <v>277</v>
      </c>
      <c r="D744" s="299"/>
      <c r="E744" s="299"/>
      <c r="F744" s="299"/>
      <c r="G744" s="299"/>
      <c r="H744" s="299"/>
      <c r="I744" s="299"/>
      <c r="J744" s="299"/>
      <c r="K744" s="299"/>
      <c r="L744" s="299"/>
      <c r="M744" s="299"/>
      <c r="N744" s="299"/>
      <c r="O744" s="299"/>
    </row>
    <row r="745" spans="1:15" ht="64.5" customHeight="1">
      <c r="A745" s="303"/>
      <c r="B745" s="308"/>
      <c r="C745" s="274" t="s">
        <v>279</v>
      </c>
      <c r="D745" s="299"/>
      <c r="E745" s="299"/>
      <c r="F745" s="299"/>
      <c r="G745" s="299"/>
      <c r="H745" s="299"/>
      <c r="I745" s="299"/>
      <c r="J745" s="299"/>
      <c r="K745" s="299"/>
      <c r="L745" s="299"/>
      <c r="M745" s="299"/>
      <c r="N745" s="299"/>
      <c r="O745" s="299"/>
    </row>
    <row r="746" spans="1:15" ht="12.75" customHeight="1">
      <c r="A746" s="303"/>
      <c r="B746" s="308"/>
      <c r="C746" s="264" t="s">
        <v>5</v>
      </c>
      <c r="D746" s="299"/>
      <c r="E746" s="299"/>
      <c r="F746" s="299"/>
      <c r="G746" s="299"/>
      <c r="H746" s="299"/>
      <c r="I746" s="299"/>
      <c r="J746" s="299"/>
      <c r="K746" s="299"/>
      <c r="L746" s="299"/>
      <c r="M746" s="299"/>
      <c r="N746" s="299"/>
      <c r="O746" s="299"/>
    </row>
    <row r="747" spans="1:15" ht="15" customHeight="1" thickBot="1">
      <c r="A747" s="304"/>
      <c r="B747" s="309"/>
      <c r="C747" s="310" t="s">
        <v>223</v>
      </c>
      <c r="D747" s="299">
        <v>0</v>
      </c>
      <c r="E747" s="299"/>
      <c r="F747" s="299">
        <v>0</v>
      </c>
      <c r="G747" s="299">
        <v>0</v>
      </c>
      <c r="H747" s="299"/>
      <c r="I747" s="299">
        <v>0</v>
      </c>
      <c r="J747" s="299">
        <v>0</v>
      </c>
      <c r="K747" s="299"/>
      <c r="L747" s="299">
        <v>0</v>
      </c>
      <c r="M747" s="299">
        <v>0</v>
      </c>
      <c r="N747" s="299"/>
      <c r="O747" s="299">
        <v>0</v>
      </c>
    </row>
    <row r="748" spans="1:15" ht="91.5" customHeight="1">
      <c r="A748" s="29" t="s">
        <v>267</v>
      </c>
      <c r="B748" s="300" t="s">
        <v>73</v>
      </c>
      <c r="C748" s="267" t="s">
        <v>109</v>
      </c>
      <c r="D748" s="325">
        <f>E748+F748</f>
        <v>0</v>
      </c>
      <c r="E748" s="325"/>
      <c r="F748" s="325">
        <v>0</v>
      </c>
      <c r="G748" s="325">
        <f>H748+I748</f>
        <v>0</v>
      </c>
      <c r="H748" s="325"/>
      <c r="I748" s="299">
        <v>0</v>
      </c>
      <c r="J748" s="325">
        <f>K748+L748</f>
        <v>0</v>
      </c>
      <c r="K748" s="325"/>
      <c r="L748" s="299">
        <v>0</v>
      </c>
      <c r="M748" s="325">
        <f>N748+O748</f>
        <v>0</v>
      </c>
      <c r="N748" s="325"/>
      <c r="O748" s="299">
        <v>0</v>
      </c>
    </row>
    <row r="749" spans="1:15" ht="16.5" customHeight="1">
      <c r="A749" s="303"/>
      <c r="B749" s="308"/>
      <c r="C749" s="316"/>
      <c r="D749" s="299"/>
      <c r="E749" s="299"/>
      <c r="F749" s="299"/>
      <c r="G749" s="299"/>
      <c r="H749" s="299"/>
      <c r="I749" s="299"/>
      <c r="J749" s="299"/>
      <c r="K749" s="299"/>
      <c r="L749" s="299"/>
      <c r="M749" s="299"/>
      <c r="N749" s="299"/>
      <c r="O749" s="299"/>
    </row>
    <row r="750" spans="1:15" ht="32.25" customHeight="1">
      <c r="A750" s="303"/>
      <c r="B750" s="308"/>
      <c r="C750" s="274" t="s">
        <v>3</v>
      </c>
      <c r="D750" s="299"/>
      <c r="E750" s="299"/>
      <c r="F750" s="299"/>
      <c r="G750" s="299"/>
      <c r="H750" s="299"/>
      <c r="I750" s="299"/>
      <c r="J750" s="299"/>
      <c r="K750" s="299"/>
      <c r="L750" s="299"/>
      <c r="M750" s="299"/>
      <c r="N750" s="299"/>
      <c r="O750" s="299"/>
    </row>
    <row r="751" spans="1:15" ht="15" customHeight="1">
      <c r="A751" s="303"/>
      <c r="B751" s="308"/>
      <c r="C751" s="264" t="s">
        <v>4</v>
      </c>
      <c r="D751" s="299"/>
      <c r="E751" s="299"/>
      <c r="F751" s="299"/>
      <c r="G751" s="299"/>
      <c r="H751" s="299"/>
      <c r="I751" s="299"/>
      <c r="J751" s="299"/>
      <c r="K751" s="299"/>
      <c r="L751" s="299"/>
      <c r="M751" s="299"/>
      <c r="N751" s="299"/>
      <c r="O751" s="299"/>
    </row>
    <row r="752" spans="1:15" ht="63.75" customHeight="1">
      <c r="A752" s="303"/>
      <c r="B752" s="308"/>
      <c r="C752" s="274" t="s">
        <v>110</v>
      </c>
      <c r="D752" s="299"/>
      <c r="E752" s="299"/>
      <c r="F752" s="299"/>
      <c r="G752" s="299"/>
      <c r="H752" s="299"/>
      <c r="I752" s="299"/>
      <c r="J752" s="299"/>
      <c r="K752" s="299"/>
      <c r="L752" s="299"/>
      <c r="M752" s="299"/>
      <c r="N752" s="299"/>
      <c r="O752" s="299"/>
    </row>
    <row r="753" spans="1:15" ht="41.25" customHeight="1">
      <c r="A753" s="303"/>
      <c r="B753" s="308"/>
      <c r="C753" s="264" t="s">
        <v>221</v>
      </c>
      <c r="D753" s="299"/>
      <c r="E753" s="299"/>
      <c r="F753" s="299"/>
      <c r="G753" s="299"/>
      <c r="H753" s="299"/>
      <c r="I753" s="299"/>
      <c r="J753" s="299"/>
      <c r="K753" s="299"/>
      <c r="L753" s="299"/>
      <c r="M753" s="299"/>
      <c r="N753" s="299"/>
      <c r="O753" s="299"/>
    </row>
    <row r="754" spans="1:15" ht="49.5" customHeight="1">
      <c r="A754" s="303"/>
      <c r="B754" s="308"/>
      <c r="C754" s="264" t="s">
        <v>280</v>
      </c>
      <c r="D754" s="299"/>
      <c r="E754" s="299"/>
      <c r="F754" s="299"/>
      <c r="G754" s="299"/>
      <c r="H754" s="299"/>
      <c r="I754" s="299"/>
      <c r="J754" s="299"/>
      <c r="K754" s="299"/>
      <c r="L754" s="299"/>
      <c r="M754" s="299"/>
      <c r="N754" s="299"/>
      <c r="O754" s="299"/>
    </row>
    <row r="755" spans="1:15" ht="39.75" customHeight="1">
      <c r="A755" s="303"/>
      <c r="B755" s="308"/>
      <c r="C755" s="264" t="s">
        <v>274</v>
      </c>
      <c r="D755" s="299"/>
      <c r="E755" s="299"/>
      <c r="F755" s="299"/>
      <c r="G755" s="299"/>
      <c r="H755" s="299"/>
      <c r="I755" s="299"/>
      <c r="J755" s="299"/>
      <c r="K755" s="299"/>
      <c r="L755" s="299"/>
      <c r="M755" s="299"/>
      <c r="N755" s="299"/>
      <c r="O755" s="299"/>
    </row>
    <row r="756" spans="1:15" ht="48" customHeight="1">
      <c r="A756" s="303"/>
      <c r="B756" s="308"/>
      <c r="C756" s="264" t="s">
        <v>275</v>
      </c>
      <c r="D756" s="299"/>
      <c r="E756" s="299"/>
      <c r="F756" s="299"/>
      <c r="G756" s="299"/>
      <c r="H756" s="299"/>
      <c r="I756" s="299"/>
      <c r="J756" s="299"/>
      <c r="K756" s="299"/>
      <c r="L756" s="299"/>
      <c r="M756" s="299"/>
      <c r="N756" s="299"/>
      <c r="O756" s="299"/>
    </row>
    <row r="757" spans="1:15" ht="35.25" customHeight="1">
      <c r="A757" s="303"/>
      <c r="B757" s="308"/>
      <c r="C757" s="264" t="s">
        <v>111</v>
      </c>
      <c r="D757" s="299"/>
      <c r="E757" s="299"/>
      <c r="F757" s="299"/>
      <c r="G757" s="299"/>
      <c r="H757" s="299"/>
      <c r="I757" s="299"/>
      <c r="J757" s="299"/>
      <c r="K757" s="299"/>
      <c r="L757" s="299"/>
      <c r="M757" s="299"/>
      <c r="N757" s="299"/>
      <c r="O757" s="299"/>
    </row>
    <row r="758" spans="1:15" ht="48.75" customHeight="1">
      <c r="A758" s="303"/>
      <c r="B758" s="308"/>
      <c r="C758" s="264" t="s">
        <v>277</v>
      </c>
      <c r="D758" s="299"/>
      <c r="E758" s="299"/>
      <c r="F758" s="299"/>
      <c r="G758" s="299"/>
      <c r="H758" s="299"/>
      <c r="I758" s="299"/>
      <c r="J758" s="299"/>
      <c r="K758" s="299"/>
      <c r="L758" s="299"/>
      <c r="M758" s="299"/>
      <c r="N758" s="299"/>
      <c r="O758" s="299"/>
    </row>
    <row r="759" spans="1:15" ht="70.5" customHeight="1">
      <c r="A759" s="303"/>
      <c r="B759" s="308"/>
      <c r="C759" s="274" t="s">
        <v>279</v>
      </c>
      <c r="D759" s="299"/>
      <c r="E759" s="299"/>
      <c r="F759" s="299"/>
      <c r="G759" s="299"/>
      <c r="H759" s="299"/>
      <c r="I759" s="299"/>
      <c r="J759" s="299"/>
      <c r="K759" s="299"/>
      <c r="L759" s="299"/>
      <c r="M759" s="299"/>
      <c r="N759" s="299"/>
      <c r="O759" s="299"/>
    </row>
    <row r="760" spans="1:15" ht="12.75" customHeight="1">
      <c r="A760" s="303"/>
      <c r="B760" s="308"/>
      <c r="C760" s="264" t="s">
        <v>5</v>
      </c>
      <c r="D760" s="299"/>
      <c r="E760" s="299"/>
      <c r="F760" s="299"/>
      <c r="G760" s="299"/>
      <c r="H760" s="299"/>
      <c r="I760" s="299"/>
      <c r="J760" s="299"/>
      <c r="K760" s="299"/>
      <c r="L760" s="299"/>
      <c r="M760" s="299"/>
      <c r="N760" s="299"/>
      <c r="O760" s="299"/>
    </row>
    <row r="761" spans="1:15" ht="25.5" customHeight="1" thickBot="1">
      <c r="A761" s="304"/>
      <c r="B761" s="309"/>
      <c r="C761" s="310" t="s">
        <v>223</v>
      </c>
      <c r="D761" s="299">
        <v>0</v>
      </c>
      <c r="E761" s="299"/>
      <c r="F761" s="299">
        <v>0</v>
      </c>
      <c r="G761" s="299">
        <v>0</v>
      </c>
      <c r="H761" s="299"/>
      <c r="I761" s="299">
        <v>0</v>
      </c>
      <c r="J761" s="299">
        <v>0</v>
      </c>
      <c r="K761" s="299"/>
      <c r="L761" s="299">
        <v>0</v>
      </c>
      <c r="M761" s="299">
        <v>0</v>
      </c>
      <c r="N761" s="299"/>
      <c r="O761" s="299">
        <v>0</v>
      </c>
    </row>
    <row r="762" spans="1:15" ht="95.25" customHeight="1">
      <c r="A762" s="28" t="s">
        <v>268</v>
      </c>
      <c r="B762" s="300" t="s">
        <v>74</v>
      </c>
      <c r="C762" s="274" t="s">
        <v>109</v>
      </c>
      <c r="D762" s="325">
        <f>E762+F762</f>
        <v>0</v>
      </c>
      <c r="E762" s="325"/>
      <c r="F762" s="299">
        <v>0</v>
      </c>
      <c r="G762" s="325" t="s">
        <v>232</v>
      </c>
      <c r="H762" s="325"/>
      <c r="I762" s="299">
        <v>0</v>
      </c>
      <c r="J762" s="325" t="s">
        <v>232</v>
      </c>
      <c r="K762" s="325"/>
      <c r="L762" s="299">
        <v>0</v>
      </c>
      <c r="M762" s="325" t="s">
        <v>232</v>
      </c>
      <c r="N762" s="325"/>
      <c r="O762" s="299">
        <v>0</v>
      </c>
    </row>
    <row r="763" spans="1:15" ht="16.5" customHeight="1">
      <c r="A763" s="303"/>
      <c r="B763" s="308"/>
      <c r="C763" s="316"/>
      <c r="D763" s="299"/>
      <c r="E763" s="299"/>
      <c r="F763" s="299"/>
      <c r="G763" s="299"/>
      <c r="H763" s="299"/>
      <c r="I763" s="299"/>
      <c r="J763" s="299"/>
      <c r="K763" s="299"/>
      <c r="L763" s="299"/>
      <c r="M763" s="299"/>
      <c r="N763" s="299"/>
      <c r="O763" s="299"/>
    </row>
    <row r="764" spans="1:15" ht="33.75" customHeight="1">
      <c r="A764" s="303"/>
      <c r="B764" s="308"/>
      <c r="C764" s="274" t="s">
        <v>3</v>
      </c>
      <c r="D764" s="299"/>
      <c r="E764" s="299"/>
      <c r="F764" s="299"/>
      <c r="G764" s="299"/>
      <c r="H764" s="299"/>
      <c r="I764" s="299"/>
      <c r="J764" s="299"/>
      <c r="K764" s="299"/>
      <c r="L764" s="299"/>
      <c r="M764" s="299"/>
      <c r="N764" s="299"/>
      <c r="O764" s="299"/>
    </row>
    <row r="765" spans="1:15" ht="15" customHeight="1">
      <c r="A765" s="303"/>
      <c r="B765" s="308"/>
      <c r="C765" s="264" t="s">
        <v>4</v>
      </c>
      <c r="D765" s="299"/>
      <c r="E765" s="299"/>
      <c r="F765" s="299"/>
      <c r="G765" s="299"/>
      <c r="H765" s="299"/>
      <c r="I765" s="299"/>
      <c r="J765" s="299"/>
      <c r="K765" s="299"/>
      <c r="L765" s="299"/>
      <c r="M765" s="299"/>
      <c r="N765" s="299"/>
      <c r="O765" s="299"/>
    </row>
    <row r="766" spans="1:15" ht="53.25" customHeight="1">
      <c r="A766" s="303"/>
      <c r="B766" s="308"/>
      <c r="C766" s="274" t="s">
        <v>110</v>
      </c>
      <c r="D766" s="299"/>
      <c r="E766" s="299"/>
      <c r="F766" s="299"/>
      <c r="G766" s="299"/>
      <c r="H766" s="299"/>
      <c r="I766" s="299"/>
      <c r="J766" s="299"/>
      <c r="K766" s="299"/>
      <c r="L766" s="299"/>
      <c r="M766" s="299"/>
      <c r="N766" s="299"/>
      <c r="O766" s="299"/>
    </row>
    <row r="767" spans="1:15" ht="41.25" customHeight="1">
      <c r="A767" s="303"/>
      <c r="B767" s="308"/>
      <c r="C767" s="264" t="s">
        <v>221</v>
      </c>
      <c r="D767" s="299"/>
      <c r="E767" s="299"/>
      <c r="F767" s="299"/>
      <c r="G767" s="299"/>
      <c r="H767" s="299"/>
      <c r="I767" s="299"/>
      <c r="J767" s="299"/>
      <c r="K767" s="299"/>
      <c r="L767" s="299"/>
      <c r="M767" s="299"/>
      <c r="N767" s="299"/>
      <c r="O767" s="299"/>
    </row>
    <row r="768" spans="1:15" ht="49.5" customHeight="1">
      <c r="A768" s="303"/>
      <c r="B768" s="308"/>
      <c r="C768" s="264" t="s">
        <v>280</v>
      </c>
      <c r="D768" s="299"/>
      <c r="E768" s="299"/>
      <c r="F768" s="299"/>
      <c r="G768" s="299"/>
      <c r="H768" s="299"/>
      <c r="I768" s="299"/>
      <c r="J768" s="299"/>
      <c r="K768" s="299"/>
      <c r="L768" s="299"/>
      <c r="M768" s="299"/>
      <c r="N768" s="299"/>
      <c r="O768" s="299"/>
    </row>
    <row r="769" spans="1:15" ht="39.75" customHeight="1">
      <c r="A769" s="303"/>
      <c r="B769" s="308"/>
      <c r="C769" s="264" t="s">
        <v>274</v>
      </c>
      <c r="D769" s="299"/>
      <c r="E769" s="299"/>
      <c r="F769" s="299"/>
      <c r="G769" s="299"/>
      <c r="H769" s="299"/>
      <c r="I769" s="299"/>
      <c r="J769" s="299"/>
      <c r="K769" s="299"/>
      <c r="L769" s="299"/>
      <c r="M769" s="299"/>
      <c r="N769" s="299"/>
      <c r="O769" s="299"/>
    </row>
    <row r="770" spans="1:15" ht="48" customHeight="1">
      <c r="A770" s="303"/>
      <c r="B770" s="308"/>
      <c r="C770" s="264" t="s">
        <v>275</v>
      </c>
      <c r="D770" s="299"/>
      <c r="E770" s="299"/>
      <c r="F770" s="299"/>
      <c r="G770" s="299"/>
      <c r="H770" s="299"/>
      <c r="I770" s="299"/>
      <c r="J770" s="299"/>
      <c r="K770" s="299"/>
      <c r="L770" s="299"/>
      <c r="M770" s="299"/>
      <c r="N770" s="299"/>
      <c r="O770" s="299"/>
    </row>
    <row r="771" spans="1:15" ht="36" customHeight="1">
      <c r="A771" s="303"/>
      <c r="B771" s="308"/>
      <c r="C771" s="264" t="s">
        <v>111</v>
      </c>
      <c r="D771" s="299"/>
      <c r="E771" s="299"/>
      <c r="F771" s="299"/>
      <c r="G771" s="299"/>
      <c r="H771" s="299"/>
      <c r="I771" s="299"/>
      <c r="J771" s="299"/>
      <c r="K771" s="299"/>
      <c r="L771" s="299"/>
      <c r="M771" s="299"/>
      <c r="N771" s="299"/>
      <c r="O771" s="299"/>
    </row>
    <row r="772" spans="1:15" ht="44.25" customHeight="1">
      <c r="A772" s="303"/>
      <c r="B772" s="308"/>
      <c r="C772" s="264" t="s">
        <v>277</v>
      </c>
      <c r="D772" s="299"/>
      <c r="E772" s="299"/>
      <c r="F772" s="299"/>
      <c r="G772" s="299"/>
      <c r="H772" s="299"/>
      <c r="I772" s="299"/>
      <c r="J772" s="299"/>
      <c r="K772" s="299"/>
      <c r="L772" s="299"/>
      <c r="M772" s="299"/>
      <c r="N772" s="299"/>
      <c r="O772" s="299"/>
    </row>
    <row r="773" spans="1:15" ht="63" customHeight="1">
      <c r="A773" s="303"/>
      <c r="B773" s="308"/>
      <c r="C773" s="274" t="s">
        <v>279</v>
      </c>
      <c r="D773" s="299"/>
      <c r="E773" s="299"/>
      <c r="F773" s="299"/>
      <c r="G773" s="299"/>
      <c r="H773" s="299"/>
      <c r="I773" s="299"/>
      <c r="J773" s="299"/>
      <c r="K773" s="299"/>
      <c r="L773" s="299"/>
      <c r="M773" s="299"/>
      <c r="N773" s="299"/>
      <c r="O773" s="299"/>
    </row>
    <row r="774" spans="1:15" ht="12.75" customHeight="1">
      <c r="A774" s="303"/>
      <c r="B774" s="308"/>
      <c r="C774" s="264" t="s">
        <v>5</v>
      </c>
      <c r="D774" s="299"/>
      <c r="E774" s="299"/>
      <c r="F774" s="299"/>
      <c r="G774" s="299"/>
      <c r="H774" s="299"/>
      <c r="I774" s="299"/>
      <c r="J774" s="299"/>
      <c r="K774" s="299"/>
      <c r="L774" s="299"/>
      <c r="M774" s="299"/>
      <c r="N774" s="299"/>
      <c r="O774" s="299"/>
    </row>
    <row r="775" spans="1:15" ht="13.5" customHeight="1" thickBot="1">
      <c r="A775" s="304"/>
      <c r="B775" s="309"/>
      <c r="C775" s="310" t="s">
        <v>223</v>
      </c>
      <c r="D775" s="299">
        <v>0</v>
      </c>
      <c r="E775" s="299"/>
      <c r="F775" s="299">
        <v>0</v>
      </c>
      <c r="G775" s="299">
        <v>0</v>
      </c>
      <c r="H775" s="299"/>
      <c r="I775" s="299">
        <v>0</v>
      </c>
      <c r="J775" s="299">
        <v>0</v>
      </c>
      <c r="K775" s="299"/>
      <c r="L775" s="299">
        <v>0</v>
      </c>
      <c r="M775" s="299">
        <v>0</v>
      </c>
      <c r="N775" s="299"/>
      <c r="O775" s="299">
        <v>0</v>
      </c>
    </row>
    <row r="776" spans="1:15" s="491" customFormat="1" ht="57.75" customHeight="1">
      <c r="A776" s="506" t="s">
        <v>77</v>
      </c>
      <c r="B776" s="498" t="s">
        <v>273</v>
      </c>
      <c r="C776" s="494" t="s">
        <v>109</v>
      </c>
      <c r="D776" s="507">
        <f>E776+F776</f>
        <v>0</v>
      </c>
      <c r="E776" s="507"/>
      <c r="F776" s="490">
        <f>F790+F804</f>
        <v>0</v>
      </c>
      <c r="G776" s="507">
        <f>H776+I776</f>
        <v>0</v>
      </c>
      <c r="H776" s="507"/>
      <c r="I776" s="490">
        <f>I790+I804</f>
        <v>0</v>
      </c>
      <c r="J776" s="507">
        <f>K776+L776</f>
        <v>0</v>
      </c>
      <c r="K776" s="507"/>
      <c r="L776" s="490">
        <f>L790+L804</f>
        <v>0</v>
      </c>
      <c r="M776" s="507">
        <f>N776+O776</f>
        <v>0</v>
      </c>
      <c r="N776" s="507"/>
      <c r="O776" s="490">
        <f>O790+O804</f>
        <v>0</v>
      </c>
    </row>
    <row r="777" spans="1:15" s="491" customFormat="1" ht="16.5" customHeight="1">
      <c r="A777" s="508"/>
      <c r="B777" s="509"/>
      <c r="C777" s="494"/>
      <c r="D777" s="510"/>
      <c r="E777" s="510"/>
      <c r="F777" s="510"/>
      <c r="G777" s="510"/>
      <c r="H777" s="510"/>
      <c r="I777" s="510"/>
      <c r="J777" s="510"/>
      <c r="K777" s="510"/>
      <c r="L777" s="510"/>
      <c r="M777" s="510"/>
      <c r="N777" s="510"/>
      <c r="O777" s="510"/>
    </row>
    <row r="778" spans="1:15" s="491" customFormat="1" ht="35.25" customHeight="1">
      <c r="A778" s="508"/>
      <c r="B778" s="509"/>
      <c r="C778" s="511" t="s">
        <v>3</v>
      </c>
      <c r="D778" s="510"/>
      <c r="E778" s="510"/>
      <c r="F778" s="510"/>
      <c r="G778" s="510"/>
      <c r="H778" s="510"/>
      <c r="I778" s="510"/>
      <c r="J778" s="510"/>
      <c r="K778" s="510"/>
      <c r="L778" s="510"/>
      <c r="M778" s="510"/>
      <c r="N778" s="510"/>
      <c r="O778" s="510"/>
    </row>
    <row r="779" spans="1:15" ht="15" customHeight="1">
      <c r="A779" s="303"/>
      <c r="B779" s="308"/>
      <c r="C779" s="264" t="s">
        <v>4</v>
      </c>
      <c r="D779" s="299"/>
      <c r="E779" s="299"/>
      <c r="F779" s="299"/>
      <c r="G779" s="299"/>
      <c r="H779" s="299"/>
      <c r="I779" s="299"/>
      <c r="J779" s="299"/>
      <c r="K779" s="299"/>
      <c r="L779" s="299"/>
      <c r="M779" s="299"/>
      <c r="N779" s="299"/>
      <c r="O779" s="299"/>
    </row>
    <row r="780" spans="1:15" ht="62.25" customHeight="1">
      <c r="A780" s="303"/>
      <c r="B780" s="308"/>
      <c r="C780" s="274" t="s">
        <v>110</v>
      </c>
      <c r="D780" s="299"/>
      <c r="E780" s="299"/>
      <c r="F780" s="299"/>
      <c r="G780" s="299"/>
      <c r="H780" s="299"/>
      <c r="I780" s="299"/>
      <c r="J780" s="299"/>
      <c r="K780" s="299"/>
      <c r="L780" s="299"/>
      <c r="M780" s="299"/>
      <c r="N780" s="299"/>
      <c r="O780" s="299"/>
    </row>
    <row r="781" spans="1:15" ht="41.25" customHeight="1">
      <c r="A781" s="303"/>
      <c r="B781" s="308"/>
      <c r="C781" s="264" t="s">
        <v>221</v>
      </c>
      <c r="D781" s="299"/>
      <c r="E781" s="299"/>
      <c r="F781" s="299"/>
      <c r="G781" s="299"/>
      <c r="H781" s="299"/>
      <c r="I781" s="299"/>
      <c r="J781" s="299"/>
      <c r="K781" s="299"/>
      <c r="L781" s="299"/>
      <c r="M781" s="299"/>
      <c r="N781" s="299"/>
      <c r="O781" s="299"/>
    </row>
    <row r="782" spans="1:15" ht="49.5" customHeight="1">
      <c r="A782" s="303"/>
      <c r="B782" s="308"/>
      <c r="C782" s="264" t="s">
        <v>280</v>
      </c>
      <c r="D782" s="299"/>
      <c r="E782" s="299"/>
      <c r="F782" s="299"/>
      <c r="G782" s="299"/>
      <c r="H782" s="299"/>
      <c r="I782" s="299"/>
      <c r="J782" s="299"/>
      <c r="K782" s="299"/>
      <c r="L782" s="299"/>
      <c r="M782" s="299"/>
      <c r="N782" s="299"/>
      <c r="O782" s="299"/>
    </row>
    <row r="783" spans="1:15" ht="39.75" customHeight="1">
      <c r="A783" s="303"/>
      <c r="B783" s="308"/>
      <c r="C783" s="264" t="s">
        <v>274</v>
      </c>
      <c r="D783" s="299"/>
      <c r="E783" s="299"/>
      <c r="F783" s="299"/>
      <c r="G783" s="299"/>
      <c r="H783" s="299"/>
      <c r="I783" s="299"/>
      <c r="J783" s="299"/>
      <c r="K783" s="299"/>
      <c r="L783" s="299"/>
      <c r="M783" s="299"/>
      <c r="N783" s="299"/>
      <c r="O783" s="299"/>
    </row>
    <row r="784" spans="1:15" ht="48" customHeight="1">
      <c r="A784" s="303"/>
      <c r="B784" s="308"/>
      <c r="C784" s="264" t="s">
        <v>275</v>
      </c>
      <c r="D784" s="299"/>
      <c r="E784" s="299"/>
      <c r="F784" s="299"/>
      <c r="G784" s="299"/>
      <c r="H784" s="299"/>
      <c r="I784" s="299"/>
      <c r="J784" s="299"/>
      <c r="K784" s="299"/>
      <c r="L784" s="299"/>
      <c r="M784" s="299"/>
      <c r="N784" s="299"/>
      <c r="O784" s="299"/>
    </row>
    <row r="785" spans="1:15" ht="37.5" customHeight="1">
      <c r="A785" s="303"/>
      <c r="B785" s="308"/>
      <c r="C785" s="264" t="s">
        <v>111</v>
      </c>
      <c r="D785" s="299"/>
      <c r="E785" s="299"/>
      <c r="F785" s="299"/>
      <c r="G785" s="299"/>
      <c r="H785" s="299"/>
      <c r="I785" s="299"/>
      <c r="J785" s="299"/>
      <c r="K785" s="299"/>
      <c r="L785" s="299"/>
      <c r="M785" s="299"/>
      <c r="N785" s="299"/>
      <c r="O785" s="299"/>
    </row>
    <row r="786" spans="1:15" ht="46.5" customHeight="1">
      <c r="A786" s="303"/>
      <c r="B786" s="308"/>
      <c r="C786" s="264" t="s">
        <v>277</v>
      </c>
      <c r="D786" s="299"/>
      <c r="E786" s="299"/>
      <c r="F786" s="299"/>
      <c r="G786" s="299"/>
      <c r="H786" s="299"/>
      <c r="I786" s="299"/>
      <c r="J786" s="299"/>
      <c r="K786" s="299"/>
      <c r="L786" s="299"/>
      <c r="M786" s="299"/>
      <c r="N786" s="299"/>
      <c r="O786" s="299"/>
    </row>
    <row r="787" spans="1:15" ht="65.25" customHeight="1">
      <c r="A787" s="303"/>
      <c r="B787" s="308"/>
      <c r="C787" s="274" t="s">
        <v>279</v>
      </c>
      <c r="D787" s="299"/>
      <c r="E787" s="299"/>
      <c r="F787" s="299"/>
      <c r="G787" s="299"/>
      <c r="H787" s="299"/>
      <c r="I787" s="299"/>
      <c r="J787" s="299"/>
      <c r="K787" s="299"/>
      <c r="L787" s="299"/>
      <c r="M787" s="299"/>
      <c r="N787" s="299"/>
      <c r="O787" s="299"/>
    </row>
    <row r="788" spans="1:15" ht="12.75" customHeight="1">
      <c r="A788" s="303"/>
      <c r="B788" s="308"/>
      <c r="C788" s="264" t="s">
        <v>5</v>
      </c>
      <c r="D788" s="299"/>
      <c r="E788" s="299"/>
      <c r="F788" s="299"/>
      <c r="G788" s="299"/>
      <c r="H788" s="299"/>
      <c r="I788" s="299"/>
      <c r="J788" s="299"/>
      <c r="K788" s="299"/>
      <c r="L788" s="299"/>
      <c r="M788" s="299"/>
      <c r="N788" s="299"/>
      <c r="O788" s="299"/>
    </row>
    <row r="789" spans="1:15" ht="25.5" customHeight="1" thickBot="1">
      <c r="A789" s="304"/>
      <c r="B789" s="309"/>
      <c r="C789" s="310" t="s">
        <v>223</v>
      </c>
      <c r="D789" s="299">
        <v>0</v>
      </c>
      <c r="E789" s="299"/>
      <c r="F789" s="299">
        <v>0</v>
      </c>
      <c r="G789" s="299">
        <v>0</v>
      </c>
      <c r="H789" s="299"/>
      <c r="I789" s="299">
        <v>0</v>
      </c>
      <c r="J789" s="299">
        <v>0</v>
      </c>
      <c r="K789" s="299"/>
      <c r="L789" s="299">
        <v>0</v>
      </c>
      <c r="M789" s="299">
        <v>0</v>
      </c>
      <c r="N789" s="299"/>
      <c r="O789" s="299">
        <v>0</v>
      </c>
    </row>
    <row r="790" spans="1:15" ht="52.5" customHeight="1">
      <c r="A790" s="28" t="s">
        <v>269</v>
      </c>
      <c r="B790" s="300" t="s">
        <v>75</v>
      </c>
      <c r="C790" s="267" t="s">
        <v>109</v>
      </c>
      <c r="D790" s="325">
        <f>E790+F790</f>
        <v>0</v>
      </c>
      <c r="E790" s="325"/>
      <c r="F790" s="299">
        <v>0</v>
      </c>
      <c r="G790" s="325">
        <f>H790+I790</f>
        <v>0</v>
      </c>
      <c r="H790" s="325"/>
      <c r="I790" s="299">
        <v>0</v>
      </c>
      <c r="J790" s="325">
        <f>K790+L790</f>
        <v>0</v>
      </c>
      <c r="K790" s="325"/>
      <c r="L790" s="299">
        <v>0</v>
      </c>
      <c r="M790" s="325">
        <f>N790+O790</f>
        <v>0</v>
      </c>
      <c r="N790" s="325"/>
      <c r="O790" s="299">
        <v>0</v>
      </c>
    </row>
    <row r="791" spans="1:15" ht="18" customHeight="1">
      <c r="A791" s="303"/>
      <c r="B791" s="308"/>
      <c r="C791" s="310"/>
      <c r="D791" s="325"/>
      <c r="E791" s="325"/>
      <c r="F791" s="299"/>
      <c r="G791" s="325"/>
      <c r="H791" s="325"/>
      <c r="I791" s="299"/>
      <c r="J791" s="325"/>
      <c r="K791" s="325"/>
      <c r="L791" s="299"/>
      <c r="M791" s="325"/>
      <c r="N791" s="325"/>
      <c r="O791" s="299"/>
    </row>
    <row r="792" spans="1:15" ht="33.75" customHeight="1">
      <c r="A792" s="303"/>
      <c r="B792" s="308"/>
      <c r="C792" s="267" t="s">
        <v>3</v>
      </c>
      <c r="D792" s="325"/>
      <c r="E792" s="325"/>
      <c r="F792" s="299"/>
      <c r="G792" s="325"/>
      <c r="H792" s="325"/>
      <c r="I792" s="299"/>
      <c r="J792" s="325"/>
      <c r="K792" s="325"/>
      <c r="L792" s="299"/>
      <c r="M792" s="325"/>
      <c r="N792" s="325"/>
      <c r="O792" s="299"/>
    </row>
    <row r="793" spans="1:15" ht="13.5" customHeight="1">
      <c r="A793" s="303"/>
      <c r="B793" s="308"/>
      <c r="C793" s="261" t="s">
        <v>4</v>
      </c>
      <c r="D793" s="325"/>
      <c r="E793" s="325"/>
      <c r="F793" s="299"/>
      <c r="G793" s="325"/>
      <c r="H793" s="325"/>
      <c r="I793" s="299"/>
      <c r="J793" s="325"/>
      <c r="K793" s="325"/>
      <c r="L793" s="299"/>
      <c r="M793" s="325"/>
      <c r="N793" s="325"/>
      <c r="O793" s="299"/>
    </row>
    <row r="794" spans="1:15" ht="53.25" customHeight="1">
      <c r="A794" s="303"/>
      <c r="B794" s="308"/>
      <c r="C794" s="267" t="s">
        <v>110</v>
      </c>
      <c r="D794" s="325"/>
      <c r="E794" s="325"/>
      <c r="F794" s="299"/>
      <c r="G794" s="325"/>
      <c r="H794" s="325"/>
      <c r="I794" s="299"/>
      <c r="J794" s="325"/>
      <c r="K794" s="325"/>
      <c r="L794" s="299"/>
      <c r="M794" s="325"/>
      <c r="N794" s="325"/>
      <c r="O794" s="299"/>
    </row>
    <row r="795" spans="1:15" ht="38.25" customHeight="1">
      <c r="A795" s="303"/>
      <c r="B795" s="308"/>
      <c r="C795" s="261" t="s">
        <v>221</v>
      </c>
      <c r="D795" s="325"/>
      <c r="E795" s="325"/>
      <c r="F795" s="299"/>
      <c r="G795" s="325"/>
      <c r="H795" s="325"/>
      <c r="I795" s="299"/>
      <c r="J795" s="325"/>
      <c r="K795" s="325"/>
      <c r="L795" s="299"/>
      <c r="M795" s="325"/>
      <c r="N795" s="325"/>
      <c r="O795" s="299"/>
    </row>
    <row r="796" spans="1:15" ht="45.75" customHeight="1">
      <c r="A796" s="303"/>
      <c r="B796" s="308"/>
      <c r="C796" s="261" t="s">
        <v>280</v>
      </c>
      <c r="D796" s="325"/>
      <c r="E796" s="325"/>
      <c r="F796" s="299"/>
      <c r="G796" s="325"/>
      <c r="H796" s="325"/>
      <c r="I796" s="299"/>
      <c r="J796" s="325"/>
      <c r="K796" s="325"/>
      <c r="L796" s="299"/>
      <c r="M796" s="325"/>
      <c r="N796" s="325"/>
      <c r="O796" s="299"/>
    </row>
    <row r="797" spans="1:15" ht="35.25" customHeight="1">
      <c r="A797" s="303"/>
      <c r="B797" s="308"/>
      <c r="C797" s="261" t="s">
        <v>274</v>
      </c>
      <c r="D797" s="325"/>
      <c r="E797" s="325"/>
      <c r="F797" s="299"/>
      <c r="G797" s="325"/>
      <c r="H797" s="325"/>
      <c r="I797" s="299"/>
      <c r="J797" s="325"/>
      <c r="K797" s="325"/>
      <c r="L797" s="299"/>
      <c r="M797" s="325"/>
      <c r="N797" s="325"/>
      <c r="O797" s="299"/>
    </row>
    <row r="798" spans="1:15" ht="43.5" customHeight="1">
      <c r="A798" s="303"/>
      <c r="B798" s="308"/>
      <c r="C798" s="264" t="s">
        <v>275</v>
      </c>
      <c r="D798" s="325"/>
      <c r="E798" s="325"/>
      <c r="F798" s="299"/>
      <c r="G798" s="325"/>
      <c r="H798" s="325"/>
      <c r="I798" s="299"/>
      <c r="J798" s="325"/>
      <c r="K798" s="325"/>
      <c r="L798" s="299"/>
      <c r="M798" s="325"/>
      <c r="N798" s="325"/>
      <c r="O798" s="299"/>
    </row>
    <row r="799" spans="1:15" ht="46.5" customHeight="1">
      <c r="A799" s="303"/>
      <c r="B799" s="308"/>
      <c r="C799" s="261" t="s">
        <v>111</v>
      </c>
      <c r="D799" s="325"/>
      <c r="E799" s="325"/>
      <c r="F799" s="299"/>
      <c r="G799" s="325"/>
      <c r="H799" s="325"/>
      <c r="I799" s="299"/>
      <c r="J799" s="325"/>
      <c r="K799" s="325"/>
      <c r="L799" s="299"/>
      <c r="M799" s="325"/>
      <c r="N799" s="325"/>
      <c r="O799" s="299"/>
    </row>
    <row r="800" spans="1:15" ht="47.25" customHeight="1">
      <c r="A800" s="303"/>
      <c r="B800" s="308"/>
      <c r="C800" s="261" t="s">
        <v>277</v>
      </c>
      <c r="D800" s="325"/>
      <c r="E800" s="325"/>
      <c r="F800" s="299"/>
      <c r="G800" s="325"/>
      <c r="H800" s="325"/>
      <c r="I800" s="299"/>
      <c r="J800" s="325"/>
      <c r="K800" s="325"/>
      <c r="L800" s="299"/>
      <c r="M800" s="325"/>
      <c r="N800" s="325"/>
      <c r="O800" s="299"/>
    </row>
    <row r="801" spans="1:15" ht="62.25" customHeight="1">
      <c r="A801" s="303"/>
      <c r="B801" s="308"/>
      <c r="C801" s="267" t="s">
        <v>279</v>
      </c>
      <c r="D801" s="325"/>
      <c r="E801" s="325"/>
      <c r="F801" s="299"/>
      <c r="G801" s="325"/>
      <c r="H801" s="325"/>
      <c r="I801" s="299"/>
      <c r="J801" s="325"/>
      <c r="K801" s="325"/>
      <c r="L801" s="299"/>
      <c r="M801" s="325"/>
      <c r="N801" s="325"/>
      <c r="O801" s="299"/>
    </row>
    <row r="802" spans="1:15" ht="18" customHeight="1">
      <c r="A802" s="303"/>
      <c r="B802" s="308"/>
      <c r="C802" s="261" t="s">
        <v>5</v>
      </c>
      <c r="D802" s="325"/>
      <c r="E802" s="325"/>
      <c r="F802" s="299"/>
      <c r="G802" s="325"/>
      <c r="H802" s="325"/>
      <c r="I802" s="299"/>
      <c r="J802" s="325"/>
      <c r="K802" s="325"/>
      <c r="L802" s="299"/>
      <c r="M802" s="325"/>
      <c r="N802" s="325"/>
      <c r="O802" s="299"/>
    </row>
    <row r="803" spans="1:15" ht="18" customHeight="1" thickBot="1">
      <c r="A803" s="304"/>
      <c r="B803" s="309"/>
      <c r="C803" s="310" t="s">
        <v>223</v>
      </c>
      <c r="D803" s="325"/>
      <c r="E803" s="325"/>
      <c r="F803" s="299"/>
      <c r="G803" s="325"/>
      <c r="H803" s="325"/>
      <c r="I803" s="299"/>
      <c r="J803" s="325"/>
      <c r="K803" s="325"/>
      <c r="L803" s="299"/>
      <c r="M803" s="325"/>
      <c r="N803" s="325"/>
      <c r="O803" s="299"/>
    </row>
    <row r="804" spans="1:15" ht="19.5" customHeight="1">
      <c r="A804" s="28" t="s">
        <v>270</v>
      </c>
      <c r="B804" s="666" t="s">
        <v>593</v>
      </c>
      <c r="C804" s="274" t="s">
        <v>109</v>
      </c>
      <c r="D804" s="325">
        <f>E804+F804</f>
        <v>0</v>
      </c>
      <c r="E804" s="325"/>
      <c r="F804" s="299">
        <v>0</v>
      </c>
      <c r="G804" s="325">
        <f>H804+I804</f>
        <v>0</v>
      </c>
      <c r="H804" s="325"/>
      <c r="I804" s="299">
        <v>0</v>
      </c>
      <c r="J804" s="325">
        <f>K804+L804</f>
        <v>0</v>
      </c>
      <c r="K804" s="325"/>
      <c r="L804" s="299">
        <v>0</v>
      </c>
      <c r="M804" s="325">
        <f>N804+O804</f>
        <v>0</v>
      </c>
      <c r="N804" s="325"/>
      <c r="O804" s="299">
        <v>0</v>
      </c>
    </row>
    <row r="805" spans="1:15" ht="16.5" customHeight="1">
      <c r="A805" s="303"/>
      <c r="B805" s="667"/>
      <c r="C805" s="316"/>
      <c r="D805" s="299"/>
      <c r="E805" s="299"/>
      <c r="F805" s="299"/>
      <c r="G805" s="299"/>
      <c r="H805" s="299"/>
      <c r="I805" s="299"/>
      <c r="J805" s="299"/>
      <c r="K805" s="299"/>
      <c r="L805" s="299"/>
      <c r="M805" s="299"/>
      <c r="N805" s="299"/>
      <c r="O805" s="299"/>
    </row>
    <row r="806" spans="1:15" ht="31.5" customHeight="1">
      <c r="A806" s="303"/>
      <c r="B806" s="667"/>
      <c r="C806" s="274" t="s">
        <v>3</v>
      </c>
      <c r="D806" s="299"/>
      <c r="E806" s="299"/>
      <c r="F806" s="299"/>
      <c r="G806" s="299"/>
      <c r="H806" s="299"/>
      <c r="I806" s="299"/>
      <c r="J806" s="299"/>
      <c r="K806" s="299"/>
      <c r="L806" s="299"/>
      <c r="M806" s="299"/>
      <c r="N806" s="299"/>
      <c r="O806" s="299"/>
    </row>
    <row r="807" spans="1:15" ht="15" customHeight="1">
      <c r="A807" s="303"/>
      <c r="B807" s="667"/>
      <c r="C807" s="264" t="s">
        <v>4</v>
      </c>
      <c r="D807" s="299"/>
      <c r="E807" s="299"/>
      <c r="F807" s="299"/>
      <c r="G807" s="299"/>
      <c r="H807" s="299"/>
      <c r="I807" s="299"/>
      <c r="J807" s="299"/>
      <c r="K807" s="299"/>
      <c r="L807" s="299"/>
      <c r="M807" s="299"/>
      <c r="N807" s="299"/>
      <c r="O807" s="299"/>
    </row>
    <row r="808" spans="1:15" ht="54" customHeight="1">
      <c r="A808" s="303"/>
      <c r="B808" s="667"/>
      <c r="C808" s="274" t="s">
        <v>110</v>
      </c>
      <c r="D808" s="299"/>
      <c r="E808" s="299"/>
      <c r="F808" s="299"/>
      <c r="G808" s="299"/>
      <c r="H808" s="299"/>
      <c r="I808" s="299"/>
      <c r="J808" s="299"/>
      <c r="K808" s="299"/>
      <c r="L808" s="299"/>
      <c r="M808" s="299"/>
      <c r="N808" s="299"/>
      <c r="O808" s="299"/>
    </row>
    <row r="809" spans="1:15" ht="41.25" customHeight="1">
      <c r="A809" s="303"/>
      <c r="B809" s="667"/>
      <c r="C809" s="264" t="s">
        <v>221</v>
      </c>
      <c r="D809" s="299"/>
      <c r="E809" s="299"/>
      <c r="F809" s="299"/>
      <c r="G809" s="299"/>
      <c r="H809" s="299"/>
      <c r="I809" s="299"/>
      <c r="J809" s="299"/>
      <c r="K809" s="299"/>
      <c r="L809" s="299"/>
      <c r="M809" s="299"/>
      <c r="N809" s="299"/>
      <c r="O809" s="299"/>
    </row>
    <row r="810" spans="1:15" ht="49.5" customHeight="1">
      <c r="A810" s="303"/>
      <c r="B810" s="667"/>
      <c r="C810" s="264" t="s">
        <v>280</v>
      </c>
      <c r="D810" s="299"/>
      <c r="E810" s="299"/>
      <c r="F810" s="299"/>
      <c r="G810" s="299"/>
      <c r="H810" s="299"/>
      <c r="I810" s="299"/>
      <c r="J810" s="299"/>
      <c r="K810" s="299"/>
      <c r="L810" s="299"/>
      <c r="M810" s="299"/>
      <c r="N810" s="299"/>
      <c r="O810" s="299"/>
    </row>
    <row r="811" spans="1:15" ht="39.75" customHeight="1">
      <c r="A811" s="303"/>
      <c r="B811" s="667"/>
      <c r="C811" s="264" t="s">
        <v>274</v>
      </c>
      <c r="D811" s="299"/>
      <c r="E811" s="299"/>
      <c r="F811" s="299"/>
      <c r="G811" s="299"/>
      <c r="H811" s="299"/>
      <c r="I811" s="299"/>
      <c r="J811" s="299"/>
      <c r="K811" s="299"/>
      <c r="L811" s="299"/>
      <c r="M811" s="299"/>
      <c r="N811" s="299"/>
      <c r="O811" s="299"/>
    </row>
    <row r="812" spans="1:15" ht="48" customHeight="1">
      <c r="A812" s="303"/>
      <c r="B812" s="667"/>
      <c r="C812" s="264" t="s">
        <v>275</v>
      </c>
      <c r="D812" s="299"/>
      <c r="E812" s="299"/>
      <c r="F812" s="299"/>
      <c r="G812" s="299"/>
      <c r="H812" s="299"/>
      <c r="I812" s="299"/>
      <c r="J812" s="299"/>
      <c r="K812" s="299"/>
      <c r="L812" s="299"/>
      <c r="M812" s="299"/>
      <c r="N812" s="299"/>
      <c r="O812" s="299"/>
    </row>
    <row r="813" spans="1:15" ht="35.25" customHeight="1">
      <c r="A813" s="303"/>
      <c r="B813" s="308"/>
      <c r="C813" s="264" t="s">
        <v>111</v>
      </c>
      <c r="D813" s="299"/>
      <c r="E813" s="299"/>
      <c r="F813" s="299"/>
      <c r="G813" s="299"/>
      <c r="H813" s="299"/>
      <c r="I813" s="299"/>
      <c r="J813" s="299"/>
      <c r="K813" s="299"/>
      <c r="L813" s="299"/>
      <c r="M813" s="299"/>
      <c r="N813" s="299"/>
      <c r="O813" s="299"/>
    </row>
    <row r="814" spans="1:15" ht="48.75" customHeight="1">
      <c r="A814" s="303"/>
      <c r="B814" s="308"/>
      <c r="C814" s="264" t="s">
        <v>277</v>
      </c>
      <c r="D814" s="299"/>
      <c r="E814" s="299"/>
      <c r="F814" s="299"/>
      <c r="G814" s="299"/>
      <c r="H814" s="299"/>
      <c r="I814" s="299"/>
      <c r="J814" s="299"/>
      <c r="K814" s="299"/>
      <c r="L814" s="299"/>
      <c r="M814" s="299"/>
      <c r="N814" s="299"/>
      <c r="O814" s="299"/>
    </row>
    <row r="815" spans="1:15" ht="53.25" customHeight="1">
      <c r="A815" s="303"/>
      <c r="B815" s="308"/>
      <c r="C815" s="274" t="s">
        <v>279</v>
      </c>
      <c r="D815" s="299"/>
      <c r="E815" s="299"/>
      <c r="F815" s="299"/>
      <c r="G815" s="299"/>
      <c r="H815" s="299"/>
      <c r="I815" s="299"/>
      <c r="J815" s="299"/>
      <c r="K815" s="299"/>
      <c r="L815" s="299"/>
      <c r="M815" s="299"/>
      <c r="N815" s="299"/>
      <c r="O815" s="299"/>
    </row>
    <row r="816" spans="1:15" ht="17.25" customHeight="1">
      <c r="A816" s="303"/>
      <c r="B816" s="308"/>
      <c r="C816" s="264" t="s">
        <v>5</v>
      </c>
      <c r="D816" s="299"/>
      <c r="E816" s="299"/>
      <c r="F816" s="299"/>
      <c r="G816" s="299"/>
      <c r="H816" s="299"/>
      <c r="I816" s="299"/>
      <c r="J816" s="299"/>
      <c r="K816" s="299"/>
      <c r="L816" s="299"/>
      <c r="M816" s="299"/>
      <c r="N816" s="299"/>
      <c r="O816" s="299"/>
    </row>
    <row r="817" spans="1:15" ht="17.25" customHeight="1" thickBot="1">
      <c r="A817" s="304"/>
      <c r="B817" s="309"/>
      <c r="C817" s="310" t="s">
        <v>223</v>
      </c>
      <c r="D817" s="299">
        <v>0</v>
      </c>
      <c r="E817" s="299"/>
      <c r="F817" s="299">
        <v>0</v>
      </c>
      <c r="G817" s="299">
        <v>0</v>
      </c>
      <c r="H817" s="299"/>
      <c r="I817" s="299">
        <v>0</v>
      </c>
      <c r="J817" s="299">
        <v>0</v>
      </c>
      <c r="K817" s="299"/>
      <c r="L817" s="299">
        <v>0</v>
      </c>
      <c r="M817" s="299">
        <v>0</v>
      </c>
      <c r="N817" s="299"/>
      <c r="O817" s="299">
        <v>0</v>
      </c>
    </row>
    <row r="818" spans="1:15" ht="6.75" customHeight="1"/>
    <row r="819" spans="1:15" ht="15" customHeight="1">
      <c r="A819" s="668" t="s">
        <v>282</v>
      </c>
      <c r="B819" s="669"/>
      <c r="C819" s="669"/>
      <c r="D819" s="669"/>
      <c r="E819" s="669"/>
      <c r="F819" s="669"/>
      <c r="G819" s="669"/>
      <c r="H819" s="669"/>
      <c r="I819" s="669"/>
      <c r="J819" s="669"/>
      <c r="K819" s="669"/>
      <c r="L819" s="669"/>
      <c r="M819" s="669"/>
      <c r="N819" s="669"/>
      <c r="O819" s="669"/>
    </row>
    <row r="820" spans="1:15" ht="8" customHeight="1"/>
    <row r="821" spans="1:15" ht="12.5" customHeight="1">
      <c r="B821" s="280" t="s">
        <v>300</v>
      </c>
    </row>
    <row r="822" spans="1:15" ht="8" customHeight="1"/>
    <row r="823" spans="1:15" ht="8" customHeight="1"/>
    <row r="824" spans="1:15">
      <c r="A824" s="670" t="s">
        <v>67</v>
      </c>
      <c r="B824" s="670"/>
      <c r="C824" s="670"/>
      <c r="D824" s="670"/>
      <c r="E824" s="670"/>
      <c r="F824" s="302"/>
      <c r="G824" s="302"/>
      <c r="H824" s="302"/>
      <c r="I824" s="40"/>
      <c r="J824" s="30"/>
      <c r="K824" s="30"/>
    </row>
    <row r="825" spans="1:15">
      <c r="A825" s="670" t="s">
        <v>68</v>
      </c>
      <c r="B825" s="670"/>
      <c r="C825" s="670"/>
      <c r="D825" s="670"/>
      <c r="E825" s="670"/>
      <c r="F825" s="302"/>
      <c r="G825" s="302"/>
      <c r="H825" s="302"/>
      <c r="I825" s="40" t="s">
        <v>62</v>
      </c>
      <c r="J825" s="30"/>
      <c r="K825" s="30"/>
    </row>
    <row r="826" spans="1:15">
      <c r="A826" s="13"/>
      <c r="B826" s="282"/>
      <c r="C826" s="255"/>
      <c r="D826" s="13"/>
      <c r="E826" s="13"/>
      <c r="F826" s="13"/>
      <c r="G826" s="13"/>
      <c r="H826" s="13"/>
      <c r="I826" s="13"/>
    </row>
  </sheetData>
  <mergeCells count="1879">
    <mergeCell ref="A10:A11"/>
    <mergeCell ref="B10:B11"/>
    <mergeCell ref="C10:C11"/>
    <mergeCell ref="D10:D11"/>
    <mergeCell ref="E10:E11"/>
    <mergeCell ref="F10:F11"/>
    <mergeCell ref="J5:L5"/>
    <mergeCell ref="M5:O5"/>
    <mergeCell ref="D6:D7"/>
    <mergeCell ref="E6:F6"/>
    <mergeCell ref="G6:G7"/>
    <mergeCell ref="H6:I6"/>
    <mergeCell ref="J6:J7"/>
    <mergeCell ref="K6:L6"/>
    <mergeCell ref="M6:M7"/>
    <mergeCell ref="N6:O6"/>
    <mergeCell ref="N1:O1"/>
    <mergeCell ref="A2:O2"/>
    <mergeCell ref="A4:A7"/>
    <mergeCell ref="B4:B7"/>
    <mergeCell ref="C4:C7"/>
    <mergeCell ref="D4:O4"/>
    <mergeCell ref="D5:F5"/>
    <mergeCell ref="G5:I5"/>
    <mergeCell ref="N12:N13"/>
    <mergeCell ref="O12:O13"/>
    <mergeCell ref="A14:A15"/>
    <mergeCell ref="B14:B15"/>
    <mergeCell ref="C14:C15"/>
    <mergeCell ref="D14:D15"/>
    <mergeCell ref="E14:E15"/>
    <mergeCell ref="F14:F15"/>
    <mergeCell ref="G14:G15"/>
    <mergeCell ref="H14:H15"/>
    <mergeCell ref="H12:H13"/>
    <mergeCell ref="I12:I13"/>
    <mergeCell ref="J12:J13"/>
    <mergeCell ref="K12:K13"/>
    <mergeCell ref="L12:L13"/>
    <mergeCell ref="M12:M13"/>
    <mergeCell ref="M10:M11"/>
    <mergeCell ref="N10:N11"/>
    <mergeCell ref="O10:O11"/>
    <mergeCell ref="A12:A13"/>
    <mergeCell ref="B12:B13"/>
    <mergeCell ref="C12:C13"/>
    <mergeCell ref="D12:D13"/>
    <mergeCell ref="E12:E13"/>
    <mergeCell ref="F12:F13"/>
    <mergeCell ref="G12:G13"/>
    <mergeCell ref="G10:G11"/>
    <mergeCell ref="H10:H11"/>
    <mergeCell ref="I10:I11"/>
    <mergeCell ref="J10:J11"/>
    <mergeCell ref="K10:K11"/>
    <mergeCell ref="L10:L11"/>
    <mergeCell ref="A18:A19"/>
    <mergeCell ref="B18:B19"/>
    <mergeCell ref="C18:C19"/>
    <mergeCell ref="D18:D19"/>
    <mergeCell ref="E18:E19"/>
    <mergeCell ref="F18:F19"/>
    <mergeCell ref="J16:J17"/>
    <mergeCell ref="K16:K17"/>
    <mergeCell ref="L16:L17"/>
    <mergeCell ref="M16:M17"/>
    <mergeCell ref="N16:N17"/>
    <mergeCell ref="O16:O17"/>
    <mergeCell ref="O14:O15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I14:I15"/>
    <mergeCell ref="J14:J15"/>
    <mergeCell ref="K14:K15"/>
    <mergeCell ref="L14:L15"/>
    <mergeCell ref="M14:M15"/>
    <mergeCell ref="N14:N15"/>
    <mergeCell ref="J20:J21"/>
    <mergeCell ref="K20:K21"/>
    <mergeCell ref="L20:L21"/>
    <mergeCell ref="M20:M21"/>
    <mergeCell ref="N20:N21"/>
    <mergeCell ref="O20:O21"/>
    <mergeCell ref="M18:M19"/>
    <mergeCell ref="N18:N19"/>
    <mergeCell ref="O18:O19"/>
    <mergeCell ref="C20:C21"/>
    <mergeCell ref="D20:D21"/>
    <mergeCell ref="E20:E21"/>
    <mergeCell ref="F20:F21"/>
    <mergeCell ref="G20:G21"/>
    <mergeCell ref="H20:H21"/>
    <mergeCell ref="I20:I21"/>
    <mergeCell ref="G18:G19"/>
    <mergeCell ref="H18:H19"/>
    <mergeCell ref="I18:I19"/>
    <mergeCell ref="J18:J19"/>
    <mergeCell ref="K18:K19"/>
    <mergeCell ref="L18:L19"/>
    <mergeCell ref="J24:J25"/>
    <mergeCell ref="K24:K25"/>
    <mergeCell ref="L24:L25"/>
    <mergeCell ref="M24:M25"/>
    <mergeCell ref="N24:N25"/>
    <mergeCell ref="O24:O25"/>
    <mergeCell ref="O22:O23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I22:I23"/>
    <mergeCell ref="J22:J23"/>
    <mergeCell ref="K22:K23"/>
    <mergeCell ref="L22:L23"/>
    <mergeCell ref="M22:M23"/>
    <mergeCell ref="N22:N23"/>
    <mergeCell ref="C22:C23"/>
    <mergeCell ref="D22:D23"/>
    <mergeCell ref="E22:E23"/>
    <mergeCell ref="F22:F23"/>
    <mergeCell ref="G22:G23"/>
    <mergeCell ref="H22:H23"/>
    <mergeCell ref="J28:J29"/>
    <mergeCell ref="K28:K29"/>
    <mergeCell ref="L28:L29"/>
    <mergeCell ref="M28:M29"/>
    <mergeCell ref="N28:N29"/>
    <mergeCell ref="O28:O29"/>
    <mergeCell ref="O26:O27"/>
    <mergeCell ref="A28:A29"/>
    <mergeCell ref="B28:B29"/>
    <mergeCell ref="C28:C29"/>
    <mergeCell ref="D28:D29"/>
    <mergeCell ref="E28:E29"/>
    <mergeCell ref="F28:F29"/>
    <mergeCell ref="G28:G29"/>
    <mergeCell ref="H28:H29"/>
    <mergeCell ref="I28:I29"/>
    <mergeCell ref="I26:I27"/>
    <mergeCell ref="J26:J27"/>
    <mergeCell ref="K26:K27"/>
    <mergeCell ref="L26:L27"/>
    <mergeCell ref="M26:M27"/>
    <mergeCell ref="N26:N27"/>
    <mergeCell ref="C26:C27"/>
    <mergeCell ref="D26:D27"/>
    <mergeCell ref="E26:E27"/>
    <mergeCell ref="F26:F27"/>
    <mergeCell ref="G26:G27"/>
    <mergeCell ref="H26:H27"/>
    <mergeCell ref="M31:M32"/>
    <mergeCell ref="N31:N32"/>
    <mergeCell ref="O31:O32"/>
    <mergeCell ref="C37:C38"/>
    <mergeCell ref="D37:D38"/>
    <mergeCell ref="E37:E38"/>
    <mergeCell ref="F37:F38"/>
    <mergeCell ref="G37:G38"/>
    <mergeCell ref="G31:G32"/>
    <mergeCell ref="H31:H32"/>
    <mergeCell ref="I31:I32"/>
    <mergeCell ref="J31:J32"/>
    <mergeCell ref="K31:K32"/>
    <mergeCell ref="L31:L32"/>
    <mergeCell ref="A31:A32"/>
    <mergeCell ref="B31:B32"/>
    <mergeCell ref="C31:C32"/>
    <mergeCell ref="D31:D32"/>
    <mergeCell ref="E31:E32"/>
    <mergeCell ref="F31:F32"/>
    <mergeCell ref="K39:K40"/>
    <mergeCell ref="L39:L40"/>
    <mergeCell ref="M39:M40"/>
    <mergeCell ref="N39:N40"/>
    <mergeCell ref="O39:O40"/>
    <mergeCell ref="C42:C43"/>
    <mergeCell ref="D42:D43"/>
    <mergeCell ref="E42:E43"/>
    <mergeCell ref="F42:F43"/>
    <mergeCell ref="G42:G43"/>
    <mergeCell ref="N37:N38"/>
    <mergeCell ref="O37:O38"/>
    <mergeCell ref="C39:C40"/>
    <mergeCell ref="D39:D40"/>
    <mergeCell ref="E39:E40"/>
    <mergeCell ref="F39:F40"/>
    <mergeCell ref="G39:G40"/>
    <mergeCell ref="H39:H40"/>
    <mergeCell ref="I39:I40"/>
    <mergeCell ref="J39:J40"/>
    <mergeCell ref="H37:H38"/>
    <mergeCell ref="I37:I38"/>
    <mergeCell ref="J37:J38"/>
    <mergeCell ref="K37:K38"/>
    <mergeCell ref="L37:L38"/>
    <mergeCell ref="M37:M38"/>
    <mergeCell ref="K44:K45"/>
    <mergeCell ref="L44:L45"/>
    <mergeCell ref="M44:M45"/>
    <mergeCell ref="N44:N45"/>
    <mergeCell ref="O44:O45"/>
    <mergeCell ref="C46:C47"/>
    <mergeCell ref="D46:D47"/>
    <mergeCell ref="E46:E47"/>
    <mergeCell ref="F46:F47"/>
    <mergeCell ref="G46:G47"/>
    <mergeCell ref="N42:N43"/>
    <mergeCell ref="O42:O43"/>
    <mergeCell ref="C44:C45"/>
    <mergeCell ref="D44:D45"/>
    <mergeCell ref="E44:E45"/>
    <mergeCell ref="F44:F45"/>
    <mergeCell ref="G44:G45"/>
    <mergeCell ref="H44:H45"/>
    <mergeCell ref="I44:I45"/>
    <mergeCell ref="J44:J45"/>
    <mergeCell ref="H42:H43"/>
    <mergeCell ref="I42:I43"/>
    <mergeCell ref="J42:J43"/>
    <mergeCell ref="K42:K43"/>
    <mergeCell ref="L42:L43"/>
    <mergeCell ref="M42:M43"/>
    <mergeCell ref="K50:K51"/>
    <mergeCell ref="L50:L51"/>
    <mergeCell ref="M50:M51"/>
    <mergeCell ref="N50:N51"/>
    <mergeCell ref="O50:O51"/>
    <mergeCell ref="C53:C54"/>
    <mergeCell ref="D53:D54"/>
    <mergeCell ref="E53:E54"/>
    <mergeCell ref="F53:F54"/>
    <mergeCell ref="G53:G54"/>
    <mergeCell ref="A34:A54"/>
    <mergeCell ref="B34:B54"/>
    <mergeCell ref="L59:L60"/>
    <mergeCell ref="M59:M60"/>
    <mergeCell ref="N59:N60"/>
    <mergeCell ref="O59:O60"/>
    <mergeCell ref="N46:N47"/>
    <mergeCell ref="O46:O47"/>
    <mergeCell ref="C50:C51"/>
    <mergeCell ref="D50:D51"/>
    <mergeCell ref="E50:E51"/>
    <mergeCell ref="F50:F51"/>
    <mergeCell ref="G50:G51"/>
    <mergeCell ref="H50:H51"/>
    <mergeCell ref="I50:I51"/>
    <mergeCell ref="J50:J51"/>
    <mergeCell ref="H46:H47"/>
    <mergeCell ref="I46:I47"/>
    <mergeCell ref="J46:J47"/>
    <mergeCell ref="K46:K47"/>
    <mergeCell ref="L46:L47"/>
    <mergeCell ref="M46:M47"/>
    <mergeCell ref="O57:O58"/>
    <mergeCell ref="C59:C60"/>
    <mergeCell ref="D59:D60"/>
    <mergeCell ref="E59:E60"/>
    <mergeCell ref="F59:F60"/>
    <mergeCell ref="G59:G60"/>
    <mergeCell ref="H59:H60"/>
    <mergeCell ref="I59:I60"/>
    <mergeCell ref="J59:J60"/>
    <mergeCell ref="K59:K60"/>
    <mergeCell ref="I57:I58"/>
    <mergeCell ref="J57:J58"/>
    <mergeCell ref="K57:K58"/>
    <mergeCell ref="L57:L58"/>
    <mergeCell ref="M57:M58"/>
    <mergeCell ref="N57:N58"/>
    <mergeCell ref="N53:N54"/>
    <mergeCell ref="O53:O54"/>
    <mergeCell ref="C57:C58"/>
    <mergeCell ref="D57:D58"/>
    <mergeCell ref="E57:E58"/>
    <mergeCell ref="F57:F58"/>
    <mergeCell ref="G57:G58"/>
    <mergeCell ref="H57:H58"/>
    <mergeCell ref="H53:H54"/>
    <mergeCell ref="I53:I54"/>
    <mergeCell ref="J53:J54"/>
    <mergeCell ref="K53:K54"/>
    <mergeCell ref="L53:L54"/>
    <mergeCell ref="M53:M54"/>
    <mergeCell ref="L63:L64"/>
    <mergeCell ref="M63:M64"/>
    <mergeCell ref="N63:N64"/>
    <mergeCell ref="O63:O64"/>
    <mergeCell ref="C65:C66"/>
    <mergeCell ref="D65:D66"/>
    <mergeCell ref="E65:E66"/>
    <mergeCell ref="F65:F66"/>
    <mergeCell ref="G65:G66"/>
    <mergeCell ref="H65:H66"/>
    <mergeCell ref="O61:O62"/>
    <mergeCell ref="C63:C64"/>
    <mergeCell ref="D63:D64"/>
    <mergeCell ref="E63:E64"/>
    <mergeCell ref="F63:F64"/>
    <mergeCell ref="G63:G64"/>
    <mergeCell ref="H63:H64"/>
    <mergeCell ref="I63:I64"/>
    <mergeCell ref="J63:J64"/>
    <mergeCell ref="K63:K64"/>
    <mergeCell ref="I61:I62"/>
    <mergeCell ref="J61:J62"/>
    <mergeCell ref="K61:K62"/>
    <mergeCell ref="L61:L62"/>
    <mergeCell ref="M61:M62"/>
    <mergeCell ref="N61:N62"/>
    <mergeCell ref="C61:C62"/>
    <mergeCell ref="D61:D62"/>
    <mergeCell ref="E61:E62"/>
    <mergeCell ref="F61:F62"/>
    <mergeCell ref="G61:G62"/>
    <mergeCell ref="H61:H62"/>
    <mergeCell ref="L67:L68"/>
    <mergeCell ref="M67:M68"/>
    <mergeCell ref="N67:N68"/>
    <mergeCell ref="O67:O68"/>
    <mergeCell ref="C69:C70"/>
    <mergeCell ref="D69:D70"/>
    <mergeCell ref="E69:E70"/>
    <mergeCell ref="F69:F70"/>
    <mergeCell ref="G69:G70"/>
    <mergeCell ref="H69:H70"/>
    <mergeCell ref="O65:O66"/>
    <mergeCell ref="C67:C68"/>
    <mergeCell ref="D67:D68"/>
    <mergeCell ref="E67:E68"/>
    <mergeCell ref="F67:F68"/>
    <mergeCell ref="G67:G68"/>
    <mergeCell ref="H67:H68"/>
    <mergeCell ref="I67:I68"/>
    <mergeCell ref="J67:J68"/>
    <mergeCell ref="K67:K68"/>
    <mergeCell ref="I65:I66"/>
    <mergeCell ref="J65:J66"/>
    <mergeCell ref="K65:K66"/>
    <mergeCell ref="L65:L66"/>
    <mergeCell ref="M65:M66"/>
    <mergeCell ref="N65:N66"/>
    <mergeCell ref="M71:M72"/>
    <mergeCell ref="N71:N72"/>
    <mergeCell ref="O71:O72"/>
    <mergeCell ref="C73:C74"/>
    <mergeCell ref="D73:D74"/>
    <mergeCell ref="E73:E74"/>
    <mergeCell ref="F73:F74"/>
    <mergeCell ref="G73:G74"/>
    <mergeCell ref="H73:H74"/>
    <mergeCell ref="O69:O70"/>
    <mergeCell ref="C71:C72"/>
    <mergeCell ref="D71:D72"/>
    <mergeCell ref="E71:E72"/>
    <mergeCell ref="F71:F72"/>
    <mergeCell ref="G71:G72"/>
    <mergeCell ref="H71:H72"/>
    <mergeCell ref="I71:I72"/>
    <mergeCell ref="J71:J72"/>
    <mergeCell ref="K71:K72"/>
    <mergeCell ref="I69:I70"/>
    <mergeCell ref="J69:J70"/>
    <mergeCell ref="K69:K70"/>
    <mergeCell ref="L69:L70"/>
    <mergeCell ref="M69:M70"/>
    <mergeCell ref="N69:N70"/>
    <mergeCell ref="O85:O86"/>
    <mergeCell ref="A56:A80"/>
    <mergeCell ref="B56:B80"/>
    <mergeCell ref="O81:O83"/>
    <mergeCell ref="C85:C86"/>
    <mergeCell ref="L75:L76"/>
    <mergeCell ref="M75:M76"/>
    <mergeCell ref="N75:N76"/>
    <mergeCell ref="O75:O76"/>
    <mergeCell ref="C77:C78"/>
    <mergeCell ref="D77:D78"/>
    <mergeCell ref="E77:E78"/>
    <mergeCell ref="F77:F78"/>
    <mergeCell ref="G77:G78"/>
    <mergeCell ref="H77:H78"/>
    <mergeCell ref="O73:O74"/>
    <mergeCell ref="C75:C76"/>
    <mergeCell ref="D75:D76"/>
    <mergeCell ref="E75:E76"/>
    <mergeCell ref="F75:F76"/>
    <mergeCell ref="G75:G76"/>
    <mergeCell ref="H75:H76"/>
    <mergeCell ref="I75:I76"/>
    <mergeCell ref="J75:J76"/>
    <mergeCell ref="K75:K76"/>
    <mergeCell ref="I73:I74"/>
    <mergeCell ref="J73:J74"/>
    <mergeCell ref="K73:K74"/>
    <mergeCell ref="L73:L74"/>
    <mergeCell ref="M73:M74"/>
    <mergeCell ref="N73:N74"/>
    <mergeCell ref="L71:L72"/>
    <mergeCell ref="O87:O88"/>
    <mergeCell ref="L79:L80"/>
    <mergeCell ref="M79:M80"/>
    <mergeCell ref="N79:N80"/>
    <mergeCell ref="O79:O80"/>
    <mergeCell ref="A81:A83"/>
    <mergeCell ref="B81:B90"/>
    <mergeCell ref="C81:C83"/>
    <mergeCell ref="D81:D83"/>
    <mergeCell ref="E81:E83"/>
    <mergeCell ref="F81:F83"/>
    <mergeCell ref="O77:O78"/>
    <mergeCell ref="C79:C80"/>
    <mergeCell ref="D79:D80"/>
    <mergeCell ref="E79:E80"/>
    <mergeCell ref="F79:F80"/>
    <mergeCell ref="G79:G80"/>
    <mergeCell ref="H79:H80"/>
    <mergeCell ref="I79:I80"/>
    <mergeCell ref="J79:J80"/>
    <mergeCell ref="K79:K80"/>
    <mergeCell ref="I77:I78"/>
    <mergeCell ref="J77:J78"/>
    <mergeCell ref="K77:K78"/>
    <mergeCell ref="L77:L78"/>
    <mergeCell ref="M77:M78"/>
    <mergeCell ref="N77:N78"/>
    <mergeCell ref="J85:J86"/>
    <mergeCell ref="K85:K86"/>
    <mergeCell ref="L85:L86"/>
    <mergeCell ref="M85:M86"/>
    <mergeCell ref="N85:N86"/>
    <mergeCell ref="I89:I90"/>
    <mergeCell ref="J89:J90"/>
    <mergeCell ref="K89:K90"/>
    <mergeCell ref="I87:I88"/>
    <mergeCell ref="J87:J88"/>
    <mergeCell ref="K87:K88"/>
    <mergeCell ref="L87:L88"/>
    <mergeCell ref="M87:M88"/>
    <mergeCell ref="N87:N88"/>
    <mergeCell ref="C87:C88"/>
    <mergeCell ref="D87:D88"/>
    <mergeCell ref="E87:E88"/>
    <mergeCell ref="F87:F88"/>
    <mergeCell ref="G87:G88"/>
    <mergeCell ref="H87:H88"/>
    <mergeCell ref="M81:M83"/>
    <mergeCell ref="N81:N83"/>
    <mergeCell ref="D85:D86"/>
    <mergeCell ref="E85:E86"/>
    <mergeCell ref="F85:F86"/>
    <mergeCell ref="G85:G86"/>
    <mergeCell ref="H85:H86"/>
    <mergeCell ref="I85:I86"/>
    <mergeCell ref="G81:G83"/>
    <mergeCell ref="H81:H83"/>
    <mergeCell ref="I81:I83"/>
    <mergeCell ref="J81:J83"/>
    <mergeCell ref="K81:K83"/>
    <mergeCell ref="L81:L83"/>
    <mergeCell ref="O91:O92"/>
    <mergeCell ref="C93:C94"/>
    <mergeCell ref="D93:D94"/>
    <mergeCell ref="E93:E94"/>
    <mergeCell ref="F93:F94"/>
    <mergeCell ref="G93:G94"/>
    <mergeCell ref="H93:H94"/>
    <mergeCell ref="I93:I94"/>
    <mergeCell ref="J93:J94"/>
    <mergeCell ref="K93:K94"/>
    <mergeCell ref="I91:I92"/>
    <mergeCell ref="J91:J92"/>
    <mergeCell ref="K91:K92"/>
    <mergeCell ref="L91:L92"/>
    <mergeCell ref="M91:M92"/>
    <mergeCell ref="N91:N92"/>
    <mergeCell ref="L89:L90"/>
    <mergeCell ref="M89:M90"/>
    <mergeCell ref="N89:N90"/>
    <mergeCell ref="O89:O90"/>
    <mergeCell ref="C91:C92"/>
    <mergeCell ref="D91:D92"/>
    <mergeCell ref="E91:E92"/>
    <mergeCell ref="F91:F92"/>
    <mergeCell ref="G91:G92"/>
    <mergeCell ref="H91:H92"/>
    <mergeCell ref="C89:C90"/>
    <mergeCell ref="D89:D90"/>
    <mergeCell ref="E89:E90"/>
    <mergeCell ref="F89:F90"/>
    <mergeCell ref="G89:G90"/>
    <mergeCell ref="H89:H90"/>
    <mergeCell ref="O95:O96"/>
    <mergeCell ref="P95:P96"/>
    <mergeCell ref="C97:C98"/>
    <mergeCell ref="D97:D98"/>
    <mergeCell ref="E97:E98"/>
    <mergeCell ref="F97:F98"/>
    <mergeCell ref="G97:G98"/>
    <mergeCell ref="H97:H98"/>
    <mergeCell ref="I97:I98"/>
    <mergeCell ref="J97:J98"/>
    <mergeCell ref="I95:I96"/>
    <mergeCell ref="J95:J96"/>
    <mergeCell ref="K95:K96"/>
    <mergeCell ref="L95:L96"/>
    <mergeCell ref="M95:M96"/>
    <mergeCell ref="N95:N96"/>
    <mergeCell ref="L93:L94"/>
    <mergeCell ref="M93:M94"/>
    <mergeCell ref="N93:N94"/>
    <mergeCell ref="O93:O94"/>
    <mergeCell ref="C95:C96"/>
    <mergeCell ref="D95:D96"/>
    <mergeCell ref="E95:E96"/>
    <mergeCell ref="F95:F96"/>
    <mergeCell ref="G95:G96"/>
    <mergeCell ref="H95:H96"/>
    <mergeCell ref="N99:N100"/>
    <mergeCell ref="O99:O100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H99:H100"/>
    <mergeCell ref="I99:I100"/>
    <mergeCell ref="J99:J100"/>
    <mergeCell ref="K99:K100"/>
    <mergeCell ref="L99:L100"/>
    <mergeCell ref="M99:M100"/>
    <mergeCell ref="K97:K98"/>
    <mergeCell ref="L97:L98"/>
    <mergeCell ref="M97:M98"/>
    <mergeCell ref="N97:N98"/>
    <mergeCell ref="O97:O98"/>
    <mergeCell ref="C99:C100"/>
    <mergeCell ref="D99:D100"/>
    <mergeCell ref="E99:E100"/>
    <mergeCell ref="F99:F100"/>
    <mergeCell ref="G99:G100"/>
    <mergeCell ref="N103:N104"/>
    <mergeCell ref="O103:O104"/>
    <mergeCell ref="C109:C110"/>
    <mergeCell ref="D109:D110"/>
    <mergeCell ref="E109:E110"/>
    <mergeCell ref="F109:F110"/>
    <mergeCell ref="G109:G110"/>
    <mergeCell ref="H109:H110"/>
    <mergeCell ref="I109:I110"/>
    <mergeCell ref="J109:J110"/>
    <mergeCell ref="H103:H104"/>
    <mergeCell ref="I103:I104"/>
    <mergeCell ref="J103:J104"/>
    <mergeCell ref="K103:K104"/>
    <mergeCell ref="L103:L104"/>
    <mergeCell ref="M103:M104"/>
    <mergeCell ref="K101:K102"/>
    <mergeCell ref="L101:L102"/>
    <mergeCell ref="M101:M102"/>
    <mergeCell ref="N101:N102"/>
    <mergeCell ref="O101:O102"/>
    <mergeCell ref="C103:C104"/>
    <mergeCell ref="D103:D104"/>
    <mergeCell ref="E103:E104"/>
    <mergeCell ref="F103:F104"/>
    <mergeCell ref="G103:G104"/>
    <mergeCell ref="N111:N112"/>
    <mergeCell ref="O111:O112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H111:H112"/>
    <mergeCell ref="I111:I112"/>
    <mergeCell ref="J111:J112"/>
    <mergeCell ref="K111:K112"/>
    <mergeCell ref="L111:L112"/>
    <mergeCell ref="M111:M112"/>
    <mergeCell ref="K109:K110"/>
    <mergeCell ref="L109:L110"/>
    <mergeCell ref="M109:M110"/>
    <mergeCell ref="N109:N110"/>
    <mergeCell ref="O109:O110"/>
    <mergeCell ref="C111:C112"/>
    <mergeCell ref="D111:D112"/>
    <mergeCell ref="E111:E112"/>
    <mergeCell ref="F111:F112"/>
    <mergeCell ref="G111:G112"/>
    <mergeCell ref="N115:N116"/>
    <mergeCell ref="O115:O116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H115:H116"/>
    <mergeCell ref="I115:I116"/>
    <mergeCell ref="J115:J116"/>
    <mergeCell ref="K115:K116"/>
    <mergeCell ref="L115:L116"/>
    <mergeCell ref="M115:M116"/>
    <mergeCell ref="K113:K114"/>
    <mergeCell ref="L113:L114"/>
    <mergeCell ref="M113:M114"/>
    <mergeCell ref="N113:N114"/>
    <mergeCell ref="O113:O114"/>
    <mergeCell ref="C115:C116"/>
    <mergeCell ref="D115:D116"/>
    <mergeCell ref="E115:E116"/>
    <mergeCell ref="F115:F116"/>
    <mergeCell ref="G115:G116"/>
    <mergeCell ref="N119:N120"/>
    <mergeCell ref="O119:O120"/>
    <mergeCell ref="C121:C122"/>
    <mergeCell ref="D121:D122"/>
    <mergeCell ref="E121:E122"/>
    <mergeCell ref="F121:F122"/>
    <mergeCell ref="G121:G122"/>
    <mergeCell ref="H121:H122"/>
    <mergeCell ref="I121:I122"/>
    <mergeCell ref="J121:J122"/>
    <mergeCell ref="H119:H120"/>
    <mergeCell ref="I119:I120"/>
    <mergeCell ref="J119:J120"/>
    <mergeCell ref="K119:K120"/>
    <mergeCell ref="L119:L120"/>
    <mergeCell ref="M119:M120"/>
    <mergeCell ref="K117:K118"/>
    <mergeCell ref="L117:L118"/>
    <mergeCell ref="M117:M118"/>
    <mergeCell ref="N117:N118"/>
    <mergeCell ref="O117:O118"/>
    <mergeCell ref="C119:C120"/>
    <mergeCell ref="D119:D120"/>
    <mergeCell ref="E119:E120"/>
    <mergeCell ref="F119:F120"/>
    <mergeCell ref="G119:G120"/>
    <mergeCell ref="N123:N124"/>
    <mergeCell ref="O123:O124"/>
    <mergeCell ref="C125:C126"/>
    <mergeCell ref="D125:D126"/>
    <mergeCell ref="E125:E126"/>
    <mergeCell ref="F125:F126"/>
    <mergeCell ref="G125:G126"/>
    <mergeCell ref="H125:H126"/>
    <mergeCell ref="I125:I126"/>
    <mergeCell ref="J125:J126"/>
    <mergeCell ref="H123:H124"/>
    <mergeCell ref="I123:I124"/>
    <mergeCell ref="J123:J124"/>
    <mergeCell ref="K123:K124"/>
    <mergeCell ref="L123:L124"/>
    <mergeCell ref="M123:M124"/>
    <mergeCell ref="K121:K122"/>
    <mergeCell ref="L121:L122"/>
    <mergeCell ref="M121:M122"/>
    <mergeCell ref="N121:N122"/>
    <mergeCell ref="O121:O122"/>
    <mergeCell ref="C123:C124"/>
    <mergeCell ref="D123:D124"/>
    <mergeCell ref="E123:E124"/>
    <mergeCell ref="F123:F124"/>
    <mergeCell ref="G123:G124"/>
    <mergeCell ref="N127:N128"/>
    <mergeCell ref="O127:O128"/>
    <mergeCell ref="A131:A132"/>
    <mergeCell ref="B131:B132"/>
    <mergeCell ref="C131:C132"/>
    <mergeCell ref="D131:D132"/>
    <mergeCell ref="E131:E132"/>
    <mergeCell ref="F131:F132"/>
    <mergeCell ref="G131:G132"/>
    <mergeCell ref="H131:H132"/>
    <mergeCell ref="H127:H128"/>
    <mergeCell ref="I127:I128"/>
    <mergeCell ref="J127:J128"/>
    <mergeCell ref="K127:K128"/>
    <mergeCell ref="L127:L128"/>
    <mergeCell ref="M127:M128"/>
    <mergeCell ref="K125:K126"/>
    <mergeCell ref="L125:L126"/>
    <mergeCell ref="M125:M126"/>
    <mergeCell ref="N125:N126"/>
    <mergeCell ref="O125:O126"/>
    <mergeCell ref="C127:C128"/>
    <mergeCell ref="D127:D128"/>
    <mergeCell ref="E127:E128"/>
    <mergeCell ref="F127:F128"/>
    <mergeCell ref="G127:G128"/>
    <mergeCell ref="A136:A137"/>
    <mergeCell ref="B136:B137"/>
    <mergeCell ref="C136:C137"/>
    <mergeCell ref="D136:D137"/>
    <mergeCell ref="E136:E137"/>
    <mergeCell ref="F136:F137"/>
    <mergeCell ref="J134:J135"/>
    <mergeCell ref="K134:K135"/>
    <mergeCell ref="L134:L135"/>
    <mergeCell ref="M134:M135"/>
    <mergeCell ref="N134:N135"/>
    <mergeCell ref="O134:O135"/>
    <mergeCell ref="O131:O132"/>
    <mergeCell ref="A134:A135"/>
    <mergeCell ref="B134:B135"/>
    <mergeCell ref="C134:C135"/>
    <mergeCell ref="D134:D135"/>
    <mergeCell ref="E134:E135"/>
    <mergeCell ref="F134:F135"/>
    <mergeCell ref="G134:G135"/>
    <mergeCell ref="H134:H135"/>
    <mergeCell ref="I134:I135"/>
    <mergeCell ref="I131:I132"/>
    <mergeCell ref="J131:J132"/>
    <mergeCell ref="K131:K132"/>
    <mergeCell ref="L131:L132"/>
    <mergeCell ref="M131:M132"/>
    <mergeCell ref="N131:N132"/>
    <mergeCell ref="N138:N139"/>
    <mergeCell ref="O138:O139"/>
    <mergeCell ref="A140:A141"/>
    <mergeCell ref="B140:B141"/>
    <mergeCell ref="C140:C141"/>
    <mergeCell ref="D140:D141"/>
    <mergeCell ref="E140:E141"/>
    <mergeCell ref="F140:F141"/>
    <mergeCell ref="G140:G141"/>
    <mergeCell ref="H140:H141"/>
    <mergeCell ref="H138:H139"/>
    <mergeCell ref="I138:I139"/>
    <mergeCell ref="J138:J139"/>
    <mergeCell ref="K138:K139"/>
    <mergeCell ref="L138:L139"/>
    <mergeCell ref="M138:M139"/>
    <mergeCell ref="M136:M137"/>
    <mergeCell ref="N136:N137"/>
    <mergeCell ref="O136:O137"/>
    <mergeCell ref="A138:A139"/>
    <mergeCell ref="B138:B139"/>
    <mergeCell ref="C138:C139"/>
    <mergeCell ref="D138:D139"/>
    <mergeCell ref="E138:E139"/>
    <mergeCell ref="F138:F139"/>
    <mergeCell ref="G138:G139"/>
    <mergeCell ref="G136:G137"/>
    <mergeCell ref="H136:H137"/>
    <mergeCell ref="I136:I137"/>
    <mergeCell ref="J136:J137"/>
    <mergeCell ref="K136:K137"/>
    <mergeCell ref="L136:L137"/>
    <mergeCell ref="L142:L143"/>
    <mergeCell ref="M142:M143"/>
    <mergeCell ref="N142:N143"/>
    <mergeCell ref="O142:O143"/>
    <mergeCell ref="C144:C145"/>
    <mergeCell ref="D144:D145"/>
    <mergeCell ref="E144:E145"/>
    <mergeCell ref="F144:F145"/>
    <mergeCell ref="G144:G145"/>
    <mergeCell ref="H144:H145"/>
    <mergeCell ref="O140:O141"/>
    <mergeCell ref="C142:C143"/>
    <mergeCell ref="D142:D143"/>
    <mergeCell ref="E142:E143"/>
    <mergeCell ref="F142:F143"/>
    <mergeCell ref="G142:G143"/>
    <mergeCell ref="H142:H143"/>
    <mergeCell ref="I142:I143"/>
    <mergeCell ref="J142:J143"/>
    <mergeCell ref="K142:K143"/>
    <mergeCell ref="I140:I141"/>
    <mergeCell ref="J140:J141"/>
    <mergeCell ref="K140:K141"/>
    <mergeCell ref="L140:L141"/>
    <mergeCell ref="M140:M141"/>
    <mergeCell ref="N140:N141"/>
    <mergeCell ref="L146:L147"/>
    <mergeCell ref="M146:M147"/>
    <mergeCell ref="N146:N147"/>
    <mergeCell ref="O146:O147"/>
    <mergeCell ref="A148:A149"/>
    <mergeCell ref="B148:B149"/>
    <mergeCell ref="C148:C149"/>
    <mergeCell ref="D148:D149"/>
    <mergeCell ref="E148:E149"/>
    <mergeCell ref="F148:F149"/>
    <mergeCell ref="O144:O145"/>
    <mergeCell ref="C146:C147"/>
    <mergeCell ref="D146:D147"/>
    <mergeCell ref="E146:E147"/>
    <mergeCell ref="F146:F147"/>
    <mergeCell ref="G146:G147"/>
    <mergeCell ref="H146:H147"/>
    <mergeCell ref="I146:I147"/>
    <mergeCell ref="J146:J147"/>
    <mergeCell ref="K146:K147"/>
    <mergeCell ref="I144:I145"/>
    <mergeCell ref="J144:J145"/>
    <mergeCell ref="K144:K145"/>
    <mergeCell ref="L144:L145"/>
    <mergeCell ref="M144:M145"/>
    <mergeCell ref="N144:N145"/>
    <mergeCell ref="J150:J151"/>
    <mergeCell ref="K150:K151"/>
    <mergeCell ref="L150:L151"/>
    <mergeCell ref="M150:M151"/>
    <mergeCell ref="N150:N151"/>
    <mergeCell ref="O150:O151"/>
    <mergeCell ref="M148:M149"/>
    <mergeCell ref="N148:N149"/>
    <mergeCell ref="O148:O149"/>
    <mergeCell ref="C150:C151"/>
    <mergeCell ref="D150:D151"/>
    <mergeCell ref="E150:E151"/>
    <mergeCell ref="F150:F151"/>
    <mergeCell ref="G150:G151"/>
    <mergeCell ref="H150:H151"/>
    <mergeCell ref="I150:I151"/>
    <mergeCell ref="G148:G149"/>
    <mergeCell ref="H148:H149"/>
    <mergeCell ref="I148:I149"/>
    <mergeCell ref="J148:J149"/>
    <mergeCell ref="K148:K149"/>
    <mergeCell ref="L148:L149"/>
    <mergeCell ref="J159:J160"/>
    <mergeCell ref="K159:K160"/>
    <mergeCell ref="L159:L160"/>
    <mergeCell ref="M159:M160"/>
    <mergeCell ref="N159:N160"/>
    <mergeCell ref="O159:O160"/>
    <mergeCell ref="O152:O153"/>
    <mergeCell ref="B157:B182"/>
    <mergeCell ref="A159:A160"/>
    <mergeCell ref="C159:C160"/>
    <mergeCell ref="D159:D160"/>
    <mergeCell ref="E159:E160"/>
    <mergeCell ref="F159:F160"/>
    <mergeCell ref="G159:G160"/>
    <mergeCell ref="H159:H160"/>
    <mergeCell ref="I159:I160"/>
    <mergeCell ref="I152:I153"/>
    <mergeCell ref="J152:J153"/>
    <mergeCell ref="K152:K153"/>
    <mergeCell ref="L152:L153"/>
    <mergeCell ref="M152:M153"/>
    <mergeCell ref="N152:N153"/>
    <mergeCell ref="C152:C153"/>
    <mergeCell ref="D152:D153"/>
    <mergeCell ref="E152:E153"/>
    <mergeCell ref="F152:F153"/>
    <mergeCell ref="G152:G153"/>
    <mergeCell ref="H152:H153"/>
    <mergeCell ref="J163:J164"/>
    <mergeCell ref="K163:K164"/>
    <mergeCell ref="L163:L164"/>
    <mergeCell ref="M163:M164"/>
    <mergeCell ref="N163:N164"/>
    <mergeCell ref="O163:O164"/>
    <mergeCell ref="N161:N162"/>
    <mergeCell ref="O161:O162"/>
    <mergeCell ref="A163:A164"/>
    <mergeCell ref="C163:C164"/>
    <mergeCell ref="D163:D164"/>
    <mergeCell ref="E163:E164"/>
    <mergeCell ref="F163:F164"/>
    <mergeCell ref="G163:G164"/>
    <mergeCell ref="H163:H164"/>
    <mergeCell ref="I163:I164"/>
    <mergeCell ref="H161:H162"/>
    <mergeCell ref="I161:I162"/>
    <mergeCell ref="J161:J162"/>
    <mergeCell ref="K161:K162"/>
    <mergeCell ref="L161:L162"/>
    <mergeCell ref="M161:M162"/>
    <mergeCell ref="A161:A162"/>
    <mergeCell ref="C161:C162"/>
    <mergeCell ref="D161:D162"/>
    <mergeCell ref="E161:E162"/>
    <mergeCell ref="F161:F162"/>
    <mergeCell ref="G161:G162"/>
    <mergeCell ref="N165:N166"/>
    <mergeCell ref="O165:O166"/>
    <mergeCell ref="C167:C168"/>
    <mergeCell ref="D167:D168"/>
    <mergeCell ref="E167:E168"/>
    <mergeCell ref="F167:F168"/>
    <mergeCell ref="G167:G168"/>
    <mergeCell ref="H167:H168"/>
    <mergeCell ref="I167:I168"/>
    <mergeCell ref="J167:J168"/>
    <mergeCell ref="H165:H166"/>
    <mergeCell ref="I165:I166"/>
    <mergeCell ref="J165:J166"/>
    <mergeCell ref="K165:K166"/>
    <mergeCell ref="L165:L166"/>
    <mergeCell ref="M165:M166"/>
    <mergeCell ref="A165:A166"/>
    <mergeCell ref="C165:C166"/>
    <mergeCell ref="D165:D166"/>
    <mergeCell ref="E165:E166"/>
    <mergeCell ref="F165:F166"/>
    <mergeCell ref="G165:G166"/>
    <mergeCell ref="N169:N170"/>
    <mergeCell ref="O169:O170"/>
    <mergeCell ref="C171:C172"/>
    <mergeCell ref="D171:D172"/>
    <mergeCell ref="E171:E172"/>
    <mergeCell ref="F171:F172"/>
    <mergeCell ref="G171:G172"/>
    <mergeCell ref="H171:H172"/>
    <mergeCell ref="I171:I172"/>
    <mergeCell ref="J171:J172"/>
    <mergeCell ref="H169:H170"/>
    <mergeCell ref="I169:I170"/>
    <mergeCell ref="J169:J170"/>
    <mergeCell ref="K169:K170"/>
    <mergeCell ref="L169:L170"/>
    <mergeCell ref="M169:M170"/>
    <mergeCell ref="K167:K168"/>
    <mergeCell ref="L167:L168"/>
    <mergeCell ref="M167:M168"/>
    <mergeCell ref="N167:N168"/>
    <mergeCell ref="O167:O168"/>
    <mergeCell ref="C169:C170"/>
    <mergeCell ref="D169:D170"/>
    <mergeCell ref="E169:E170"/>
    <mergeCell ref="F169:F170"/>
    <mergeCell ref="G169:G170"/>
    <mergeCell ref="N173:N174"/>
    <mergeCell ref="O173:O174"/>
    <mergeCell ref="C175:C176"/>
    <mergeCell ref="D175:D176"/>
    <mergeCell ref="E175:E176"/>
    <mergeCell ref="F175:F176"/>
    <mergeCell ref="G175:G176"/>
    <mergeCell ref="H175:H176"/>
    <mergeCell ref="I175:I176"/>
    <mergeCell ref="J175:J176"/>
    <mergeCell ref="H173:H174"/>
    <mergeCell ref="I173:I174"/>
    <mergeCell ref="J173:J174"/>
    <mergeCell ref="K173:K174"/>
    <mergeCell ref="L173:L174"/>
    <mergeCell ref="M173:M174"/>
    <mergeCell ref="K171:K172"/>
    <mergeCell ref="L171:L172"/>
    <mergeCell ref="M171:M172"/>
    <mergeCell ref="N171:N172"/>
    <mergeCell ref="O171:O172"/>
    <mergeCell ref="C173:C174"/>
    <mergeCell ref="D173:D174"/>
    <mergeCell ref="E173:E174"/>
    <mergeCell ref="F173:F174"/>
    <mergeCell ref="G173:G174"/>
    <mergeCell ref="N177:N178"/>
    <mergeCell ref="O177:O178"/>
    <mergeCell ref="C179:C180"/>
    <mergeCell ref="D179:D180"/>
    <mergeCell ref="E179:E180"/>
    <mergeCell ref="F179:F180"/>
    <mergeCell ref="G179:G180"/>
    <mergeCell ref="H179:H180"/>
    <mergeCell ref="I179:I180"/>
    <mergeCell ref="J179:J180"/>
    <mergeCell ref="H177:H178"/>
    <mergeCell ref="I177:I178"/>
    <mergeCell ref="J177:J178"/>
    <mergeCell ref="K177:K178"/>
    <mergeCell ref="L177:L178"/>
    <mergeCell ref="M177:M178"/>
    <mergeCell ref="K175:K176"/>
    <mergeCell ref="L175:L176"/>
    <mergeCell ref="M175:M176"/>
    <mergeCell ref="N175:N176"/>
    <mergeCell ref="O175:O176"/>
    <mergeCell ref="C177:C178"/>
    <mergeCell ref="D177:D178"/>
    <mergeCell ref="E177:E178"/>
    <mergeCell ref="F177:F178"/>
    <mergeCell ref="G177:G178"/>
    <mergeCell ref="N181:N182"/>
    <mergeCell ref="O181:O182"/>
    <mergeCell ref="B183:B190"/>
    <mergeCell ref="A185:A186"/>
    <mergeCell ref="C185:C186"/>
    <mergeCell ref="D185:D186"/>
    <mergeCell ref="E185:E186"/>
    <mergeCell ref="F185:F186"/>
    <mergeCell ref="G185:G186"/>
    <mergeCell ref="H185:H186"/>
    <mergeCell ref="H181:H182"/>
    <mergeCell ref="I181:I182"/>
    <mergeCell ref="J181:J182"/>
    <mergeCell ref="K181:K182"/>
    <mergeCell ref="L181:L182"/>
    <mergeCell ref="M181:M182"/>
    <mergeCell ref="K179:K180"/>
    <mergeCell ref="L179:L180"/>
    <mergeCell ref="M179:M180"/>
    <mergeCell ref="N179:N180"/>
    <mergeCell ref="O179:O180"/>
    <mergeCell ref="C181:C182"/>
    <mergeCell ref="D181:D182"/>
    <mergeCell ref="E181:E182"/>
    <mergeCell ref="F181:F182"/>
    <mergeCell ref="G181:G182"/>
    <mergeCell ref="O187:O188"/>
    <mergeCell ref="A189:A190"/>
    <mergeCell ref="C189:C190"/>
    <mergeCell ref="D189:D190"/>
    <mergeCell ref="E189:E190"/>
    <mergeCell ref="F189:F190"/>
    <mergeCell ref="O185:O186"/>
    <mergeCell ref="A187:A188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I185:I186"/>
    <mergeCell ref="J185:J186"/>
    <mergeCell ref="K185:K186"/>
    <mergeCell ref="L185:L186"/>
    <mergeCell ref="M185:M186"/>
    <mergeCell ref="N185:N186"/>
    <mergeCell ref="A191:A192"/>
    <mergeCell ref="B191:B192"/>
    <mergeCell ref="C191:C192"/>
    <mergeCell ref="D191:D192"/>
    <mergeCell ref="E191:E192"/>
    <mergeCell ref="F191:F192"/>
    <mergeCell ref="G191:G192"/>
    <mergeCell ref="G189:G190"/>
    <mergeCell ref="H189:H190"/>
    <mergeCell ref="I189:I190"/>
    <mergeCell ref="J189:J190"/>
    <mergeCell ref="K189:K190"/>
    <mergeCell ref="L189:L190"/>
    <mergeCell ref="K187:K188"/>
    <mergeCell ref="L187:L188"/>
    <mergeCell ref="M187:M188"/>
    <mergeCell ref="N187:N188"/>
    <mergeCell ref="N191:N192"/>
    <mergeCell ref="O191:O192"/>
    <mergeCell ref="C193:C194"/>
    <mergeCell ref="D193:D194"/>
    <mergeCell ref="E193:E194"/>
    <mergeCell ref="F193:F194"/>
    <mergeCell ref="G193:G194"/>
    <mergeCell ref="H193:H194"/>
    <mergeCell ref="I193:I194"/>
    <mergeCell ref="J193:J194"/>
    <mergeCell ref="H191:H192"/>
    <mergeCell ref="I191:I192"/>
    <mergeCell ref="J191:J192"/>
    <mergeCell ref="K191:K192"/>
    <mergeCell ref="L191:L192"/>
    <mergeCell ref="M191:M192"/>
    <mergeCell ref="M189:M190"/>
    <mergeCell ref="N189:N190"/>
    <mergeCell ref="O189:O190"/>
    <mergeCell ref="N195:N196"/>
    <mergeCell ref="O195:O196"/>
    <mergeCell ref="C197:C198"/>
    <mergeCell ref="D197:D198"/>
    <mergeCell ref="E197:E198"/>
    <mergeCell ref="F197:F198"/>
    <mergeCell ref="G197:G198"/>
    <mergeCell ref="H197:H198"/>
    <mergeCell ref="I197:I198"/>
    <mergeCell ref="J197:J198"/>
    <mergeCell ref="H195:H196"/>
    <mergeCell ref="I195:I196"/>
    <mergeCell ref="J195:J196"/>
    <mergeCell ref="K195:K196"/>
    <mergeCell ref="L195:L196"/>
    <mergeCell ref="M195:M196"/>
    <mergeCell ref="K193:K194"/>
    <mergeCell ref="L193:L194"/>
    <mergeCell ref="M193:M194"/>
    <mergeCell ref="N193:N194"/>
    <mergeCell ref="O193:O194"/>
    <mergeCell ref="C195:C196"/>
    <mergeCell ref="D195:D196"/>
    <mergeCell ref="E195:E196"/>
    <mergeCell ref="F195:F196"/>
    <mergeCell ref="G195:G196"/>
    <mergeCell ref="N199:N200"/>
    <mergeCell ref="O199:O200"/>
    <mergeCell ref="C201:C202"/>
    <mergeCell ref="D201:D202"/>
    <mergeCell ref="E201:E202"/>
    <mergeCell ref="F201:F202"/>
    <mergeCell ref="G201:G202"/>
    <mergeCell ref="H201:H202"/>
    <mergeCell ref="I201:I202"/>
    <mergeCell ref="J201:J202"/>
    <mergeCell ref="H199:H200"/>
    <mergeCell ref="I199:I200"/>
    <mergeCell ref="J199:J200"/>
    <mergeCell ref="K199:K200"/>
    <mergeCell ref="L199:L200"/>
    <mergeCell ref="M199:M200"/>
    <mergeCell ref="K197:K198"/>
    <mergeCell ref="L197:L198"/>
    <mergeCell ref="M197:M198"/>
    <mergeCell ref="N197:N198"/>
    <mergeCell ref="O197:O198"/>
    <mergeCell ref="C199:C200"/>
    <mergeCell ref="D199:D200"/>
    <mergeCell ref="E199:E200"/>
    <mergeCell ref="F199:F200"/>
    <mergeCell ref="G199:G200"/>
    <mergeCell ref="N203:N204"/>
    <mergeCell ref="O203:O204"/>
    <mergeCell ref="C205:C206"/>
    <mergeCell ref="D205:D206"/>
    <mergeCell ref="E205:E206"/>
    <mergeCell ref="F205:F206"/>
    <mergeCell ref="G205:G206"/>
    <mergeCell ref="H205:H206"/>
    <mergeCell ref="I205:I206"/>
    <mergeCell ref="J205:J206"/>
    <mergeCell ref="H203:H204"/>
    <mergeCell ref="I203:I204"/>
    <mergeCell ref="J203:J204"/>
    <mergeCell ref="K203:K204"/>
    <mergeCell ref="L203:L204"/>
    <mergeCell ref="M203:M204"/>
    <mergeCell ref="K201:K202"/>
    <mergeCell ref="L201:L202"/>
    <mergeCell ref="M201:M202"/>
    <mergeCell ref="N201:N202"/>
    <mergeCell ref="O201:O202"/>
    <mergeCell ref="C203:C204"/>
    <mergeCell ref="D203:D204"/>
    <mergeCell ref="E203:E204"/>
    <mergeCell ref="F203:F204"/>
    <mergeCell ref="G203:G204"/>
    <mergeCell ref="N207:N208"/>
    <mergeCell ref="O207:O208"/>
    <mergeCell ref="B209:B212"/>
    <mergeCell ref="A211:A212"/>
    <mergeCell ref="C211:C212"/>
    <mergeCell ref="D211:D212"/>
    <mergeCell ref="E211:E212"/>
    <mergeCell ref="F211:F212"/>
    <mergeCell ref="G211:G212"/>
    <mergeCell ref="H211:H212"/>
    <mergeCell ref="H207:H208"/>
    <mergeCell ref="I207:I208"/>
    <mergeCell ref="J207:J208"/>
    <mergeCell ref="K207:K208"/>
    <mergeCell ref="L207:L208"/>
    <mergeCell ref="M207:M208"/>
    <mergeCell ref="K205:K206"/>
    <mergeCell ref="L205:L206"/>
    <mergeCell ref="M205:M206"/>
    <mergeCell ref="N205:N206"/>
    <mergeCell ref="O205:O206"/>
    <mergeCell ref="C207:C208"/>
    <mergeCell ref="D207:D208"/>
    <mergeCell ref="E207:E208"/>
    <mergeCell ref="F207:F208"/>
    <mergeCell ref="G207:G208"/>
    <mergeCell ref="J214:J215"/>
    <mergeCell ref="K214:K215"/>
    <mergeCell ref="L214:L215"/>
    <mergeCell ref="M214:M215"/>
    <mergeCell ref="N214:N215"/>
    <mergeCell ref="O214:O215"/>
    <mergeCell ref="O211:O212"/>
    <mergeCell ref="A214:A215"/>
    <mergeCell ref="B214:B215"/>
    <mergeCell ref="C214:C215"/>
    <mergeCell ref="D214:D215"/>
    <mergeCell ref="E214:E215"/>
    <mergeCell ref="F214:F215"/>
    <mergeCell ref="G214:G215"/>
    <mergeCell ref="H214:H215"/>
    <mergeCell ref="I214:I215"/>
    <mergeCell ref="I211:I212"/>
    <mergeCell ref="J211:J212"/>
    <mergeCell ref="K211:K212"/>
    <mergeCell ref="L211:L212"/>
    <mergeCell ref="M211:M212"/>
    <mergeCell ref="N211:N212"/>
    <mergeCell ref="L218:L219"/>
    <mergeCell ref="M218:M219"/>
    <mergeCell ref="N218:N219"/>
    <mergeCell ref="O218:O219"/>
    <mergeCell ref="C220:C221"/>
    <mergeCell ref="D220:D221"/>
    <mergeCell ref="E220:E221"/>
    <mergeCell ref="F220:F221"/>
    <mergeCell ref="G220:G221"/>
    <mergeCell ref="H220:H221"/>
    <mergeCell ref="O216:O217"/>
    <mergeCell ref="C218:C219"/>
    <mergeCell ref="D218:D219"/>
    <mergeCell ref="E218:E219"/>
    <mergeCell ref="F218:F219"/>
    <mergeCell ref="G218:G219"/>
    <mergeCell ref="H218:H219"/>
    <mergeCell ref="I218:I219"/>
    <mergeCell ref="J218:J219"/>
    <mergeCell ref="K218:K219"/>
    <mergeCell ref="I216:I217"/>
    <mergeCell ref="J216:J217"/>
    <mergeCell ref="K216:K217"/>
    <mergeCell ref="L216:L217"/>
    <mergeCell ref="M216:M217"/>
    <mergeCell ref="N216:N217"/>
    <mergeCell ref="C216:C217"/>
    <mergeCell ref="D216:D217"/>
    <mergeCell ref="E216:E217"/>
    <mergeCell ref="F216:F217"/>
    <mergeCell ref="G216:G217"/>
    <mergeCell ref="H216:H217"/>
    <mergeCell ref="L222:L223"/>
    <mergeCell ref="M222:M223"/>
    <mergeCell ref="N222:N223"/>
    <mergeCell ref="O222:O223"/>
    <mergeCell ref="A224:A225"/>
    <mergeCell ref="B224:B225"/>
    <mergeCell ref="C224:C225"/>
    <mergeCell ref="D224:D225"/>
    <mergeCell ref="E224:E225"/>
    <mergeCell ref="F224:F225"/>
    <mergeCell ref="O220:O221"/>
    <mergeCell ref="C222:C223"/>
    <mergeCell ref="D222:D223"/>
    <mergeCell ref="E222:E223"/>
    <mergeCell ref="F222:F223"/>
    <mergeCell ref="G222:G223"/>
    <mergeCell ref="H222:H223"/>
    <mergeCell ref="I222:I223"/>
    <mergeCell ref="J222:J223"/>
    <mergeCell ref="K222:K223"/>
    <mergeCell ref="I220:I221"/>
    <mergeCell ref="J220:J221"/>
    <mergeCell ref="K220:K221"/>
    <mergeCell ref="L220:L221"/>
    <mergeCell ref="M220:M221"/>
    <mergeCell ref="N220:N221"/>
    <mergeCell ref="J226:J227"/>
    <mergeCell ref="K226:K227"/>
    <mergeCell ref="L226:L227"/>
    <mergeCell ref="M226:M227"/>
    <mergeCell ref="N226:N227"/>
    <mergeCell ref="O226:O227"/>
    <mergeCell ref="M224:M225"/>
    <mergeCell ref="N224:N225"/>
    <mergeCell ref="O224:O225"/>
    <mergeCell ref="C226:C227"/>
    <mergeCell ref="D226:D227"/>
    <mergeCell ref="E226:E227"/>
    <mergeCell ref="F226:F227"/>
    <mergeCell ref="G226:G227"/>
    <mergeCell ref="H226:H227"/>
    <mergeCell ref="I226:I227"/>
    <mergeCell ref="G224:G225"/>
    <mergeCell ref="H224:H225"/>
    <mergeCell ref="I224:I225"/>
    <mergeCell ref="J224:J225"/>
    <mergeCell ref="K224:K225"/>
    <mergeCell ref="L224:L225"/>
    <mergeCell ref="L230:L231"/>
    <mergeCell ref="M230:M231"/>
    <mergeCell ref="N230:N231"/>
    <mergeCell ref="O230:O231"/>
    <mergeCell ref="C232:C233"/>
    <mergeCell ref="D232:D233"/>
    <mergeCell ref="E232:E233"/>
    <mergeCell ref="F232:F233"/>
    <mergeCell ref="G232:G233"/>
    <mergeCell ref="H232:H233"/>
    <mergeCell ref="O228:O229"/>
    <mergeCell ref="C230:C231"/>
    <mergeCell ref="D230:D231"/>
    <mergeCell ref="E230:E231"/>
    <mergeCell ref="F230:F231"/>
    <mergeCell ref="G230:G231"/>
    <mergeCell ref="H230:H231"/>
    <mergeCell ref="I230:I231"/>
    <mergeCell ref="J230:J231"/>
    <mergeCell ref="K230:K231"/>
    <mergeCell ref="I228:I229"/>
    <mergeCell ref="J228:J229"/>
    <mergeCell ref="K228:K229"/>
    <mergeCell ref="L228:L229"/>
    <mergeCell ref="M228:M229"/>
    <mergeCell ref="N228:N229"/>
    <mergeCell ref="C228:C229"/>
    <mergeCell ref="D228:D229"/>
    <mergeCell ref="E228:E229"/>
    <mergeCell ref="F228:F229"/>
    <mergeCell ref="G228:G229"/>
    <mergeCell ref="H228:H229"/>
    <mergeCell ref="A239:A240"/>
    <mergeCell ref="B239:B240"/>
    <mergeCell ref="C239:C240"/>
    <mergeCell ref="D239:D240"/>
    <mergeCell ref="E239:E240"/>
    <mergeCell ref="F239:F240"/>
    <mergeCell ref="J236:J237"/>
    <mergeCell ref="K236:K237"/>
    <mergeCell ref="L236:L237"/>
    <mergeCell ref="M236:M237"/>
    <mergeCell ref="N236:N237"/>
    <mergeCell ref="O236:O237"/>
    <mergeCell ref="O232:O233"/>
    <mergeCell ref="B234:B237"/>
    <mergeCell ref="A236:A237"/>
    <mergeCell ref="C236:C237"/>
    <mergeCell ref="D236:D237"/>
    <mergeCell ref="E236:E237"/>
    <mergeCell ref="F236:F237"/>
    <mergeCell ref="G236:G237"/>
    <mergeCell ref="H236:H237"/>
    <mergeCell ref="I236:I237"/>
    <mergeCell ref="I232:I233"/>
    <mergeCell ref="J232:J233"/>
    <mergeCell ref="K232:K233"/>
    <mergeCell ref="L232:L233"/>
    <mergeCell ref="M232:M233"/>
    <mergeCell ref="N232:N233"/>
    <mergeCell ref="J241:J242"/>
    <mergeCell ref="K241:K242"/>
    <mergeCell ref="L241:L242"/>
    <mergeCell ref="M241:M242"/>
    <mergeCell ref="N241:N242"/>
    <mergeCell ref="O241:O242"/>
    <mergeCell ref="M239:M240"/>
    <mergeCell ref="N239:N240"/>
    <mergeCell ref="O239:O240"/>
    <mergeCell ref="C241:C242"/>
    <mergeCell ref="D241:D242"/>
    <mergeCell ref="E241:E242"/>
    <mergeCell ref="F241:F242"/>
    <mergeCell ref="G241:G242"/>
    <mergeCell ref="H241:H242"/>
    <mergeCell ref="I241:I242"/>
    <mergeCell ref="G239:G240"/>
    <mergeCell ref="H239:H240"/>
    <mergeCell ref="I239:I240"/>
    <mergeCell ref="J239:J240"/>
    <mergeCell ref="K239:K240"/>
    <mergeCell ref="L239:L240"/>
    <mergeCell ref="L245:L246"/>
    <mergeCell ref="M245:M246"/>
    <mergeCell ref="N245:N246"/>
    <mergeCell ref="O245:O246"/>
    <mergeCell ref="C247:C248"/>
    <mergeCell ref="D247:D248"/>
    <mergeCell ref="E247:E248"/>
    <mergeCell ref="F247:F248"/>
    <mergeCell ref="G247:G248"/>
    <mergeCell ref="H247:H248"/>
    <mergeCell ref="O243:O244"/>
    <mergeCell ref="C245:C246"/>
    <mergeCell ref="D245:D246"/>
    <mergeCell ref="E245:E246"/>
    <mergeCell ref="F245:F246"/>
    <mergeCell ref="G245:G246"/>
    <mergeCell ref="H245:H246"/>
    <mergeCell ref="I245:I246"/>
    <mergeCell ref="J245:J246"/>
    <mergeCell ref="K245:K246"/>
    <mergeCell ref="I243:I244"/>
    <mergeCell ref="J243:J244"/>
    <mergeCell ref="K243:K244"/>
    <mergeCell ref="L243:L244"/>
    <mergeCell ref="M243:M244"/>
    <mergeCell ref="N243:N244"/>
    <mergeCell ref="C243:C244"/>
    <mergeCell ref="D243:D244"/>
    <mergeCell ref="E243:E244"/>
    <mergeCell ref="F243:F244"/>
    <mergeCell ref="G243:G244"/>
    <mergeCell ref="H243:H244"/>
    <mergeCell ref="J249:J250"/>
    <mergeCell ref="K249:K250"/>
    <mergeCell ref="L249:L250"/>
    <mergeCell ref="M249:M250"/>
    <mergeCell ref="N249:N250"/>
    <mergeCell ref="O249:O250"/>
    <mergeCell ref="O247:O248"/>
    <mergeCell ref="A249:A250"/>
    <mergeCell ref="B249:B250"/>
    <mergeCell ref="C249:C250"/>
    <mergeCell ref="D249:D250"/>
    <mergeCell ref="E249:E250"/>
    <mergeCell ref="F249:F250"/>
    <mergeCell ref="G249:G250"/>
    <mergeCell ref="H249:H250"/>
    <mergeCell ref="I249:I250"/>
    <mergeCell ref="I247:I248"/>
    <mergeCell ref="J247:J248"/>
    <mergeCell ref="K247:K248"/>
    <mergeCell ref="L247:L248"/>
    <mergeCell ref="M247:M248"/>
    <mergeCell ref="N247:N248"/>
    <mergeCell ref="L253:L254"/>
    <mergeCell ref="M253:M254"/>
    <mergeCell ref="N253:N254"/>
    <mergeCell ref="O253:O254"/>
    <mergeCell ref="C255:C256"/>
    <mergeCell ref="D255:D256"/>
    <mergeCell ref="E255:E256"/>
    <mergeCell ref="F255:F256"/>
    <mergeCell ref="G255:G256"/>
    <mergeCell ref="H255:H256"/>
    <mergeCell ref="O251:O252"/>
    <mergeCell ref="C253:C254"/>
    <mergeCell ref="D253:D254"/>
    <mergeCell ref="E253:E254"/>
    <mergeCell ref="F253:F254"/>
    <mergeCell ref="G253:G254"/>
    <mergeCell ref="H253:H254"/>
    <mergeCell ref="I253:I254"/>
    <mergeCell ref="J253:J254"/>
    <mergeCell ref="K253:K254"/>
    <mergeCell ref="I251:I252"/>
    <mergeCell ref="J251:J252"/>
    <mergeCell ref="K251:K252"/>
    <mergeCell ref="L251:L252"/>
    <mergeCell ref="M251:M252"/>
    <mergeCell ref="N251:N252"/>
    <mergeCell ref="C251:C252"/>
    <mergeCell ref="D251:D252"/>
    <mergeCell ref="E251:E252"/>
    <mergeCell ref="F251:F252"/>
    <mergeCell ref="G251:G252"/>
    <mergeCell ref="H251:H252"/>
    <mergeCell ref="L257:L258"/>
    <mergeCell ref="M257:M258"/>
    <mergeCell ref="N257:N258"/>
    <mergeCell ref="O257:O258"/>
    <mergeCell ref="C261:C262"/>
    <mergeCell ref="D261:D262"/>
    <mergeCell ref="E261:E262"/>
    <mergeCell ref="F261:F262"/>
    <mergeCell ref="G261:G262"/>
    <mergeCell ref="H261:H262"/>
    <mergeCell ref="O255:O256"/>
    <mergeCell ref="C257:C258"/>
    <mergeCell ref="D257:D258"/>
    <mergeCell ref="E257:E258"/>
    <mergeCell ref="F257:F258"/>
    <mergeCell ref="G257:G258"/>
    <mergeCell ref="H257:H258"/>
    <mergeCell ref="I257:I258"/>
    <mergeCell ref="J257:J258"/>
    <mergeCell ref="K257:K258"/>
    <mergeCell ref="I255:I256"/>
    <mergeCell ref="J255:J256"/>
    <mergeCell ref="K255:K256"/>
    <mergeCell ref="L255:L256"/>
    <mergeCell ref="M255:M256"/>
    <mergeCell ref="N255:N256"/>
    <mergeCell ref="L263:L264"/>
    <mergeCell ref="M263:M264"/>
    <mergeCell ref="N263:N264"/>
    <mergeCell ref="O263:O264"/>
    <mergeCell ref="C265:C266"/>
    <mergeCell ref="D265:D266"/>
    <mergeCell ref="E265:E266"/>
    <mergeCell ref="F265:F266"/>
    <mergeCell ref="G265:G266"/>
    <mergeCell ref="H265:H266"/>
    <mergeCell ref="O261:O262"/>
    <mergeCell ref="C263:C264"/>
    <mergeCell ref="D263:D264"/>
    <mergeCell ref="E263:E264"/>
    <mergeCell ref="F263:F264"/>
    <mergeCell ref="G263:G264"/>
    <mergeCell ref="H263:H264"/>
    <mergeCell ref="I263:I264"/>
    <mergeCell ref="J263:J264"/>
    <mergeCell ref="K263:K264"/>
    <mergeCell ref="I261:I262"/>
    <mergeCell ref="J261:J262"/>
    <mergeCell ref="K261:K262"/>
    <mergeCell ref="L261:L262"/>
    <mergeCell ref="M261:M262"/>
    <mergeCell ref="N261:N262"/>
    <mergeCell ref="L267:L268"/>
    <mergeCell ref="M267:M268"/>
    <mergeCell ref="N267:N268"/>
    <mergeCell ref="O267:O268"/>
    <mergeCell ref="C269:C270"/>
    <mergeCell ref="D269:D270"/>
    <mergeCell ref="E269:E270"/>
    <mergeCell ref="F269:F270"/>
    <mergeCell ref="G269:G270"/>
    <mergeCell ref="H269:H270"/>
    <mergeCell ref="O265:O266"/>
    <mergeCell ref="C267:C268"/>
    <mergeCell ref="D267:D268"/>
    <mergeCell ref="E267:E268"/>
    <mergeCell ref="F267:F268"/>
    <mergeCell ref="G267:G268"/>
    <mergeCell ref="H267:H268"/>
    <mergeCell ref="I267:I268"/>
    <mergeCell ref="J267:J268"/>
    <mergeCell ref="K267:K268"/>
    <mergeCell ref="I265:I266"/>
    <mergeCell ref="J265:J266"/>
    <mergeCell ref="K265:K266"/>
    <mergeCell ref="L265:L266"/>
    <mergeCell ref="M265:M266"/>
    <mergeCell ref="N265:N266"/>
    <mergeCell ref="L271:L272"/>
    <mergeCell ref="M271:M272"/>
    <mergeCell ref="N271:N272"/>
    <mergeCell ref="O271:O272"/>
    <mergeCell ref="C273:C274"/>
    <mergeCell ref="D273:D274"/>
    <mergeCell ref="E273:E274"/>
    <mergeCell ref="F273:F274"/>
    <mergeCell ref="G273:G274"/>
    <mergeCell ref="H273:H274"/>
    <mergeCell ref="O269:O270"/>
    <mergeCell ref="C271:C272"/>
    <mergeCell ref="D271:D272"/>
    <mergeCell ref="E271:E272"/>
    <mergeCell ref="F271:F272"/>
    <mergeCell ref="G271:G272"/>
    <mergeCell ref="H271:H272"/>
    <mergeCell ref="I271:I272"/>
    <mergeCell ref="J271:J272"/>
    <mergeCell ref="K271:K272"/>
    <mergeCell ref="I269:I270"/>
    <mergeCell ref="J269:J270"/>
    <mergeCell ref="K269:K270"/>
    <mergeCell ref="L269:L270"/>
    <mergeCell ref="M269:M270"/>
    <mergeCell ref="N269:N270"/>
    <mergeCell ref="L275:L276"/>
    <mergeCell ref="M275:M276"/>
    <mergeCell ref="N275:N276"/>
    <mergeCell ref="O275:O276"/>
    <mergeCell ref="C277:C278"/>
    <mergeCell ref="D277:D278"/>
    <mergeCell ref="E277:E278"/>
    <mergeCell ref="F277:F278"/>
    <mergeCell ref="G277:G278"/>
    <mergeCell ref="H277:H278"/>
    <mergeCell ref="O273:O274"/>
    <mergeCell ref="C275:C276"/>
    <mergeCell ref="D275:D276"/>
    <mergeCell ref="E275:E276"/>
    <mergeCell ref="F275:F276"/>
    <mergeCell ref="G275:G276"/>
    <mergeCell ref="H275:H276"/>
    <mergeCell ref="I275:I276"/>
    <mergeCell ref="J275:J276"/>
    <mergeCell ref="K275:K276"/>
    <mergeCell ref="I273:I274"/>
    <mergeCell ref="J273:J274"/>
    <mergeCell ref="K273:K274"/>
    <mergeCell ref="L273:L274"/>
    <mergeCell ref="M273:M274"/>
    <mergeCell ref="N273:N274"/>
    <mergeCell ref="L279:L280"/>
    <mergeCell ref="M279:M280"/>
    <mergeCell ref="N279:N280"/>
    <mergeCell ref="O279:O280"/>
    <mergeCell ref="C281:C282"/>
    <mergeCell ref="D281:D282"/>
    <mergeCell ref="E281:E282"/>
    <mergeCell ref="F281:F282"/>
    <mergeCell ref="G281:G282"/>
    <mergeCell ref="H281:H282"/>
    <mergeCell ref="O277:O278"/>
    <mergeCell ref="C279:C280"/>
    <mergeCell ref="D279:D280"/>
    <mergeCell ref="E279:E280"/>
    <mergeCell ref="F279:F280"/>
    <mergeCell ref="G279:G280"/>
    <mergeCell ref="H279:H280"/>
    <mergeCell ref="I279:I280"/>
    <mergeCell ref="J279:J280"/>
    <mergeCell ref="K279:K280"/>
    <mergeCell ref="I277:I278"/>
    <mergeCell ref="J277:J278"/>
    <mergeCell ref="K277:K278"/>
    <mergeCell ref="L277:L278"/>
    <mergeCell ref="M277:M278"/>
    <mergeCell ref="N277:N278"/>
    <mergeCell ref="L283:L284"/>
    <mergeCell ref="M283:M284"/>
    <mergeCell ref="N283:N284"/>
    <mergeCell ref="O283:O284"/>
    <mergeCell ref="B285:B298"/>
    <mergeCell ref="B328:B330"/>
    <mergeCell ref="O281:O282"/>
    <mergeCell ref="C283:C284"/>
    <mergeCell ref="D283:D284"/>
    <mergeCell ref="E283:E284"/>
    <mergeCell ref="F283:F284"/>
    <mergeCell ref="G283:G284"/>
    <mergeCell ref="H283:H284"/>
    <mergeCell ref="I283:I284"/>
    <mergeCell ref="J283:J284"/>
    <mergeCell ref="K283:K284"/>
    <mergeCell ref="I281:I282"/>
    <mergeCell ref="J281:J282"/>
    <mergeCell ref="K281:K282"/>
    <mergeCell ref="L281:L282"/>
    <mergeCell ref="M281:M282"/>
    <mergeCell ref="N281:N282"/>
    <mergeCell ref="A411:A412"/>
    <mergeCell ref="B411:B412"/>
    <mergeCell ref="D411:D412"/>
    <mergeCell ref="E411:E412"/>
    <mergeCell ref="F411:F412"/>
    <mergeCell ref="G411:G412"/>
    <mergeCell ref="H411:H412"/>
    <mergeCell ref="G395:G396"/>
    <mergeCell ref="H395:H396"/>
    <mergeCell ref="I395:I396"/>
    <mergeCell ref="J395:J396"/>
    <mergeCell ref="K395:K396"/>
    <mergeCell ref="L395:L396"/>
    <mergeCell ref="B368:B371"/>
    <mergeCell ref="B395:B396"/>
    <mergeCell ref="C395:C396"/>
    <mergeCell ref="D395:D396"/>
    <mergeCell ref="E395:E396"/>
    <mergeCell ref="F395:F396"/>
    <mergeCell ref="O411:O412"/>
    <mergeCell ref="B425:B428"/>
    <mergeCell ref="B439:B442"/>
    <mergeCell ref="B453:B458"/>
    <mergeCell ref="B480:B481"/>
    <mergeCell ref="C480:C481"/>
    <mergeCell ref="D480:D481"/>
    <mergeCell ref="E480:E481"/>
    <mergeCell ref="F480:F481"/>
    <mergeCell ref="G480:G481"/>
    <mergeCell ref="I411:I412"/>
    <mergeCell ref="J411:J412"/>
    <mergeCell ref="K411:K412"/>
    <mergeCell ref="L411:L412"/>
    <mergeCell ref="M411:M412"/>
    <mergeCell ref="N411:N412"/>
    <mergeCell ref="M395:M396"/>
    <mergeCell ref="N395:N396"/>
    <mergeCell ref="O395:O396"/>
    <mergeCell ref="B497:B500"/>
    <mergeCell ref="B511:B512"/>
    <mergeCell ref="C511:C512"/>
    <mergeCell ref="D511:D512"/>
    <mergeCell ref="E511:E512"/>
    <mergeCell ref="F511:F512"/>
    <mergeCell ref="J495:J496"/>
    <mergeCell ref="K495:K496"/>
    <mergeCell ref="L495:L496"/>
    <mergeCell ref="M495:M496"/>
    <mergeCell ref="N495:N496"/>
    <mergeCell ref="O495:O496"/>
    <mergeCell ref="N480:N481"/>
    <mergeCell ref="O480:O481"/>
    <mergeCell ref="B482:B496"/>
    <mergeCell ref="C495:C496"/>
    <mergeCell ref="D495:D496"/>
    <mergeCell ref="E495:E496"/>
    <mergeCell ref="F495:F496"/>
    <mergeCell ref="G495:G496"/>
    <mergeCell ref="H495:H496"/>
    <mergeCell ref="I495:I496"/>
    <mergeCell ref="H480:H481"/>
    <mergeCell ref="I480:I481"/>
    <mergeCell ref="J480:J481"/>
    <mergeCell ref="K480:K481"/>
    <mergeCell ref="L480:L481"/>
    <mergeCell ref="M480:M481"/>
    <mergeCell ref="N527:N528"/>
    <mergeCell ref="O527:O528"/>
    <mergeCell ref="B529:B535"/>
    <mergeCell ref="B543:B544"/>
    <mergeCell ref="C543:C544"/>
    <mergeCell ref="D543:D544"/>
    <mergeCell ref="E543:E544"/>
    <mergeCell ref="F543:F544"/>
    <mergeCell ref="G543:G544"/>
    <mergeCell ref="H543:H544"/>
    <mergeCell ref="H527:H528"/>
    <mergeCell ref="I527:I528"/>
    <mergeCell ref="J527:J528"/>
    <mergeCell ref="K527:K528"/>
    <mergeCell ref="L527:L528"/>
    <mergeCell ref="M527:M528"/>
    <mergeCell ref="M511:M512"/>
    <mergeCell ref="N511:N512"/>
    <mergeCell ref="O511:O512"/>
    <mergeCell ref="B513:B523"/>
    <mergeCell ref="B527:B528"/>
    <mergeCell ref="C527:C528"/>
    <mergeCell ref="D527:D528"/>
    <mergeCell ref="E527:E528"/>
    <mergeCell ref="F527:F528"/>
    <mergeCell ref="G527:G528"/>
    <mergeCell ref="G511:G512"/>
    <mergeCell ref="H511:H512"/>
    <mergeCell ref="I511:I512"/>
    <mergeCell ref="J511:J512"/>
    <mergeCell ref="K511:K512"/>
    <mergeCell ref="L511:L512"/>
    <mergeCell ref="J559:J560"/>
    <mergeCell ref="K559:K560"/>
    <mergeCell ref="L559:L560"/>
    <mergeCell ref="M559:M560"/>
    <mergeCell ref="N559:N560"/>
    <mergeCell ref="O559:O560"/>
    <mergeCell ref="O543:O544"/>
    <mergeCell ref="B545:B551"/>
    <mergeCell ref="B559:B560"/>
    <mergeCell ref="C559:C560"/>
    <mergeCell ref="D559:D560"/>
    <mergeCell ref="E559:E560"/>
    <mergeCell ref="F559:F560"/>
    <mergeCell ref="G559:G560"/>
    <mergeCell ref="H559:H560"/>
    <mergeCell ref="I559:I560"/>
    <mergeCell ref="I543:I544"/>
    <mergeCell ref="J543:J544"/>
    <mergeCell ref="K543:K544"/>
    <mergeCell ref="L543:L544"/>
    <mergeCell ref="M543:M544"/>
    <mergeCell ref="N543:N544"/>
    <mergeCell ref="M575:M576"/>
    <mergeCell ref="N575:N576"/>
    <mergeCell ref="O575:O576"/>
    <mergeCell ref="B591:B592"/>
    <mergeCell ref="C591:C592"/>
    <mergeCell ref="D591:D592"/>
    <mergeCell ref="E591:E592"/>
    <mergeCell ref="F591:F592"/>
    <mergeCell ref="G591:G592"/>
    <mergeCell ref="H591:H592"/>
    <mergeCell ref="G575:G576"/>
    <mergeCell ref="H575:H576"/>
    <mergeCell ref="I575:I576"/>
    <mergeCell ref="J575:J576"/>
    <mergeCell ref="K575:K576"/>
    <mergeCell ref="L575:L576"/>
    <mergeCell ref="B561:B567"/>
    <mergeCell ref="B575:B576"/>
    <mergeCell ref="C575:C576"/>
    <mergeCell ref="D575:D576"/>
    <mergeCell ref="E575:E576"/>
    <mergeCell ref="F575:F576"/>
    <mergeCell ref="J607:J608"/>
    <mergeCell ref="K607:K608"/>
    <mergeCell ref="L607:L608"/>
    <mergeCell ref="M607:M608"/>
    <mergeCell ref="N607:N608"/>
    <mergeCell ref="O607:O608"/>
    <mergeCell ref="O591:O592"/>
    <mergeCell ref="B593:B596"/>
    <mergeCell ref="B607:B608"/>
    <mergeCell ref="C607:C608"/>
    <mergeCell ref="D607:D608"/>
    <mergeCell ref="E607:E608"/>
    <mergeCell ref="F607:F608"/>
    <mergeCell ref="G607:G608"/>
    <mergeCell ref="H607:H608"/>
    <mergeCell ref="I607:I608"/>
    <mergeCell ref="I591:I592"/>
    <mergeCell ref="J591:J592"/>
    <mergeCell ref="K591:K592"/>
    <mergeCell ref="L591:L592"/>
    <mergeCell ref="M591:M592"/>
    <mergeCell ref="N591:N592"/>
    <mergeCell ref="J655:J656"/>
    <mergeCell ref="K655:K656"/>
    <mergeCell ref="L655:L656"/>
    <mergeCell ref="M655:M656"/>
    <mergeCell ref="N655:N656"/>
    <mergeCell ref="O655:O656"/>
    <mergeCell ref="N639:N640"/>
    <mergeCell ref="O639:O640"/>
    <mergeCell ref="B655:B656"/>
    <mergeCell ref="C655:C656"/>
    <mergeCell ref="D655:D656"/>
    <mergeCell ref="E655:E656"/>
    <mergeCell ref="F655:F656"/>
    <mergeCell ref="G655:G656"/>
    <mergeCell ref="H655:H656"/>
    <mergeCell ref="I655:I656"/>
    <mergeCell ref="H639:H640"/>
    <mergeCell ref="I639:I640"/>
    <mergeCell ref="J639:J640"/>
    <mergeCell ref="K639:K640"/>
    <mergeCell ref="L639:L640"/>
    <mergeCell ref="M639:M640"/>
    <mergeCell ref="B639:B640"/>
    <mergeCell ref="C639:C640"/>
    <mergeCell ref="D639:D640"/>
    <mergeCell ref="E639:E640"/>
    <mergeCell ref="F639:F640"/>
    <mergeCell ref="G639:G640"/>
    <mergeCell ref="M686:M687"/>
    <mergeCell ref="N686:N687"/>
    <mergeCell ref="O686:O687"/>
    <mergeCell ref="A702:A703"/>
    <mergeCell ref="B702:B703"/>
    <mergeCell ref="C702:C703"/>
    <mergeCell ref="D702:D703"/>
    <mergeCell ref="E702:E703"/>
    <mergeCell ref="F702:F703"/>
    <mergeCell ref="G702:G703"/>
    <mergeCell ref="G686:G687"/>
    <mergeCell ref="H686:H687"/>
    <mergeCell ref="I686:I687"/>
    <mergeCell ref="J686:J687"/>
    <mergeCell ref="K686:K687"/>
    <mergeCell ref="L686:L687"/>
    <mergeCell ref="A686:A687"/>
    <mergeCell ref="B686:B687"/>
    <mergeCell ref="C686:C687"/>
    <mergeCell ref="D686:D687"/>
    <mergeCell ref="E686:E687"/>
    <mergeCell ref="F686:F687"/>
    <mergeCell ref="O718:O719"/>
    <mergeCell ref="B804:B812"/>
    <mergeCell ref="A819:O819"/>
    <mergeCell ref="A824:E824"/>
    <mergeCell ref="A825:E825"/>
    <mergeCell ref="I718:I719"/>
    <mergeCell ref="J718:J719"/>
    <mergeCell ref="K718:K719"/>
    <mergeCell ref="L718:L719"/>
    <mergeCell ref="M718:M719"/>
    <mergeCell ref="N718:N719"/>
    <mergeCell ref="N702:N703"/>
    <mergeCell ref="O702:O703"/>
    <mergeCell ref="A718:A719"/>
    <mergeCell ref="B718:B719"/>
    <mergeCell ref="C718:C719"/>
    <mergeCell ref="D718:D719"/>
    <mergeCell ref="E718:E719"/>
    <mergeCell ref="F718:F719"/>
    <mergeCell ref="G718:G719"/>
    <mergeCell ref="H718:H719"/>
    <mergeCell ref="H702:H703"/>
    <mergeCell ref="I702:I703"/>
    <mergeCell ref="J702:J703"/>
    <mergeCell ref="K702:K703"/>
    <mergeCell ref="L702:L703"/>
    <mergeCell ref="M702:M703"/>
  </mergeCells>
  <pageMargins left="0.31496062992125984" right="0.31496062992125984" top="0.15748031496062992" bottom="0.35433070866141736" header="0.31496062992125984" footer="0.31496062992125984"/>
  <pageSetup paperSize="8"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96"/>
  <sheetViews>
    <sheetView topLeftCell="A67" workbookViewId="0">
      <selection sqref="A1:F594"/>
    </sheetView>
  </sheetViews>
  <sheetFormatPr baseColWidth="10" defaultColWidth="9.1640625" defaultRowHeight="15"/>
  <cols>
    <col min="1" max="1" width="24.83203125" style="47" customWidth="1"/>
    <col min="2" max="2" width="30.6640625" style="534" customWidth="1"/>
    <col min="3" max="3" width="22.5" style="534" customWidth="1"/>
    <col min="4" max="4" width="17.5" style="47" customWidth="1"/>
    <col min="5" max="5" width="21.33203125" style="47" customWidth="1"/>
    <col min="6" max="6" width="21" style="47" customWidth="1"/>
    <col min="7" max="7" width="4.5" style="208" customWidth="1"/>
    <col min="8" max="16384" width="9.1640625" style="208"/>
  </cols>
  <sheetData>
    <row r="1" spans="1:8" ht="16">
      <c r="B1" s="512"/>
      <c r="C1" s="512"/>
      <c r="D1" s="513"/>
      <c r="E1" s="513"/>
      <c r="F1" s="513"/>
    </row>
    <row r="2" spans="1:8" s="531" customFormat="1" ht="14.5" customHeight="1">
      <c r="A2" s="535"/>
      <c r="B2" s="512"/>
      <c r="C2" s="536"/>
      <c r="D2" s="537"/>
      <c r="E2" s="537"/>
      <c r="F2" s="537" t="s">
        <v>492</v>
      </c>
    </row>
    <row r="3" spans="1:8" s="531" customFormat="1" ht="6.5" customHeight="1">
      <c r="A3" s="535"/>
      <c r="B3" s="512"/>
      <c r="C3" s="536"/>
      <c r="D3" s="537"/>
      <c r="E3" s="537"/>
      <c r="F3" s="537"/>
    </row>
    <row r="4" spans="1:8" s="531" customFormat="1" ht="64.75" customHeight="1">
      <c r="A4" s="538" t="s">
        <v>503</v>
      </c>
      <c r="B4" s="539"/>
      <c r="C4" s="539"/>
      <c r="D4" s="538"/>
      <c r="E4" s="538"/>
      <c r="F4" s="538"/>
    </row>
    <row r="5" spans="1:8">
      <c r="A5" s="131"/>
      <c r="B5" s="253"/>
      <c r="C5" s="246"/>
      <c r="D5" s="177"/>
      <c r="E5" s="177"/>
      <c r="F5" s="177"/>
    </row>
    <row r="6" spans="1:8" s="47" customFormat="1">
      <c r="A6" s="788" t="s">
        <v>81</v>
      </c>
      <c r="B6" s="789" t="s">
        <v>463</v>
      </c>
      <c r="C6" s="785" t="s">
        <v>464</v>
      </c>
      <c r="D6" s="540" t="s">
        <v>493</v>
      </c>
      <c r="E6" s="540"/>
      <c r="F6" s="540"/>
    </row>
    <row r="7" spans="1:8" s="91" customFormat="1" ht="31">
      <c r="A7" s="788"/>
      <c r="B7" s="789"/>
      <c r="C7" s="785"/>
      <c r="D7" s="541" t="s">
        <v>600</v>
      </c>
      <c r="E7" s="541" t="s">
        <v>601</v>
      </c>
      <c r="F7" s="541" t="s">
        <v>602</v>
      </c>
      <c r="G7" s="542"/>
    </row>
    <row r="8" spans="1:8" s="91" customFormat="1">
      <c r="A8" s="541">
        <v>1</v>
      </c>
      <c r="B8" s="543">
        <v>2</v>
      </c>
      <c r="C8" s="544">
        <v>3</v>
      </c>
      <c r="D8" s="541">
        <v>4</v>
      </c>
      <c r="E8" s="541">
        <v>5</v>
      </c>
      <c r="F8" s="541">
        <v>6</v>
      </c>
    </row>
    <row r="9" spans="1:8" s="547" customFormat="1" ht="16">
      <c r="A9" s="783" t="s">
        <v>465</v>
      </c>
      <c r="B9" s="790" t="s">
        <v>220</v>
      </c>
      <c r="C9" s="545" t="s">
        <v>466</v>
      </c>
      <c r="D9" s="546">
        <f>D10+D11+D16+D15</f>
        <v>9473232.4000000022</v>
      </c>
      <c r="E9" s="546">
        <f t="shared" ref="E9:F9" si="0">E10+E11+E16+E15</f>
        <v>8807085.2000000011</v>
      </c>
      <c r="F9" s="546">
        <f t="shared" si="0"/>
        <v>6434805.087340001</v>
      </c>
    </row>
    <row r="10" spans="1:8" s="47" customFormat="1" ht="84">
      <c r="A10" s="784"/>
      <c r="B10" s="791"/>
      <c r="C10" s="247" t="s">
        <v>467</v>
      </c>
      <c r="D10" s="178">
        <f>D23+D232+D392+D453</f>
        <v>1013202.9</v>
      </c>
      <c r="E10" s="178">
        <f>E23+E232+E392+E453</f>
        <v>943283.10000000009</v>
      </c>
      <c r="F10" s="178">
        <f>F23+F232+F392+F453</f>
        <v>943283.10000000009</v>
      </c>
      <c r="H10" s="514"/>
    </row>
    <row r="11" spans="1:8" ht="56">
      <c r="A11" s="181"/>
      <c r="B11" s="791"/>
      <c r="C11" s="247" t="s">
        <v>468</v>
      </c>
      <c r="D11" s="178">
        <f>D13+D14</f>
        <v>8435468.7000000011</v>
      </c>
      <c r="E11" s="178">
        <f t="shared" ref="E11:F11" si="1">E13+E14</f>
        <v>7845932.2000000011</v>
      </c>
      <c r="F11" s="178">
        <f t="shared" si="1"/>
        <v>5473652.0873400001</v>
      </c>
    </row>
    <row r="12" spans="1:8" ht="16">
      <c r="A12" s="181"/>
      <c r="B12" s="791"/>
      <c r="C12" s="248" t="s">
        <v>6</v>
      </c>
      <c r="D12" s="178"/>
      <c r="E12" s="178"/>
      <c r="F12" s="178"/>
    </row>
    <row r="13" spans="1:8" ht="16">
      <c r="A13" s="181"/>
      <c r="B13" s="791"/>
      <c r="C13" s="248" t="s">
        <v>82</v>
      </c>
      <c r="D13" s="178">
        <f t="shared" ref="D13:F15" si="2">D26+D235+D395+D456</f>
        <v>0</v>
      </c>
      <c r="E13" s="178">
        <f t="shared" si="2"/>
        <v>0</v>
      </c>
      <c r="F13" s="178">
        <f t="shared" si="2"/>
        <v>0</v>
      </c>
    </row>
    <row r="14" spans="1:8" ht="16">
      <c r="A14" s="181"/>
      <c r="B14" s="791"/>
      <c r="C14" s="248" t="s">
        <v>69</v>
      </c>
      <c r="D14" s="178">
        <f t="shared" si="2"/>
        <v>8435468.7000000011</v>
      </c>
      <c r="E14" s="178">
        <f t="shared" si="2"/>
        <v>7845932.2000000011</v>
      </c>
      <c r="F14" s="178">
        <f t="shared" si="2"/>
        <v>5473652.0873400001</v>
      </c>
    </row>
    <row r="15" spans="1:8" ht="16">
      <c r="A15" s="181"/>
      <c r="B15" s="791"/>
      <c r="C15" s="247" t="s">
        <v>469</v>
      </c>
      <c r="D15" s="178">
        <f t="shared" si="2"/>
        <v>24560.799999999999</v>
      </c>
      <c r="E15" s="178">
        <f t="shared" si="2"/>
        <v>17869.899999999998</v>
      </c>
      <c r="F15" s="178">
        <f t="shared" si="2"/>
        <v>17869.899999999998</v>
      </c>
    </row>
    <row r="16" spans="1:8" ht="28">
      <c r="A16" s="181"/>
      <c r="B16" s="791"/>
      <c r="C16" s="247" t="s">
        <v>470</v>
      </c>
      <c r="D16" s="178">
        <f>D18+D19+D20</f>
        <v>0</v>
      </c>
      <c r="E16" s="178">
        <f t="shared" ref="E16:F16" si="3">E18+E19+E20</f>
        <v>0</v>
      </c>
      <c r="F16" s="178">
        <f t="shared" si="3"/>
        <v>0</v>
      </c>
    </row>
    <row r="17" spans="1:6" ht="16">
      <c r="A17" s="181"/>
      <c r="B17" s="791"/>
      <c r="C17" s="248" t="s">
        <v>6</v>
      </c>
      <c r="D17" s="178"/>
      <c r="E17" s="178"/>
      <c r="F17" s="178"/>
    </row>
    <row r="18" spans="1:6" s="47" customFormat="1" ht="42">
      <c r="A18" s="181"/>
      <c r="B18" s="791"/>
      <c r="C18" s="248" t="s">
        <v>471</v>
      </c>
      <c r="D18" s="178">
        <f t="shared" ref="D18:F20" si="4">D31+D240+D400+D461</f>
        <v>0</v>
      </c>
      <c r="E18" s="178">
        <f t="shared" si="4"/>
        <v>0</v>
      </c>
      <c r="F18" s="178">
        <f t="shared" si="4"/>
        <v>0</v>
      </c>
    </row>
    <row r="19" spans="1:6" s="47" customFormat="1" ht="16">
      <c r="A19" s="182"/>
      <c r="B19" s="792"/>
      <c r="C19" s="248" t="s">
        <v>472</v>
      </c>
      <c r="D19" s="178">
        <f t="shared" si="4"/>
        <v>0</v>
      </c>
      <c r="E19" s="178">
        <f t="shared" si="4"/>
        <v>0</v>
      </c>
      <c r="F19" s="178">
        <f t="shared" si="4"/>
        <v>0</v>
      </c>
    </row>
    <row r="20" spans="1:6" s="47" customFormat="1" ht="16">
      <c r="A20" s="182"/>
      <c r="B20" s="515"/>
      <c r="C20" s="248" t="s">
        <v>473</v>
      </c>
      <c r="D20" s="178">
        <f t="shared" si="4"/>
        <v>0</v>
      </c>
      <c r="E20" s="178">
        <f t="shared" si="4"/>
        <v>0</v>
      </c>
      <c r="F20" s="178">
        <f t="shared" si="4"/>
        <v>0</v>
      </c>
    </row>
    <row r="21" spans="1:6" s="47" customFormat="1" ht="17">
      <c r="A21" s="516" t="s">
        <v>6</v>
      </c>
      <c r="B21" s="171"/>
      <c r="C21" s="249"/>
      <c r="D21" s="178"/>
      <c r="E21" s="178"/>
      <c r="F21" s="178"/>
    </row>
    <row r="22" spans="1:6" s="551" customFormat="1" ht="17">
      <c r="A22" s="548" t="s">
        <v>475</v>
      </c>
      <c r="B22" s="781" t="s">
        <v>50</v>
      </c>
      <c r="C22" s="549" t="s">
        <v>466</v>
      </c>
      <c r="D22" s="550">
        <f t="shared" ref="D22:F23" si="5">D35+D194</f>
        <v>8626977.6999999993</v>
      </c>
      <c r="E22" s="550">
        <f t="shared" si="5"/>
        <v>7961126.4000000013</v>
      </c>
      <c r="F22" s="550">
        <f t="shared" si="5"/>
        <v>5589776.5873399992</v>
      </c>
    </row>
    <row r="23" spans="1:6" s="245" customFormat="1" ht="84">
      <c r="A23" s="189" t="s">
        <v>148</v>
      </c>
      <c r="B23" s="782"/>
      <c r="C23" s="250" t="s">
        <v>467</v>
      </c>
      <c r="D23" s="184">
        <f t="shared" si="5"/>
        <v>1013202.9</v>
      </c>
      <c r="E23" s="184">
        <f t="shared" si="5"/>
        <v>943283.10000000009</v>
      </c>
      <c r="F23" s="184">
        <f t="shared" si="5"/>
        <v>943283.10000000009</v>
      </c>
    </row>
    <row r="24" spans="1:6" s="245" customFormat="1" ht="56">
      <c r="A24" s="179"/>
      <c r="B24" s="517"/>
      <c r="C24" s="250" t="s">
        <v>468</v>
      </c>
      <c r="D24" s="184">
        <f>D26+D27</f>
        <v>7589214</v>
      </c>
      <c r="E24" s="184">
        <f t="shared" ref="E24:F24" si="6">E26+E27</f>
        <v>6999973.4000000004</v>
      </c>
      <c r="F24" s="184">
        <f t="shared" si="6"/>
        <v>4627693.2873399993</v>
      </c>
    </row>
    <row r="25" spans="1:6" s="245" customFormat="1" ht="16">
      <c r="A25" s="179"/>
      <c r="B25" s="517"/>
      <c r="C25" s="248" t="s">
        <v>6</v>
      </c>
      <c r="D25" s="184"/>
      <c r="E25" s="184"/>
      <c r="F25" s="184"/>
    </row>
    <row r="26" spans="1:6" s="245" customFormat="1" ht="16">
      <c r="A26" s="179"/>
      <c r="B26" s="517"/>
      <c r="C26" s="248" t="s">
        <v>82</v>
      </c>
      <c r="D26" s="184">
        <f t="shared" ref="D26:F28" si="7">D39+D198</f>
        <v>0</v>
      </c>
      <c r="E26" s="184">
        <f t="shared" si="7"/>
        <v>0</v>
      </c>
      <c r="F26" s="184">
        <f t="shared" si="7"/>
        <v>0</v>
      </c>
    </row>
    <row r="27" spans="1:6" s="245" customFormat="1" ht="16">
      <c r="A27" s="179"/>
      <c r="B27" s="517"/>
      <c r="C27" s="248" t="s">
        <v>69</v>
      </c>
      <c r="D27" s="184">
        <f t="shared" si="7"/>
        <v>7589214</v>
      </c>
      <c r="E27" s="184">
        <f t="shared" si="7"/>
        <v>6999973.4000000004</v>
      </c>
      <c r="F27" s="184">
        <f t="shared" si="7"/>
        <v>4627693.2873399993</v>
      </c>
    </row>
    <row r="28" spans="1:6" s="245" customFormat="1" ht="16">
      <c r="A28" s="179"/>
      <c r="B28" s="517"/>
      <c r="C28" s="250" t="s">
        <v>469</v>
      </c>
      <c r="D28" s="184">
        <f t="shared" si="7"/>
        <v>24560.799999999999</v>
      </c>
      <c r="E28" s="184">
        <f t="shared" si="7"/>
        <v>17869.899999999998</v>
      </c>
      <c r="F28" s="184">
        <f t="shared" si="7"/>
        <v>17869.899999999998</v>
      </c>
    </row>
    <row r="29" spans="1:6" s="245" customFormat="1" ht="28">
      <c r="A29" s="179"/>
      <c r="B29" s="517"/>
      <c r="C29" s="250" t="s">
        <v>470</v>
      </c>
      <c r="D29" s="184">
        <f>D31+D32+D33</f>
        <v>0</v>
      </c>
      <c r="E29" s="184">
        <f t="shared" ref="E29:F29" si="8">E31+E32+E33</f>
        <v>0</v>
      </c>
      <c r="F29" s="184">
        <f t="shared" si="8"/>
        <v>0</v>
      </c>
    </row>
    <row r="30" spans="1:6" s="245" customFormat="1" ht="16">
      <c r="A30" s="179"/>
      <c r="B30" s="517"/>
      <c r="C30" s="248" t="s">
        <v>6</v>
      </c>
      <c r="D30" s="184"/>
      <c r="E30" s="184"/>
      <c r="F30" s="184"/>
    </row>
    <row r="31" spans="1:6" s="245" customFormat="1" ht="42">
      <c r="A31" s="179"/>
      <c r="B31" s="517"/>
      <c r="C31" s="248" t="s">
        <v>471</v>
      </c>
      <c r="D31" s="184">
        <f t="shared" ref="D31:F33" si="9">D44+D203</f>
        <v>0</v>
      </c>
      <c r="E31" s="184">
        <f t="shared" si="9"/>
        <v>0</v>
      </c>
      <c r="F31" s="184">
        <f t="shared" si="9"/>
        <v>0</v>
      </c>
    </row>
    <row r="32" spans="1:6" s="245" customFormat="1" ht="16">
      <c r="A32" s="179"/>
      <c r="B32" s="517"/>
      <c r="C32" s="248" t="s">
        <v>472</v>
      </c>
      <c r="D32" s="184">
        <f t="shared" si="9"/>
        <v>0</v>
      </c>
      <c r="E32" s="184">
        <f t="shared" si="9"/>
        <v>0</v>
      </c>
      <c r="F32" s="184">
        <f t="shared" si="9"/>
        <v>0</v>
      </c>
    </row>
    <row r="33" spans="1:6" s="245" customFormat="1" ht="16">
      <c r="A33" s="180"/>
      <c r="B33" s="518"/>
      <c r="C33" s="248" t="s">
        <v>473</v>
      </c>
      <c r="D33" s="184">
        <f t="shared" si="9"/>
        <v>0</v>
      </c>
      <c r="E33" s="184">
        <f t="shared" si="9"/>
        <v>0</v>
      </c>
      <c r="F33" s="184">
        <f t="shared" si="9"/>
        <v>0</v>
      </c>
    </row>
    <row r="34" spans="1:6" ht="17">
      <c r="A34" s="182" t="s">
        <v>6</v>
      </c>
      <c r="B34" s="298"/>
      <c r="C34" s="249"/>
      <c r="D34" s="178"/>
      <c r="E34" s="178"/>
      <c r="F34" s="178"/>
    </row>
    <row r="35" spans="1:6" s="554" customFormat="1" ht="16">
      <c r="A35" s="783" t="s">
        <v>477</v>
      </c>
      <c r="B35" s="786" t="s">
        <v>154</v>
      </c>
      <c r="C35" s="552" t="s">
        <v>466</v>
      </c>
      <c r="D35" s="553">
        <f>D36+D37+D41+D42</f>
        <v>5806764</v>
      </c>
      <c r="E35" s="553">
        <f t="shared" ref="E35:F35" si="10">E36+E37+E41+E42</f>
        <v>5147633.9000000013</v>
      </c>
      <c r="F35" s="553">
        <f t="shared" si="10"/>
        <v>5018778.7873399993</v>
      </c>
    </row>
    <row r="36" spans="1:6" ht="84">
      <c r="A36" s="784"/>
      <c r="B36" s="787"/>
      <c r="C36" s="247" t="s">
        <v>467</v>
      </c>
      <c r="D36" s="178">
        <f t="shared" ref="D36:F36" si="11">D49+D61+D73+D134+D146+D158+D170</f>
        <v>1013202.9</v>
      </c>
      <c r="E36" s="178">
        <f t="shared" si="11"/>
        <v>943283.10000000009</v>
      </c>
      <c r="F36" s="178">
        <f t="shared" si="11"/>
        <v>943283.10000000009</v>
      </c>
    </row>
    <row r="37" spans="1:6" ht="56">
      <c r="A37" s="189" t="s">
        <v>148</v>
      </c>
      <c r="B37" s="519"/>
      <c r="C37" s="247" t="s">
        <v>468</v>
      </c>
      <c r="D37" s="178">
        <f>D39+D40</f>
        <v>4792661.0999999996</v>
      </c>
      <c r="E37" s="178">
        <f>E39+E40</f>
        <v>4203420.5000000009</v>
      </c>
      <c r="F37" s="178">
        <f t="shared" ref="F37" si="12">F39+F40+F41</f>
        <v>4074565.3873399994</v>
      </c>
    </row>
    <row r="38" spans="1:6" ht="16">
      <c r="A38" s="182"/>
      <c r="B38" s="515"/>
      <c r="C38" s="248" t="s">
        <v>6</v>
      </c>
      <c r="D38" s="178"/>
      <c r="E38" s="178"/>
      <c r="F38" s="178"/>
    </row>
    <row r="39" spans="1:6" ht="16">
      <c r="A39" s="181"/>
      <c r="B39" s="519"/>
      <c r="C39" s="248" t="s">
        <v>82</v>
      </c>
      <c r="D39" s="178">
        <f t="shared" ref="D39:F39" si="13">D52+D64+D76+D137+D149+D161+D173</f>
        <v>0</v>
      </c>
      <c r="E39" s="178">
        <f t="shared" si="13"/>
        <v>0</v>
      </c>
      <c r="F39" s="178">
        <f t="shared" si="13"/>
        <v>0</v>
      </c>
    </row>
    <row r="40" spans="1:6" ht="16">
      <c r="A40" s="181"/>
      <c r="B40" s="519"/>
      <c r="C40" s="248" t="s">
        <v>69</v>
      </c>
      <c r="D40" s="178">
        <f>D53+D65+D77+D138+D150+D162+D174</f>
        <v>4792661.0999999996</v>
      </c>
      <c r="E40" s="178">
        <f t="shared" ref="E40:F41" si="14">E53+E65+E77+E138+E150+E162+E174</f>
        <v>4203420.5000000009</v>
      </c>
      <c r="F40" s="178">
        <f t="shared" si="14"/>
        <v>4073635.0873399996</v>
      </c>
    </row>
    <row r="41" spans="1:6" ht="16">
      <c r="A41" s="181"/>
      <c r="B41" s="519"/>
      <c r="C41" s="247" t="s">
        <v>469</v>
      </c>
      <c r="D41" s="178">
        <f>D54+D66+D78+D139+D151+D163+D175</f>
        <v>900</v>
      </c>
      <c r="E41" s="178">
        <f t="shared" si="14"/>
        <v>930.3</v>
      </c>
      <c r="F41" s="178">
        <f t="shared" si="14"/>
        <v>930.3</v>
      </c>
    </row>
    <row r="42" spans="1:6" ht="28">
      <c r="A42" s="181"/>
      <c r="B42" s="519"/>
      <c r="C42" s="247" t="s">
        <v>470</v>
      </c>
      <c r="D42" s="178">
        <f>D44+D45+D46</f>
        <v>0</v>
      </c>
      <c r="E42" s="178">
        <f t="shared" ref="E42:F42" si="15">E44+E45+E46</f>
        <v>0</v>
      </c>
      <c r="F42" s="178">
        <f t="shared" si="15"/>
        <v>0</v>
      </c>
    </row>
    <row r="43" spans="1:6" ht="16">
      <c r="A43" s="181"/>
      <c r="B43" s="519"/>
      <c r="C43" s="248" t="s">
        <v>6</v>
      </c>
      <c r="D43" s="178"/>
      <c r="E43" s="178"/>
      <c r="F43" s="178"/>
    </row>
    <row r="44" spans="1:6" ht="42">
      <c r="A44" s="181"/>
      <c r="B44" s="519"/>
      <c r="C44" s="248" t="s">
        <v>471</v>
      </c>
      <c r="D44" s="178">
        <f t="shared" ref="D44:F44" si="16">D57+D69+D81+D142+D154+D166+D178</f>
        <v>0</v>
      </c>
      <c r="E44" s="178">
        <f t="shared" si="16"/>
        <v>0</v>
      </c>
      <c r="F44" s="178">
        <f t="shared" si="16"/>
        <v>0</v>
      </c>
    </row>
    <row r="45" spans="1:6" ht="16">
      <c r="A45" s="181"/>
      <c r="B45" s="519"/>
      <c r="C45" s="248" t="s">
        <v>472</v>
      </c>
      <c r="D45" s="178">
        <f t="shared" ref="D45:F45" si="17">D58+D70+D82+D143+D155+D167+D179</f>
        <v>0</v>
      </c>
      <c r="E45" s="178">
        <f t="shared" si="17"/>
        <v>0</v>
      </c>
      <c r="F45" s="178">
        <f t="shared" si="17"/>
        <v>0</v>
      </c>
    </row>
    <row r="46" spans="1:6" ht="16">
      <c r="A46" s="182"/>
      <c r="B46" s="515"/>
      <c r="C46" s="248" t="s">
        <v>473</v>
      </c>
      <c r="D46" s="178">
        <f t="shared" ref="D46:F46" si="18">D59+D71+D83+D144+D156+D168+D180</f>
        <v>0</v>
      </c>
      <c r="E46" s="178">
        <f t="shared" si="18"/>
        <v>0</v>
      </c>
      <c r="F46" s="178">
        <f t="shared" si="18"/>
        <v>0</v>
      </c>
    </row>
    <row r="47" spans="1:6" ht="34">
      <c r="A47" s="520" t="s">
        <v>474</v>
      </c>
      <c r="B47" s="171"/>
      <c r="C47" s="249"/>
      <c r="D47" s="178"/>
      <c r="E47" s="178"/>
      <c r="F47" s="178"/>
    </row>
    <row r="48" spans="1:6" ht="17">
      <c r="A48" s="183" t="s">
        <v>85</v>
      </c>
      <c r="B48" s="786" t="s">
        <v>169</v>
      </c>
      <c r="C48" s="247" t="s">
        <v>466</v>
      </c>
      <c r="D48" s="178">
        <f>D49+D50+D55+D54</f>
        <v>2811721.8</v>
      </c>
      <c r="E48" s="178">
        <f t="shared" ref="E48:F48" si="19">E49+E50+E55+E54</f>
        <v>2811721.4000000004</v>
      </c>
      <c r="F48" s="178">
        <f t="shared" si="19"/>
        <v>2670831.2000000002</v>
      </c>
    </row>
    <row r="49" spans="1:6" ht="84">
      <c r="A49" s="181"/>
      <c r="B49" s="787"/>
      <c r="C49" s="247" t="s">
        <v>467</v>
      </c>
      <c r="D49" s="178">
        <v>524943.30000000005</v>
      </c>
      <c r="E49" s="178">
        <v>524943.30000000005</v>
      </c>
      <c r="F49" s="178">
        <v>524943.30000000005</v>
      </c>
    </row>
    <row r="50" spans="1:6" ht="56">
      <c r="A50" s="181"/>
      <c r="B50" s="519"/>
      <c r="C50" s="247" t="s">
        <v>468</v>
      </c>
      <c r="D50" s="178">
        <f>D52+D53</f>
        <v>2286778.5</v>
      </c>
      <c r="E50" s="178">
        <f t="shared" ref="E50:F50" si="20">E52+E53</f>
        <v>2286778.1</v>
      </c>
      <c r="F50" s="178">
        <f t="shared" si="20"/>
        <v>2145887.9</v>
      </c>
    </row>
    <row r="51" spans="1:6" ht="16">
      <c r="A51" s="181"/>
      <c r="B51" s="519"/>
      <c r="C51" s="248" t="s">
        <v>6</v>
      </c>
      <c r="D51" s="178"/>
      <c r="E51" s="178"/>
      <c r="F51" s="178"/>
    </row>
    <row r="52" spans="1:6" ht="16">
      <c r="A52" s="181"/>
      <c r="B52" s="519"/>
      <c r="C52" s="248" t="s">
        <v>82</v>
      </c>
      <c r="D52" s="178"/>
      <c r="E52" s="178"/>
      <c r="F52" s="178"/>
    </row>
    <row r="53" spans="1:6" ht="16">
      <c r="A53" s="181"/>
      <c r="B53" s="519"/>
      <c r="C53" s="248" t="s">
        <v>69</v>
      </c>
      <c r="D53" s="178">
        <v>2286778.5</v>
      </c>
      <c r="E53" s="178">
        <v>2286778.1</v>
      </c>
      <c r="F53" s="178">
        <f>617027+1528860.9</f>
        <v>2145887.9</v>
      </c>
    </row>
    <row r="54" spans="1:6" ht="16">
      <c r="A54" s="181"/>
      <c r="B54" s="519"/>
      <c r="C54" s="247" t="s">
        <v>469</v>
      </c>
      <c r="D54" s="178"/>
      <c r="E54" s="178"/>
      <c r="F54" s="178"/>
    </row>
    <row r="55" spans="1:6" ht="28">
      <c r="A55" s="181"/>
      <c r="B55" s="519"/>
      <c r="C55" s="247" t="s">
        <v>470</v>
      </c>
      <c r="D55" s="178">
        <f>D57+D58+D59</f>
        <v>0</v>
      </c>
      <c r="E55" s="178">
        <f t="shared" ref="E55:F55" si="21">E57+E58+E59</f>
        <v>0</v>
      </c>
      <c r="F55" s="178">
        <f t="shared" si="21"/>
        <v>0</v>
      </c>
    </row>
    <row r="56" spans="1:6" ht="16">
      <c r="A56" s="521"/>
      <c r="B56" s="519"/>
      <c r="C56" s="248" t="s">
        <v>6</v>
      </c>
      <c r="D56" s="178"/>
      <c r="E56" s="178"/>
      <c r="F56" s="178"/>
    </row>
    <row r="57" spans="1:6" ht="42">
      <c r="A57" s="521"/>
      <c r="B57" s="519"/>
      <c r="C57" s="248" t="s">
        <v>471</v>
      </c>
      <c r="D57" s="178"/>
      <c r="E57" s="178"/>
      <c r="F57" s="178"/>
    </row>
    <row r="58" spans="1:6" ht="16">
      <c r="A58" s="521"/>
      <c r="B58" s="519"/>
      <c r="C58" s="248" t="s">
        <v>472</v>
      </c>
      <c r="D58" s="178"/>
      <c r="E58" s="178"/>
      <c r="F58" s="178"/>
    </row>
    <row r="59" spans="1:6" ht="16">
      <c r="A59" s="182"/>
      <c r="B59" s="519"/>
      <c r="C59" s="248" t="s">
        <v>473</v>
      </c>
      <c r="D59" s="178"/>
      <c r="E59" s="178"/>
      <c r="F59" s="178"/>
    </row>
    <row r="60" spans="1:6" ht="17">
      <c r="A60" s="183" t="s">
        <v>86</v>
      </c>
      <c r="B60" s="786" t="s">
        <v>170</v>
      </c>
      <c r="C60" s="247" t="s">
        <v>466</v>
      </c>
      <c r="D60" s="178">
        <f>D61+D62+D67+D66</f>
        <v>37535.9</v>
      </c>
      <c r="E60" s="178">
        <f t="shared" ref="E60:F60" si="22">E61+E62+E67+E66</f>
        <v>37535.9</v>
      </c>
      <c r="F60" s="178">
        <f t="shared" si="22"/>
        <v>37535.9</v>
      </c>
    </row>
    <row r="61" spans="1:6" ht="84">
      <c r="A61" s="521"/>
      <c r="B61" s="787"/>
      <c r="C61" s="247" t="s">
        <v>467</v>
      </c>
      <c r="D61" s="178"/>
      <c r="E61" s="178"/>
      <c r="F61" s="178"/>
    </row>
    <row r="62" spans="1:6" ht="56">
      <c r="A62" s="521"/>
      <c r="B62" s="519"/>
      <c r="C62" s="247" t="s">
        <v>468</v>
      </c>
      <c r="D62" s="178">
        <f>D64+D65</f>
        <v>37535.9</v>
      </c>
      <c r="E62" s="178">
        <f>E64+E65</f>
        <v>37535.9</v>
      </c>
      <c r="F62" s="178">
        <f t="shared" ref="F62" si="23">F64+F65</f>
        <v>37535.9</v>
      </c>
    </row>
    <row r="63" spans="1:6" ht="16">
      <c r="A63" s="521"/>
      <c r="B63" s="519"/>
      <c r="C63" s="248" t="s">
        <v>6</v>
      </c>
      <c r="D63" s="178"/>
      <c r="E63" s="178"/>
      <c r="F63" s="178"/>
    </row>
    <row r="64" spans="1:6" ht="16">
      <c r="A64" s="521"/>
      <c r="B64" s="519"/>
      <c r="C64" s="248" t="s">
        <v>82</v>
      </c>
      <c r="D64" s="178"/>
      <c r="E64" s="178"/>
      <c r="F64" s="178"/>
    </row>
    <row r="65" spans="1:6" ht="16">
      <c r="A65" s="521"/>
      <c r="B65" s="519"/>
      <c r="C65" s="248" t="s">
        <v>69</v>
      </c>
      <c r="D65" s="178">
        <v>37535.9</v>
      </c>
      <c r="E65" s="178">
        <v>37535.9</v>
      </c>
      <c r="F65" s="178">
        <v>37535.9</v>
      </c>
    </row>
    <row r="66" spans="1:6" ht="16">
      <c r="A66" s="521"/>
      <c r="B66" s="519"/>
      <c r="C66" s="247" t="s">
        <v>469</v>
      </c>
      <c r="D66" s="178"/>
      <c r="E66" s="178"/>
      <c r="F66" s="178"/>
    </row>
    <row r="67" spans="1:6" ht="28">
      <c r="A67" s="521"/>
      <c r="B67" s="519"/>
      <c r="C67" s="247" t="s">
        <v>470</v>
      </c>
      <c r="D67" s="178">
        <f>D69+D70+D71</f>
        <v>0</v>
      </c>
      <c r="E67" s="178">
        <f t="shared" ref="E67:F67" si="24">E69+E70+E71</f>
        <v>0</v>
      </c>
      <c r="F67" s="178">
        <f t="shared" si="24"/>
        <v>0</v>
      </c>
    </row>
    <row r="68" spans="1:6" ht="16">
      <c r="A68" s="521"/>
      <c r="B68" s="519"/>
      <c r="C68" s="248" t="s">
        <v>6</v>
      </c>
      <c r="D68" s="178"/>
      <c r="E68" s="178"/>
      <c r="F68" s="178"/>
    </row>
    <row r="69" spans="1:6" ht="42">
      <c r="A69" s="521"/>
      <c r="B69" s="519"/>
      <c r="C69" s="248" t="s">
        <v>471</v>
      </c>
      <c r="D69" s="178"/>
      <c r="E69" s="178"/>
      <c r="F69" s="178"/>
    </row>
    <row r="70" spans="1:6" ht="16">
      <c r="A70" s="521"/>
      <c r="B70" s="519"/>
      <c r="C70" s="248" t="s">
        <v>472</v>
      </c>
      <c r="D70" s="178"/>
      <c r="E70" s="178"/>
      <c r="F70" s="178"/>
    </row>
    <row r="71" spans="1:6" ht="16">
      <c r="A71" s="521"/>
      <c r="B71" s="519"/>
      <c r="C71" s="248" t="s">
        <v>473</v>
      </c>
      <c r="D71" s="178"/>
      <c r="E71" s="178"/>
      <c r="F71" s="178"/>
    </row>
    <row r="72" spans="1:6" ht="17">
      <c r="A72" s="183" t="s">
        <v>87</v>
      </c>
      <c r="B72" s="786" t="s">
        <v>171</v>
      </c>
      <c r="C72" s="247" t="s">
        <v>466</v>
      </c>
      <c r="D72" s="178">
        <f>D73+D74+D79+D78</f>
        <v>997913.39999999991</v>
      </c>
      <c r="E72" s="178">
        <f t="shared" ref="E72:F72" si="25">E73+E74+E79+E78</f>
        <v>831624.89999999991</v>
      </c>
      <c r="F72" s="178">
        <f t="shared" si="25"/>
        <v>924616.88734000002</v>
      </c>
    </row>
    <row r="73" spans="1:6" ht="84">
      <c r="A73" s="521"/>
      <c r="B73" s="787"/>
      <c r="C73" s="247" t="s">
        <v>467</v>
      </c>
      <c r="D73" s="178">
        <f t="shared" ref="D73:F73" si="26">D86+D98+D110+D122</f>
        <v>488259.6</v>
      </c>
      <c r="E73" s="178">
        <f t="shared" si="26"/>
        <v>418339.8</v>
      </c>
      <c r="F73" s="178">
        <f t="shared" si="26"/>
        <v>418339.8</v>
      </c>
    </row>
    <row r="74" spans="1:6" ht="84">
      <c r="A74" s="521"/>
      <c r="B74" s="519"/>
      <c r="C74" s="247" t="s">
        <v>468</v>
      </c>
      <c r="D74" s="178">
        <f>D76+D77</f>
        <v>509653.8</v>
      </c>
      <c r="E74" s="178">
        <f t="shared" ref="E74:F74" si="27">E76+E77</f>
        <v>413285.1</v>
      </c>
      <c r="F74" s="178">
        <f t="shared" si="27"/>
        <v>506277.08734000003</v>
      </c>
    </row>
    <row r="75" spans="1:6" ht="16">
      <c r="A75" s="521"/>
      <c r="B75" s="519"/>
      <c r="C75" s="248" t="s">
        <v>6</v>
      </c>
      <c r="D75" s="178"/>
      <c r="E75" s="178"/>
      <c r="F75" s="178"/>
    </row>
    <row r="76" spans="1:6" ht="16">
      <c r="A76" s="521"/>
      <c r="B76" s="519"/>
      <c r="C76" s="248" t="s">
        <v>82</v>
      </c>
      <c r="D76" s="178">
        <f t="shared" ref="D76:F76" si="28">D89+D101+D113+D125</f>
        <v>0</v>
      </c>
      <c r="E76" s="178">
        <f t="shared" si="28"/>
        <v>0</v>
      </c>
      <c r="F76" s="178">
        <f t="shared" si="28"/>
        <v>0</v>
      </c>
    </row>
    <row r="77" spans="1:6" ht="16">
      <c r="A77" s="521"/>
      <c r="B77" s="519"/>
      <c r="C77" s="248" t="s">
        <v>69</v>
      </c>
      <c r="D77" s="178">
        <f t="shared" ref="D77:F77" si="29">D90+D102+D114+D126</f>
        <v>509653.8</v>
      </c>
      <c r="E77" s="178">
        <f t="shared" si="29"/>
        <v>413285.1</v>
      </c>
      <c r="F77" s="178">
        <f t="shared" si="29"/>
        <v>506277.08734000003</v>
      </c>
    </row>
    <row r="78" spans="1:6" ht="16">
      <c r="A78" s="521"/>
      <c r="B78" s="519"/>
      <c r="C78" s="247" t="s">
        <v>469</v>
      </c>
      <c r="D78" s="178">
        <f>D91+D103+D115+D127</f>
        <v>0</v>
      </c>
      <c r="E78" s="178">
        <f t="shared" ref="E78:F78" si="30">E91+E103+E115+E127</f>
        <v>0</v>
      </c>
      <c r="F78" s="178">
        <f t="shared" si="30"/>
        <v>0</v>
      </c>
    </row>
    <row r="79" spans="1:6" ht="28">
      <c r="A79" s="521"/>
      <c r="B79" s="519"/>
      <c r="C79" s="247" t="s">
        <v>470</v>
      </c>
      <c r="D79" s="178">
        <f>D81+D82+D83</f>
        <v>0</v>
      </c>
      <c r="E79" s="178">
        <f t="shared" ref="E79:F79" si="31">E81+E82+E83</f>
        <v>0</v>
      </c>
      <c r="F79" s="178">
        <f t="shared" si="31"/>
        <v>0</v>
      </c>
    </row>
    <row r="80" spans="1:6" ht="16">
      <c r="A80" s="521"/>
      <c r="B80" s="519"/>
      <c r="C80" s="248" t="s">
        <v>6</v>
      </c>
      <c r="D80" s="178"/>
      <c r="E80" s="178"/>
      <c r="F80" s="178"/>
    </row>
    <row r="81" spans="1:6" ht="42">
      <c r="A81" s="521"/>
      <c r="B81" s="519"/>
      <c r="C81" s="248" t="s">
        <v>471</v>
      </c>
      <c r="D81" s="178">
        <f t="shared" ref="D81:F81" si="32">D94+D106+D118+D130</f>
        <v>0</v>
      </c>
      <c r="E81" s="178">
        <f t="shared" si="32"/>
        <v>0</v>
      </c>
      <c r="F81" s="178">
        <f t="shared" si="32"/>
        <v>0</v>
      </c>
    </row>
    <row r="82" spans="1:6" ht="16">
      <c r="A82" s="521"/>
      <c r="B82" s="519"/>
      <c r="C82" s="248" t="s">
        <v>472</v>
      </c>
      <c r="D82" s="178">
        <f t="shared" ref="D82:F82" si="33">D95+D107+D119+D131</f>
        <v>0</v>
      </c>
      <c r="E82" s="178">
        <f t="shared" si="33"/>
        <v>0</v>
      </c>
      <c r="F82" s="178">
        <f t="shared" si="33"/>
        <v>0</v>
      </c>
    </row>
    <row r="83" spans="1:6" ht="16">
      <c r="A83" s="521"/>
      <c r="B83" s="519"/>
      <c r="C83" s="522" t="s">
        <v>473</v>
      </c>
      <c r="D83" s="178">
        <f t="shared" ref="D83:F83" si="34">D96+D108+D120+D132</f>
        <v>0</v>
      </c>
      <c r="E83" s="178">
        <f t="shared" si="34"/>
        <v>0</v>
      </c>
      <c r="F83" s="178">
        <f t="shared" si="34"/>
        <v>0</v>
      </c>
    </row>
    <row r="84" spans="1:6" ht="17">
      <c r="A84" s="520"/>
      <c r="B84" s="523" t="s">
        <v>6</v>
      </c>
      <c r="C84" s="248"/>
      <c r="D84" s="178"/>
      <c r="E84" s="178"/>
      <c r="F84" s="178"/>
    </row>
    <row r="85" spans="1:6" ht="17">
      <c r="A85" s="183" t="s">
        <v>128</v>
      </c>
      <c r="B85" s="786" t="s">
        <v>453</v>
      </c>
      <c r="C85" s="247" t="s">
        <v>466</v>
      </c>
      <c r="D85" s="178">
        <f>D86+D87+D92+D91</f>
        <v>0</v>
      </c>
      <c r="E85" s="178">
        <f t="shared" ref="E85:F85" si="35">E86+E87+E92+E91</f>
        <v>0</v>
      </c>
      <c r="F85" s="178">
        <f t="shared" si="35"/>
        <v>0</v>
      </c>
    </row>
    <row r="86" spans="1:6" ht="98">
      <c r="A86" s="521"/>
      <c r="B86" s="787"/>
      <c r="C86" s="247" t="s">
        <v>467</v>
      </c>
      <c r="D86" s="178"/>
      <c r="E86" s="178"/>
      <c r="F86" s="178"/>
    </row>
    <row r="87" spans="1:6" ht="84">
      <c r="A87" s="521"/>
      <c r="B87" s="787"/>
      <c r="C87" s="247" t="s">
        <v>468</v>
      </c>
      <c r="D87" s="178">
        <f>D89+D90</f>
        <v>0</v>
      </c>
      <c r="E87" s="178">
        <f>E89+E90</f>
        <v>0</v>
      </c>
      <c r="F87" s="178">
        <f t="shared" ref="F87" si="36">F89+F90</f>
        <v>0</v>
      </c>
    </row>
    <row r="88" spans="1:6" ht="16">
      <c r="A88" s="521"/>
      <c r="B88" s="519"/>
      <c r="C88" s="248" t="s">
        <v>6</v>
      </c>
      <c r="D88" s="178"/>
      <c r="E88" s="178"/>
      <c r="F88" s="178"/>
    </row>
    <row r="89" spans="1:6" ht="16">
      <c r="A89" s="521"/>
      <c r="B89" s="519"/>
      <c r="C89" s="248" t="s">
        <v>82</v>
      </c>
      <c r="D89" s="178"/>
      <c r="E89" s="178"/>
      <c r="F89" s="178"/>
    </row>
    <row r="90" spans="1:6" ht="16">
      <c r="A90" s="521"/>
      <c r="B90" s="519"/>
      <c r="C90" s="248" t="s">
        <v>69</v>
      </c>
      <c r="D90" s="178"/>
      <c r="E90" s="178"/>
      <c r="F90" s="178"/>
    </row>
    <row r="91" spans="1:6" ht="16">
      <c r="A91" s="521"/>
      <c r="B91" s="519"/>
      <c r="C91" s="247" t="s">
        <v>469</v>
      </c>
      <c r="D91" s="178"/>
      <c r="E91" s="178"/>
      <c r="F91" s="178"/>
    </row>
    <row r="92" spans="1:6" ht="28">
      <c r="A92" s="521"/>
      <c r="B92" s="519"/>
      <c r="C92" s="247" t="s">
        <v>470</v>
      </c>
      <c r="D92" s="178">
        <f>D94+D95+D96</f>
        <v>0</v>
      </c>
      <c r="E92" s="178">
        <f t="shared" ref="E92:F92" si="37">E94+E95+E96</f>
        <v>0</v>
      </c>
      <c r="F92" s="178">
        <f t="shared" si="37"/>
        <v>0</v>
      </c>
    </row>
    <row r="93" spans="1:6" ht="16">
      <c r="A93" s="521"/>
      <c r="B93" s="519"/>
      <c r="C93" s="248" t="s">
        <v>6</v>
      </c>
      <c r="D93" s="178"/>
      <c r="E93" s="178"/>
      <c r="F93" s="178"/>
    </row>
    <row r="94" spans="1:6" ht="42">
      <c r="A94" s="521"/>
      <c r="B94" s="519"/>
      <c r="C94" s="248" t="s">
        <v>471</v>
      </c>
      <c r="D94" s="178"/>
      <c r="E94" s="178"/>
      <c r="F94" s="178"/>
    </row>
    <row r="95" spans="1:6" ht="16">
      <c r="A95" s="521"/>
      <c r="B95" s="519"/>
      <c r="C95" s="248" t="s">
        <v>472</v>
      </c>
      <c r="D95" s="178"/>
      <c r="E95" s="178"/>
      <c r="F95" s="178"/>
    </row>
    <row r="96" spans="1:6" ht="16">
      <c r="A96" s="521"/>
      <c r="B96" s="519"/>
      <c r="C96" s="522" t="s">
        <v>473</v>
      </c>
      <c r="D96" s="178"/>
      <c r="E96" s="178"/>
      <c r="F96" s="178"/>
    </row>
    <row r="97" spans="1:6" ht="17">
      <c r="A97" s="183" t="s">
        <v>129</v>
      </c>
      <c r="B97" s="786" t="s">
        <v>494</v>
      </c>
      <c r="C97" s="247" t="s">
        <v>466</v>
      </c>
      <c r="D97" s="178">
        <f>D98+D99+D104+D103</f>
        <v>549913.4</v>
      </c>
      <c r="E97" s="178">
        <f t="shared" ref="E97:F97" si="38">E98+E99+E104+E103</f>
        <v>453544.69999999995</v>
      </c>
      <c r="F97" s="178">
        <f t="shared" si="38"/>
        <v>546536.68734000006</v>
      </c>
    </row>
    <row r="98" spans="1:6" ht="98">
      <c r="A98" s="521"/>
      <c r="B98" s="787"/>
      <c r="C98" s="247" t="s">
        <v>467</v>
      </c>
      <c r="D98" s="178">
        <v>48259.6</v>
      </c>
      <c r="E98" s="178">
        <v>48259.6</v>
      </c>
      <c r="F98" s="178">
        <v>48259.6</v>
      </c>
    </row>
    <row r="99" spans="1:6" ht="84">
      <c r="A99" s="521"/>
      <c r="B99" s="787"/>
      <c r="C99" s="247" t="s">
        <v>468</v>
      </c>
      <c r="D99" s="178">
        <f>D101+D102</f>
        <v>501653.8</v>
      </c>
      <c r="E99" s="178">
        <f>E101+E102</f>
        <v>405285.1</v>
      </c>
      <c r="F99" s="178">
        <f t="shared" ref="F99" si="39">F101+F102</f>
        <v>498277.08734000003</v>
      </c>
    </row>
    <row r="100" spans="1:6" ht="16">
      <c r="A100" s="521"/>
      <c r="B100" s="519"/>
      <c r="C100" s="248" t="s">
        <v>6</v>
      </c>
      <c r="D100" s="178"/>
      <c r="E100" s="178"/>
      <c r="F100" s="178"/>
    </row>
    <row r="101" spans="1:6" ht="16">
      <c r="A101" s="521"/>
      <c r="B101" s="519"/>
      <c r="C101" s="248" t="s">
        <v>82</v>
      </c>
      <c r="D101" s="178"/>
      <c r="E101" s="178"/>
      <c r="F101" s="178"/>
    </row>
    <row r="102" spans="1:6" ht="16">
      <c r="A102" s="521"/>
      <c r="B102" s="519"/>
      <c r="C102" s="248" t="s">
        <v>69</v>
      </c>
      <c r="D102" s="178">
        <v>501653.8</v>
      </c>
      <c r="E102" s="178">
        <v>405285.1</v>
      </c>
      <c r="F102" s="178">
        <v>498277.08734000003</v>
      </c>
    </row>
    <row r="103" spans="1:6" ht="16">
      <c r="A103" s="521"/>
      <c r="B103" s="519"/>
      <c r="C103" s="247" t="s">
        <v>469</v>
      </c>
      <c r="D103" s="178"/>
      <c r="E103" s="178"/>
      <c r="F103" s="178"/>
    </row>
    <row r="104" spans="1:6" ht="28">
      <c r="A104" s="521"/>
      <c r="B104" s="519"/>
      <c r="C104" s="247" t="s">
        <v>470</v>
      </c>
      <c r="D104" s="178">
        <f>D106+D107+D108</f>
        <v>0</v>
      </c>
      <c r="E104" s="178">
        <f t="shared" ref="E104:F104" si="40">E106+E107+E108</f>
        <v>0</v>
      </c>
      <c r="F104" s="178">
        <f t="shared" si="40"/>
        <v>0</v>
      </c>
    </row>
    <row r="105" spans="1:6" ht="16">
      <c r="A105" s="521"/>
      <c r="B105" s="519"/>
      <c r="C105" s="248" t="s">
        <v>6</v>
      </c>
      <c r="D105" s="178"/>
      <c r="E105" s="178"/>
      <c r="F105" s="178"/>
    </row>
    <row r="106" spans="1:6" ht="42">
      <c r="A106" s="521"/>
      <c r="B106" s="519"/>
      <c r="C106" s="248" t="s">
        <v>471</v>
      </c>
      <c r="D106" s="178"/>
      <c r="E106" s="178"/>
      <c r="F106" s="178"/>
    </row>
    <row r="107" spans="1:6" ht="16">
      <c r="A107" s="521"/>
      <c r="B107" s="519"/>
      <c r="C107" s="248" t="s">
        <v>472</v>
      </c>
      <c r="D107" s="178"/>
      <c r="E107" s="178"/>
      <c r="F107" s="178"/>
    </row>
    <row r="108" spans="1:6" ht="16">
      <c r="A108" s="524"/>
      <c r="B108" s="519"/>
      <c r="C108" s="522" t="s">
        <v>473</v>
      </c>
      <c r="D108" s="178"/>
      <c r="E108" s="178"/>
      <c r="F108" s="178"/>
    </row>
    <row r="109" spans="1:6" ht="17">
      <c r="A109" s="183" t="s">
        <v>130</v>
      </c>
      <c r="B109" s="786" t="s">
        <v>126</v>
      </c>
      <c r="C109" s="247" t="s">
        <v>466</v>
      </c>
      <c r="D109" s="178">
        <f>D110+D111+D116+D115</f>
        <v>370000</v>
      </c>
      <c r="E109" s="178">
        <f t="shared" ref="E109:F109" si="41">E110+E111+E116+E115</f>
        <v>370000</v>
      </c>
      <c r="F109" s="178">
        <f t="shared" si="41"/>
        <v>370000</v>
      </c>
    </row>
    <row r="110" spans="1:6" ht="98">
      <c r="A110" s="521"/>
      <c r="B110" s="787"/>
      <c r="C110" s="247" t="s">
        <v>467</v>
      </c>
      <c r="D110" s="178">
        <v>370000</v>
      </c>
      <c r="E110" s="178">
        <v>370000</v>
      </c>
      <c r="F110" s="178">
        <v>370000</v>
      </c>
    </row>
    <row r="111" spans="1:6" ht="84">
      <c r="A111" s="521"/>
      <c r="B111" s="787"/>
      <c r="C111" s="247" t="s">
        <v>468</v>
      </c>
      <c r="D111" s="178">
        <f>D113+D114</f>
        <v>0</v>
      </c>
      <c r="E111" s="178">
        <f>E113+E114</f>
        <v>0</v>
      </c>
      <c r="F111" s="178">
        <f t="shared" ref="F111" si="42">F113+F114</f>
        <v>0</v>
      </c>
    </row>
    <row r="112" spans="1:6" ht="16">
      <c r="A112" s="521"/>
      <c r="B112" s="519"/>
      <c r="C112" s="248" t="s">
        <v>6</v>
      </c>
      <c r="D112" s="178"/>
      <c r="E112" s="178"/>
      <c r="F112" s="178"/>
    </row>
    <row r="113" spans="1:6" ht="16">
      <c r="A113" s="521"/>
      <c r="B113" s="519"/>
      <c r="C113" s="248" t="s">
        <v>82</v>
      </c>
      <c r="D113" s="178"/>
      <c r="E113" s="178"/>
      <c r="F113" s="178"/>
    </row>
    <row r="114" spans="1:6" ht="16">
      <c r="A114" s="521"/>
      <c r="B114" s="519"/>
      <c r="C114" s="248" t="s">
        <v>69</v>
      </c>
      <c r="D114" s="178"/>
      <c r="E114" s="178"/>
      <c r="F114" s="178"/>
    </row>
    <row r="115" spans="1:6" ht="16">
      <c r="A115" s="521"/>
      <c r="B115" s="519"/>
      <c r="C115" s="247" t="s">
        <v>469</v>
      </c>
      <c r="D115" s="178"/>
      <c r="E115" s="178"/>
      <c r="F115" s="178"/>
    </row>
    <row r="116" spans="1:6" ht="28">
      <c r="A116" s="521"/>
      <c r="B116" s="519"/>
      <c r="C116" s="247" t="s">
        <v>470</v>
      </c>
      <c r="D116" s="178">
        <f>D118+D119+D120</f>
        <v>0</v>
      </c>
      <c r="E116" s="178">
        <f t="shared" ref="E116:F116" si="43">E118+E119+E120</f>
        <v>0</v>
      </c>
      <c r="F116" s="178">
        <f t="shared" si="43"/>
        <v>0</v>
      </c>
    </row>
    <row r="117" spans="1:6" ht="16">
      <c r="A117" s="521"/>
      <c r="B117" s="519"/>
      <c r="C117" s="248" t="s">
        <v>6</v>
      </c>
      <c r="D117" s="178"/>
      <c r="E117" s="178"/>
      <c r="F117" s="178"/>
    </row>
    <row r="118" spans="1:6" ht="42">
      <c r="A118" s="521"/>
      <c r="B118" s="519"/>
      <c r="C118" s="248" t="s">
        <v>471</v>
      </c>
      <c r="D118" s="178"/>
      <c r="E118" s="178"/>
      <c r="F118" s="178"/>
    </row>
    <row r="119" spans="1:6" ht="16">
      <c r="A119" s="521"/>
      <c r="B119" s="519"/>
      <c r="C119" s="248" t="s">
        <v>472</v>
      </c>
      <c r="D119" s="178"/>
      <c r="E119" s="178"/>
      <c r="F119" s="178"/>
    </row>
    <row r="120" spans="1:6" ht="16">
      <c r="A120" s="524"/>
      <c r="B120" s="519"/>
      <c r="C120" s="522" t="s">
        <v>473</v>
      </c>
      <c r="D120" s="178"/>
      <c r="E120" s="178"/>
      <c r="F120" s="178"/>
    </row>
    <row r="121" spans="1:6" ht="17">
      <c r="A121" s="183" t="s">
        <v>506</v>
      </c>
      <c r="B121" s="786" t="s">
        <v>314</v>
      </c>
      <c r="C121" s="247" t="s">
        <v>466</v>
      </c>
      <c r="D121" s="178">
        <f>D122+D123+D128+D127</f>
        <v>78000</v>
      </c>
      <c r="E121" s="178">
        <f t="shared" ref="E121:F121" si="44">E122+E123+E128+E127</f>
        <v>8080.2</v>
      </c>
      <c r="F121" s="178">
        <f t="shared" si="44"/>
        <v>8080.2</v>
      </c>
    </row>
    <row r="122" spans="1:6" ht="98">
      <c r="A122" s="521"/>
      <c r="B122" s="787"/>
      <c r="C122" s="247" t="s">
        <v>467</v>
      </c>
      <c r="D122" s="178">
        <v>70000</v>
      </c>
      <c r="E122" s="178">
        <v>80.2</v>
      </c>
      <c r="F122" s="178">
        <v>80.2</v>
      </c>
    </row>
    <row r="123" spans="1:6" ht="84">
      <c r="A123" s="521"/>
      <c r="B123" s="787"/>
      <c r="C123" s="247" t="s">
        <v>468</v>
      </c>
      <c r="D123" s="178">
        <f>D125+D126</f>
        <v>8000</v>
      </c>
      <c r="E123" s="178">
        <f t="shared" ref="E123:F123" si="45">E125+E126</f>
        <v>8000</v>
      </c>
      <c r="F123" s="178">
        <f t="shared" si="45"/>
        <v>8000</v>
      </c>
    </row>
    <row r="124" spans="1:6" ht="16">
      <c r="A124" s="521"/>
      <c r="B124" s="519"/>
      <c r="C124" s="248" t="s">
        <v>6</v>
      </c>
      <c r="D124" s="178"/>
      <c r="E124" s="178"/>
      <c r="F124" s="178"/>
    </row>
    <row r="125" spans="1:6" ht="16">
      <c r="A125" s="521"/>
      <c r="B125" s="519"/>
      <c r="C125" s="248" t="s">
        <v>82</v>
      </c>
      <c r="D125" s="178"/>
      <c r="E125" s="178"/>
      <c r="F125" s="178"/>
    </row>
    <row r="126" spans="1:6" ht="16">
      <c r="A126" s="521"/>
      <c r="B126" s="519"/>
      <c r="C126" s="248" t="s">
        <v>69</v>
      </c>
      <c r="D126" s="178">
        <v>8000</v>
      </c>
      <c r="E126" s="178">
        <v>8000</v>
      </c>
      <c r="F126" s="178">
        <v>8000</v>
      </c>
    </row>
    <row r="127" spans="1:6" ht="16">
      <c r="A127" s="521"/>
      <c r="B127" s="519"/>
      <c r="C127" s="247" t="s">
        <v>469</v>
      </c>
      <c r="D127" s="178"/>
      <c r="E127" s="178"/>
      <c r="F127" s="178"/>
    </row>
    <row r="128" spans="1:6" ht="28">
      <c r="A128" s="521"/>
      <c r="B128" s="519"/>
      <c r="C128" s="247" t="s">
        <v>470</v>
      </c>
      <c r="D128" s="178">
        <f>D130+D131+D132</f>
        <v>0</v>
      </c>
      <c r="E128" s="178">
        <f t="shared" ref="E128:F128" si="46">E130+E131+E132</f>
        <v>0</v>
      </c>
      <c r="F128" s="178">
        <f t="shared" si="46"/>
        <v>0</v>
      </c>
    </row>
    <row r="129" spans="1:6" ht="16">
      <c r="A129" s="521"/>
      <c r="B129" s="519"/>
      <c r="C129" s="248" t="s">
        <v>6</v>
      </c>
      <c r="D129" s="178"/>
      <c r="E129" s="178"/>
      <c r="F129" s="178"/>
    </row>
    <row r="130" spans="1:6" ht="42">
      <c r="A130" s="521"/>
      <c r="B130" s="519"/>
      <c r="C130" s="248" t="s">
        <v>471</v>
      </c>
      <c r="D130" s="178"/>
      <c r="E130" s="178"/>
      <c r="F130" s="178"/>
    </row>
    <row r="131" spans="1:6" ht="16">
      <c r="A131" s="521"/>
      <c r="B131" s="519"/>
      <c r="C131" s="248" t="s">
        <v>472</v>
      </c>
      <c r="D131" s="178"/>
      <c r="E131" s="178"/>
      <c r="F131" s="178"/>
    </row>
    <row r="132" spans="1:6" ht="16">
      <c r="A132" s="521"/>
      <c r="B132" s="519"/>
      <c r="C132" s="248" t="s">
        <v>473</v>
      </c>
      <c r="D132" s="178"/>
      <c r="E132" s="178"/>
      <c r="F132" s="178"/>
    </row>
    <row r="133" spans="1:6" ht="17">
      <c r="A133" s="183" t="s">
        <v>88</v>
      </c>
      <c r="B133" s="786" t="s">
        <v>505</v>
      </c>
      <c r="C133" s="247" t="s">
        <v>466</v>
      </c>
      <c r="D133" s="178">
        <f>D134+D135+D140+D139</f>
        <v>0</v>
      </c>
      <c r="E133" s="178">
        <f t="shared" ref="E133:F133" si="47">E134+E135+E140+E139</f>
        <v>0</v>
      </c>
      <c r="F133" s="178">
        <f t="shared" si="47"/>
        <v>0</v>
      </c>
    </row>
    <row r="134" spans="1:6" ht="98">
      <c r="A134" s="521"/>
      <c r="B134" s="787"/>
      <c r="C134" s="247" t="s">
        <v>467</v>
      </c>
      <c r="D134" s="178"/>
      <c r="E134" s="178"/>
      <c r="F134" s="178"/>
    </row>
    <row r="135" spans="1:6" ht="84">
      <c r="A135" s="521"/>
      <c r="B135" s="787"/>
      <c r="C135" s="247" t="s">
        <v>468</v>
      </c>
      <c r="D135" s="178">
        <f>D137+D138</f>
        <v>0</v>
      </c>
      <c r="E135" s="178">
        <f t="shared" ref="E135:F135" si="48">E137+E138</f>
        <v>0</v>
      </c>
      <c r="F135" s="178">
        <f t="shared" si="48"/>
        <v>0</v>
      </c>
    </row>
    <row r="136" spans="1:6" ht="16">
      <c r="A136" s="521"/>
      <c r="B136" s="519"/>
      <c r="C136" s="248" t="s">
        <v>6</v>
      </c>
      <c r="D136" s="178"/>
      <c r="E136" s="178"/>
      <c r="F136" s="178"/>
    </row>
    <row r="137" spans="1:6" ht="16">
      <c r="A137" s="521"/>
      <c r="B137" s="519"/>
      <c r="C137" s="248" t="s">
        <v>82</v>
      </c>
      <c r="D137" s="178"/>
      <c r="E137" s="178"/>
      <c r="F137" s="178"/>
    </row>
    <row r="138" spans="1:6" ht="16">
      <c r="A138" s="521"/>
      <c r="B138" s="519"/>
      <c r="C138" s="248" t="s">
        <v>69</v>
      </c>
      <c r="D138" s="178"/>
      <c r="E138" s="178"/>
      <c r="F138" s="178"/>
    </row>
    <row r="139" spans="1:6" ht="16">
      <c r="A139" s="521"/>
      <c r="B139" s="519"/>
      <c r="C139" s="247" t="s">
        <v>469</v>
      </c>
      <c r="D139" s="178"/>
      <c r="E139" s="178"/>
      <c r="F139" s="178"/>
    </row>
    <row r="140" spans="1:6" ht="28">
      <c r="A140" s="521"/>
      <c r="B140" s="519"/>
      <c r="C140" s="247" t="s">
        <v>470</v>
      </c>
      <c r="D140" s="178">
        <f>D142+D143+D144</f>
        <v>0</v>
      </c>
      <c r="E140" s="178">
        <f t="shared" ref="E140:F140" si="49">E142+E143+E144</f>
        <v>0</v>
      </c>
      <c r="F140" s="178">
        <f t="shared" si="49"/>
        <v>0</v>
      </c>
    </row>
    <row r="141" spans="1:6" ht="16">
      <c r="A141" s="521"/>
      <c r="B141" s="519"/>
      <c r="C141" s="248" t="s">
        <v>6</v>
      </c>
      <c r="D141" s="178"/>
      <c r="E141" s="178"/>
      <c r="F141" s="178"/>
    </row>
    <row r="142" spans="1:6" ht="42">
      <c r="A142" s="521"/>
      <c r="B142" s="519"/>
      <c r="C142" s="248" t="s">
        <v>471</v>
      </c>
      <c r="D142" s="178"/>
      <c r="E142" s="178"/>
      <c r="F142" s="178"/>
    </row>
    <row r="143" spans="1:6" ht="16">
      <c r="A143" s="521"/>
      <c r="B143" s="519"/>
      <c r="C143" s="248" t="s">
        <v>472</v>
      </c>
      <c r="D143" s="178"/>
      <c r="E143" s="178"/>
      <c r="F143" s="178"/>
    </row>
    <row r="144" spans="1:6" ht="16">
      <c r="A144" s="521"/>
      <c r="B144" s="519"/>
      <c r="C144" s="248" t="s">
        <v>473</v>
      </c>
      <c r="D144" s="178"/>
      <c r="E144" s="178"/>
      <c r="F144" s="178"/>
    </row>
    <row r="145" spans="1:6" ht="17">
      <c r="A145" s="183" t="s">
        <v>89</v>
      </c>
      <c r="B145" s="786" t="s">
        <v>504</v>
      </c>
      <c r="C145" s="247" t="s">
        <v>466</v>
      </c>
      <c r="D145" s="178">
        <f>D146+D147+D152+D151</f>
        <v>567831.9</v>
      </c>
      <c r="E145" s="178">
        <f t="shared" ref="E145:F145" si="50">E146+E147+E152+E151</f>
        <v>567699.80000000005</v>
      </c>
      <c r="F145" s="178">
        <f t="shared" si="50"/>
        <v>567699.80000000005</v>
      </c>
    </row>
    <row r="146" spans="1:6" ht="98">
      <c r="A146" s="521"/>
      <c r="B146" s="787"/>
      <c r="C146" s="247" t="s">
        <v>467</v>
      </c>
      <c r="D146" s="178"/>
      <c r="E146" s="178"/>
      <c r="F146" s="178"/>
    </row>
    <row r="147" spans="1:6" ht="84">
      <c r="A147" s="521"/>
      <c r="B147" s="787"/>
      <c r="C147" s="247" t="s">
        <v>468</v>
      </c>
      <c r="D147" s="178">
        <f>D149+D150</f>
        <v>567831.9</v>
      </c>
      <c r="E147" s="178">
        <f t="shared" ref="E147:F147" si="51">E149+E150</f>
        <v>567699.80000000005</v>
      </c>
      <c r="F147" s="178">
        <f t="shared" si="51"/>
        <v>567699.80000000005</v>
      </c>
    </row>
    <row r="148" spans="1:6" ht="16">
      <c r="A148" s="521"/>
      <c r="B148" s="787"/>
      <c r="C148" s="248" t="s">
        <v>6</v>
      </c>
      <c r="D148" s="178"/>
      <c r="E148" s="178"/>
      <c r="F148" s="178"/>
    </row>
    <row r="149" spans="1:6" ht="16">
      <c r="A149" s="521"/>
      <c r="B149" s="787"/>
      <c r="C149" s="248" t="s">
        <v>82</v>
      </c>
      <c r="D149" s="178"/>
      <c r="E149" s="178"/>
      <c r="F149" s="178"/>
    </row>
    <row r="150" spans="1:6" ht="16">
      <c r="A150" s="521"/>
      <c r="B150" s="787"/>
      <c r="C150" s="248" t="s">
        <v>69</v>
      </c>
      <c r="D150" s="178">
        <v>567831.9</v>
      </c>
      <c r="E150" s="178">
        <v>567699.80000000005</v>
      </c>
      <c r="F150" s="178">
        <v>567699.80000000005</v>
      </c>
    </row>
    <row r="151" spans="1:6" ht="16">
      <c r="A151" s="521"/>
      <c r="B151" s="787"/>
      <c r="C151" s="247" t="s">
        <v>469</v>
      </c>
      <c r="D151" s="178"/>
      <c r="E151" s="178"/>
      <c r="F151" s="178"/>
    </row>
    <row r="152" spans="1:6" ht="28">
      <c r="A152" s="521"/>
      <c r="B152" s="787"/>
      <c r="C152" s="247" t="s">
        <v>470</v>
      </c>
      <c r="D152" s="178">
        <f>D154+D155+D156</f>
        <v>0</v>
      </c>
      <c r="E152" s="178">
        <f t="shared" ref="E152:F152" si="52">E154+E155+E156</f>
        <v>0</v>
      </c>
      <c r="F152" s="178">
        <f t="shared" si="52"/>
        <v>0</v>
      </c>
    </row>
    <row r="153" spans="1:6" ht="16">
      <c r="A153" s="521"/>
      <c r="B153" s="519"/>
      <c r="C153" s="248" t="s">
        <v>6</v>
      </c>
      <c r="D153" s="178"/>
      <c r="E153" s="178"/>
      <c r="F153" s="178"/>
    </row>
    <row r="154" spans="1:6" ht="42">
      <c r="A154" s="521"/>
      <c r="B154" s="519"/>
      <c r="C154" s="248" t="s">
        <v>471</v>
      </c>
      <c r="D154" s="178"/>
      <c r="E154" s="178"/>
      <c r="F154" s="178"/>
    </row>
    <row r="155" spans="1:6" ht="16">
      <c r="A155" s="521"/>
      <c r="B155" s="519"/>
      <c r="C155" s="248" t="s">
        <v>472</v>
      </c>
      <c r="D155" s="178"/>
      <c r="E155" s="178"/>
      <c r="F155" s="178"/>
    </row>
    <row r="156" spans="1:6" ht="16">
      <c r="A156" s="521"/>
      <c r="B156" s="519"/>
      <c r="C156" s="248" t="s">
        <v>473</v>
      </c>
      <c r="D156" s="178"/>
      <c r="E156" s="178"/>
      <c r="F156" s="178"/>
    </row>
    <row r="157" spans="1:6" ht="17">
      <c r="A157" s="183" t="s">
        <v>131</v>
      </c>
      <c r="B157" s="786" t="s">
        <v>316</v>
      </c>
      <c r="C157" s="247" t="s">
        <v>466</v>
      </c>
      <c r="D157" s="178">
        <f>D158+D159+D164+D163</f>
        <v>770770</v>
      </c>
      <c r="E157" s="178">
        <f t="shared" ref="E157:F157" si="53">E158+E159+E164+E163</f>
        <v>768952.6</v>
      </c>
      <c r="F157" s="178">
        <f t="shared" si="53"/>
        <v>717786.9</v>
      </c>
    </row>
    <row r="158" spans="1:6" ht="98">
      <c r="A158" s="521"/>
      <c r="B158" s="787"/>
      <c r="C158" s="247" t="s">
        <v>467</v>
      </c>
      <c r="D158" s="178"/>
      <c r="E158" s="178"/>
      <c r="F158" s="178"/>
    </row>
    <row r="159" spans="1:6" ht="84">
      <c r="A159" s="521"/>
      <c r="B159" s="787"/>
      <c r="C159" s="247" t="s">
        <v>468</v>
      </c>
      <c r="D159" s="178">
        <f>D161+D162</f>
        <v>770000</v>
      </c>
      <c r="E159" s="178">
        <f t="shared" ref="E159:F159" si="54">E161+E162</f>
        <v>768121.7</v>
      </c>
      <c r="F159" s="178">
        <f t="shared" si="54"/>
        <v>716956</v>
      </c>
    </row>
    <row r="160" spans="1:6" ht="16">
      <c r="A160" s="521"/>
      <c r="B160" s="787"/>
      <c r="C160" s="248" t="s">
        <v>6</v>
      </c>
      <c r="D160" s="178"/>
      <c r="E160" s="178"/>
      <c r="F160" s="178"/>
    </row>
    <row r="161" spans="1:6" ht="16">
      <c r="A161" s="521"/>
      <c r="B161" s="787"/>
      <c r="C161" s="248" t="s">
        <v>82</v>
      </c>
      <c r="D161" s="178"/>
      <c r="E161" s="178"/>
      <c r="F161" s="178"/>
    </row>
    <row r="162" spans="1:6" ht="16">
      <c r="A162" s="521"/>
      <c r="B162" s="787"/>
      <c r="C162" s="248" t="s">
        <v>69</v>
      </c>
      <c r="D162" s="178">
        <v>770000</v>
      </c>
      <c r="E162" s="178">
        <v>768121.7</v>
      </c>
      <c r="F162" s="178">
        <v>716956</v>
      </c>
    </row>
    <row r="163" spans="1:6" ht="16">
      <c r="A163" s="521"/>
      <c r="B163" s="787"/>
      <c r="C163" s="247" t="s">
        <v>469</v>
      </c>
      <c r="D163" s="178">
        <v>770</v>
      </c>
      <c r="E163" s="178">
        <v>830.9</v>
      </c>
      <c r="F163" s="178">
        <v>830.9</v>
      </c>
    </row>
    <row r="164" spans="1:6" ht="28">
      <c r="A164" s="521"/>
      <c r="B164" s="787"/>
      <c r="C164" s="247" t="s">
        <v>470</v>
      </c>
      <c r="D164" s="178">
        <f>D166+D167+D168</f>
        <v>0</v>
      </c>
      <c r="E164" s="178">
        <f t="shared" ref="E164:F164" si="55">E166+E167+E168</f>
        <v>0</v>
      </c>
      <c r="F164" s="178">
        <f t="shared" si="55"/>
        <v>0</v>
      </c>
    </row>
    <row r="165" spans="1:6" ht="16">
      <c r="A165" s="521"/>
      <c r="B165" s="519"/>
      <c r="C165" s="248" t="s">
        <v>6</v>
      </c>
      <c r="D165" s="178"/>
      <c r="E165" s="178"/>
      <c r="F165" s="178"/>
    </row>
    <row r="166" spans="1:6" ht="42">
      <c r="A166" s="521"/>
      <c r="B166" s="519"/>
      <c r="C166" s="248" t="s">
        <v>471</v>
      </c>
      <c r="D166" s="178"/>
      <c r="E166" s="178"/>
      <c r="F166" s="178"/>
    </row>
    <row r="167" spans="1:6" ht="16">
      <c r="A167" s="521"/>
      <c r="B167" s="519"/>
      <c r="C167" s="248" t="s">
        <v>472</v>
      </c>
      <c r="D167" s="178"/>
      <c r="E167" s="178"/>
      <c r="F167" s="178"/>
    </row>
    <row r="168" spans="1:6" ht="16">
      <c r="A168" s="521"/>
      <c r="B168" s="519"/>
      <c r="C168" s="522" t="s">
        <v>473</v>
      </c>
      <c r="D168" s="525"/>
      <c r="E168" s="525"/>
      <c r="F168" s="525"/>
    </row>
    <row r="169" spans="1:6" ht="17">
      <c r="A169" s="183" t="s">
        <v>168</v>
      </c>
      <c r="B169" s="786" t="s">
        <v>446</v>
      </c>
      <c r="C169" s="247" t="s">
        <v>466</v>
      </c>
      <c r="D169" s="178">
        <f>D170+D171+D176+D175</f>
        <v>620991</v>
      </c>
      <c r="E169" s="178">
        <f t="shared" ref="E169:F169" si="56">E170+E171+E176+E175</f>
        <v>130099.29999999999</v>
      </c>
      <c r="F169" s="178">
        <f t="shared" si="56"/>
        <v>99377.799999999988</v>
      </c>
    </row>
    <row r="170" spans="1:6" ht="98">
      <c r="A170" s="521"/>
      <c r="B170" s="787"/>
      <c r="C170" s="247" t="s">
        <v>467</v>
      </c>
      <c r="D170" s="178"/>
      <c r="E170" s="178"/>
      <c r="F170" s="178"/>
    </row>
    <row r="171" spans="1:6" ht="84">
      <c r="A171" s="521"/>
      <c r="B171" s="787"/>
      <c r="C171" s="247" t="s">
        <v>468</v>
      </c>
      <c r="D171" s="178">
        <f>D173+D174</f>
        <v>620861</v>
      </c>
      <c r="E171" s="178">
        <f t="shared" ref="E171:F171" si="57">E173+E174</f>
        <v>129999.9</v>
      </c>
      <c r="F171" s="178">
        <f t="shared" si="57"/>
        <v>99278.399999999994</v>
      </c>
    </row>
    <row r="172" spans="1:6" ht="16">
      <c r="A172" s="521"/>
      <c r="B172" s="787"/>
      <c r="C172" s="248" t="s">
        <v>6</v>
      </c>
      <c r="D172" s="178"/>
      <c r="E172" s="178"/>
      <c r="F172" s="178"/>
    </row>
    <row r="173" spans="1:6" ht="16">
      <c r="A173" s="521"/>
      <c r="B173" s="787"/>
      <c r="C173" s="248" t="s">
        <v>82</v>
      </c>
      <c r="D173" s="178"/>
      <c r="E173" s="178"/>
      <c r="F173" s="178"/>
    </row>
    <row r="174" spans="1:6" ht="16">
      <c r="A174" s="521"/>
      <c r="B174" s="787"/>
      <c r="C174" s="248" t="s">
        <v>69</v>
      </c>
      <c r="D174" s="178">
        <v>620861</v>
      </c>
      <c r="E174" s="178">
        <v>129999.9</v>
      </c>
      <c r="F174" s="178">
        <v>99278.399999999994</v>
      </c>
    </row>
    <row r="175" spans="1:6" ht="16">
      <c r="A175" s="521"/>
      <c r="B175" s="787"/>
      <c r="C175" s="247" t="s">
        <v>469</v>
      </c>
      <c r="D175" s="178">
        <v>130</v>
      </c>
      <c r="E175" s="178">
        <v>99.4</v>
      </c>
      <c r="F175" s="178">
        <v>99.4</v>
      </c>
    </row>
    <row r="176" spans="1:6" ht="28">
      <c r="A176" s="521"/>
      <c r="B176" s="787"/>
      <c r="C176" s="247" t="s">
        <v>470</v>
      </c>
      <c r="D176" s="178">
        <f>D178+D179+D180</f>
        <v>0</v>
      </c>
      <c r="E176" s="178">
        <f t="shared" ref="E176:F176" si="58">E178+E179+E180</f>
        <v>0</v>
      </c>
      <c r="F176" s="178">
        <f t="shared" si="58"/>
        <v>0</v>
      </c>
    </row>
    <row r="177" spans="1:6" ht="16">
      <c r="A177" s="521"/>
      <c r="B177" s="519"/>
      <c r="C177" s="248" t="s">
        <v>6</v>
      </c>
      <c r="D177" s="178"/>
      <c r="E177" s="178"/>
      <c r="F177" s="178"/>
    </row>
    <row r="178" spans="1:6" ht="42">
      <c r="A178" s="521"/>
      <c r="B178" s="519"/>
      <c r="C178" s="248" t="s">
        <v>471</v>
      </c>
      <c r="D178" s="178"/>
      <c r="E178" s="178"/>
      <c r="F178" s="178"/>
    </row>
    <row r="179" spans="1:6" ht="16">
      <c r="A179" s="521"/>
      <c r="B179" s="519"/>
      <c r="C179" s="248" t="s">
        <v>472</v>
      </c>
      <c r="D179" s="178"/>
      <c r="E179" s="178"/>
      <c r="F179" s="178"/>
    </row>
    <row r="180" spans="1:6" ht="16">
      <c r="A180" s="521"/>
      <c r="B180" s="519"/>
      <c r="C180" s="522" t="s">
        <v>473</v>
      </c>
      <c r="D180" s="525"/>
      <c r="E180" s="525"/>
      <c r="F180" s="525"/>
    </row>
    <row r="181" spans="1:6" ht="16">
      <c r="A181" s="520"/>
      <c r="B181" s="522" t="s">
        <v>172</v>
      </c>
      <c r="C181" s="248"/>
      <c r="D181" s="178"/>
      <c r="E181" s="178"/>
      <c r="F181" s="178"/>
    </row>
    <row r="182" spans="1:6" ht="16">
      <c r="A182" s="183"/>
      <c r="B182" s="786" t="s">
        <v>317</v>
      </c>
      <c r="C182" s="247" t="s">
        <v>466</v>
      </c>
      <c r="D182" s="178">
        <f>D183+D184+D189+D188</f>
        <v>490861</v>
      </c>
      <c r="E182" s="178">
        <f t="shared" ref="E182:F182" si="59">E183+E184+E189+E188</f>
        <v>0</v>
      </c>
      <c r="F182" s="178">
        <f t="shared" si="59"/>
        <v>0</v>
      </c>
    </row>
    <row r="183" spans="1:6" ht="98">
      <c r="A183" s="521"/>
      <c r="B183" s="787"/>
      <c r="C183" s="247" t="s">
        <v>467</v>
      </c>
      <c r="D183" s="178"/>
      <c r="E183" s="178"/>
      <c r="F183" s="178"/>
    </row>
    <row r="184" spans="1:6" ht="84">
      <c r="A184" s="521"/>
      <c r="B184" s="787"/>
      <c r="C184" s="247" t="s">
        <v>468</v>
      </c>
      <c r="D184" s="178">
        <f>D186+D187</f>
        <v>490861</v>
      </c>
      <c r="E184" s="178">
        <f t="shared" ref="E184:F184" si="60">E186+E187</f>
        <v>0</v>
      </c>
      <c r="F184" s="178">
        <f t="shared" si="60"/>
        <v>0</v>
      </c>
    </row>
    <row r="185" spans="1:6" ht="16">
      <c r="A185" s="521"/>
      <c r="B185" s="787"/>
      <c r="C185" s="248" t="s">
        <v>6</v>
      </c>
      <c r="D185" s="178"/>
      <c r="E185" s="178"/>
      <c r="F185" s="178"/>
    </row>
    <row r="186" spans="1:6" ht="16">
      <c r="A186" s="521"/>
      <c r="B186" s="787"/>
      <c r="C186" s="248" t="s">
        <v>82</v>
      </c>
      <c r="D186" s="178"/>
      <c r="E186" s="178"/>
      <c r="F186" s="178"/>
    </row>
    <row r="187" spans="1:6" ht="16">
      <c r="A187" s="521"/>
      <c r="B187" s="787"/>
      <c r="C187" s="248" t="s">
        <v>69</v>
      </c>
      <c r="D187" s="178">
        <v>490861</v>
      </c>
      <c r="E187" s="178">
        <v>0</v>
      </c>
      <c r="F187" s="178">
        <v>0</v>
      </c>
    </row>
    <row r="188" spans="1:6" ht="16">
      <c r="A188" s="521"/>
      <c r="B188" s="787"/>
      <c r="C188" s="247" t="s">
        <v>469</v>
      </c>
      <c r="D188" s="178"/>
      <c r="E188" s="178"/>
      <c r="F188" s="178"/>
    </row>
    <row r="189" spans="1:6" ht="28">
      <c r="A189" s="521"/>
      <c r="B189" s="787"/>
      <c r="C189" s="247" t="s">
        <v>470</v>
      </c>
      <c r="D189" s="178">
        <f>D191+D192+D193</f>
        <v>0</v>
      </c>
      <c r="E189" s="178">
        <f t="shared" ref="E189:F189" si="61">E191+E192+E193</f>
        <v>0</v>
      </c>
      <c r="F189" s="178">
        <f t="shared" si="61"/>
        <v>0</v>
      </c>
    </row>
    <row r="190" spans="1:6" ht="16">
      <c r="A190" s="521"/>
      <c r="B190" s="519"/>
      <c r="C190" s="248" t="s">
        <v>6</v>
      </c>
      <c r="D190" s="178"/>
      <c r="E190" s="178"/>
      <c r="F190" s="178"/>
    </row>
    <row r="191" spans="1:6" ht="42">
      <c r="A191" s="521"/>
      <c r="B191" s="519"/>
      <c r="C191" s="248" t="s">
        <v>471</v>
      </c>
      <c r="D191" s="178"/>
      <c r="E191" s="178"/>
      <c r="F191" s="178"/>
    </row>
    <row r="192" spans="1:6" ht="16">
      <c r="A192" s="521"/>
      <c r="B192" s="519"/>
      <c r="C192" s="248" t="s">
        <v>472</v>
      </c>
      <c r="D192" s="178"/>
      <c r="E192" s="178"/>
      <c r="F192" s="178"/>
    </row>
    <row r="193" spans="1:6" ht="16">
      <c r="A193" s="521"/>
      <c r="B193" s="519"/>
      <c r="C193" s="248" t="s">
        <v>473</v>
      </c>
      <c r="D193" s="178"/>
      <c r="E193" s="178"/>
      <c r="F193" s="178"/>
    </row>
    <row r="194" spans="1:6" s="554" customFormat="1" ht="16">
      <c r="A194" s="783" t="s">
        <v>478</v>
      </c>
      <c r="B194" s="786" t="s">
        <v>180</v>
      </c>
      <c r="C194" s="552" t="s">
        <v>466</v>
      </c>
      <c r="D194" s="553">
        <f>D195+D196+D200+D201</f>
        <v>2820213.6999999997</v>
      </c>
      <c r="E194" s="553">
        <f t="shared" ref="E194:F194" si="62">E195+E196+E200+E201</f>
        <v>2813492.5</v>
      </c>
      <c r="F194" s="553">
        <f t="shared" si="62"/>
        <v>570997.80000000005</v>
      </c>
    </row>
    <row r="195" spans="1:6" ht="98">
      <c r="A195" s="784"/>
      <c r="B195" s="787"/>
      <c r="C195" s="247" t="s">
        <v>467</v>
      </c>
      <c r="D195" s="178">
        <f>D208+D220</f>
        <v>0</v>
      </c>
      <c r="E195" s="178">
        <f t="shared" ref="E195:F195" si="63">E208+E220</f>
        <v>0</v>
      </c>
      <c r="F195" s="178">
        <f t="shared" si="63"/>
        <v>0</v>
      </c>
    </row>
    <row r="196" spans="1:6" ht="84">
      <c r="A196" s="189" t="s">
        <v>148</v>
      </c>
      <c r="B196" s="519"/>
      <c r="C196" s="247" t="s">
        <v>468</v>
      </c>
      <c r="D196" s="178">
        <f>D198+D199</f>
        <v>2796552.9</v>
      </c>
      <c r="E196" s="178">
        <f t="shared" ref="E196:F196" si="64">E198+E199</f>
        <v>2796552.9</v>
      </c>
      <c r="F196" s="178">
        <f t="shared" si="64"/>
        <v>554058.20000000007</v>
      </c>
    </row>
    <row r="197" spans="1:6" ht="16">
      <c r="A197" s="181"/>
      <c r="B197" s="519"/>
      <c r="C197" s="248" t="s">
        <v>6</v>
      </c>
      <c r="D197" s="178"/>
      <c r="E197" s="178"/>
      <c r="F197" s="178"/>
    </row>
    <row r="198" spans="1:6" ht="16">
      <c r="A198" s="181"/>
      <c r="B198" s="519"/>
      <c r="C198" s="248" t="s">
        <v>82</v>
      </c>
      <c r="D198" s="178">
        <f>D211+D223</f>
        <v>0</v>
      </c>
      <c r="E198" s="178">
        <f t="shared" ref="E198:F200" si="65">E211+E223</f>
        <v>0</v>
      </c>
      <c r="F198" s="178">
        <f t="shared" si="65"/>
        <v>0</v>
      </c>
    </row>
    <row r="199" spans="1:6" ht="16">
      <c r="A199" s="181"/>
      <c r="B199" s="519"/>
      <c r="C199" s="248" t="s">
        <v>69</v>
      </c>
      <c r="D199" s="178">
        <f>D212+D224</f>
        <v>2796552.9</v>
      </c>
      <c r="E199" s="178">
        <f t="shared" si="65"/>
        <v>2796552.9</v>
      </c>
      <c r="F199" s="178">
        <f t="shared" si="65"/>
        <v>554058.20000000007</v>
      </c>
    </row>
    <row r="200" spans="1:6" ht="16">
      <c r="A200" s="181"/>
      <c r="B200" s="519"/>
      <c r="C200" s="247" t="s">
        <v>469</v>
      </c>
      <c r="D200" s="73">
        <v>23660.799999999999</v>
      </c>
      <c r="E200" s="73">
        <f>E213+E225</f>
        <v>16939.599999999999</v>
      </c>
      <c r="F200" s="178">
        <f t="shared" si="65"/>
        <v>16939.599999999999</v>
      </c>
    </row>
    <row r="201" spans="1:6" ht="28">
      <c r="A201" s="181"/>
      <c r="B201" s="519"/>
      <c r="C201" s="247" t="s">
        <v>470</v>
      </c>
      <c r="D201" s="178">
        <f>D203+D204+D205</f>
        <v>0</v>
      </c>
      <c r="E201" s="178">
        <f t="shared" ref="E201:F201" si="66">E203+E204+E205</f>
        <v>0</v>
      </c>
      <c r="F201" s="178">
        <f t="shared" si="66"/>
        <v>0</v>
      </c>
    </row>
    <row r="202" spans="1:6" ht="16">
      <c r="A202" s="181"/>
      <c r="B202" s="519"/>
      <c r="C202" s="248" t="s">
        <v>6</v>
      </c>
      <c r="D202" s="178"/>
      <c r="E202" s="178"/>
      <c r="F202" s="178"/>
    </row>
    <row r="203" spans="1:6" ht="42">
      <c r="A203" s="181"/>
      <c r="B203" s="519"/>
      <c r="C203" s="248" t="s">
        <v>471</v>
      </c>
      <c r="D203" s="178">
        <f>D216+D228</f>
        <v>0</v>
      </c>
      <c r="E203" s="178">
        <f t="shared" ref="E203:F205" si="67">E216+E228</f>
        <v>0</v>
      </c>
      <c r="F203" s="178">
        <f t="shared" si="67"/>
        <v>0</v>
      </c>
    </row>
    <row r="204" spans="1:6" ht="16">
      <c r="A204" s="181"/>
      <c r="B204" s="519"/>
      <c r="C204" s="248" t="s">
        <v>472</v>
      </c>
      <c r="D204" s="178">
        <f>D217+D229</f>
        <v>0</v>
      </c>
      <c r="E204" s="178">
        <f t="shared" si="67"/>
        <v>0</v>
      </c>
      <c r="F204" s="178">
        <f t="shared" si="67"/>
        <v>0</v>
      </c>
    </row>
    <row r="205" spans="1:6" ht="16">
      <c r="A205" s="182"/>
      <c r="B205" s="515"/>
      <c r="C205" s="248" t="s">
        <v>473</v>
      </c>
      <c r="D205" s="178">
        <f>D218+D230</f>
        <v>0</v>
      </c>
      <c r="E205" s="178">
        <f t="shared" si="67"/>
        <v>0</v>
      </c>
      <c r="F205" s="178">
        <f t="shared" si="67"/>
        <v>0</v>
      </c>
    </row>
    <row r="206" spans="1:6" ht="34">
      <c r="A206" s="520" t="s">
        <v>474</v>
      </c>
      <c r="B206" s="171"/>
      <c r="C206" s="249"/>
      <c r="D206" s="178"/>
      <c r="E206" s="178"/>
      <c r="F206" s="178"/>
    </row>
    <row r="207" spans="1:6" ht="17">
      <c r="A207" s="521" t="s">
        <v>495</v>
      </c>
      <c r="B207" s="786" t="s">
        <v>52</v>
      </c>
      <c r="C207" s="247" t="s">
        <v>466</v>
      </c>
      <c r="D207" s="178">
        <f>D208+D209+D214+D213</f>
        <v>2795919.6</v>
      </c>
      <c r="E207" s="178">
        <f t="shared" ref="E207:F207" si="68">E208+E209+E214+E213</f>
        <v>2812858.4</v>
      </c>
      <c r="F207" s="178">
        <f t="shared" si="68"/>
        <v>570971.60000000009</v>
      </c>
    </row>
    <row r="208" spans="1:6" ht="98">
      <c r="A208" s="521"/>
      <c r="B208" s="787"/>
      <c r="C208" s="247" t="s">
        <v>467</v>
      </c>
      <c r="D208" s="178"/>
      <c r="E208" s="178"/>
      <c r="F208" s="178"/>
    </row>
    <row r="209" spans="1:6" ht="84">
      <c r="A209" s="521"/>
      <c r="B209" s="519"/>
      <c r="C209" s="247" t="s">
        <v>468</v>
      </c>
      <c r="D209" s="178">
        <f>D211+D212</f>
        <v>2795919.6</v>
      </c>
      <c r="E209" s="178">
        <f>E211+E212</f>
        <v>2795919.6</v>
      </c>
      <c r="F209" s="178">
        <f t="shared" ref="F209" si="69">F211+F212</f>
        <v>554032.80000000005</v>
      </c>
    </row>
    <row r="210" spans="1:6" ht="16">
      <c r="A210" s="521"/>
      <c r="B210" s="519"/>
      <c r="C210" s="248" t="s">
        <v>6</v>
      </c>
      <c r="D210" s="178"/>
      <c r="E210" s="178"/>
      <c r="F210" s="178"/>
    </row>
    <row r="211" spans="1:6" ht="16">
      <c r="A211" s="521"/>
      <c r="B211" s="519"/>
      <c r="C211" s="248" t="s">
        <v>82</v>
      </c>
      <c r="D211" s="178"/>
      <c r="E211" s="178"/>
      <c r="F211" s="178"/>
    </row>
    <row r="212" spans="1:6" ht="16">
      <c r="A212" s="521"/>
      <c r="B212" s="519"/>
      <c r="C212" s="248" t="s">
        <v>69</v>
      </c>
      <c r="D212" s="178">
        <v>2795919.6</v>
      </c>
      <c r="E212" s="178">
        <v>2795919.6</v>
      </c>
      <c r="F212" s="178">
        <v>554032.80000000005</v>
      </c>
    </row>
    <row r="213" spans="1:6" ht="16">
      <c r="A213" s="521"/>
      <c r="B213" s="519"/>
      <c r="C213" s="247" t="s">
        <v>469</v>
      </c>
      <c r="D213" s="178"/>
      <c r="E213" s="178">
        <v>16938.8</v>
      </c>
      <c r="F213" s="178">
        <v>16938.8</v>
      </c>
    </row>
    <row r="214" spans="1:6" ht="28">
      <c r="A214" s="521"/>
      <c r="B214" s="519"/>
      <c r="C214" s="247" t="s">
        <v>470</v>
      </c>
      <c r="D214" s="178">
        <f>D216+D217+D218</f>
        <v>0</v>
      </c>
      <c r="E214" s="178">
        <f t="shared" ref="E214:F214" si="70">E216+E217+E218</f>
        <v>0</v>
      </c>
      <c r="F214" s="178">
        <f t="shared" si="70"/>
        <v>0</v>
      </c>
    </row>
    <row r="215" spans="1:6" ht="16">
      <c r="A215" s="521"/>
      <c r="B215" s="519"/>
      <c r="C215" s="248" t="s">
        <v>6</v>
      </c>
      <c r="D215" s="178"/>
      <c r="E215" s="178"/>
      <c r="F215" s="178"/>
    </row>
    <row r="216" spans="1:6" ht="42">
      <c r="A216" s="521"/>
      <c r="B216" s="519"/>
      <c r="C216" s="248" t="s">
        <v>471</v>
      </c>
      <c r="D216" s="178"/>
      <c r="E216" s="178"/>
      <c r="F216" s="178"/>
    </row>
    <row r="217" spans="1:6" ht="16">
      <c r="A217" s="521"/>
      <c r="B217" s="519"/>
      <c r="C217" s="248" t="s">
        <v>472</v>
      </c>
      <c r="D217" s="178"/>
      <c r="E217" s="178"/>
      <c r="F217" s="178"/>
    </row>
    <row r="218" spans="1:6" ht="16">
      <c r="A218" s="521"/>
      <c r="B218" s="519"/>
      <c r="C218" s="248" t="s">
        <v>473</v>
      </c>
      <c r="D218" s="178"/>
      <c r="E218" s="178"/>
      <c r="F218" s="178"/>
    </row>
    <row r="219" spans="1:6" ht="17">
      <c r="A219" s="526" t="s">
        <v>53</v>
      </c>
      <c r="B219" s="786" t="s">
        <v>239</v>
      </c>
      <c r="C219" s="247" t="s">
        <v>466</v>
      </c>
      <c r="D219" s="178">
        <f>D220+D221+D226+D225</f>
        <v>633.29999999999995</v>
      </c>
      <c r="E219" s="178">
        <f t="shared" ref="E219:F219" si="71">E220+E221+E226+E225</f>
        <v>634.09999999999991</v>
      </c>
      <c r="F219" s="178">
        <f t="shared" si="71"/>
        <v>26.2</v>
      </c>
    </row>
    <row r="220" spans="1:6" ht="98">
      <c r="A220" s="521"/>
      <c r="B220" s="787"/>
      <c r="C220" s="247" t="s">
        <v>467</v>
      </c>
      <c r="D220" s="178"/>
      <c r="E220" s="178"/>
      <c r="F220" s="178"/>
    </row>
    <row r="221" spans="1:6" ht="84">
      <c r="A221" s="521"/>
      <c r="B221" s="519"/>
      <c r="C221" s="247" t="s">
        <v>468</v>
      </c>
      <c r="D221" s="178">
        <f>D223+D224</f>
        <v>633.29999999999995</v>
      </c>
      <c r="E221" s="178">
        <f t="shared" ref="E221:F221" si="72">E223+E224</f>
        <v>633.29999999999995</v>
      </c>
      <c r="F221" s="178">
        <f t="shared" si="72"/>
        <v>25.4</v>
      </c>
    </row>
    <row r="222" spans="1:6" ht="16">
      <c r="A222" s="521"/>
      <c r="B222" s="519"/>
      <c r="C222" s="248" t="s">
        <v>6</v>
      </c>
      <c r="D222" s="178"/>
      <c r="E222" s="178"/>
      <c r="F222" s="178"/>
    </row>
    <row r="223" spans="1:6" ht="16">
      <c r="A223" s="521"/>
      <c r="B223" s="519"/>
      <c r="C223" s="248" t="s">
        <v>82</v>
      </c>
      <c r="D223" s="178"/>
      <c r="E223" s="178"/>
      <c r="F223" s="178"/>
    </row>
    <row r="224" spans="1:6" ht="16">
      <c r="A224" s="521"/>
      <c r="B224" s="519"/>
      <c r="C224" s="248" t="s">
        <v>69</v>
      </c>
      <c r="D224" s="178">
        <v>633.29999999999995</v>
      </c>
      <c r="E224" s="178">
        <v>633.29999999999995</v>
      </c>
      <c r="F224" s="178">
        <v>25.4</v>
      </c>
    </row>
    <row r="225" spans="1:6" ht="16">
      <c r="A225" s="521"/>
      <c r="B225" s="519"/>
      <c r="C225" s="247" t="s">
        <v>469</v>
      </c>
      <c r="D225" s="178"/>
      <c r="E225" s="178">
        <v>0.8</v>
      </c>
      <c r="F225" s="178">
        <v>0.8</v>
      </c>
    </row>
    <row r="226" spans="1:6" ht="28">
      <c r="A226" s="521"/>
      <c r="B226" s="519"/>
      <c r="C226" s="247" t="s">
        <v>470</v>
      </c>
      <c r="D226" s="178">
        <f>D228+D229+D230</f>
        <v>0</v>
      </c>
      <c r="E226" s="178">
        <f t="shared" ref="E226:F226" si="73">E228+E229+E230</f>
        <v>0</v>
      </c>
      <c r="F226" s="178">
        <f t="shared" si="73"/>
        <v>0</v>
      </c>
    </row>
    <row r="227" spans="1:6" ht="16">
      <c r="A227" s="521"/>
      <c r="B227" s="519"/>
      <c r="C227" s="248" t="s">
        <v>6</v>
      </c>
      <c r="D227" s="178"/>
      <c r="E227" s="178"/>
      <c r="F227" s="178"/>
    </row>
    <row r="228" spans="1:6" ht="42">
      <c r="A228" s="521"/>
      <c r="B228" s="519"/>
      <c r="C228" s="248" t="s">
        <v>471</v>
      </c>
      <c r="D228" s="178"/>
      <c r="E228" s="178"/>
      <c r="F228" s="178"/>
    </row>
    <row r="229" spans="1:6" ht="16">
      <c r="A229" s="521"/>
      <c r="B229" s="519"/>
      <c r="C229" s="248" t="s">
        <v>472</v>
      </c>
      <c r="D229" s="178"/>
      <c r="E229" s="178"/>
      <c r="F229" s="178"/>
    </row>
    <row r="230" spans="1:6" ht="16">
      <c r="A230" s="521"/>
      <c r="B230" s="519"/>
      <c r="C230" s="248" t="s">
        <v>473</v>
      </c>
      <c r="D230" s="178"/>
      <c r="E230" s="178"/>
      <c r="F230" s="178"/>
    </row>
    <row r="231" spans="1:6" s="551" customFormat="1" ht="17">
      <c r="A231" s="548" t="s">
        <v>479</v>
      </c>
      <c r="B231" s="781" t="s">
        <v>496</v>
      </c>
      <c r="C231" s="549" t="s">
        <v>466</v>
      </c>
      <c r="D231" s="550">
        <f>D232+D233+D238+D237</f>
        <v>518535.9</v>
      </c>
      <c r="E231" s="550">
        <f t="shared" ref="E231:F231" si="74">E232+E233+E238+E237</f>
        <v>518468.9</v>
      </c>
      <c r="F231" s="550">
        <f t="shared" si="74"/>
        <v>518468.9</v>
      </c>
    </row>
    <row r="232" spans="1:6" s="245" customFormat="1" ht="98">
      <c r="A232" s="179"/>
      <c r="B232" s="782"/>
      <c r="C232" s="247" t="s">
        <v>467</v>
      </c>
      <c r="D232" s="184">
        <f t="shared" ref="D232:F232" si="75">D245+D306+D355+D367</f>
        <v>0</v>
      </c>
      <c r="E232" s="184">
        <f t="shared" si="75"/>
        <v>0</v>
      </c>
      <c r="F232" s="184">
        <f t="shared" si="75"/>
        <v>0</v>
      </c>
    </row>
    <row r="233" spans="1:6" s="245" customFormat="1" ht="84">
      <c r="A233" s="179"/>
      <c r="B233" s="517"/>
      <c r="C233" s="247" t="s">
        <v>468</v>
      </c>
      <c r="D233" s="184">
        <f>D235+D236</f>
        <v>518535.9</v>
      </c>
      <c r="E233" s="184">
        <f t="shared" ref="E233:F233" si="76">E235+E236</f>
        <v>518468.9</v>
      </c>
      <c r="F233" s="184">
        <f t="shared" si="76"/>
        <v>518468.9</v>
      </c>
    </row>
    <row r="234" spans="1:6" s="245" customFormat="1" ht="16">
      <c r="A234" s="179"/>
      <c r="B234" s="517"/>
      <c r="C234" s="251" t="s">
        <v>6</v>
      </c>
      <c r="D234" s="184"/>
      <c r="E234" s="184"/>
      <c r="F234" s="184"/>
    </row>
    <row r="235" spans="1:6" s="245" customFormat="1" ht="16">
      <c r="A235" s="179"/>
      <c r="B235" s="517"/>
      <c r="C235" s="251" t="s">
        <v>82</v>
      </c>
      <c r="D235" s="184">
        <f t="shared" ref="D235:F235" si="77">D248+D309+D358+D370</f>
        <v>0</v>
      </c>
      <c r="E235" s="184">
        <f t="shared" si="77"/>
        <v>0</v>
      </c>
      <c r="F235" s="184">
        <f t="shared" si="77"/>
        <v>0</v>
      </c>
    </row>
    <row r="236" spans="1:6" s="245" customFormat="1" ht="16">
      <c r="A236" s="179"/>
      <c r="B236" s="517"/>
      <c r="C236" s="251" t="s">
        <v>69</v>
      </c>
      <c r="D236" s="184">
        <f>D249+D310+D359+D371</f>
        <v>518535.9</v>
      </c>
      <c r="E236" s="184">
        <f t="shared" ref="E236:F236" si="78">E249+E310+E359+E371</f>
        <v>518468.9</v>
      </c>
      <c r="F236" s="184">
        <f t="shared" si="78"/>
        <v>518468.9</v>
      </c>
    </row>
    <row r="237" spans="1:6" s="245" customFormat="1" ht="16">
      <c r="A237" s="179"/>
      <c r="B237" s="517"/>
      <c r="C237" s="247" t="s">
        <v>469</v>
      </c>
      <c r="D237" s="184">
        <f t="shared" ref="D237:F237" si="79">D250+D311+D360+D372</f>
        <v>0</v>
      </c>
      <c r="E237" s="184">
        <f t="shared" si="79"/>
        <v>0</v>
      </c>
      <c r="F237" s="184">
        <f t="shared" si="79"/>
        <v>0</v>
      </c>
    </row>
    <row r="238" spans="1:6" s="245" customFormat="1" ht="28">
      <c r="A238" s="179"/>
      <c r="B238" s="517"/>
      <c r="C238" s="247" t="s">
        <v>470</v>
      </c>
      <c r="D238" s="184">
        <f>D240+D241+D242</f>
        <v>0</v>
      </c>
      <c r="E238" s="184">
        <f t="shared" ref="E238:F238" si="80">E240+E241+E242</f>
        <v>0</v>
      </c>
      <c r="F238" s="184">
        <f t="shared" si="80"/>
        <v>0</v>
      </c>
    </row>
    <row r="239" spans="1:6" s="245" customFormat="1" ht="16">
      <c r="A239" s="179"/>
      <c r="B239" s="517"/>
      <c r="C239" s="251" t="s">
        <v>6</v>
      </c>
      <c r="D239" s="184"/>
      <c r="E239" s="184"/>
      <c r="F239" s="184"/>
    </row>
    <row r="240" spans="1:6" s="245" customFormat="1" ht="42">
      <c r="A240" s="179"/>
      <c r="B240" s="517"/>
      <c r="C240" s="251" t="s">
        <v>471</v>
      </c>
      <c r="D240" s="184">
        <f t="shared" ref="D240:F240" si="81">D253+D314+D363+D375</f>
        <v>0</v>
      </c>
      <c r="E240" s="184">
        <f t="shared" si="81"/>
        <v>0</v>
      </c>
      <c r="F240" s="184">
        <f t="shared" si="81"/>
        <v>0</v>
      </c>
    </row>
    <row r="241" spans="1:6" s="245" customFormat="1" ht="16">
      <c r="A241" s="179"/>
      <c r="B241" s="517"/>
      <c r="C241" s="251" t="s">
        <v>472</v>
      </c>
      <c r="D241" s="184">
        <f t="shared" ref="D241:F241" si="82">D254+D315+D364+D376</f>
        <v>0</v>
      </c>
      <c r="E241" s="184">
        <f t="shared" si="82"/>
        <v>0</v>
      </c>
      <c r="F241" s="184">
        <f t="shared" si="82"/>
        <v>0</v>
      </c>
    </row>
    <row r="242" spans="1:6" s="245" customFormat="1" ht="16">
      <c r="A242" s="179"/>
      <c r="B242" s="517"/>
      <c r="C242" s="251" t="s">
        <v>473</v>
      </c>
      <c r="D242" s="184">
        <f t="shared" ref="D242:F242" si="83">D255+D316+D365+D377</f>
        <v>0</v>
      </c>
      <c r="E242" s="184">
        <f t="shared" si="83"/>
        <v>0</v>
      </c>
      <c r="F242" s="184">
        <f t="shared" si="83"/>
        <v>0</v>
      </c>
    </row>
    <row r="243" spans="1:6" ht="17">
      <c r="A243" s="516" t="s">
        <v>6</v>
      </c>
      <c r="B243" s="523"/>
      <c r="C243" s="248"/>
      <c r="D243" s="178"/>
      <c r="E243" s="178"/>
      <c r="F243" s="178"/>
    </row>
    <row r="244" spans="1:6" s="554" customFormat="1" ht="34">
      <c r="A244" s="555" t="s">
        <v>480</v>
      </c>
      <c r="B244" s="786" t="s">
        <v>188</v>
      </c>
      <c r="C244" s="552" t="s">
        <v>466</v>
      </c>
      <c r="D244" s="553">
        <f>D245+D246+D251+D250</f>
        <v>0</v>
      </c>
      <c r="E244" s="553">
        <f t="shared" ref="E244:F244" si="84">E245+E246+E251+E250</f>
        <v>0</v>
      </c>
      <c r="F244" s="553">
        <f t="shared" si="84"/>
        <v>0</v>
      </c>
    </row>
    <row r="245" spans="1:6" ht="98">
      <c r="A245" s="181"/>
      <c r="B245" s="787"/>
      <c r="C245" s="247" t="s">
        <v>467</v>
      </c>
      <c r="D245" s="178">
        <f>D258+D270+D282+D294</f>
        <v>0</v>
      </c>
      <c r="E245" s="178">
        <f t="shared" ref="E245:F245" si="85">E258+E270+E282+E294</f>
        <v>0</v>
      </c>
      <c r="F245" s="178">
        <f t="shared" si="85"/>
        <v>0</v>
      </c>
    </row>
    <row r="246" spans="1:6" ht="84">
      <c r="A246" s="181"/>
      <c r="B246" s="519"/>
      <c r="C246" s="247" t="s">
        <v>468</v>
      </c>
      <c r="D246" s="178">
        <f>D248+D249</f>
        <v>0</v>
      </c>
      <c r="E246" s="178">
        <f t="shared" ref="E246:F246" si="86">E248+E249</f>
        <v>0</v>
      </c>
      <c r="F246" s="178">
        <f t="shared" si="86"/>
        <v>0</v>
      </c>
    </row>
    <row r="247" spans="1:6" ht="16">
      <c r="A247" s="521"/>
      <c r="B247" s="519"/>
      <c r="C247" s="248" t="s">
        <v>6</v>
      </c>
      <c r="D247" s="178"/>
      <c r="E247" s="178"/>
      <c r="F247" s="178"/>
    </row>
    <row r="248" spans="1:6" ht="16">
      <c r="A248" s="521"/>
      <c r="B248" s="519"/>
      <c r="C248" s="248" t="s">
        <v>82</v>
      </c>
      <c r="D248" s="178">
        <f>D261+D273+D285+D297</f>
        <v>0</v>
      </c>
      <c r="E248" s="178">
        <f t="shared" ref="E248:F250" si="87">E261+E273+E285+E297</f>
        <v>0</v>
      </c>
      <c r="F248" s="178">
        <f t="shared" si="87"/>
        <v>0</v>
      </c>
    </row>
    <row r="249" spans="1:6" ht="16">
      <c r="A249" s="521"/>
      <c r="B249" s="519"/>
      <c r="C249" s="248" t="s">
        <v>69</v>
      </c>
      <c r="D249" s="178">
        <f>D262+D274+D286+D298</f>
        <v>0</v>
      </c>
      <c r="E249" s="178">
        <f t="shared" si="87"/>
        <v>0</v>
      </c>
      <c r="F249" s="178">
        <f t="shared" si="87"/>
        <v>0</v>
      </c>
    </row>
    <row r="250" spans="1:6" ht="16">
      <c r="A250" s="521"/>
      <c r="B250" s="519"/>
      <c r="C250" s="247" t="s">
        <v>469</v>
      </c>
      <c r="D250" s="178">
        <f>D263+D275+D287+D299</f>
        <v>0</v>
      </c>
      <c r="E250" s="178">
        <f t="shared" si="87"/>
        <v>0</v>
      </c>
      <c r="F250" s="178">
        <f t="shared" si="87"/>
        <v>0</v>
      </c>
    </row>
    <row r="251" spans="1:6" ht="28">
      <c r="A251" s="521"/>
      <c r="B251" s="519"/>
      <c r="C251" s="247" t="s">
        <v>470</v>
      </c>
      <c r="D251" s="178">
        <f>D253+D254+D255</f>
        <v>0</v>
      </c>
      <c r="E251" s="178">
        <f t="shared" ref="E251:F251" si="88">E253+E254+E255</f>
        <v>0</v>
      </c>
      <c r="F251" s="178">
        <f t="shared" si="88"/>
        <v>0</v>
      </c>
    </row>
    <row r="252" spans="1:6" ht="16">
      <c r="A252" s="521"/>
      <c r="B252" s="519"/>
      <c r="C252" s="248" t="s">
        <v>6</v>
      </c>
      <c r="D252" s="178"/>
      <c r="E252" s="178"/>
      <c r="F252" s="178"/>
    </row>
    <row r="253" spans="1:6" ht="42">
      <c r="A253" s="521"/>
      <c r="B253" s="519"/>
      <c r="C253" s="248" t="s">
        <v>471</v>
      </c>
      <c r="D253" s="178">
        <f>D266+D278+D290+D302</f>
        <v>0</v>
      </c>
      <c r="E253" s="178">
        <f t="shared" ref="E253:F255" si="89">E266+E278+E290+E302</f>
        <v>0</v>
      </c>
      <c r="F253" s="178">
        <f t="shared" si="89"/>
        <v>0</v>
      </c>
    </row>
    <row r="254" spans="1:6" ht="16">
      <c r="A254" s="521"/>
      <c r="B254" s="519"/>
      <c r="C254" s="248" t="s">
        <v>472</v>
      </c>
      <c r="D254" s="178">
        <f>D267+D279+D291+D303</f>
        <v>0</v>
      </c>
      <c r="E254" s="178">
        <f t="shared" si="89"/>
        <v>0</v>
      </c>
      <c r="F254" s="178">
        <f t="shared" si="89"/>
        <v>0</v>
      </c>
    </row>
    <row r="255" spans="1:6" ht="16">
      <c r="A255" s="521"/>
      <c r="B255" s="519"/>
      <c r="C255" s="248" t="s">
        <v>473</v>
      </c>
      <c r="D255" s="178">
        <f>D268+D280+D292+D304</f>
        <v>0</v>
      </c>
      <c r="E255" s="178">
        <f t="shared" si="89"/>
        <v>0</v>
      </c>
      <c r="F255" s="178">
        <f t="shared" si="89"/>
        <v>0</v>
      </c>
    </row>
    <row r="256" spans="1:6" ht="34">
      <c r="A256" s="520" t="s">
        <v>474</v>
      </c>
      <c r="B256" s="523"/>
      <c r="C256" s="248"/>
      <c r="D256" s="178"/>
      <c r="E256" s="178"/>
      <c r="F256" s="178"/>
    </row>
    <row r="257" spans="1:6" ht="17">
      <c r="A257" s="183" t="s">
        <v>242</v>
      </c>
      <c r="B257" s="786" t="s">
        <v>55</v>
      </c>
      <c r="C257" s="247" t="s">
        <v>466</v>
      </c>
      <c r="D257" s="178">
        <f>D258+D259+D264+D263</f>
        <v>0</v>
      </c>
      <c r="E257" s="178">
        <f t="shared" ref="E257:F257" si="90">E258+E259+E264+E263</f>
        <v>0</v>
      </c>
      <c r="F257" s="178">
        <f t="shared" si="90"/>
        <v>0</v>
      </c>
    </row>
    <row r="258" spans="1:6" ht="98">
      <c r="A258" s="181"/>
      <c r="B258" s="787"/>
      <c r="C258" s="247" t="s">
        <v>467</v>
      </c>
      <c r="D258" s="178"/>
      <c r="E258" s="178"/>
      <c r="F258" s="178"/>
    </row>
    <row r="259" spans="1:6" ht="84">
      <c r="A259" s="181"/>
      <c r="B259" s="519"/>
      <c r="C259" s="247" t="s">
        <v>468</v>
      </c>
      <c r="D259" s="178">
        <f>D261+D262</f>
        <v>0</v>
      </c>
      <c r="E259" s="178">
        <f t="shared" ref="E259:F259" si="91">E261+E262</f>
        <v>0</v>
      </c>
      <c r="F259" s="178">
        <f t="shared" si="91"/>
        <v>0</v>
      </c>
    </row>
    <row r="260" spans="1:6" ht="16">
      <c r="A260" s="521"/>
      <c r="B260" s="519"/>
      <c r="C260" s="248" t="s">
        <v>6</v>
      </c>
      <c r="D260" s="178"/>
      <c r="E260" s="178"/>
      <c r="F260" s="178"/>
    </row>
    <row r="261" spans="1:6" ht="16">
      <c r="A261" s="521"/>
      <c r="B261" s="519"/>
      <c r="C261" s="248" t="s">
        <v>82</v>
      </c>
      <c r="D261" s="178"/>
      <c r="E261" s="178"/>
      <c r="F261" s="178"/>
    </row>
    <row r="262" spans="1:6" ht="16">
      <c r="A262" s="521"/>
      <c r="B262" s="519"/>
      <c r="C262" s="248" t="s">
        <v>69</v>
      </c>
      <c r="D262" s="178"/>
      <c r="E262" s="178"/>
      <c r="F262" s="178"/>
    </row>
    <row r="263" spans="1:6" ht="16">
      <c r="A263" s="521"/>
      <c r="B263" s="519"/>
      <c r="C263" s="247" t="s">
        <v>469</v>
      </c>
      <c r="D263" s="178"/>
      <c r="E263" s="178"/>
      <c r="F263" s="178"/>
    </row>
    <row r="264" spans="1:6" ht="28">
      <c r="A264" s="521"/>
      <c r="B264" s="519"/>
      <c r="C264" s="247" t="s">
        <v>470</v>
      </c>
      <c r="D264" s="178">
        <f>D266+D267+D268</f>
        <v>0</v>
      </c>
      <c r="E264" s="178">
        <f t="shared" ref="E264:F264" si="92">E266+E267+E268</f>
        <v>0</v>
      </c>
      <c r="F264" s="178">
        <f t="shared" si="92"/>
        <v>0</v>
      </c>
    </row>
    <row r="265" spans="1:6" ht="16">
      <c r="A265" s="521"/>
      <c r="B265" s="519"/>
      <c r="C265" s="248" t="s">
        <v>6</v>
      </c>
      <c r="D265" s="178"/>
      <c r="E265" s="178"/>
      <c r="F265" s="178"/>
    </row>
    <row r="266" spans="1:6" ht="42">
      <c r="A266" s="521"/>
      <c r="B266" s="519"/>
      <c r="C266" s="248" t="s">
        <v>471</v>
      </c>
      <c r="D266" s="178"/>
      <c r="E266" s="178"/>
      <c r="F266" s="178"/>
    </row>
    <row r="267" spans="1:6" ht="16">
      <c r="A267" s="521"/>
      <c r="B267" s="519"/>
      <c r="C267" s="248" t="s">
        <v>472</v>
      </c>
      <c r="D267" s="178"/>
      <c r="E267" s="178"/>
      <c r="F267" s="178"/>
    </row>
    <row r="268" spans="1:6" ht="16">
      <c r="A268" s="521"/>
      <c r="B268" s="519"/>
      <c r="C268" s="248" t="s">
        <v>473</v>
      </c>
      <c r="D268" s="178"/>
      <c r="E268" s="178"/>
      <c r="F268" s="178"/>
    </row>
    <row r="269" spans="1:6" ht="17">
      <c r="A269" s="183" t="s">
        <v>243</v>
      </c>
      <c r="B269" s="786" t="s">
        <v>56</v>
      </c>
      <c r="C269" s="247" t="s">
        <v>466</v>
      </c>
      <c r="D269" s="178">
        <f>D270+D271+D276+D275</f>
        <v>0</v>
      </c>
      <c r="E269" s="178">
        <f t="shared" ref="E269:F269" si="93">E270+E271+E276+E275</f>
        <v>0</v>
      </c>
      <c r="F269" s="178">
        <f t="shared" si="93"/>
        <v>0</v>
      </c>
    </row>
    <row r="270" spans="1:6" ht="98">
      <c r="A270" s="181"/>
      <c r="B270" s="787"/>
      <c r="C270" s="247" t="s">
        <v>467</v>
      </c>
      <c r="D270" s="178"/>
      <c r="E270" s="178"/>
      <c r="F270" s="178"/>
    </row>
    <row r="271" spans="1:6" ht="84">
      <c r="A271" s="181"/>
      <c r="B271" s="519"/>
      <c r="C271" s="247" t="s">
        <v>468</v>
      </c>
      <c r="D271" s="178">
        <f>D273+D274</f>
        <v>0</v>
      </c>
      <c r="E271" s="178">
        <f t="shared" ref="E271:F271" si="94">E273+E274</f>
        <v>0</v>
      </c>
      <c r="F271" s="178">
        <f t="shared" si="94"/>
        <v>0</v>
      </c>
    </row>
    <row r="272" spans="1:6" ht="16">
      <c r="A272" s="521"/>
      <c r="B272" s="519"/>
      <c r="C272" s="248" t="s">
        <v>6</v>
      </c>
      <c r="D272" s="178"/>
      <c r="E272" s="178"/>
      <c r="F272" s="178"/>
    </row>
    <row r="273" spans="1:6" ht="16">
      <c r="A273" s="521"/>
      <c r="B273" s="519"/>
      <c r="C273" s="248" t="s">
        <v>82</v>
      </c>
      <c r="D273" s="178"/>
      <c r="E273" s="178"/>
      <c r="F273" s="178"/>
    </row>
    <row r="274" spans="1:6" ht="16">
      <c r="A274" s="521"/>
      <c r="B274" s="519"/>
      <c r="C274" s="248" t="s">
        <v>69</v>
      </c>
      <c r="D274" s="178"/>
      <c r="E274" s="178"/>
      <c r="F274" s="178"/>
    </row>
    <row r="275" spans="1:6" ht="16">
      <c r="A275" s="521"/>
      <c r="B275" s="519"/>
      <c r="C275" s="247" t="s">
        <v>469</v>
      </c>
      <c r="D275" s="178"/>
      <c r="E275" s="178"/>
      <c r="F275" s="178"/>
    </row>
    <row r="276" spans="1:6" ht="28">
      <c r="A276" s="521"/>
      <c r="B276" s="519"/>
      <c r="C276" s="247" t="s">
        <v>470</v>
      </c>
      <c r="D276" s="178">
        <f>D278+D279+D280</f>
        <v>0</v>
      </c>
      <c r="E276" s="178">
        <f t="shared" ref="E276:F276" si="95">E278+E279+E280</f>
        <v>0</v>
      </c>
      <c r="F276" s="178">
        <f t="shared" si="95"/>
        <v>0</v>
      </c>
    </row>
    <row r="277" spans="1:6" ht="16">
      <c r="A277" s="521"/>
      <c r="B277" s="519"/>
      <c r="C277" s="248" t="s">
        <v>6</v>
      </c>
      <c r="D277" s="178"/>
      <c r="E277" s="178"/>
      <c r="F277" s="178"/>
    </row>
    <row r="278" spans="1:6" ht="42">
      <c r="A278" s="521"/>
      <c r="B278" s="519"/>
      <c r="C278" s="248" t="s">
        <v>471</v>
      </c>
      <c r="D278" s="178"/>
      <c r="E278" s="178"/>
      <c r="F278" s="178"/>
    </row>
    <row r="279" spans="1:6" ht="16">
      <c r="A279" s="521"/>
      <c r="B279" s="519"/>
      <c r="C279" s="248" t="s">
        <v>472</v>
      </c>
      <c r="D279" s="178"/>
      <c r="E279" s="178"/>
      <c r="F279" s="178"/>
    </row>
    <row r="280" spans="1:6" ht="16">
      <c r="A280" s="521"/>
      <c r="B280" s="519"/>
      <c r="C280" s="248" t="s">
        <v>473</v>
      </c>
      <c r="D280" s="178"/>
      <c r="E280" s="178"/>
      <c r="F280" s="178"/>
    </row>
    <row r="281" spans="1:6" ht="17">
      <c r="A281" s="183" t="s">
        <v>244</v>
      </c>
      <c r="B281" s="786" t="s">
        <v>497</v>
      </c>
      <c r="C281" s="247" t="s">
        <v>466</v>
      </c>
      <c r="D281" s="178">
        <f>D282+D283+D288+D287</f>
        <v>0</v>
      </c>
      <c r="E281" s="178">
        <f t="shared" ref="E281:F281" si="96">E282+E283+E288+E287</f>
        <v>0</v>
      </c>
      <c r="F281" s="178">
        <f t="shared" si="96"/>
        <v>0</v>
      </c>
    </row>
    <row r="282" spans="1:6" ht="98">
      <c r="A282" s="181"/>
      <c r="B282" s="787"/>
      <c r="C282" s="247" t="s">
        <v>467</v>
      </c>
      <c r="D282" s="178"/>
      <c r="E282" s="178"/>
      <c r="F282" s="178"/>
    </row>
    <row r="283" spans="1:6" ht="84">
      <c r="A283" s="181"/>
      <c r="B283" s="519"/>
      <c r="C283" s="247" t="s">
        <v>468</v>
      </c>
      <c r="D283" s="178">
        <f>D285+D286</f>
        <v>0</v>
      </c>
      <c r="E283" s="178">
        <f t="shared" ref="E283:F283" si="97">E285+E286</f>
        <v>0</v>
      </c>
      <c r="F283" s="178">
        <f t="shared" si="97"/>
        <v>0</v>
      </c>
    </row>
    <row r="284" spans="1:6" ht="16">
      <c r="A284" s="521"/>
      <c r="B284" s="519"/>
      <c r="C284" s="248" t="s">
        <v>6</v>
      </c>
      <c r="D284" s="178"/>
      <c r="E284" s="178"/>
      <c r="F284" s="178"/>
    </row>
    <row r="285" spans="1:6" ht="16">
      <c r="A285" s="521"/>
      <c r="B285" s="519"/>
      <c r="C285" s="248" t="s">
        <v>82</v>
      </c>
      <c r="D285" s="178"/>
      <c r="E285" s="178"/>
      <c r="F285" s="178"/>
    </row>
    <row r="286" spans="1:6" ht="16">
      <c r="A286" s="521"/>
      <c r="B286" s="519"/>
      <c r="C286" s="248" t="s">
        <v>69</v>
      </c>
      <c r="D286" s="178"/>
      <c r="E286" s="178"/>
      <c r="F286" s="178"/>
    </row>
    <row r="287" spans="1:6" ht="16">
      <c r="A287" s="521"/>
      <c r="B287" s="519"/>
      <c r="C287" s="247" t="s">
        <v>469</v>
      </c>
      <c r="D287" s="178"/>
      <c r="E287" s="178"/>
      <c r="F287" s="178"/>
    </row>
    <row r="288" spans="1:6" ht="28">
      <c r="A288" s="521"/>
      <c r="B288" s="519"/>
      <c r="C288" s="247" t="s">
        <v>470</v>
      </c>
      <c r="D288" s="178">
        <f>D290+D291+D292</f>
        <v>0</v>
      </c>
      <c r="E288" s="178">
        <f t="shared" ref="E288:F288" si="98">E290+E291+E292</f>
        <v>0</v>
      </c>
      <c r="F288" s="178">
        <f t="shared" si="98"/>
        <v>0</v>
      </c>
    </row>
    <row r="289" spans="1:6" ht="16">
      <c r="A289" s="521"/>
      <c r="B289" s="519"/>
      <c r="C289" s="248" t="s">
        <v>6</v>
      </c>
      <c r="D289" s="178"/>
      <c r="E289" s="178"/>
      <c r="F289" s="178"/>
    </row>
    <row r="290" spans="1:6" ht="42">
      <c r="A290" s="521"/>
      <c r="B290" s="519"/>
      <c r="C290" s="248" t="s">
        <v>471</v>
      </c>
      <c r="D290" s="178"/>
      <c r="E290" s="178"/>
      <c r="F290" s="178"/>
    </row>
    <row r="291" spans="1:6" ht="16">
      <c r="A291" s="521"/>
      <c r="B291" s="519"/>
      <c r="C291" s="248" t="s">
        <v>472</v>
      </c>
      <c r="D291" s="178"/>
      <c r="E291" s="178"/>
      <c r="F291" s="178"/>
    </row>
    <row r="292" spans="1:6" ht="16">
      <c r="A292" s="521"/>
      <c r="B292" s="519"/>
      <c r="C292" s="248" t="s">
        <v>473</v>
      </c>
      <c r="D292" s="178"/>
      <c r="E292" s="178"/>
      <c r="F292" s="178"/>
    </row>
    <row r="293" spans="1:6" ht="17">
      <c r="A293" s="183" t="s">
        <v>245</v>
      </c>
      <c r="B293" s="786" t="s">
        <v>57</v>
      </c>
      <c r="C293" s="247" t="s">
        <v>466</v>
      </c>
      <c r="D293" s="178">
        <f>D294+D295+D300+D299</f>
        <v>0</v>
      </c>
      <c r="E293" s="178">
        <f t="shared" ref="E293:F293" si="99">E294+E295+E300+E299</f>
        <v>0</v>
      </c>
      <c r="F293" s="178">
        <f t="shared" si="99"/>
        <v>0</v>
      </c>
    </row>
    <row r="294" spans="1:6" ht="98">
      <c r="A294" s="181"/>
      <c r="B294" s="787"/>
      <c r="C294" s="247" t="s">
        <v>467</v>
      </c>
      <c r="D294" s="178"/>
      <c r="E294" s="178"/>
      <c r="F294" s="178"/>
    </row>
    <row r="295" spans="1:6" ht="84">
      <c r="A295" s="181"/>
      <c r="B295" s="787"/>
      <c r="C295" s="247" t="s">
        <v>468</v>
      </c>
      <c r="D295" s="178">
        <f>D297+D298</f>
        <v>0</v>
      </c>
      <c r="E295" s="178">
        <f t="shared" ref="E295:F295" si="100">E297+E298</f>
        <v>0</v>
      </c>
      <c r="F295" s="178">
        <f t="shared" si="100"/>
        <v>0</v>
      </c>
    </row>
    <row r="296" spans="1:6" ht="16">
      <c r="A296" s="521"/>
      <c r="B296" s="787"/>
      <c r="C296" s="248" t="s">
        <v>6</v>
      </c>
      <c r="D296" s="178"/>
      <c r="E296" s="178"/>
      <c r="F296" s="178"/>
    </row>
    <row r="297" spans="1:6" ht="16">
      <c r="A297" s="521"/>
      <c r="B297" s="519"/>
      <c r="C297" s="248" t="s">
        <v>82</v>
      </c>
      <c r="D297" s="178"/>
      <c r="E297" s="178"/>
      <c r="F297" s="178"/>
    </row>
    <row r="298" spans="1:6" ht="16">
      <c r="A298" s="521"/>
      <c r="B298" s="519"/>
      <c r="C298" s="248" t="s">
        <v>69</v>
      </c>
      <c r="D298" s="178"/>
      <c r="E298" s="178"/>
      <c r="F298" s="178"/>
    </row>
    <row r="299" spans="1:6" ht="16">
      <c r="A299" s="521"/>
      <c r="B299" s="519"/>
      <c r="C299" s="247" t="s">
        <v>469</v>
      </c>
      <c r="D299" s="178"/>
      <c r="E299" s="178"/>
      <c r="F299" s="178"/>
    </row>
    <row r="300" spans="1:6" ht="28">
      <c r="A300" s="521"/>
      <c r="B300" s="519"/>
      <c r="C300" s="247" t="s">
        <v>470</v>
      </c>
      <c r="D300" s="178">
        <f>D302+D303+D304</f>
        <v>0</v>
      </c>
      <c r="E300" s="178">
        <f t="shared" ref="E300:F300" si="101">E302+E303+E304</f>
        <v>0</v>
      </c>
      <c r="F300" s="178">
        <f t="shared" si="101"/>
        <v>0</v>
      </c>
    </row>
    <row r="301" spans="1:6" ht="16">
      <c r="A301" s="521"/>
      <c r="B301" s="519"/>
      <c r="C301" s="248" t="s">
        <v>6</v>
      </c>
      <c r="D301" s="178"/>
      <c r="E301" s="178"/>
      <c r="F301" s="178"/>
    </row>
    <row r="302" spans="1:6" ht="42">
      <c r="A302" s="521"/>
      <c r="B302" s="519"/>
      <c r="C302" s="248" t="s">
        <v>471</v>
      </c>
      <c r="D302" s="178"/>
      <c r="E302" s="178"/>
      <c r="F302" s="178"/>
    </row>
    <row r="303" spans="1:6" ht="16">
      <c r="A303" s="521"/>
      <c r="B303" s="519"/>
      <c r="C303" s="248" t="s">
        <v>472</v>
      </c>
      <c r="D303" s="178"/>
      <c r="E303" s="178"/>
      <c r="F303" s="178"/>
    </row>
    <row r="304" spans="1:6" ht="16">
      <c r="A304" s="521"/>
      <c r="B304" s="519"/>
      <c r="C304" s="248" t="s">
        <v>473</v>
      </c>
      <c r="D304" s="178"/>
      <c r="E304" s="178"/>
      <c r="F304" s="178"/>
    </row>
    <row r="305" spans="1:6" s="554" customFormat="1" ht="34">
      <c r="A305" s="555" t="s">
        <v>481</v>
      </c>
      <c r="B305" s="786" t="s">
        <v>191</v>
      </c>
      <c r="C305" s="552" t="s">
        <v>466</v>
      </c>
      <c r="D305" s="553">
        <f>D306+D307+D312+D311</f>
        <v>505932.9</v>
      </c>
      <c r="E305" s="553">
        <f t="shared" ref="E305:F305" si="102">E306+E307+E312+E311</f>
        <v>505932.9</v>
      </c>
      <c r="F305" s="553">
        <f t="shared" si="102"/>
        <v>505932.9</v>
      </c>
    </row>
    <row r="306" spans="1:6" ht="98">
      <c r="A306" s="181"/>
      <c r="B306" s="787"/>
      <c r="C306" s="247" t="s">
        <v>467</v>
      </c>
      <c r="D306" s="178">
        <f>D319+D331+D343</f>
        <v>0</v>
      </c>
      <c r="E306" s="178">
        <f t="shared" ref="E306:F306" si="103">E319+E331+E343</f>
        <v>0</v>
      </c>
      <c r="F306" s="178">
        <f t="shared" si="103"/>
        <v>0</v>
      </c>
    </row>
    <row r="307" spans="1:6" ht="80" customHeight="1">
      <c r="A307" s="181"/>
      <c r="B307" s="519"/>
      <c r="C307" s="247" t="s">
        <v>468</v>
      </c>
      <c r="D307" s="178">
        <f>D309+D310</f>
        <v>505932.9</v>
      </c>
      <c r="E307" s="178">
        <f t="shared" ref="E307:F307" si="104">E309+E310</f>
        <v>505932.9</v>
      </c>
      <c r="F307" s="178">
        <f t="shared" si="104"/>
        <v>505932.9</v>
      </c>
    </row>
    <row r="308" spans="1:6" ht="16">
      <c r="A308" s="521"/>
      <c r="B308" s="519"/>
      <c r="C308" s="248" t="s">
        <v>6</v>
      </c>
      <c r="D308" s="178"/>
      <c r="E308" s="178"/>
      <c r="F308" s="178"/>
    </row>
    <row r="309" spans="1:6" ht="16">
      <c r="A309" s="521"/>
      <c r="B309" s="519"/>
      <c r="C309" s="248" t="s">
        <v>82</v>
      </c>
      <c r="D309" s="178">
        <f>D322+D334+D346</f>
        <v>0</v>
      </c>
      <c r="E309" s="178">
        <f t="shared" ref="E309:F311" si="105">E322+E334+E346</f>
        <v>0</v>
      </c>
      <c r="F309" s="178">
        <f t="shared" si="105"/>
        <v>0</v>
      </c>
    </row>
    <row r="310" spans="1:6" ht="16">
      <c r="A310" s="521"/>
      <c r="B310" s="519"/>
      <c r="C310" s="248" t="s">
        <v>69</v>
      </c>
      <c r="D310" s="178">
        <f>D323+D335+D347</f>
        <v>505932.9</v>
      </c>
      <c r="E310" s="178">
        <f t="shared" si="105"/>
        <v>505932.9</v>
      </c>
      <c r="F310" s="178">
        <f t="shared" si="105"/>
        <v>505932.9</v>
      </c>
    </row>
    <row r="311" spans="1:6" ht="16">
      <c r="A311" s="521"/>
      <c r="B311" s="519"/>
      <c r="C311" s="247" t="s">
        <v>469</v>
      </c>
      <c r="D311" s="178">
        <f>D324+D336+D348</f>
        <v>0</v>
      </c>
      <c r="E311" s="178">
        <f t="shared" si="105"/>
        <v>0</v>
      </c>
      <c r="F311" s="178">
        <f t="shared" si="105"/>
        <v>0</v>
      </c>
    </row>
    <row r="312" spans="1:6" ht="28">
      <c r="A312" s="521"/>
      <c r="B312" s="519"/>
      <c r="C312" s="247" t="s">
        <v>470</v>
      </c>
      <c r="D312" s="178">
        <f>D314+D315+D316</f>
        <v>0</v>
      </c>
      <c r="E312" s="178">
        <f t="shared" ref="E312:F312" si="106">E314+E315+E316</f>
        <v>0</v>
      </c>
      <c r="F312" s="178">
        <f t="shared" si="106"/>
        <v>0</v>
      </c>
    </row>
    <row r="313" spans="1:6" ht="16">
      <c r="A313" s="521"/>
      <c r="B313" s="519"/>
      <c r="C313" s="248" t="s">
        <v>6</v>
      </c>
      <c r="D313" s="178"/>
      <c r="E313" s="178"/>
      <c r="F313" s="178"/>
    </row>
    <row r="314" spans="1:6" ht="42">
      <c r="A314" s="521"/>
      <c r="B314" s="519"/>
      <c r="C314" s="248" t="s">
        <v>471</v>
      </c>
      <c r="D314" s="178">
        <f>D327+D339+D351</f>
        <v>0</v>
      </c>
      <c r="E314" s="178">
        <f t="shared" ref="E314:F316" si="107">E327+E339+E351</f>
        <v>0</v>
      </c>
      <c r="F314" s="178">
        <f t="shared" si="107"/>
        <v>0</v>
      </c>
    </row>
    <row r="315" spans="1:6" ht="16">
      <c r="A315" s="521"/>
      <c r="B315" s="519"/>
      <c r="C315" s="248" t="s">
        <v>472</v>
      </c>
      <c r="D315" s="178">
        <f>D328+D340+D352</f>
        <v>0</v>
      </c>
      <c r="E315" s="178">
        <f t="shared" si="107"/>
        <v>0</v>
      </c>
      <c r="F315" s="178">
        <f t="shared" si="107"/>
        <v>0</v>
      </c>
    </row>
    <row r="316" spans="1:6" ht="16">
      <c r="A316" s="182"/>
      <c r="B316" s="519"/>
      <c r="C316" s="248" t="s">
        <v>473</v>
      </c>
      <c r="D316" s="178">
        <f>D329+D341+D353</f>
        <v>0</v>
      </c>
      <c r="E316" s="178">
        <f t="shared" si="107"/>
        <v>0</v>
      </c>
      <c r="F316" s="178">
        <f t="shared" si="107"/>
        <v>0</v>
      </c>
    </row>
    <row r="317" spans="1:6" ht="34">
      <c r="A317" s="520" t="s">
        <v>474</v>
      </c>
      <c r="B317" s="523"/>
      <c r="C317" s="248"/>
      <c r="D317" s="178"/>
      <c r="E317" s="178"/>
      <c r="F317" s="178"/>
    </row>
    <row r="318" spans="1:6" ht="17">
      <c r="A318" s="183" t="s">
        <v>246</v>
      </c>
      <c r="B318" s="786" t="s">
        <v>193</v>
      </c>
      <c r="C318" s="247" t="s">
        <v>466</v>
      </c>
      <c r="D318" s="178">
        <f>D319+D320+D325+D324</f>
        <v>163522</v>
      </c>
      <c r="E318" s="178">
        <f t="shared" ref="E318:F318" si="108">E319+E320+E325+E324</f>
        <v>163522</v>
      </c>
      <c r="F318" s="178">
        <f t="shared" si="108"/>
        <v>163522</v>
      </c>
    </row>
    <row r="319" spans="1:6" ht="98">
      <c r="A319" s="181"/>
      <c r="B319" s="787"/>
      <c r="C319" s="247" t="s">
        <v>467</v>
      </c>
      <c r="D319" s="178"/>
      <c r="E319" s="178"/>
      <c r="F319" s="178"/>
    </row>
    <row r="320" spans="1:6" ht="84">
      <c r="A320" s="181"/>
      <c r="B320" s="787"/>
      <c r="C320" s="247" t="s">
        <v>468</v>
      </c>
      <c r="D320" s="178">
        <f>D322+D323</f>
        <v>163522</v>
      </c>
      <c r="E320" s="178">
        <f t="shared" ref="E320:F320" si="109">E322+E323</f>
        <v>163522</v>
      </c>
      <c r="F320" s="178">
        <f t="shared" si="109"/>
        <v>163522</v>
      </c>
    </row>
    <row r="321" spans="1:6" ht="16">
      <c r="A321" s="521"/>
      <c r="B321" s="787"/>
      <c r="C321" s="248" t="s">
        <v>6</v>
      </c>
      <c r="D321" s="178"/>
      <c r="E321" s="178"/>
      <c r="F321" s="178"/>
    </row>
    <row r="322" spans="1:6" ht="16">
      <c r="A322" s="521"/>
      <c r="B322" s="787"/>
      <c r="C322" s="248" t="s">
        <v>82</v>
      </c>
      <c r="D322" s="178"/>
      <c r="E322" s="178"/>
      <c r="F322" s="178"/>
    </row>
    <row r="323" spans="1:6" ht="16">
      <c r="A323" s="521"/>
      <c r="B323" s="787"/>
      <c r="C323" s="248" t="s">
        <v>69</v>
      </c>
      <c r="D323" s="178">
        <v>163522</v>
      </c>
      <c r="E323" s="178">
        <v>163522</v>
      </c>
      <c r="F323" s="178">
        <v>163522</v>
      </c>
    </row>
    <row r="324" spans="1:6" ht="16">
      <c r="A324" s="521"/>
      <c r="B324" s="787"/>
      <c r="C324" s="247" t="s">
        <v>469</v>
      </c>
      <c r="D324" s="178"/>
      <c r="E324" s="178"/>
      <c r="F324" s="178"/>
    </row>
    <row r="325" spans="1:6" ht="28">
      <c r="A325" s="521"/>
      <c r="B325" s="787"/>
      <c r="C325" s="247" t="s">
        <v>470</v>
      </c>
      <c r="D325" s="178">
        <f>D327+D328+D329</f>
        <v>0</v>
      </c>
      <c r="E325" s="178">
        <f t="shared" ref="E325:F325" si="110">E327+E328+E329</f>
        <v>0</v>
      </c>
      <c r="F325" s="178">
        <f t="shared" si="110"/>
        <v>0</v>
      </c>
    </row>
    <row r="326" spans="1:6" ht="16">
      <c r="A326" s="521"/>
      <c r="B326" s="519"/>
      <c r="C326" s="248" t="s">
        <v>6</v>
      </c>
      <c r="D326" s="178"/>
      <c r="E326" s="178"/>
      <c r="F326" s="178"/>
    </row>
    <row r="327" spans="1:6" ht="42">
      <c r="A327" s="521"/>
      <c r="B327" s="519"/>
      <c r="C327" s="248" t="s">
        <v>471</v>
      </c>
      <c r="D327" s="178"/>
      <c r="E327" s="178"/>
      <c r="F327" s="178"/>
    </row>
    <row r="328" spans="1:6" ht="16">
      <c r="A328" s="521"/>
      <c r="B328" s="519"/>
      <c r="C328" s="248" t="s">
        <v>472</v>
      </c>
      <c r="D328" s="178"/>
      <c r="E328" s="178"/>
      <c r="F328" s="178"/>
    </row>
    <row r="329" spans="1:6" ht="16">
      <c r="A329" s="182"/>
      <c r="B329" s="515"/>
      <c r="C329" s="248" t="s">
        <v>473</v>
      </c>
      <c r="D329" s="178"/>
      <c r="E329" s="178"/>
      <c r="F329" s="178"/>
    </row>
    <row r="330" spans="1:6" ht="17">
      <c r="A330" s="183" t="s">
        <v>247</v>
      </c>
      <c r="B330" s="786" t="s">
        <v>507</v>
      </c>
      <c r="C330" s="247" t="s">
        <v>466</v>
      </c>
      <c r="D330" s="178">
        <f>D331+D332+D337+D336</f>
        <v>91334.9</v>
      </c>
      <c r="E330" s="178">
        <f t="shared" ref="E330:F330" si="111">E331+E332+E337+E336</f>
        <v>91334.9</v>
      </c>
      <c r="F330" s="178">
        <f t="shared" si="111"/>
        <v>91334.9</v>
      </c>
    </row>
    <row r="331" spans="1:6" ht="95.5" customHeight="1">
      <c r="A331" s="181"/>
      <c r="B331" s="787"/>
      <c r="C331" s="247" t="s">
        <v>467</v>
      </c>
      <c r="D331" s="178"/>
      <c r="E331" s="178"/>
      <c r="F331" s="178"/>
    </row>
    <row r="332" spans="1:6" ht="81" customHeight="1">
      <c r="A332" s="181"/>
      <c r="B332" s="787"/>
      <c r="C332" s="247" t="s">
        <v>468</v>
      </c>
      <c r="D332" s="178">
        <f>D334+D335</f>
        <v>91334.9</v>
      </c>
      <c r="E332" s="178">
        <f t="shared" ref="E332:F332" si="112">E334+E335</f>
        <v>91334.9</v>
      </c>
      <c r="F332" s="178">
        <f t="shared" si="112"/>
        <v>91334.9</v>
      </c>
    </row>
    <row r="333" spans="1:6" ht="16">
      <c r="A333" s="521"/>
      <c r="B333" s="519"/>
      <c r="C333" s="248" t="s">
        <v>6</v>
      </c>
      <c r="D333" s="178"/>
      <c r="E333" s="178"/>
      <c r="F333" s="178"/>
    </row>
    <row r="334" spans="1:6" ht="16">
      <c r="A334" s="521"/>
      <c r="B334" s="519"/>
      <c r="C334" s="248" t="s">
        <v>82</v>
      </c>
      <c r="D334" s="178"/>
      <c r="E334" s="178"/>
      <c r="F334" s="178"/>
    </row>
    <row r="335" spans="1:6" ht="16">
      <c r="A335" s="521"/>
      <c r="B335" s="519"/>
      <c r="C335" s="248" t="s">
        <v>69</v>
      </c>
      <c r="D335" s="178">
        <v>91334.9</v>
      </c>
      <c r="E335" s="178">
        <v>91334.9</v>
      </c>
      <c r="F335" s="178">
        <v>91334.9</v>
      </c>
    </row>
    <row r="336" spans="1:6" ht="16">
      <c r="A336" s="521"/>
      <c r="B336" s="519"/>
      <c r="C336" s="247" t="s">
        <v>469</v>
      </c>
      <c r="D336" s="178"/>
      <c r="E336" s="178"/>
      <c r="F336" s="178"/>
    </row>
    <row r="337" spans="1:6" ht="28">
      <c r="A337" s="521"/>
      <c r="B337" s="519"/>
      <c r="C337" s="247" t="s">
        <v>470</v>
      </c>
      <c r="D337" s="178">
        <f>D339+D340+D341</f>
        <v>0</v>
      </c>
      <c r="E337" s="178">
        <f t="shared" ref="E337:F337" si="113">E339+E340+E341</f>
        <v>0</v>
      </c>
      <c r="F337" s="178">
        <f t="shared" si="113"/>
        <v>0</v>
      </c>
    </row>
    <row r="338" spans="1:6" ht="16">
      <c r="A338" s="521"/>
      <c r="B338" s="519"/>
      <c r="C338" s="248" t="s">
        <v>6</v>
      </c>
      <c r="D338" s="178"/>
      <c r="E338" s="178"/>
      <c r="F338" s="178"/>
    </row>
    <row r="339" spans="1:6" ht="42">
      <c r="A339" s="521"/>
      <c r="B339" s="519"/>
      <c r="C339" s="248" t="s">
        <v>471</v>
      </c>
      <c r="D339" s="178"/>
      <c r="E339" s="178"/>
      <c r="F339" s="178"/>
    </row>
    <row r="340" spans="1:6" ht="16">
      <c r="A340" s="521"/>
      <c r="B340" s="519"/>
      <c r="C340" s="248" t="s">
        <v>472</v>
      </c>
      <c r="D340" s="178"/>
      <c r="E340" s="178"/>
      <c r="F340" s="178"/>
    </row>
    <row r="341" spans="1:6" ht="16">
      <c r="A341" s="521"/>
      <c r="B341" s="519"/>
      <c r="C341" s="248" t="s">
        <v>473</v>
      </c>
      <c r="D341" s="178"/>
      <c r="E341" s="178"/>
      <c r="F341" s="178"/>
    </row>
    <row r="342" spans="1:6" ht="17">
      <c r="A342" s="183" t="s">
        <v>249</v>
      </c>
      <c r="B342" s="793" t="s">
        <v>451</v>
      </c>
      <c r="C342" s="247" t="s">
        <v>466</v>
      </c>
      <c r="D342" s="178">
        <f>D343+D344+D349+D348</f>
        <v>251076</v>
      </c>
      <c r="E342" s="178">
        <f t="shared" ref="E342:F342" si="114">E343+E344+E349+E348</f>
        <v>251076</v>
      </c>
      <c r="F342" s="178">
        <f t="shared" si="114"/>
        <v>251076</v>
      </c>
    </row>
    <row r="343" spans="1:6" ht="98">
      <c r="A343" s="181"/>
      <c r="B343" s="793"/>
      <c r="C343" s="247" t="s">
        <v>467</v>
      </c>
      <c r="D343" s="178"/>
      <c r="E343" s="178"/>
      <c r="F343" s="178"/>
    </row>
    <row r="344" spans="1:6" ht="84">
      <c r="A344" s="181"/>
      <c r="B344" s="793"/>
      <c r="C344" s="247" t="s">
        <v>468</v>
      </c>
      <c r="D344" s="178">
        <f>D346+D347</f>
        <v>251076</v>
      </c>
      <c r="E344" s="178">
        <f t="shared" ref="E344:F344" si="115">E346+E347</f>
        <v>251076</v>
      </c>
      <c r="F344" s="178">
        <f t="shared" si="115"/>
        <v>251076</v>
      </c>
    </row>
    <row r="345" spans="1:6" ht="16">
      <c r="A345" s="521"/>
      <c r="B345" s="793"/>
      <c r="C345" s="248" t="s">
        <v>6</v>
      </c>
      <c r="D345" s="178"/>
      <c r="E345" s="178"/>
      <c r="F345" s="178"/>
    </row>
    <row r="346" spans="1:6" ht="16">
      <c r="A346" s="521"/>
      <c r="B346" s="793"/>
      <c r="C346" s="248" t="s">
        <v>82</v>
      </c>
      <c r="D346" s="178"/>
      <c r="E346" s="178"/>
      <c r="F346" s="178"/>
    </row>
    <row r="347" spans="1:6" ht="16">
      <c r="A347" s="521"/>
      <c r="B347" s="793"/>
      <c r="C347" s="248" t="s">
        <v>69</v>
      </c>
      <c r="D347" s="178">
        <v>251076</v>
      </c>
      <c r="E347" s="178">
        <v>251076</v>
      </c>
      <c r="F347" s="178">
        <v>251076</v>
      </c>
    </row>
    <row r="348" spans="1:6" ht="16">
      <c r="A348" s="521"/>
      <c r="B348" s="793"/>
      <c r="C348" s="247" t="s">
        <v>469</v>
      </c>
      <c r="D348" s="178"/>
      <c r="E348" s="178"/>
      <c r="F348" s="178"/>
    </row>
    <row r="349" spans="1:6" ht="28">
      <c r="A349" s="521"/>
      <c r="B349" s="786"/>
      <c r="C349" s="247" t="s">
        <v>470</v>
      </c>
      <c r="D349" s="178">
        <f>D351+D352+D353</f>
        <v>0</v>
      </c>
      <c r="E349" s="178">
        <f t="shared" ref="E349:F349" si="116">E351+E352+E353</f>
        <v>0</v>
      </c>
      <c r="F349" s="178">
        <f t="shared" si="116"/>
        <v>0</v>
      </c>
    </row>
    <row r="350" spans="1:6" ht="16">
      <c r="A350" s="521"/>
      <c r="B350" s="519"/>
      <c r="C350" s="527" t="s">
        <v>6</v>
      </c>
      <c r="D350" s="178"/>
      <c r="E350" s="178"/>
      <c r="F350" s="178"/>
    </row>
    <row r="351" spans="1:6" ht="42">
      <c r="A351" s="521"/>
      <c r="B351" s="519"/>
      <c r="C351" s="248" t="s">
        <v>471</v>
      </c>
      <c r="D351" s="178"/>
      <c r="E351" s="178"/>
      <c r="F351" s="178"/>
    </row>
    <row r="352" spans="1:6" ht="16">
      <c r="A352" s="521"/>
      <c r="B352" s="519"/>
      <c r="C352" s="248" t="s">
        <v>472</v>
      </c>
      <c r="D352" s="178"/>
      <c r="E352" s="178"/>
      <c r="F352" s="178"/>
    </row>
    <row r="353" spans="1:6" ht="16">
      <c r="A353" s="182"/>
      <c r="B353" s="519"/>
      <c r="C353" s="248" t="s">
        <v>473</v>
      </c>
      <c r="D353" s="178"/>
      <c r="E353" s="178"/>
      <c r="F353" s="178"/>
    </row>
    <row r="354" spans="1:6" s="554" customFormat="1" ht="34">
      <c r="A354" s="555" t="s">
        <v>482</v>
      </c>
      <c r="B354" s="786" t="s">
        <v>483</v>
      </c>
      <c r="C354" s="552" t="s">
        <v>466</v>
      </c>
      <c r="D354" s="553">
        <f>D355+D356+D361+D360</f>
        <v>7898.6</v>
      </c>
      <c r="E354" s="553">
        <f t="shared" ref="E354:F354" si="117">E355+E356+E361+E360</f>
        <v>7831.6</v>
      </c>
      <c r="F354" s="553">
        <f t="shared" si="117"/>
        <v>7831.6</v>
      </c>
    </row>
    <row r="355" spans="1:6" ht="98">
      <c r="A355" s="181"/>
      <c r="B355" s="787"/>
      <c r="C355" s="247" t="s">
        <v>467</v>
      </c>
      <c r="D355" s="178">
        <v>0</v>
      </c>
      <c r="E355" s="178">
        <v>0</v>
      </c>
      <c r="F355" s="178">
        <v>0</v>
      </c>
    </row>
    <row r="356" spans="1:6" ht="84">
      <c r="A356" s="181"/>
      <c r="B356" s="519"/>
      <c r="C356" s="247" t="s">
        <v>468</v>
      </c>
      <c r="D356" s="178">
        <f>D358+D359</f>
        <v>7898.6</v>
      </c>
      <c r="E356" s="178">
        <f t="shared" ref="E356:F356" si="118">E358+E359</f>
        <v>7831.6</v>
      </c>
      <c r="F356" s="178">
        <f t="shared" si="118"/>
        <v>7831.6</v>
      </c>
    </row>
    <row r="357" spans="1:6" ht="16">
      <c r="A357" s="521"/>
      <c r="B357" s="519"/>
      <c r="C357" s="248" t="s">
        <v>6</v>
      </c>
      <c r="D357" s="178"/>
      <c r="E357" s="178"/>
      <c r="F357" s="178"/>
    </row>
    <row r="358" spans="1:6" ht="16">
      <c r="A358" s="521"/>
      <c r="B358" s="519"/>
      <c r="C358" s="248" t="s">
        <v>82</v>
      </c>
      <c r="D358" s="178">
        <v>0</v>
      </c>
      <c r="E358" s="178">
        <v>0</v>
      </c>
      <c r="F358" s="178">
        <v>0</v>
      </c>
    </row>
    <row r="359" spans="1:6" ht="16">
      <c r="A359" s="521"/>
      <c r="B359" s="519"/>
      <c r="C359" s="248" t="s">
        <v>69</v>
      </c>
      <c r="D359" s="178">
        <v>7898.6</v>
      </c>
      <c r="E359" s="178">
        <v>7831.6</v>
      </c>
      <c r="F359" s="178">
        <v>7831.6</v>
      </c>
    </row>
    <row r="360" spans="1:6" ht="16">
      <c r="A360" s="521"/>
      <c r="B360" s="519"/>
      <c r="C360" s="247" t="s">
        <v>469</v>
      </c>
      <c r="D360" s="178">
        <v>0</v>
      </c>
      <c r="E360" s="178">
        <v>0</v>
      </c>
      <c r="F360" s="178">
        <v>0</v>
      </c>
    </row>
    <row r="361" spans="1:6" ht="28">
      <c r="A361" s="521"/>
      <c r="B361" s="519"/>
      <c r="C361" s="247" t="s">
        <v>470</v>
      </c>
      <c r="D361" s="178">
        <f>D363+D364+D365</f>
        <v>0</v>
      </c>
      <c r="E361" s="178">
        <f t="shared" ref="E361:F361" si="119">E363+E364+E365</f>
        <v>0</v>
      </c>
      <c r="F361" s="178">
        <f t="shared" si="119"/>
        <v>0</v>
      </c>
    </row>
    <row r="362" spans="1:6" ht="16">
      <c r="A362" s="521"/>
      <c r="B362" s="519"/>
      <c r="C362" s="527" t="s">
        <v>6</v>
      </c>
      <c r="D362" s="178"/>
      <c r="E362" s="178"/>
      <c r="F362" s="178"/>
    </row>
    <row r="363" spans="1:6" ht="42">
      <c r="A363" s="521"/>
      <c r="B363" s="519"/>
      <c r="C363" s="248" t="s">
        <v>471</v>
      </c>
      <c r="D363" s="178">
        <v>0</v>
      </c>
      <c r="E363" s="178">
        <v>0</v>
      </c>
      <c r="F363" s="178">
        <v>0</v>
      </c>
    </row>
    <row r="364" spans="1:6" ht="16">
      <c r="A364" s="521"/>
      <c r="B364" s="519"/>
      <c r="C364" s="248" t="s">
        <v>472</v>
      </c>
      <c r="D364" s="178">
        <v>0</v>
      </c>
      <c r="E364" s="178">
        <v>0</v>
      </c>
      <c r="F364" s="178">
        <v>0</v>
      </c>
    </row>
    <row r="365" spans="1:6" ht="16">
      <c r="A365" s="182"/>
      <c r="B365" s="519"/>
      <c r="C365" s="248" t="s">
        <v>473</v>
      </c>
      <c r="D365" s="178">
        <v>0</v>
      </c>
      <c r="E365" s="178">
        <v>0</v>
      </c>
      <c r="F365" s="178">
        <v>0</v>
      </c>
    </row>
    <row r="366" spans="1:6" s="554" customFormat="1" ht="34">
      <c r="A366" s="555" t="s">
        <v>508</v>
      </c>
      <c r="B366" s="786" t="s">
        <v>285</v>
      </c>
      <c r="C366" s="552" t="s">
        <v>466</v>
      </c>
      <c r="D366" s="553">
        <f>D367+D368+D373+D372</f>
        <v>4704.3999999999996</v>
      </c>
      <c r="E366" s="553">
        <f t="shared" ref="E366:F366" si="120">E367+E368+E373+E372</f>
        <v>4704.3999999999996</v>
      </c>
      <c r="F366" s="553">
        <f t="shared" si="120"/>
        <v>4704.3999999999996</v>
      </c>
    </row>
    <row r="367" spans="1:6" ht="98">
      <c r="A367" s="181"/>
      <c r="B367" s="787"/>
      <c r="C367" s="247" t="s">
        <v>467</v>
      </c>
      <c r="D367" s="178">
        <f>D380</f>
        <v>0</v>
      </c>
      <c r="E367" s="178">
        <f t="shared" ref="E367:F367" si="121">E380</f>
        <v>0</v>
      </c>
      <c r="F367" s="178">
        <f t="shared" si="121"/>
        <v>0</v>
      </c>
    </row>
    <row r="368" spans="1:6" ht="84">
      <c r="A368" s="181"/>
      <c r="B368" s="519"/>
      <c r="C368" s="247" t="s">
        <v>468</v>
      </c>
      <c r="D368" s="178">
        <f>D370+D371</f>
        <v>4704.3999999999996</v>
      </c>
      <c r="E368" s="178">
        <f t="shared" ref="E368:F368" si="122">E370+E371</f>
        <v>4704.3999999999996</v>
      </c>
      <c r="F368" s="178">
        <f t="shared" si="122"/>
        <v>4704.3999999999996</v>
      </c>
    </row>
    <row r="369" spans="1:6" ht="16">
      <c r="A369" s="521"/>
      <c r="B369" s="519"/>
      <c r="C369" s="248" t="s">
        <v>6</v>
      </c>
      <c r="D369" s="178"/>
      <c r="E369" s="178"/>
      <c r="F369" s="178"/>
    </row>
    <row r="370" spans="1:6" ht="16">
      <c r="A370" s="521"/>
      <c r="B370" s="519"/>
      <c r="C370" s="248" t="s">
        <v>82</v>
      </c>
      <c r="D370" s="178">
        <f>D383</f>
        <v>0</v>
      </c>
      <c r="E370" s="178">
        <f t="shared" ref="E370:F372" si="123">E383</f>
        <v>0</v>
      </c>
      <c r="F370" s="178">
        <f t="shared" si="123"/>
        <v>0</v>
      </c>
    </row>
    <row r="371" spans="1:6" ht="16">
      <c r="A371" s="521"/>
      <c r="B371" s="519"/>
      <c r="C371" s="248" t="s">
        <v>69</v>
      </c>
      <c r="D371" s="178">
        <f>D384</f>
        <v>4704.3999999999996</v>
      </c>
      <c r="E371" s="178">
        <f t="shared" si="123"/>
        <v>4704.3999999999996</v>
      </c>
      <c r="F371" s="178">
        <f t="shared" si="123"/>
        <v>4704.3999999999996</v>
      </c>
    </row>
    <row r="372" spans="1:6" ht="16">
      <c r="A372" s="521"/>
      <c r="B372" s="519"/>
      <c r="C372" s="247" t="s">
        <v>469</v>
      </c>
      <c r="D372" s="178">
        <f>D385</f>
        <v>0</v>
      </c>
      <c r="E372" s="178">
        <f t="shared" si="123"/>
        <v>0</v>
      </c>
      <c r="F372" s="178">
        <f t="shared" si="123"/>
        <v>0</v>
      </c>
    </row>
    <row r="373" spans="1:6" ht="28">
      <c r="A373" s="521"/>
      <c r="B373" s="519"/>
      <c r="C373" s="247" t="s">
        <v>470</v>
      </c>
      <c r="D373" s="178">
        <f>D375+D376+D377</f>
        <v>0</v>
      </c>
      <c r="E373" s="178">
        <f t="shared" ref="E373:F373" si="124">E375+E376+E377</f>
        <v>0</v>
      </c>
      <c r="F373" s="178">
        <f t="shared" si="124"/>
        <v>0</v>
      </c>
    </row>
    <row r="374" spans="1:6" ht="16">
      <c r="A374" s="521"/>
      <c r="B374" s="519"/>
      <c r="C374" s="527" t="s">
        <v>6</v>
      </c>
      <c r="D374" s="178"/>
      <c r="E374" s="178"/>
      <c r="F374" s="178"/>
    </row>
    <row r="375" spans="1:6" ht="42">
      <c r="A375" s="521"/>
      <c r="B375" s="519"/>
      <c r="C375" s="248" t="s">
        <v>471</v>
      </c>
      <c r="D375" s="178">
        <f>D388</f>
        <v>0</v>
      </c>
      <c r="E375" s="178">
        <f t="shared" ref="E375:F377" si="125">E388</f>
        <v>0</v>
      </c>
      <c r="F375" s="178">
        <f t="shared" si="125"/>
        <v>0</v>
      </c>
    </row>
    <row r="376" spans="1:6" ht="16">
      <c r="A376" s="521"/>
      <c r="B376" s="519"/>
      <c r="C376" s="248" t="s">
        <v>472</v>
      </c>
      <c r="D376" s="178">
        <f>D389</f>
        <v>0</v>
      </c>
      <c r="E376" s="178">
        <f t="shared" si="125"/>
        <v>0</v>
      </c>
      <c r="F376" s="178">
        <f t="shared" si="125"/>
        <v>0</v>
      </c>
    </row>
    <row r="377" spans="1:6" ht="16">
      <c r="A377" s="182"/>
      <c r="B377" s="519"/>
      <c r="C377" s="248" t="s">
        <v>473</v>
      </c>
      <c r="D377" s="178">
        <f>D390</f>
        <v>0</v>
      </c>
      <c r="E377" s="178">
        <f t="shared" si="125"/>
        <v>0</v>
      </c>
      <c r="F377" s="178">
        <f t="shared" si="125"/>
        <v>0</v>
      </c>
    </row>
    <row r="378" spans="1:6" ht="17">
      <c r="A378" s="182"/>
      <c r="B378" s="523" t="s">
        <v>6</v>
      </c>
      <c r="C378" s="248"/>
      <c r="D378" s="178"/>
      <c r="E378" s="178"/>
      <c r="F378" s="178"/>
    </row>
    <row r="379" spans="1:6" ht="17">
      <c r="A379" s="181" t="s">
        <v>289</v>
      </c>
      <c r="B379" s="786" t="s">
        <v>290</v>
      </c>
      <c r="C379" s="247" t="s">
        <v>466</v>
      </c>
      <c r="D379" s="178">
        <f>D380+D381+D386+D385</f>
        <v>4704.3999999999996</v>
      </c>
      <c r="E379" s="178">
        <f t="shared" ref="E379:F379" si="126">E380+E381+E386+E385</f>
        <v>4704.3999999999996</v>
      </c>
      <c r="F379" s="178">
        <f t="shared" si="126"/>
        <v>4704.3999999999996</v>
      </c>
    </row>
    <row r="380" spans="1:6" ht="98">
      <c r="A380" s="521"/>
      <c r="B380" s="787"/>
      <c r="C380" s="247" t="s">
        <v>467</v>
      </c>
      <c r="D380" s="178"/>
      <c r="E380" s="178"/>
      <c r="F380" s="178"/>
    </row>
    <row r="381" spans="1:6" ht="84">
      <c r="A381" s="521"/>
      <c r="B381" s="787"/>
      <c r="C381" s="247" t="s">
        <v>468</v>
      </c>
      <c r="D381" s="178">
        <f>D383+D384</f>
        <v>4704.3999999999996</v>
      </c>
      <c r="E381" s="178">
        <f t="shared" ref="E381:F381" si="127">E383+E384</f>
        <v>4704.3999999999996</v>
      </c>
      <c r="F381" s="178">
        <f t="shared" si="127"/>
        <v>4704.3999999999996</v>
      </c>
    </row>
    <row r="382" spans="1:6" ht="16">
      <c r="A382" s="521"/>
      <c r="B382" s="519"/>
      <c r="C382" s="248" t="s">
        <v>6</v>
      </c>
      <c r="D382" s="178"/>
      <c r="E382" s="178"/>
      <c r="F382" s="178"/>
    </row>
    <row r="383" spans="1:6" ht="16">
      <c r="A383" s="521"/>
      <c r="B383" s="519"/>
      <c r="C383" s="248" t="s">
        <v>82</v>
      </c>
      <c r="D383" s="178"/>
      <c r="E383" s="178"/>
      <c r="F383" s="178"/>
    </row>
    <row r="384" spans="1:6" ht="16">
      <c r="A384" s="521"/>
      <c r="B384" s="519"/>
      <c r="C384" s="248" t="s">
        <v>69</v>
      </c>
      <c r="D384" s="178">
        <v>4704.3999999999996</v>
      </c>
      <c r="E384" s="178">
        <v>4704.3999999999996</v>
      </c>
      <c r="F384" s="178">
        <v>4704.3999999999996</v>
      </c>
    </row>
    <row r="385" spans="1:6" ht="16">
      <c r="A385" s="521"/>
      <c r="B385" s="519"/>
      <c r="C385" s="247" t="s">
        <v>469</v>
      </c>
      <c r="D385" s="178"/>
      <c r="E385" s="178"/>
      <c r="F385" s="178"/>
    </row>
    <row r="386" spans="1:6" ht="28">
      <c r="A386" s="521"/>
      <c r="B386" s="519"/>
      <c r="C386" s="247" t="s">
        <v>470</v>
      </c>
      <c r="D386" s="178">
        <f>D388+D389+D390</f>
        <v>0</v>
      </c>
      <c r="E386" s="178">
        <f t="shared" ref="E386:F386" si="128">E388+E389+E390</f>
        <v>0</v>
      </c>
      <c r="F386" s="178">
        <f t="shared" si="128"/>
        <v>0</v>
      </c>
    </row>
    <row r="387" spans="1:6" ht="16">
      <c r="A387" s="521"/>
      <c r="B387" s="519"/>
      <c r="C387" s="527" t="s">
        <v>6</v>
      </c>
      <c r="D387" s="178"/>
      <c r="E387" s="178"/>
      <c r="F387" s="178"/>
    </row>
    <row r="388" spans="1:6" ht="42">
      <c r="A388" s="521"/>
      <c r="B388" s="519"/>
      <c r="C388" s="248" t="s">
        <v>471</v>
      </c>
      <c r="D388" s="178"/>
      <c r="E388" s="178"/>
      <c r="F388" s="178"/>
    </row>
    <row r="389" spans="1:6" ht="16">
      <c r="A389" s="521"/>
      <c r="B389" s="519"/>
      <c r="C389" s="248" t="s">
        <v>472</v>
      </c>
      <c r="D389" s="178"/>
      <c r="E389" s="178"/>
      <c r="F389" s="178"/>
    </row>
    <row r="390" spans="1:6" ht="16">
      <c r="A390" s="182"/>
      <c r="B390" s="519"/>
      <c r="C390" s="248" t="s">
        <v>473</v>
      </c>
      <c r="D390" s="178"/>
      <c r="E390" s="178"/>
      <c r="F390" s="178"/>
    </row>
    <row r="391" spans="1:6" s="551" customFormat="1" ht="17">
      <c r="A391" s="548" t="s">
        <v>90</v>
      </c>
      <c r="B391" s="781" t="s">
        <v>484</v>
      </c>
      <c r="C391" s="549" t="s">
        <v>466</v>
      </c>
      <c r="D391" s="550">
        <f>D392+D393+D398+D397</f>
        <v>327718.8</v>
      </c>
      <c r="E391" s="550">
        <f t="shared" ref="E391:F391" si="129">E392+E393+E398+E397</f>
        <v>327489.90000000002</v>
      </c>
      <c r="F391" s="550">
        <f t="shared" si="129"/>
        <v>327489.90000000002</v>
      </c>
    </row>
    <row r="392" spans="1:6" s="245" customFormat="1" ht="98">
      <c r="A392" s="179"/>
      <c r="B392" s="782"/>
      <c r="C392" s="247" t="s">
        <v>467</v>
      </c>
      <c r="D392" s="184">
        <f>D405+D417+D429+D441</f>
        <v>0</v>
      </c>
      <c r="E392" s="184">
        <f>E405+E417+E429+E441</f>
        <v>0</v>
      </c>
      <c r="F392" s="184">
        <f>F405+F417+F429+F441</f>
        <v>0</v>
      </c>
    </row>
    <row r="393" spans="1:6" s="245" customFormat="1" ht="84">
      <c r="A393" s="528"/>
      <c r="B393" s="782"/>
      <c r="C393" s="247" t="s">
        <v>468</v>
      </c>
      <c r="D393" s="184">
        <f>D395+D396</f>
        <v>327718.8</v>
      </c>
      <c r="E393" s="184">
        <f t="shared" ref="E393:F393" si="130">E395+E396</f>
        <v>327489.90000000002</v>
      </c>
      <c r="F393" s="184">
        <f t="shared" si="130"/>
        <v>327489.90000000002</v>
      </c>
    </row>
    <row r="394" spans="1:6" s="245" customFormat="1" ht="16">
      <c r="A394" s="528"/>
      <c r="B394" s="517"/>
      <c r="C394" s="248" t="s">
        <v>6</v>
      </c>
      <c r="D394" s="184"/>
      <c r="E394" s="184"/>
      <c r="F394" s="184"/>
    </row>
    <row r="395" spans="1:6" s="245" customFormat="1" ht="16">
      <c r="A395" s="528"/>
      <c r="B395" s="517"/>
      <c r="C395" s="248" t="s">
        <v>82</v>
      </c>
      <c r="D395" s="184">
        <f t="shared" ref="D395:F397" si="131">D408+D420+D432+D444</f>
        <v>0</v>
      </c>
      <c r="E395" s="184">
        <f t="shared" si="131"/>
        <v>0</v>
      </c>
      <c r="F395" s="184">
        <f t="shared" si="131"/>
        <v>0</v>
      </c>
    </row>
    <row r="396" spans="1:6" s="245" customFormat="1" ht="16">
      <c r="A396" s="528"/>
      <c r="B396" s="517"/>
      <c r="C396" s="248" t="s">
        <v>69</v>
      </c>
      <c r="D396" s="184">
        <f t="shared" si="131"/>
        <v>327718.8</v>
      </c>
      <c r="E396" s="184">
        <f t="shared" si="131"/>
        <v>327489.90000000002</v>
      </c>
      <c r="F396" s="184">
        <f t="shared" si="131"/>
        <v>327489.90000000002</v>
      </c>
    </row>
    <row r="397" spans="1:6" s="245" customFormat="1" ht="16">
      <c r="A397" s="528"/>
      <c r="B397" s="517"/>
      <c r="C397" s="247" t="s">
        <v>469</v>
      </c>
      <c r="D397" s="184">
        <f t="shared" si="131"/>
        <v>0</v>
      </c>
      <c r="E397" s="184">
        <f t="shared" si="131"/>
        <v>0</v>
      </c>
      <c r="F397" s="184">
        <f t="shared" si="131"/>
        <v>0</v>
      </c>
    </row>
    <row r="398" spans="1:6" s="245" customFormat="1" ht="28">
      <c r="A398" s="528"/>
      <c r="B398" s="517"/>
      <c r="C398" s="247" t="s">
        <v>470</v>
      </c>
      <c r="D398" s="184">
        <f>D400+D401+D402</f>
        <v>0</v>
      </c>
      <c r="E398" s="184">
        <f t="shared" ref="E398:F398" si="132">E400+E401+E402</f>
        <v>0</v>
      </c>
      <c r="F398" s="184">
        <f t="shared" si="132"/>
        <v>0</v>
      </c>
    </row>
    <row r="399" spans="1:6" s="245" customFormat="1" ht="16">
      <c r="A399" s="528"/>
      <c r="B399" s="517"/>
      <c r="C399" s="527" t="s">
        <v>6</v>
      </c>
      <c r="D399" s="184"/>
      <c r="E399" s="184"/>
      <c r="F399" s="184"/>
    </row>
    <row r="400" spans="1:6" s="245" customFormat="1" ht="42">
      <c r="A400" s="528"/>
      <c r="B400" s="517"/>
      <c r="C400" s="248" t="s">
        <v>471</v>
      </c>
      <c r="D400" s="184">
        <f t="shared" ref="D400:F402" si="133">D413+D425+D437+D449</f>
        <v>0</v>
      </c>
      <c r="E400" s="184">
        <f t="shared" si="133"/>
        <v>0</v>
      </c>
      <c r="F400" s="184">
        <f t="shared" si="133"/>
        <v>0</v>
      </c>
    </row>
    <row r="401" spans="1:6" s="245" customFormat="1" ht="16">
      <c r="A401" s="528"/>
      <c r="B401" s="517"/>
      <c r="C401" s="248" t="s">
        <v>472</v>
      </c>
      <c r="D401" s="184">
        <f t="shared" si="133"/>
        <v>0</v>
      </c>
      <c r="E401" s="184">
        <f t="shared" si="133"/>
        <v>0</v>
      </c>
      <c r="F401" s="184">
        <f t="shared" si="133"/>
        <v>0</v>
      </c>
    </row>
    <row r="402" spans="1:6" s="245" customFormat="1" ht="16">
      <c r="A402" s="528"/>
      <c r="B402" s="517"/>
      <c r="C402" s="248" t="s">
        <v>473</v>
      </c>
      <c r="D402" s="184">
        <f t="shared" si="133"/>
        <v>0</v>
      </c>
      <c r="E402" s="184">
        <f t="shared" si="133"/>
        <v>0</v>
      </c>
      <c r="F402" s="184">
        <f t="shared" si="133"/>
        <v>0</v>
      </c>
    </row>
    <row r="403" spans="1:6" ht="17">
      <c r="A403" s="516" t="s">
        <v>6</v>
      </c>
      <c r="B403" s="523"/>
      <c r="C403" s="248"/>
      <c r="D403" s="178"/>
      <c r="E403" s="178"/>
      <c r="F403" s="178"/>
    </row>
    <row r="404" spans="1:6" s="554" customFormat="1" ht="34">
      <c r="A404" s="555" t="s">
        <v>485</v>
      </c>
      <c r="B404" s="786" t="s">
        <v>329</v>
      </c>
      <c r="C404" s="552" t="s">
        <v>466</v>
      </c>
      <c r="D404" s="553">
        <f>D405+D406+D411+D410</f>
        <v>31519</v>
      </c>
      <c r="E404" s="553">
        <f t="shared" ref="E404:F404" si="134">E405+E406+E411+E410</f>
        <v>31451.7</v>
      </c>
      <c r="F404" s="553">
        <f t="shared" si="134"/>
        <v>31451.7</v>
      </c>
    </row>
    <row r="405" spans="1:6" ht="98">
      <c r="A405" s="179"/>
      <c r="B405" s="787"/>
      <c r="C405" s="247" t="s">
        <v>467</v>
      </c>
      <c r="D405" s="178"/>
      <c r="E405" s="178"/>
      <c r="F405" s="178"/>
    </row>
    <row r="406" spans="1:6" ht="84">
      <c r="A406" s="528"/>
      <c r="B406" s="787"/>
      <c r="C406" s="247" t="s">
        <v>468</v>
      </c>
      <c r="D406" s="178">
        <f>D408+D409</f>
        <v>31519</v>
      </c>
      <c r="E406" s="178">
        <f t="shared" ref="E406:F406" si="135">E408+E409</f>
        <v>31451.7</v>
      </c>
      <c r="F406" s="178">
        <f t="shared" si="135"/>
        <v>31451.7</v>
      </c>
    </row>
    <row r="407" spans="1:6" ht="16">
      <c r="A407" s="528"/>
      <c r="B407" s="517"/>
      <c r="C407" s="248" t="s">
        <v>6</v>
      </c>
      <c r="D407" s="178"/>
      <c r="E407" s="178"/>
      <c r="F407" s="178"/>
    </row>
    <row r="408" spans="1:6" ht="16">
      <c r="A408" s="528"/>
      <c r="B408" s="517"/>
      <c r="C408" s="248" t="s">
        <v>82</v>
      </c>
      <c r="D408" s="178"/>
      <c r="E408" s="178"/>
      <c r="F408" s="178"/>
    </row>
    <row r="409" spans="1:6" ht="16">
      <c r="A409" s="528"/>
      <c r="B409" s="517"/>
      <c r="C409" s="248" t="s">
        <v>69</v>
      </c>
      <c r="D409" s="73">
        <v>31519</v>
      </c>
      <c r="E409" s="178">
        <v>31451.7</v>
      </c>
      <c r="F409" s="178">
        <v>31451.7</v>
      </c>
    </row>
    <row r="410" spans="1:6" ht="16">
      <c r="A410" s="528"/>
      <c r="B410" s="517"/>
      <c r="C410" s="247" t="s">
        <v>469</v>
      </c>
      <c r="D410" s="178"/>
      <c r="E410" s="178"/>
      <c r="F410" s="178"/>
    </row>
    <row r="411" spans="1:6" ht="28">
      <c r="A411" s="528"/>
      <c r="B411" s="517"/>
      <c r="C411" s="247" t="s">
        <v>470</v>
      </c>
      <c r="D411" s="178">
        <f>D413+D414+D415</f>
        <v>0</v>
      </c>
      <c r="E411" s="178">
        <f t="shared" ref="E411:F411" si="136">E413+E414+E415</f>
        <v>0</v>
      </c>
      <c r="F411" s="178">
        <f t="shared" si="136"/>
        <v>0</v>
      </c>
    </row>
    <row r="412" spans="1:6" ht="16">
      <c r="A412" s="528"/>
      <c r="B412" s="517"/>
      <c r="C412" s="527" t="s">
        <v>6</v>
      </c>
      <c r="D412" s="178"/>
      <c r="E412" s="178"/>
      <c r="F412" s="178"/>
    </row>
    <row r="413" spans="1:6" ht="42">
      <c r="A413" s="528"/>
      <c r="B413" s="517"/>
      <c r="C413" s="248" t="s">
        <v>471</v>
      </c>
      <c r="D413" s="178"/>
      <c r="E413" s="178"/>
      <c r="F413" s="178"/>
    </row>
    <row r="414" spans="1:6" ht="16">
      <c r="A414" s="528"/>
      <c r="B414" s="517"/>
      <c r="C414" s="248" t="s">
        <v>472</v>
      </c>
      <c r="D414" s="178"/>
      <c r="E414" s="178"/>
      <c r="F414" s="178"/>
    </row>
    <row r="415" spans="1:6" ht="16">
      <c r="A415" s="182"/>
      <c r="B415" s="517"/>
      <c r="C415" s="248" t="s">
        <v>473</v>
      </c>
      <c r="D415" s="178"/>
      <c r="E415" s="178"/>
      <c r="F415" s="178"/>
    </row>
    <row r="416" spans="1:6" s="554" customFormat="1" ht="34">
      <c r="A416" s="555" t="s">
        <v>486</v>
      </c>
      <c r="B416" s="786" t="s">
        <v>201</v>
      </c>
      <c r="C416" s="552" t="s">
        <v>466</v>
      </c>
      <c r="D416" s="553">
        <f>D417+D418+D423+D422</f>
        <v>850</v>
      </c>
      <c r="E416" s="553">
        <f t="shared" ref="E416:F416" si="137">E417+E418+E423+E422</f>
        <v>850</v>
      </c>
      <c r="F416" s="553">
        <f t="shared" si="137"/>
        <v>850</v>
      </c>
    </row>
    <row r="417" spans="1:6" ht="98">
      <c r="A417" s="189"/>
      <c r="B417" s="787"/>
      <c r="C417" s="247" t="s">
        <v>467</v>
      </c>
      <c r="D417" s="178"/>
      <c r="E417" s="178"/>
      <c r="F417" s="178"/>
    </row>
    <row r="418" spans="1:6" ht="84">
      <c r="A418" s="528"/>
      <c r="B418" s="787"/>
      <c r="C418" s="247" t="s">
        <v>468</v>
      </c>
      <c r="D418" s="178">
        <f>D420+D421</f>
        <v>850</v>
      </c>
      <c r="E418" s="178">
        <f t="shared" ref="E418:F418" si="138">E420+E421</f>
        <v>850</v>
      </c>
      <c r="F418" s="178">
        <f t="shared" si="138"/>
        <v>850</v>
      </c>
    </row>
    <row r="419" spans="1:6" ht="16">
      <c r="A419" s="528"/>
      <c r="B419" s="787"/>
      <c r="C419" s="248" t="s">
        <v>6</v>
      </c>
      <c r="D419" s="178"/>
      <c r="E419" s="178"/>
      <c r="F419" s="178"/>
    </row>
    <row r="420" spans="1:6" ht="16">
      <c r="A420" s="528"/>
      <c r="B420" s="517"/>
      <c r="C420" s="248" t="s">
        <v>82</v>
      </c>
      <c r="D420" s="178"/>
      <c r="E420" s="178"/>
      <c r="F420" s="178"/>
    </row>
    <row r="421" spans="1:6" ht="16">
      <c r="A421" s="528"/>
      <c r="B421" s="517"/>
      <c r="C421" s="248" t="s">
        <v>69</v>
      </c>
      <c r="D421" s="178">
        <v>850</v>
      </c>
      <c r="E421" s="178">
        <v>850</v>
      </c>
      <c r="F421" s="178">
        <v>850</v>
      </c>
    </row>
    <row r="422" spans="1:6" ht="16">
      <c r="A422" s="528"/>
      <c r="B422" s="517"/>
      <c r="C422" s="247" t="s">
        <v>469</v>
      </c>
      <c r="D422" s="178"/>
      <c r="E422" s="178"/>
      <c r="F422" s="178"/>
    </row>
    <row r="423" spans="1:6" ht="28">
      <c r="A423" s="528"/>
      <c r="B423" s="517"/>
      <c r="C423" s="247" t="s">
        <v>470</v>
      </c>
      <c r="D423" s="178">
        <f>D425+D426+D427</f>
        <v>0</v>
      </c>
      <c r="E423" s="178">
        <f t="shared" ref="E423:F423" si="139">E425+E426+E427</f>
        <v>0</v>
      </c>
      <c r="F423" s="178">
        <f t="shared" si="139"/>
        <v>0</v>
      </c>
    </row>
    <row r="424" spans="1:6" ht="16">
      <c r="A424" s="528"/>
      <c r="B424" s="517"/>
      <c r="C424" s="527" t="s">
        <v>6</v>
      </c>
      <c r="D424" s="178"/>
      <c r="E424" s="178"/>
      <c r="F424" s="178"/>
    </row>
    <row r="425" spans="1:6" ht="42">
      <c r="A425" s="528"/>
      <c r="B425" s="517"/>
      <c r="C425" s="248" t="s">
        <v>471</v>
      </c>
      <c r="D425" s="178"/>
      <c r="E425" s="178"/>
      <c r="F425" s="178"/>
    </row>
    <row r="426" spans="1:6" ht="16">
      <c r="A426" s="528"/>
      <c r="B426" s="517"/>
      <c r="C426" s="248" t="s">
        <v>472</v>
      </c>
      <c r="D426" s="178">
        <v>0</v>
      </c>
      <c r="E426" s="178">
        <v>0</v>
      </c>
      <c r="F426" s="178">
        <v>0</v>
      </c>
    </row>
    <row r="427" spans="1:6" ht="16">
      <c r="A427" s="182"/>
      <c r="B427" s="515"/>
      <c r="C427" s="248" t="s">
        <v>473</v>
      </c>
      <c r="D427" s="178">
        <v>0</v>
      </c>
      <c r="E427" s="178">
        <v>0</v>
      </c>
      <c r="F427" s="178">
        <v>0</v>
      </c>
    </row>
    <row r="428" spans="1:6" s="554" customFormat="1" ht="34">
      <c r="A428" s="555" t="s">
        <v>487</v>
      </c>
      <c r="B428" s="786" t="s">
        <v>202</v>
      </c>
      <c r="C428" s="552" t="s">
        <v>466</v>
      </c>
      <c r="D428" s="553">
        <f>D429+D430+D435+D434</f>
        <v>45349.8</v>
      </c>
      <c r="E428" s="553">
        <f t="shared" ref="E428:F428" si="140">E429+E430+E435+E434</f>
        <v>45188.2</v>
      </c>
      <c r="F428" s="553">
        <f t="shared" si="140"/>
        <v>45188.2</v>
      </c>
    </row>
    <row r="429" spans="1:6" ht="98">
      <c r="A429" s="189" t="s">
        <v>148</v>
      </c>
      <c r="B429" s="787"/>
      <c r="C429" s="247" t="s">
        <v>467</v>
      </c>
      <c r="D429" s="178">
        <v>0</v>
      </c>
      <c r="E429" s="178">
        <v>0</v>
      </c>
      <c r="F429" s="178">
        <v>0</v>
      </c>
    </row>
    <row r="430" spans="1:6" ht="84">
      <c r="A430" s="528"/>
      <c r="B430" s="787"/>
      <c r="C430" s="247" t="s">
        <v>468</v>
      </c>
      <c r="D430" s="178">
        <f>D432+D433</f>
        <v>45349.8</v>
      </c>
      <c r="E430" s="178">
        <f t="shared" ref="E430:F430" si="141">E432+E433</f>
        <v>45188.2</v>
      </c>
      <c r="F430" s="178">
        <f t="shared" si="141"/>
        <v>45188.2</v>
      </c>
    </row>
    <row r="431" spans="1:6" ht="16">
      <c r="A431" s="528"/>
      <c r="B431" s="787"/>
      <c r="C431" s="248" t="s">
        <v>6</v>
      </c>
      <c r="D431" s="178"/>
      <c r="E431" s="178"/>
      <c r="F431" s="178"/>
    </row>
    <row r="432" spans="1:6" ht="16">
      <c r="A432" s="528"/>
      <c r="B432" s="517"/>
      <c r="C432" s="248" t="s">
        <v>82</v>
      </c>
      <c r="D432" s="178"/>
      <c r="E432" s="178"/>
      <c r="F432" s="178"/>
    </row>
    <row r="433" spans="1:6" ht="16">
      <c r="A433" s="528"/>
      <c r="B433" s="517"/>
      <c r="C433" s="248" t="s">
        <v>69</v>
      </c>
      <c r="D433" s="73">
        <f>44358+991.8</f>
        <v>45349.8</v>
      </c>
      <c r="E433" s="178">
        <v>45188.2</v>
      </c>
      <c r="F433" s="178">
        <v>45188.2</v>
      </c>
    </row>
    <row r="434" spans="1:6" ht="16">
      <c r="A434" s="528"/>
      <c r="B434" s="517"/>
      <c r="C434" s="247" t="s">
        <v>469</v>
      </c>
      <c r="D434" s="178">
        <v>0</v>
      </c>
      <c r="E434" s="178">
        <v>0</v>
      </c>
      <c r="F434" s="178">
        <v>0</v>
      </c>
    </row>
    <row r="435" spans="1:6" ht="28">
      <c r="A435" s="528"/>
      <c r="B435" s="517"/>
      <c r="C435" s="247" t="s">
        <v>470</v>
      </c>
      <c r="D435" s="178">
        <f>D437+D438+D439</f>
        <v>0</v>
      </c>
      <c r="E435" s="178">
        <f t="shared" ref="E435:F435" si="142">E437+E438+E439</f>
        <v>0</v>
      </c>
      <c r="F435" s="178">
        <f t="shared" si="142"/>
        <v>0</v>
      </c>
    </row>
    <row r="436" spans="1:6" ht="16">
      <c r="A436" s="528"/>
      <c r="B436" s="517"/>
      <c r="C436" s="527" t="s">
        <v>6</v>
      </c>
      <c r="D436" s="178"/>
      <c r="E436" s="178"/>
      <c r="F436" s="178"/>
    </row>
    <row r="437" spans="1:6" ht="42">
      <c r="A437" s="528"/>
      <c r="B437" s="517"/>
      <c r="C437" s="248" t="s">
        <v>471</v>
      </c>
      <c r="D437" s="178"/>
      <c r="E437" s="178"/>
      <c r="F437" s="178"/>
    </row>
    <row r="438" spans="1:6" ht="16">
      <c r="A438" s="528"/>
      <c r="B438" s="517"/>
      <c r="C438" s="248" t="s">
        <v>472</v>
      </c>
      <c r="D438" s="178"/>
      <c r="E438" s="178"/>
      <c r="F438" s="178"/>
    </row>
    <row r="439" spans="1:6" ht="16">
      <c r="A439" s="182"/>
      <c r="B439" s="515"/>
      <c r="C439" s="248" t="s">
        <v>473</v>
      </c>
      <c r="D439" s="178"/>
      <c r="E439" s="178"/>
      <c r="F439" s="178"/>
    </row>
    <row r="440" spans="1:6" s="554" customFormat="1" ht="34">
      <c r="A440" s="555" t="s">
        <v>488</v>
      </c>
      <c r="B440" s="786" t="s">
        <v>257</v>
      </c>
      <c r="C440" s="552" t="s">
        <v>466</v>
      </c>
      <c r="D440" s="553">
        <f>D441+D442+D447+D446</f>
        <v>250000</v>
      </c>
      <c r="E440" s="553">
        <f t="shared" ref="E440:F440" si="143">E441+E442+E447+E446</f>
        <v>250000</v>
      </c>
      <c r="F440" s="553">
        <f t="shared" si="143"/>
        <v>250000</v>
      </c>
    </row>
    <row r="441" spans="1:6" ht="98">
      <c r="A441" s="189" t="s">
        <v>148</v>
      </c>
      <c r="B441" s="787"/>
      <c r="C441" s="247" t="s">
        <v>467</v>
      </c>
      <c r="D441" s="178"/>
      <c r="E441" s="178"/>
      <c r="F441" s="178"/>
    </row>
    <row r="442" spans="1:6" ht="84">
      <c r="A442" s="528"/>
      <c r="B442" s="787"/>
      <c r="C442" s="247" t="s">
        <v>468</v>
      </c>
      <c r="D442" s="178">
        <f>D444+D445</f>
        <v>250000</v>
      </c>
      <c r="E442" s="178">
        <f t="shared" ref="E442:F442" si="144">E444+E445</f>
        <v>250000</v>
      </c>
      <c r="F442" s="178">
        <f t="shared" si="144"/>
        <v>250000</v>
      </c>
    </row>
    <row r="443" spans="1:6" ht="16">
      <c r="A443" s="528"/>
      <c r="B443" s="787"/>
      <c r="C443" s="248" t="s">
        <v>6</v>
      </c>
      <c r="D443" s="178"/>
      <c r="E443" s="178"/>
      <c r="F443" s="178"/>
    </row>
    <row r="444" spans="1:6" ht="16">
      <c r="A444" s="528"/>
      <c r="B444" s="517"/>
      <c r="C444" s="248" t="s">
        <v>82</v>
      </c>
      <c r="D444" s="178"/>
      <c r="E444" s="178"/>
      <c r="F444" s="178"/>
    </row>
    <row r="445" spans="1:6" ht="16">
      <c r="A445" s="528"/>
      <c r="B445" s="517"/>
      <c r="C445" s="248" t="s">
        <v>69</v>
      </c>
      <c r="D445" s="178">
        <v>250000</v>
      </c>
      <c r="E445" s="178">
        <v>250000</v>
      </c>
      <c r="F445" s="178">
        <v>250000</v>
      </c>
    </row>
    <row r="446" spans="1:6" ht="16">
      <c r="A446" s="528"/>
      <c r="B446" s="517"/>
      <c r="C446" s="247" t="s">
        <v>469</v>
      </c>
      <c r="D446" s="178"/>
      <c r="E446" s="178"/>
      <c r="F446" s="178"/>
    </row>
    <row r="447" spans="1:6" ht="28">
      <c r="A447" s="528"/>
      <c r="B447" s="517"/>
      <c r="C447" s="247" t="s">
        <v>470</v>
      </c>
      <c r="D447" s="178">
        <f>D449+D450+D451</f>
        <v>0</v>
      </c>
      <c r="E447" s="178">
        <f t="shared" ref="E447:F447" si="145">E449+E450+E451</f>
        <v>0</v>
      </c>
      <c r="F447" s="178">
        <f t="shared" si="145"/>
        <v>0</v>
      </c>
    </row>
    <row r="448" spans="1:6" ht="16">
      <c r="A448" s="528"/>
      <c r="B448" s="517"/>
      <c r="C448" s="527" t="s">
        <v>6</v>
      </c>
      <c r="D448" s="178"/>
      <c r="E448" s="178"/>
      <c r="F448" s="178"/>
    </row>
    <row r="449" spans="1:6" ht="42">
      <c r="A449" s="528"/>
      <c r="B449" s="517"/>
      <c r="C449" s="248" t="s">
        <v>471</v>
      </c>
      <c r="D449" s="178"/>
      <c r="E449" s="178"/>
      <c r="F449" s="178"/>
    </row>
    <row r="450" spans="1:6" ht="16">
      <c r="A450" s="528"/>
      <c r="B450" s="517"/>
      <c r="C450" s="248" t="s">
        <v>472</v>
      </c>
      <c r="D450" s="178"/>
      <c r="E450" s="178"/>
      <c r="F450" s="178"/>
    </row>
    <row r="451" spans="1:6" ht="16">
      <c r="A451" s="182"/>
      <c r="B451" s="515"/>
      <c r="C451" s="248" t="s">
        <v>473</v>
      </c>
      <c r="D451" s="178"/>
      <c r="E451" s="178"/>
      <c r="F451" s="178"/>
    </row>
    <row r="452" spans="1:6" s="556" customFormat="1" ht="17">
      <c r="A452" s="548" t="s">
        <v>93</v>
      </c>
      <c r="B452" s="781" t="s">
        <v>122</v>
      </c>
      <c r="C452" s="549" t="s">
        <v>466</v>
      </c>
      <c r="D452" s="550">
        <f>D453+D454+D458+D459</f>
        <v>0</v>
      </c>
      <c r="E452" s="550">
        <f t="shared" ref="E452:F452" si="146">E453+E454+E458+E459</f>
        <v>0</v>
      </c>
      <c r="F452" s="550">
        <f t="shared" si="146"/>
        <v>0</v>
      </c>
    </row>
    <row r="453" spans="1:6" ht="98">
      <c r="A453" s="179"/>
      <c r="B453" s="782"/>
      <c r="C453" s="247" t="s">
        <v>467</v>
      </c>
      <c r="D453" s="178">
        <f>D466+D515+D552</f>
        <v>0</v>
      </c>
      <c r="E453" s="178">
        <f t="shared" ref="E453:F453" si="147">E466+E515+E552</f>
        <v>0</v>
      </c>
      <c r="F453" s="178">
        <f t="shared" si="147"/>
        <v>0</v>
      </c>
    </row>
    <row r="454" spans="1:6" ht="84">
      <c r="A454" s="528"/>
      <c r="B454" s="782"/>
      <c r="C454" s="247" t="s">
        <v>468</v>
      </c>
      <c r="D454" s="178">
        <f t="shared" ref="D454:F463" si="148">D467+D516+D553</f>
        <v>0</v>
      </c>
      <c r="E454" s="178">
        <f t="shared" si="148"/>
        <v>0</v>
      </c>
      <c r="F454" s="178">
        <f t="shared" si="148"/>
        <v>0</v>
      </c>
    </row>
    <row r="455" spans="1:6" ht="16">
      <c r="A455" s="528"/>
      <c r="B455" s="517"/>
      <c r="C455" s="248" t="s">
        <v>6</v>
      </c>
      <c r="D455" s="178">
        <f t="shared" si="148"/>
        <v>0</v>
      </c>
      <c r="E455" s="178">
        <f t="shared" si="148"/>
        <v>0</v>
      </c>
      <c r="F455" s="178">
        <f t="shared" si="148"/>
        <v>0</v>
      </c>
    </row>
    <row r="456" spans="1:6" ht="16">
      <c r="A456" s="528"/>
      <c r="B456" s="517"/>
      <c r="C456" s="248" t="s">
        <v>82</v>
      </c>
      <c r="D456" s="178">
        <f t="shared" si="148"/>
        <v>0</v>
      </c>
      <c r="E456" s="178">
        <f t="shared" si="148"/>
        <v>0</v>
      </c>
      <c r="F456" s="178">
        <f t="shared" si="148"/>
        <v>0</v>
      </c>
    </row>
    <row r="457" spans="1:6" ht="16">
      <c r="A457" s="528"/>
      <c r="B457" s="517"/>
      <c r="C457" s="248" t="s">
        <v>69</v>
      </c>
      <c r="D457" s="178">
        <f t="shared" si="148"/>
        <v>0</v>
      </c>
      <c r="E457" s="178">
        <f t="shared" si="148"/>
        <v>0</v>
      </c>
      <c r="F457" s="178">
        <f t="shared" si="148"/>
        <v>0</v>
      </c>
    </row>
    <row r="458" spans="1:6" ht="16">
      <c r="A458" s="528"/>
      <c r="B458" s="517"/>
      <c r="C458" s="247" t="s">
        <v>469</v>
      </c>
      <c r="D458" s="178">
        <f t="shared" si="148"/>
        <v>0</v>
      </c>
      <c r="E458" s="178">
        <f t="shared" si="148"/>
        <v>0</v>
      </c>
      <c r="F458" s="178">
        <f t="shared" si="148"/>
        <v>0</v>
      </c>
    </row>
    <row r="459" spans="1:6" ht="28">
      <c r="A459" s="528"/>
      <c r="B459" s="517"/>
      <c r="C459" s="247" t="s">
        <v>470</v>
      </c>
      <c r="D459" s="178">
        <f>D472+D521+D558</f>
        <v>0</v>
      </c>
      <c r="E459" s="178">
        <f t="shared" si="148"/>
        <v>0</v>
      </c>
      <c r="F459" s="178">
        <f t="shared" si="148"/>
        <v>0</v>
      </c>
    </row>
    <row r="460" spans="1:6" ht="16">
      <c r="A460" s="528"/>
      <c r="B460" s="517"/>
      <c r="C460" s="527" t="s">
        <v>6</v>
      </c>
      <c r="D460" s="178">
        <f t="shared" si="148"/>
        <v>0</v>
      </c>
      <c r="E460" s="178">
        <f t="shared" si="148"/>
        <v>0</v>
      </c>
      <c r="F460" s="178">
        <f t="shared" si="148"/>
        <v>0</v>
      </c>
    </row>
    <row r="461" spans="1:6" ht="42">
      <c r="A461" s="528"/>
      <c r="B461" s="517"/>
      <c r="C461" s="248" t="s">
        <v>471</v>
      </c>
      <c r="D461" s="178">
        <f t="shared" si="148"/>
        <v>0</v>
      </c>
      <c r="E461" s="178">
        <f t="shared" si="148"/>
        <v>0</v>
      </c>
      <c r="F461" s="178">
        <f t="shared" si="148"/>
        <v>0</v>
      </c>
    </row>
    <row r="462" spans="1:6" ht="16">
      <c r="A462" s="528"/>
      <c r="B462" s="517"/>
      <c r="C462" s="248" t="s">
        <v>472</v>
      </c>
      <c r="D462" s="178">
        <f t="shared" si="148"/>
        <v>0</v>
      </c>
      <c r="E462" s="178">
        <f t="shared" si="148"/>
        <v>0</v>
      </c>
      <c r="F462" s="178">
        <f t="shared" si="148"/>
        <v>0</v>
      </c>
    </row>
    <row r="463" spans="1:6" ht="16">
      <c r="A463" s="528"/>
      <c r="B463" s="517"/>
      <c r="C463" s="248" t="s">
        <v>473</v>
      </c>
      <c r="D463" s="178">
        <f t="shared" si="148"/>
        <v>0</v>
      </c>
      <c r="E463" s="178">
        <f t="shared" si="148"/>
        <v>0</v>
      </c>
      <c r="F463" s="178">
        <f t="shared" si="148"/>
        <v>0</v>
      </c>
    </row>
    <row r="464" spans="1:6" ht="17">
      <c r="A464" s="516" t="s">
        <v>6</v>
      </c>
      <c r="B464" s="523"/>
      <c r="C464" s="248"/>
      <c r="D464" s="178"/>
      <c r="E464" s="178"/>
      <c r="F464" s="178"/>
    </row>
    <row r="465" spans="1:6" s="554" customFormat="1" ht="34">
      <c r="A465" s="555" t="s">
        <v>489</v>
      </c>
      <c r="B465" s="786" t="s">
        <v>498</v>
      </c>
      <c r="C465" s="552" t="s">
        <v>466</v>
      </c>
      <c r="D465" s="553">
        <f>D466+D467+D471+D472</f>
        <v>0</v>
      </c>
      <c r="E465" s="553">
        <f t="shared" ref="E465:F465" si="149">E466+E467+E471+E472</f>
        <v>0</v>
      </c>
      <c r="F465" s="553">
        <f t="shared" si="149"/>
        <v>0</v>
      </c>
    </row>
    <row r="466" spans="1:6" ht="98">
      <c r="A466" s="179"/>
      <c r="B466" s="787"/>
      <c r="C466" s="247" t="s">
        <v>467</v>
      </c>
      <c r="D466" s="178">
        <f>D479+D491+D503</f>
        <v>0</v>
      </c>
      <c r="E466" s="178">
        <f t="shared" ref="E466:F466" si="150">E479+E491+E503</f>
        <v>0</v>
      </c>
      <c r="F466" s="178">
        <f t="shared" si="150"/>
        <v>0</v>
      </c>
    </row>
    <row r="467" spans="1:6" ht="84">
      <c r="A467" s="528"/>
      <c r="B467" s="787"/>
      <c r="C467" s="247" t="s">
        <v>468</v>
      </c>
      <c r="D467" s="178">
        <f>D469+D470</f>
        <v>0</v>
      </c>
      <c r="E467" s="178">
        <f t="shared" ref="E467:F467" si="151">E469+E470</f>
        <v>0</v>
      </c>
      <c r="F467" s="178">
        <f t="shared" si="151"/>
        <v>0</v>
      </c>
    </row>
    <row r="468" spans="1:6" ht="16">
      <c r="A468" s="528"/>
      <c r="B468" s="517"/>
      <c r="C468" s="248" t="s">
        <v>6</v>
      </c>
      <c r="D468" s="178"/>
      <c r="E468" s="178"/>
      <c r="F468" s="178"/>
    </row>
    <row r="469" spans="1:6" ht="16">
      <c r="A469" s="528"/>
      <c r="B469" s="517"/>
      <c r="C469" s="248" t="s">
        <v>82</v>
      </c>
      <c r="D469" s="178">
        <f>D482+D494+D506</f>
        <v>0</v>
      </c>
      <c r="E469" s="178">
        <f t="shared" ref="E469:F470" si="152">E482+E494+E506</f>
        <v>0</v>
      </c>
      <c r="F469" s="178">
        <f t="shared" si="152"/>
        <v>0</v>
      </c>
    </row>
    <row r="470" spans="1:6" ht="16">
      <c r="A470" s="528"/>
      <c r="B470" s="517"/>
      <c r="C470" s="248" t="s">
        <v>69</v>
      </c>
      <c r="D470" s="178">
        <f>D483+D495+D507</f>
        <v>0</v>
      </c>
      <c r="E470" s="178">
        <f t="shared" si="152"/>
        <v>0</v>
      </c>
      <c r="F470" s="178">
        <f t="shared" si="152"/>
        <v>0</v>
      </c>
    </row>
    <row r="471" spans="1:6" ht="16">
      <c r="A471" s="528"/>
      <c r="B471" s="517"/>
      <c r="C471" s="247" t="s">
        <v>469</v>
      </c>
      <c r="D471" s="178"/>
      <c r="E471" s="178"/>
      <c r="F471" s="178"/>
    </row>
    <row r="472" spans="1:6" ht="28">
      <c r="A472" s="528"/>
      <c r="B472" s="517"/>
      <c r="C472" s="247" t="s">
        <v>470</v>
      </c>
      <c r="D472" s="178">
        <f>D474+D475+D476</f>
        <v>0</v>
      </c>
      <c r="E472" s="178">
        <f t="shared" ref="E472:F472" si="153">E474+E475+E476</f>
        <v>0</v>
      </c>
      <c r="F472" s="178">
        <f t="shared" si="153"/>
        <v>0</v>
      </c>
    </row>
    <row r="473" spans="1:6" ht="16">
      <c r="A473" s="528"/>
      <c r="B473" s="517"/>
      <c r="C473" s="527" t="s">
        <v>6</v>
      </c>
      <c r="D473" s="178"/>
      <c r="E473" s="178"/>
      <c r="F473" s="178"/>
    </row>
    <row r="474" spans="1:6" ht="42">
      <c r="A474" s="528"/>
      <c r="B474" s="517"/>
      <c r="C474" s="248" t="s">
        <v>471</v>
      </c>
      <c r="D474" s="178">
        <f>D487+D499+D511</f>
        <v>0</v>
      </c>
      <c r="E474" s="178">
        <f t="shared" ref="E474:F474" si="154">E487+E499+E511</f>
        <v>0</v>
      </c>
      <c r="F474" s="178">
        <f t="shared" si="154"/>
        <v>0</v>
      </c>
    </row>
    <row r="475" spans="1:6" ht="16">
      <c r="A475" s="528"/>
      <c r="B475" s="517"/>
      <c r="C475" s="248" t="s">
        <v>472</v>
      </c>
      <c r="D475" s="178">
        <f t="shared" ref="D475:F476" si="155">D488+D500+D512</f>
        <v>0</v>
      </c>
      <c r="E475" s="178">
        <f t="shared" si="155"/>
        <v>0</v>
      </c>
      <c r="F475" s="178">
        <f t="shared" si="155"/>
        <v>0</v>
      </c>
    </row>
    <row r="476" spans="1:6" ht="16">
      <c r="A476" s="182"/>
      <c r="B476" s="517"/>
      <c r="C476" s="248" t="s">
        <v>473</v>
      </c>
      <c r="D476" s="178">
        <f>D489+D501+D513</f>
        <v>0</v>
      </c>
      <c r="E476" s="178">
        <f t="shared" si="155"/>
        <v>0</v>
      </c>
      <c r="F476" s="178">
        <f t="shared" si="155"/>
        <v>0</v>
      </c>
    </row>
    <row r="477" spans="1:6" ht="34">
      <c r="A477" s="520" t="s">
        <v>474</v>
      </c>
      <c r="B477" s="523"/>
      <c r="C477" s="248"/>
      <c r="D477" s="178"/>
      <c r="E477" s="178"/>
      <c r="F477" s="178"/>
    </row>
    <row r="478" spans="1:6" ht="17">
      <c r="A478" s="181" t="s">
        <v>261</v>
      </c>
      <c r="B478" s="786" t="s">
        <v>70</v>
      </c>
      <c r="C478" s="247" t="s">
        <v>466</v>
      </c>
      <c r="D478" s="178">
        <f>D479+D480+D485+D484</f>
        <v>0</v>
      </c>
      <c r="E478" s="178">
        <f>E479+E480+E485+E484</f>
        <v>0</v>
      </c>
      <c r="F478" s="178">
        <f t="shared" ref="F478" si="156">F479+F480+F485+F484</f>
        <v>0</v>
      </c>
    </row>
    <row r="479" spans="1:6" ht="98">
      <c r="A479" s="521"/>
      <c r="B479" s="787"/>
      <c r="C479" s="247" t="s">
        <v>467</v>
      </c>
      <c r="D479" s="178"/>
      <c r="E479" s="178"/>
      <c r="F479" s="178"/>
    </row>
    <row r="480" spans="1:6" ht="84">
      <c r="A480" s="521"/>
      <c r="B480" s="519"/>
      <c r="C480" s="247" t="s">
        <v>468</v>
      </c>
      <c r="D480" s="178">
        <f>D482+D483</f>
        <v>0</v>
      </c>
      <c r="E480" s="178">
        <f>E482+E483</f>
        <v>0</v>
      </c>
      <c r="F480" s="178">
        <f t="shared" ref="F480" si="157">F482+F483</f>
        <v>0</v>
      </c>
    </row>
    <row r="481" spans="1:6" ht="16">
      <c r="A481" s="521"/>
      <c r="B481" s="519"/>
      <c r="C481" s="248" t="s">
        <v>6</v>
      </c>
      <c r="D481" s="178"/>
      <c r="E481" s="178"/>
      <c r="F481" s="178"/>
    </row>
    <row r="482" spans="1:6" ht="16">
      <c r="A482" s="521"/>
      <c r="B482" s="519"/>
      <c r="C482" s="248" t="s">
        <v>82</v>
      </c>
      <c r="D482" s="178"/>
      <c r="E482" s="178"/>
      <c r="F482" s="178"/>
    </row>
    <row r="483" spans="1:6" ht="16">
      <c r="A483" s="521"/>
      <c r="B483" s="519"/>
      <c r="C483" s="248" t="s">
        <v>69</v>
      </c>
      <c r="D483" s="178"/>
      <c r="E483" s="178"/>
      <c r="F483" s="178"/>
    </row>
    <row r="484" spans="1:6" ht="16">
      <c r="A484" s="521"/>
      <c r="B484" s="519"/>
      <c r="C484" s="247" t="s">
        <v>469</v>
      </c>
      <c r="D484" s="178"/>
      <c r="E484" s="178"/>
      <c r="F484" s="178"/>
    </row>
    <row r="485" spans="1:6" ht="28">
      <c r="A485" s="521"/>
      <c r="B485" s="519"/>
      <c r="C485" s="247" t="s">
        <v>470</v>
      </c>
      <c r="D485" s="178">
        <f>D487+D488+D489</f>
        <v>0</v>
      </c>
      <c r="E485" s="178">
        <f>E487+E488+E489</f>
        <v>0</v>
      </c>
      <c r="F485" s="178">
        <f>F487+F488+F489</f>
        <v>0</v>
      </c>
    </row>
    <row r="486" spans="1:6" ht="16">
      <c r="A486" s="521"/>
      <c r="B486" s="519"/>
      <c r="C486" s="527" t="s">
        <v>6</v>
      </c>
      <c r="D486" s="178"/>
      <c r="E486" s="178"/>
      <c r="F486" s="178"/>
    </row>
    <row r="487" spans="1:6" ht="42">
      <c r="A487" s="521"/>
      <c r="B487" s="519"/>
      <c r="C487" s="248" t="s">
        <v>471</v>
      </c>
      <c r="D487" s="178"/>
      <c r="E487" s="178"/>
      <c r="F487" s="178"/>
    </row>
    <row r="488" spans="1:6" ht="16">
      <c r="A488" s="521"/>
      <c r="B488" s="519"/>
      <c r="C488" s="248" t="s">
        <v>472</v>
      </c>
      <c r="D488" s="178"/>
      <c r="E488" s="178"/>
      <c r="F488" s="178"/>
    </row>
    <row r="489" spans="1:6" ht="16">
      <c r="A489" s="182"/>
      <c r="B489" s="519"/>
      <c r="C489" s="248" t="s">
        <v>473</v>
      </c>
      <c r="D489" s="178"/>
      <c r="E489" s="178"/>
      <c r="F489" s="178"/>
    </row>
    <row r="490" spans="1:6" ht="17">
      <c r="A490" s="181" t="s">
        <v>262</v>
      </c>
      <c r="B490" s="786" t="s">
        <v>499</v>
      </c>
      <c r="C490" s="247" t="s">
        <v>466</v>
      </c>
      <c r="D490" s="178">
        <f>D491+D492+D497+D496</f>
        <v>0</v>
      </c>
      <c r="E490" s="178">
        <f>E491+E492+E497+E496</f>
        <v>0</v>
      </c>
      <c r="F490" s="178">
        <f t="shared" ref="F490" si="158">F491+F492+F497+F496</f>
        <v>0</v>
      </c>
    </row>
    <row r="491" spans="1:6" ht="98">
      <c r="A491" s="521"/>
      <c r="B491" s="787"/>
      <c r="C491" s="247" t="s">
        <v>467</v>
      </c>
      <c r="D491" s="178"/>
      <c r="E491" s="178"/>
      <c r="F491" s="178"/>
    </row>
    <row r="492" spans="1:6" ht="84">
      <c r="A492" s="521"/>
      <c r="B492" s="519"/>
      <c r="C492" s="247" t="s">
        <v>468</v>
      </c>
      <c r="D492" s="178">
        <f>D494+D495</f>
        <v>0</v>
      </c>
      <c r="E492" s="178">
        <f>E494+E495</f>
        <v>0</v>
      </c>
      <c r="F492" s="178">
        <f t="shared" ref="F492" si="159">F494+F495</f>
        <v>0</v>
      </c>
    </row>
    <row r="493" spans="1:6" ht="16">
      <c r="A493" s="521"/>
      <c r="B493" s="519"/>
      <c r="C493" s="248" t="s">
        <v>6</v>
      </c>
      <c r="D493" s="178"/>
      <c r="E493" s="178"/>
      <c r="F493" s="178"/>
    </row>
    <row r="494" spans="1:6" ht="16">
      <c r="A494" s="521"/>
      <c r="B494" s="519"/>
      <c r="C494" s="248" t="s">
        <v>82</v>
      </c>
      <c r="D494" s="178"/>
      <c r="E494" s="178"/>
      <c r="F494" s="178"/>
    </row>
    <row r="495" spans="1:6" ht="16">
      <c r="A495" s="521"/>
      <c r="B495" s="519"/>
      <c r="C495" s="248" t="s">
        <v>69</v>
      </c>
      <c r="D495" s="178"/>
      <c r="E495" s="178"/>
      <c r="F495" s="178"/>
    </row>
    <row r="496" spans="1:6" ht="16">
      <c r="A496" s="521"/>
      <c r="B496" s="519"/>
      <c r="C496" s="247" t="s">
        <v>469</v>
      </c>
      <c r="D496" s="178"/>
      <c r="E496" s="178"/>
      <c r="F496" s="178"/>
    </row>
    <row r="497" spans="1:6" ht="28">
      <c r="A497" s="521"/>
      <c r="B497" s="519"/>
      <c r="C497" s="247" t="s">
        <v>470</v>
      </c>
      <c r="D497" s="178">
        <f>D499+D500+D501</f>
        <v>0</v>
      </c>
      <c r="E497" s="178">
        <f>E499+E500+E501</f>
        <v>0</v>
      </c>
      <c r="F497" s="178">
        <f>F499+F500+F501</f>
        <v>0</v>
      </c>
    </row>
    <row r="498" spans="1:6" ht="16">
      <c r="A498" s="521"/>
      <c r="B498" s="519"/>
      <c r="C498" s="527" t="s">
        <v>6</v>
      </c>
      <c r="D498" s="178"/>
      <c r="E498" s="178"/>
      <c r="F498" s="178"/>
    </row>
    <row r="499" spans="1:6" ht="42">
      <c r="A499" s="521"/>
      <c r="B499" s="519"/>
      <c r="C499" s="248" t="s">
        <v>471</v>
      </c>
      <c r="D499" s="178"/>
      <c r="E499" s="178"/>
      <c r="F499" s="178"/>
    </row>
    <row r="500" spans="1:6" ht="16">
      <c r="A500" s="521"/>
      <c r="B500" s="519"/>
      <c r="C500" s="248" t="s">
        <v>472</v>
      </c>
      <c r="D500" s="178"/>
      <c r="E500" s="178"/>
      <c r="F500" s="178"/>
    </row>
    <row r="501" spans="1:6" ht="16">
      <c r="A501" s="182"/>
      <c r="B501" s="519"/>
      <c r="C501" s="248" t="s">
        <v>473</v>
      </c>
      <c r="D501" s="178"/>
      <c r="E501" s="178"/>
      <c r="F501" s="178"/>
    </row>
    <row r="502" spans="1:6" ht="17">
      <c r="A502" s="181" t="s">
        <v>263</v>
      </c>
      <c r="B502" s="786" t="s">
        <v>72</v>
      </c>
      <c r="C502" s="247" t="s">
        <v>466</v>
      </c>
      <c r="D502" s="178">
        <f>D503+D504+D509+D508</f>
        <v>0</v>
      </c>
      <c r="E502" s="178">
        <f>E503+E504+E509+E508</f>
        <v>0</v>
      </c>
      <c r="F502" s="178">
        <f t="shared" ref="F502" si="160">F503+F504+F509+F508</f>
        <v>0</v>
      </c>
    </row>
    <row r="503" spans="1:6" ht="98">
      <c r="A503" s="521"/>
      <c r="B503" s="787"/>
      <c r="C503" s="247" t="s">
        <v>467</v>
      </c>
      <c r="D503" s="178"/>
      <c r="E503" s="178"/>
      <c r="F503" s="178"/>
    </row>
    <row r="504" spans="1:6" ht="84">
      <c r="A504" s="521"/>
      <c r="B504" s="519"/>
      <c r="C504" s="247" t="s">
        <v>468</v>
      </c>
      <c r="D504" s="178">
        <f>D506+D507</f>
        <v>0</v>
      </c>
      <c r="E504" s="178">
        <f>E506+E507</f>
        <v>0</v>
      </c>
      <c r="F504" s="178">
        <f t="shared" ref="F504" si="161">F506+F507</f>
        <v>0</v>
      </c>
    </row>
    <row r="505" spans="1:6" ht="16">
      <c r="A505" s="521"/>
      <c r="B505" s="519"/>
      <c r="C505" s="248" t="s">
        <v>6</v>
      </c>
      <c r="D505" s="178"/>
      <c r="E505" s="178"/>
      <c r="F505" s="178"/>
    </row>
    <row r="506" spans="1:6" ht="16">
      <c r="A506" s="521"/>
      <c r="B506" s="519"/>
      <c r="C506" s="248" t="s">
        <v>82</v>
      </c>
      <c r="D506" s="178"/>
      <c r="E506" s="178"/>
      <c r="F506" s="178"/>
    </row>
    <row r="507" spans="1:6" ht="16">
      <c r="A507" s="521"/>
      <c r="B507" s="519"/>
      <c r="C507" s="248" t="s">
        <v>69</v>
      </c>
      <c r="D507" s="178"/>
      <c r="E507" s="178"/>
      <c r="F507" s="178"/>
    </row>
    <row r="508" spans="1:6" ht="16">
      <c r="A508" s="521"/>
      <c r="B508" s="519"/>
      <c r="C508" s="247" t="s">
        <v>469</v>
      </c>
      <c r="D508" s="178"/>
      <c r="E508" s="178"/>
      <c r="F508" s="178"/>
    </row>
    <row r="509" spans="1:6" ht="28">
      <c r="A509" s="521"/>
      <c r="B509" s="519"/>
      <c r="C509" s="247" t="s">
        <v>470</v>
      </c>
      <c r="D509" s="178">
        <f>D511+D512+D513</f>
        <v>0</v>
      </c>
      <c r="E509" s="178">
        <f>E511+E512+E513</f>
        <v>0</v>
      </c>
      <c r="F509" s="178">
        <f>F511+F512+F513</f>
        <v>0</v>
      </c>
    </row>
    <row r="510" spans="1:6" ht="16">
      <c r="A510" s="521"/>
      <c r="B510" s="519"/>
      <c r="C510" s="527" t="s">
        <v>6</v>
      </c>
      <c r="D510" s="178"/>
      <c r="E510" s="178"/>
      <c r="F510" s="178"/>
    </row>
    <row r="511" spans="1:6" ht="42">
      <c r="A511" s="521"/>
      <c r="B511" s="519"/>
      <c r="C511" s="248" t="s">
        <v>471</v>
      </c>
      <c r="D511" s="178"/>
      <c r="E511" s="178"/>
      <c r="F511" s="178"/>
    </row>
    <row r="512" spans="1:6" ht="16">
      <c r="A512" s="521"/>
      <c r="B512" s="519"/>
      <c r="C512" s="248" t="s">
        <v>472</v>
      </c>
      <c r="D512" s="178"/>
      <c r="E512" s="178"/>
      <c r="F512" s="178"/>
    </row>
    <row r="513" spans="1:6" ht="16">
      <c r="A513" s="182"/>
      <c r="B513" s="519"/>
      <c r="C513" s="248" t="s">
        <v>473</v>
      </c>
      <c r="D513" s="178"/>
      <c r="E513" s="178"/>
      <c r="F513" s="178"/>
    </row>
    <row r="514" spans="1:6" s="554" customFormat="1" ht="34">
      <c r="A514" s="555" t="s">
        <v>490</v>
      </c>
      <c r="B514" s="786" t="s">
        <v>500</v>
      </c>
      <c r="C514" s="552" t="s">
        <v>466</v>
      </c>
      <c r="D514" s="553">
        <f>D515+D516+D520+D521</f>
        <v>0</v>
      </c>
      <c r="E514" s="553">
        <f t="shared" ref="E514:F514" si="162">E515+E516+E520+E521</f>
        <v>0</v>
      </c>
      <c r="F514" s="553">
        <f t="shared" si="162"/>
        <v>0</v>
      </c>
    </row>
    <row r="515" spans="1:6" ht="98">
      <c r="A515" s="179"/>
      <c r="B515" s="787"/>
      <c r="C515" s="247" t="s">
        <v>467</v>
      </c>
      <c r="D515" s="178">
        <f>D528+D540</f>
        <v>0</v>
      </c>
      <c r="E515" s="178">
        <f t="shared" ref="E515:F515" si="163">E528+E540</f>
        <v>0</v>
      </c>
      <c r="F515" s="178">
        <f t="shared" si="163"/>
        <v>0</v>
      </c>
    </row>
    <row r="516" spans="1:6" ht="84">
      <c r="A516" s="528"/>
      <c r="B516" s="787"/>
      <c r="C516" s="247" t="s">
        <v>468</v>
      </c>
      <c r="D516" s="178">
        <f>D518+D519</f>
        <v>0</v>
      </c>
      <c r="E516" s="178">
        <f t="shared" ref="E516:F516" si="164">E518+E519</f>
        <v>0</v>
      </c>
      <c r="F516" s="178">
        <f t="shared" si="164"/>
        <v>0</v>
      </c>
    </row>
    <row r="517" spans="1:6" ht="16">
      <c r="A517" s="528"/>
      <c r="B517" s="517"/>
      <c r="C517" s="248" t="s">
        <v>6</v>
      </c>
      <c r="D517" s="178"/>
      <c r="E517" s="178"/>
      <c r="F517" s="178"/>
    </row>
    <row r="518" spans="1:6" ht="16">
      <c r="A518" s="528"/>
      <c r="B518" s="517"/>
      <c r="C518" s="248" t="s">
        <v>82</v>
      </c>
      <c r="D518" s="178">
        <f>D531+D543</f>
        <v>0</v>
      </c>
      <c r="E518" s="178">
        <f t="shared" ref="E518:F519" si="165">E531+E543</f>
        <v>0</v>
      </c>
      <c r="F518" s="178">
        <f t="shared" si="165"/>
        <v>0</v>
      </c>
    </row>
    <row r="519" spans="1:6" ht="16">
      <c r="A519" s="528"/>
      <c r="B519" s="517"/>
      <c r="C519" s="248" t="s">
        <v>69</v>
      </c>
      <c r="D519" s="178">
        <f>D532+D544</f>
        <v>0</v>
      </c>
      <c r="E519" s="178">
        <f t="shared" si="165"/>
        <v>0</v>
      </c>
      <c r="F519" s="178">
        <f t="shared" si="165"/>
        <v>0</v>
      </c>
    </row>
    <row r="520" spans="1:6" ht="16">
      <c r="A520" s="528"/>
      <c r="B520" s="517"/>
      <c r="C520" s="247" t="s">
        <v>469</v>
      </c>
      <c r="D520" s="178"/>
      <c r="E520" s="178"/>
      <c r="F520" s="178"/>
    </row>
    <row r="521" spans="1:6" ht="28">
      <c r="A521" s="528"/>
      <c r="B521" s="517"/>
      <c r="C521" s="247" t="s">
        <v>470</v>
      </c>
      <c r="D521" s="178">
        <f>D523+D524+D525</f>
        <v>0</v>
      </c>
      <c r="E521" s="178">
        <f t="shared" ref="E521:F521" si="166">E523+E524+E525</f>
        <v>0</v>
      </c>
      <c r="F521" s="178">
        <f t="shared" si="166"/>
        <v>0</v>
      </c>
    </row>
    <row r="522" spans="1:6" ht="16">
      <c r="A522" s="528"/>
      <c r="B522" s="517"/>
      <c r="C522" s="527" t="s">
        <v>6</v>
      </c>
      <c r="D522" s="178"/>
      <c r="E522" s="178"/>
      <c r="F522" s="178"/>
    </row>
    <row r="523" spans="1:6" ht="42">
      <c r="A523" s="528"/>
      <c r="B523" s="517"/>
      <c r="C523" s="248" t="s">
        <v>471</v>
      </c>
      <c r="D523" s="178">
        <f>D536+D548</f>
        <v>0</v>
      </c>
      <c r="E523" s="178">
        <f t="shared" ref="E523:F523" si="167">E536+E548</f>
        <v>0</v>
      </c>
      <c r="F523" s="178">
        <f t="shared" si="167"/>
        <v>0</v>
      </c>
    </row>
    <row r="524" spans="1:6" ht="16">
      <c r="A524" s="528"/>
      <c r="B524" s="517"/>
      <c r="C524" s="248" t="s">
        <v>472</v>
      </c>
      <c r="D524" s="178">
        <f t="shared" ref="D524:F525" si="168">D537+D549</f>
        <v>0</v>
      </c>
      <c r="E524" s="178">
        <f t="shared" si="168"/>
        <v>0</v>
      </c>
      <c r="F524" s="178">
        <f t="shared" si="168"/>
        <v>0</v>
      </c>
    </row>
    <row r="525" spans="1:6" ht="16">
      <c r="A525" s="182"/>
      <c r="B525" s="517"/>
      <c r="C525" s="248" t="s">
        <v>473</v>
      </c>
      <c r="D525" s="178">
        <f>D538+D550</f>
        <v>0</v>
      </c>
      <c r="E525" s="178">
        <f t="shared" si="168"/>
        <v>0</v>
      </c>
      <c r="F525" s="178">
        <f t="shared" si="168"/>
        <v>0</v>
      </c>
    </row>
    <row r="526" spans="1:6" ht="34">
      <c r="A526" s="520" t="s">
        <v>474</v>
      </c>
      <c r="B526" s="523"/>
      <c r="C526" s="248"/>
      <c r="D526" s="178"/>
      <c r="E526" s="178"/>
      <c r="F526" s="178"/>
    </row>
    <row r="527" spans="1:6" ht="17">
      <c r="A527" s="181" t="s">
        <v>267</v>
      </c>
      <c r="B527" s="786" t="s">
        <v>73</v>
      </c>
      <c r="C527" s="247" t="s">
        <v>466</v>
      </c>
      <c r="D527" s="178">
        <f>D528+D529+D534+D533</f>
        <v>0</v>
      </c>
      <c r="E527" s="178">
        <f>E528+E529+E534+E533</f>
        <v>0</v>
      </c>
      <c r="F527" s="178">
        <f t="shared" ref="F527" si="169">F528+F529+F534+F533</f>
        <v>0</v>
      </c>
    </row>
    <row r="528" spans="1:6" ht="98">
      <c r="A528" s="521"/>
      <c r="B528" s="787"/>
      <c r="C528" s="247" t="s">
        <v>467</v>
      </c>
      <c r="D528" s="178"/>
      <c r="E528" s="178"/>
      <c r="F528" s="178"/>
    </row>
    <row r="529" spans="1:6" ht="84">
      <c r="A529" s="521"/>
      <c r="B529" s="519"/>
      <c r="C529" s="247" t="s">
        <v>468</v>
      </c>
      <c r="D529" s="178">
        <f>D531+D532</f>
        <v>0</v>
      </c>
      <c r="E529" s="178">
        <f>E531+E532</f>
        <v>0</v>
      </c>
      <c r="F529" s="178">
        <f t="shared" ref="F529" si="170">F531+F532</f>
        <v>0</v>
      </c>
    </row>
    <row r="530" spans="1:6" ht="16">
      <c r="A530" s="521"/>
      <c r="B530" s="519"/>
      <c r="C530" s="248" t="s">
        <v>6</v>
      </c>
      <c r="D530" s="178"/>
      <c r="E530" s="178"/>
      <c r="F530" s="178"/>
    </row>
    <row r="531" spans="1:6" ht="16">
      <c r="A531" s="521"/>
      <c r="B531" s="519"/>
      <c r="C531" s="248" t="s">
        <v>82</v>
      </c>
      <c r="D531" s="178"/>
      <c r="E531" s="178"/>
      <c r="F531" s="178"/>
    </row>
    <row r="532" spans="1:6" ht="16">
      <c r="A532" s="521"/>
      <c r="B532" s="519"/>
      <c r="C532" s="248" t="s">
        <v>69</v>
      </c>
      <c r="D532" s="178"/>
      <c r="E532" s="178"/>
      <c r="F532" s="178"/>
    </row>
    <row r="533" spans="1:6" ht="16">
      <c r="A533" s="521"/>
      <c r="B533" s="519"/>
      <c r="C533" s="247" t="s">
        <v>469</v>
      </c>
      <c r="D533" s="178"/>
      <c r="E533" s="178"/>
      <c r="F533" s="178"/>
    </row>
    <row r="534" spans="1:6" ht="28">
      <c r="A534" s="521"/>
      <c r="B534" s="519"/>
      <c r="C534" s="247" t="s">
        <v>470</v>
      </c>
      <c r="D534" s="178">
        <f>D536+D537+D538</f>
        <v>0</v>
      </c>
      <c r="E534" s="178">
        <f>E536+E537+E538</f>
        <v>0</v>
      </c>
      <c r="F534" s="178">
        <f>F536+F537+F538</f>
        <v>0</v>
      </c>
    </row>
    <row r="535" spans="1:6" ht="16">
      <c r="A535" s="521"/>
      <c r="B535" s="519"/>
      <c r="C535" s="527" t="s">
        <v>6</v>
      </c>
      <c r="D535" s="178"/>
      <c r="E535" s="178"/>
      <c r="F535" s="178"/>
    </row>
    <row r="536" spans="1:6" ht="42">
      <c r="A536" s="521"/>
      <c r="B536" s="519"/>
      <c r="C536" s="248" t="s">
        <v>471</v>
      </c>
      <c r="D536" s="178"/>
      <c r="E536" s="178"/>
      <c r="F536" s="178"/>
    </row>
    <row r="537" spans="1:6" ht="16">
      <c r="A537" s="521"/>
      <c r="B537" s="519"/>
      <c r="C537" s="248" t="s">
        <v>472</v>
      </c>
      <c r="D537" s="178"/>
      <c r="E537" s="178"/>
      <c r="F537" s="178"/>
    </row>
    <row r="538" spans="1:6" ht="16">
      <c r="A538" s="182"/>
      <c r="B538" s="519"/>
      <c r="C538" s="248" t="s">
        <v>473</v>
      </c>
      <c r="D538" s="178"/>
      <c r="E538" s="178"/>
      <c r="F538" s="178"/>
    </row>
    <row r="539" spans="1:6" ht="17">
      <c r="A539" s="181" t="s">
        <v>268</v>
      </c>
      <c r="B539" s="786" t="s">
        <v>74</v>
      </c>
      <c r="C539" s="247" t="s">
        <v>466</v>
      </c>
      <c r="D539" s="178">
        <f>D540+D541+D546+D545</f>
        <v>0</v>
      </c>
      <c r="E539" s="178">
        <f>E540+E541+E546+E545</f>
        <v>0</v>
      </c>
      <c r="F539" s="178">
        <f t="shared" ref="F539" si="171">F540+F541+F546+F545</f>
        <v>0</v>
      </c>
    </row>
    <row r="540" spans="1:6" ht="98">
      <c r="A540" s="521"/>
      <c r="B540" s="787"/>
      <c r="C540" s="247" t="s">
        <v>467</v>
      </c>
      <c r="D540" s="178"/>
      <c r="E540" s="178"/>
      <c r="F540" s="178"/>
    </row>
    <row r="541" spans="1:6" ht="84">
      <c r="A541" s="521"/>
      <c r="B541" s="519"/>
      <c r="C541" s="247" t="s">
        <v>468</v>
      </c>
      <c r="D541" s="178">
        <f>D543+D544</f>
        <v>0</v>
      </c>
      <c r="E541" s="178">
        <f>E543+E544</f>
        <v>0</v>
      </c>
      <c r="F541" s="178">
        <f t="shared" ref="F541" si="172">F543+F544</f>
        <v>0</v>
      </c>
    </row>
    <row r="542" spans="1:6" ht="16">
      <c r="A542" s="521"/>
      <c r="B542" s="519"/>
      <c r="C542" s="248" t="s">
        <v>6</v>
      </c>
      <c r="D542" s="178"/>
      <c r="E542" s="178"/>
      <c r="F542" s="178"/>
    </row>
    <row r="543" spans="1:6" ht="16">
      <c r="A543" s="521"/>
      <c r="B543" s="519"/>
      <c r="C543" s="248" t="s">
        <v>82</v>
      </c>
      <c r="D543" s="178"/>
      <c r="E543" s="178"/>
      <c r="F543" s="178"/>
    </row>
    <row r="544" spans="1:6" ht="16">
      <c r="A544" s="521"/>
      <c r="B544" s="519"/>
      <c r="C544" s="248" t="s">
        <v>69</v>
      </c>
      <c r="D544" s="178"/>
      <c r="E544" s="178"/>
      <c r="F544" s="178"/>
    </row>
    <row r="545" spans="1:6" ht="16">
      <c r="A545" s="521"/>
      <c r="B545" s="519"/>
      <c r="C545" s="247" t="s">
        <v>469</v>
      </c>
      <c r="D545" s="178"/>
      <c r="E545" s="178"/>
      <c r="F545" s="178"/>
    </row>
    <row r="546" spans="1:6" ht="28">
      <c r="A546" s="521"/>
      <c r="B546" s="519"/>
      <c r="C546" s="247" t="s">
        <v>470</v>
      </c>
      <c r="D546" s="178">
        <f>D548+D549+D550</f>
        <v>0</v>
      </c>
      <c r="E546" s="178">
        <f>E548+E549+E550</f>
        <v>0</v>
      </c>
      <c r="F546" s="178">
        <f>F548+F549+F550</f>
        <v>0</v>
      </c>
    </row>
    <row r="547" spans="1:6" ht="16">
      <c r="A547" s="521"/>
      <c r="B547" s="519"/>
      <c r="C547" s="527" t="s">
        <v>6</v>
      </c>
      <c r="D547" s="178"/>
      <c r="E547" s="178"/>
      <c r="F547" s="178"/>
    </row>
    <row r="548" spans="1:6" ht="42">
      <c r="A548" s="521"/>
      <c r="B548" s="519"/>
      <c r="C548" s="248" t="s">
        <v>471</v>
      </c>
      <c r="D548" s="178"/>
      <c r="E548" s="178"/>
      <c r="F548" s="178"/>
    </row>
    <row r="549" spans="1:6" ht="16">
      <c r="A549" s="521"/>
      <c r="B549" s="519"/>
      <c r="C549" s="248" t="s">
        <v>472</v>
      </c>
      <c r="D549" s="178"/>
      <c r="E549" s="178"/>
      <c r="F549" s="178"/>
    </row>
    <row r="550" spans="1:6" ht="16">
      <c r="A550" s="182"/>
      <c r="B550" s="519"/>
      <c r="C550" s="248" t="s">
        <v>473</v>
      </c>
      <c r="D550" s="178"/>
      <c r="E550" s="178"/>
      <c r="F550" s="178"/>
    </row>
    <row r="551" spans="1:6" s="554" customFormat="1" ht="34">
      <c r="A551" s="555" t="s">
        <v>491</v>
      </c>
      <c r="B551" s="786" t="s">
        <v>501</v>
      </c>
      <c r="C551" s="552" t="s">
        <v>466</v>
      </c>
      <c r="D551" s="553">
        <f>D552+D553+D557+D558</f>
        <v>0</v>
      </c>
      <c r="E551" s="553">
        <f t="shared" ref="E551:F551" si="173">E552+E553+E557+E558</f>
        <v>0</v>
      </c>
      <c r="F551" s="553">
        <f t="shared" si="173"/>
        <v>0</v>
      </c>
    </row>
    <row r="552" spans="1:6" ht="98">
      <c r="A552" s="179"/>
      <c r="B552" s="787"/>
      <c r="C552" s="247" t="s">
        <v>467</v>
      </c>
      <c r="D552" s="178">
        <f>D565+D577</f>
        <v>0</v>
      </c>
      <c r="E552" s="178">
        <f t="shared" ref="E552:F552" si="174">E565+E577</f>
        <v>0</v>
      </c>
      <c r="F552" s="178">
        <f t="shared" si="174"/>
        <v>0</v>
      </c>
    </row>
    <row r="553" spans="1:6" ht="84">
      <c r="A553" s="528"/>
      <c r="B553" s="787"/>
      <c r="C553" s="247" t="s">
        <v>468</v>
      </c>
      <c r="D553" s="178">
        <f>D555+D556</f>
        <v>0</v>
      </c>
      <c r="E553" s="178">
        <f t="shared" ref="E553:F553" si="175">E555+E556</f>
        <v>0</v>
      </c>
      <c r="F553" s="178">
        <f t="shared" si="175"/>
        <v>0</v>
      </c>
    </row>
    <row r="554" spans="1:6" ht="16">
      <c r="A554" s="528"/>
      <c r="B554" s="517"/>
      <c r="C554" s="248" t="s">
        <v>6</v>
      </c>
      <c r="D554" s="178"/>
      <c r="E554" s="178"/>
      <c r="F554" s="178"/>
    </row>
    <row r="555" spans="1:6" ht="16">
      <c r="A555" s="528"/>
      <c r="B555" s="517"/>
      <c r="C555" s="248" t="s">
        <v>82</v>
      </c>
      <c r="D555" s="178">
        <f>D568+D580</f>
        <v>0</v>
      </c>
      <c r="E555" s="178"/>
      <c r="F555" s="178"/>
    </row>
    <row r="556" spans="1:6" ht="16">
      <c r="A556" s="528"/>
      <c r="B556" s="517"/>
      <c r="C556" s="248" t="s">
        <v>69</v>
      </c>
      <c r="D556" s="178">
        <f>D569+D581</f>
        <v>0</v>
      </c>
      <c r="E556" s="178"/>
      <c r="F556" s="178"/>
    </row>
    <row r="557" spans="1:6" ht="16">
      <c r="A557" s="528"/>
      <c r="B557" s="517"/>
      <c r="C557" s="247" t="s">
        <v>469</v>
      </c>
      <c r="D557" s="178"/>
      <c r="E557" s="178"/>
      <c r="F557" s="178"/>
    </row>
    <row r="558" spans="1:6" ht="28">
      <c r="A558" s="528"/>
      <c r="B558" s="517"/>
      <c r="C558" s="247" t="s">
        <v>470</v>
      </c>
      <c r="D558" s="178">
        <f>D560+D561+D562</f>
        <v>0</v>
      </c>
      <c r="E558" s="178">
        <f t="shared" ref="E558:F558" si="176">E560+E561+E562</f>
        <v>0</v>
      </c>
      <c r="F558" s="178">
        <f t="shared" si="176"/>
        <v>0</v>
      </c>
    </row>
    <row r="559" spans="1:6" ht="16">
      <c r="A559" s="528"/>
      <c r="B559" s="517"/>
      <c r="C559" s="527" t="s">
        <v>6</v>
      </c>
      <c r="D559" s="178"/>
      <c r="E559" s="178"/>
      <c r="F559" s="178"/>
    </row>
    <row r="560" spans="1:6" ht="42">
      <c r="A560" s="528"/>
      <c r="B560" s="517"/>
      <c r="C560" s="248" t="s">
        <v>471</v>
      </c>
      <c r="D560" s="178">
        <f>D573+D585</f>
        <v>0</v>
      </c>
      <c r="E560" s="178">
        <f t="shared" ref="E560:F560" si="177">E573+E585</f>
        <v>0</v>
      </c>
      <c r="F560" s="178">
        <f t="shared" si="177"/>
        <v>0</v>
      </c>
    </row>
    <row r="561" spans="1:6" ht="16">
      <c r="A561" s="528"/>
      <c r="B561" s="517"/>
      <c r="C561" s="248" t="s">
        <v>472</v>
      </c>
      <c r="D561" s="178">
        <f t="shared" ref="D561:F562" si="178">D574+D586</f>
        <v>0</v>
      </c>
      <c r="E561" s="178">
        <f t="shared" si="178"/>
        <v>0</v>
      </c>
      <c r="F561" s="178">
        <f t="shared" si="178"/>
        <v>0</v>
      </c>
    </row>
    <row r="562" spans="1:6" ht="16">
      <c r="A562" s="182"/>
      <c r="B562" s="517"/>
      <c r="C562" s="248" t="s">
        <v>473</v>
      </c>
      <c r="D562" s="178">
        <f t="shared" si="178"/>
        <v>0</v>
      </c>
      <c r="E562" s="178">
        <f t="shared" si="178"/>
        <v>0</v>
      </c>
      <c r="F562" s="178">
        <f t="shared" si="178"/>
        <v>0</v>
      </c>
    </row>
    <row r="563" spans="1:6" ht="34">
      <c r="A563" s="520" t="s">
        <v>474</v>
      </c>
      <c r="B563" s="523"/>
      <c r="C563" s="248"/>
      <c r="D563" s="178"/>
      <c r="E563" s="178"/>
      <c r="F563" s="178"/>
    </row>
    <row r="564" spans="1:6" ht="17">
      <c r="A564" s="181" t="s">
        <v>269</v>
      </c>
      <c r="B564" s="786" t="s">
        <v>75</v>
      </c>
      <c r="C564" s="247" t="s">
        <v>466</v>
      </c>
      <c r="D564" s="178">
        <f>D565+D566+D571+D570</f>
        <v>0</v>
      </c>
      <c r="E564" s="178">
        <f>E565+E566+E571+E570</f>
        <v>0</v>
      </c>
      <c r="F564" s="178">
        <f t="shared" ref="F564" si="179">F565+F566+F571+F570</f>
        <v>0</v>
      </c>
    </row>
    <row r="565" spans="1:6" ht="98">
      <c r="A565" s="521"/>
      <c r="B565" s="787"/>
      <c r="C565" s="247" t="s">
        <v>467</v>
      </c>
      <c r="D565" s="178"/>
      <c r="E565" s="178"/>
      <c r="F565" s="178"/>
    </row>
    <row r="566" spans="1:6" ht="84">
      <c r="A566" s="521"/>
      <c r="B566" s="519"/>
      <c r="C566" s="247" t="s">
        <v>468</v>
      </c>
      <c r="D566" s="178">
        <f>D568+D569</f>
        <v>0</v>
      </c>
      <c r="E566" s="178">
        <f>E568+E569</f>
        <v>0</v>
      </c>
      <c r="F566" s="178">
        <f t="shared" ref="F566" si="180">F568+F569</f>
        <v>0</v>
      </c>
    </row>
    <row r="567" spans="1:6" ht="16">
      <c r="A567" s="521"/>
      <c r="B567" s="519"/>
      <c r="C567" s="248" t="s">
        <v>6</v>
      </c>
      <c r="D567" s="178"/>
      <c r="E567" s="178"/>
      <c r="F567" s="178"/>
    </row>
    <row r="568" spans="1:6" ht="16">
      <c r="A568" s="521"/>
      <c r="B568" s="519"/>
      <c r="C568" s="248" t="s">
        <v>82</v>
      </c>
      <c r="D568" s="178"/>
      <c r="E568" s="178"/>
      <c r="F568" s="178"/>
    </row>
    <row r="569" spans="1:6" ht="16">
      <c r="A569" s="521"/>
      <c r="B569" s="519"/>
      <c r="C569" s="248" t="s">
        <v>69</v>
      </c>
      <c r="D569" s="178"/>
      <c r="E569" s="178"/>
      <c r="F569" s="178"/>
    </row>
    <row r="570" spans="1:6" ht="16">
      <c r="A570" s="521"/>
      <c r="B570" s="519"/>
      <c r="C570" s="247" t="s">
        <v>469</v>
      </c>
      <c r="D570" s="178"/>
      <c r="E570" s="178"/>
      <c r="F570" s="178"/>
    </row>
    <row r="571" spans="1:6" ht="28">
      <c r="A571" s="521"/>
      <c r="B571" s="519"/>
      <c r="C571" s="247" t="s">
        <v>470</v>
      </c>
      <c r="D571" s="178">
        <f>D573+D574+D575</f>
        <v>0</v>
      </c>
      <c r="E571" s="178">
        <f>E573+E574+E575</f>
        <v>0</v>
      </c>
      <c r="F571" s="178">
        <f>F573+F574+F575</f>
        <v>0</v>
      </c>
    </row>
    <row r="572" spans="1:6" ht="16">
      <c r="A572" s="521"/>
      <c r="B572" s="519"/>
      <c r="C572" s="527" t="s">
        <v>6</v>
      </c>
      <c r="D572" s="178"/>
      <c r="E572" s="178"/>
      <c r="F572" s="178"/>
    </row>
    <row r="573" spans="1:6" ht="42">
      <c r="A573" s="521"/>
      <c r="B573" s="519"/>
      <c r="C573" s="248" t="s">
        <v>471</v>
      </c>
      <c r="D573" s="178"/>
      <c r="E573" s="178"/>
      <c r="F573" s="178"/>
    </row>
    <row r="574" spans="1:6" ht="16">
      <c r="A574" s="521"/>
      <c r="B574" s="519"/>
      <c r="C574" s="248" t="s">
        <v>472</v>
      </c>
      <c r="D574" s="178"/>
      <c r="E574" s="178"/>
      <c r="F574" s="178"/>
    </row>
    <row r="575" spans="1:6" ht="16">
      <c r="A575" s="182"/>
      <c r="B575" s="519"/>
      <c r="C575" s="248" t="s">
        <v>473</v>
      </c>
      <c r="D575" s="178"/>
      <c r="E575" s="178"/>
      <c r="F575" s="178"/>
    </row>
    <row r="576" spans="1:6" ht="17">
      <c r="A576" s="181" t="s">
        <v>270</v>
      </c>
      <c r="B576" s="786" t="s">
        <v>137</v>
      </c>
      <c r="C576" s="247" t="s">
        <v>466</v>
      </c>
      <c r="D576" s="178">
        <f>D577+D578+D583+D582</f>
        <v>0</v>
      </c>
      <c r="E576" s="178">
        <f>E577+E578+E583+E582</f>
        <v>0</v>
      </c>
      <c r="F576" s="178">
        <f t="shared" ref="F576" si="181">F577+F578+F583+F582</f>
        <v>0</v>
      </c>
    </row>
    <row r="577" spans="1:6" ht="98">
      <c r="A577" s="521"/>
      <c r="B577" s="787"/>
      <c r="C577" s="247" t="s">
        <v>467</v>
      </c>
      <c r="D577" s="178"/>
      <c r="E577" s="178"/>
      <c r="F577" s="178"/>
    </row>
    <row r="578" spans="1:6" ht="84">
      <c r="A578" s="521"/>
      <c r="B578" s="787"/>
      <c r="C578" s="247" t="s">
        <v>468</v>
      </c>
      <c r="D578" s="178">
        <f>D580+D581</f>
        <v>0</v>
      </c>
      <c r="E578" s="178">
        <f>E580+E581</f>
        <v>0</v>
      </c>
      <c r="F578" s="178">
        <f t="shared" ref="F578" si="182">F580+F581</f>
        <v>0</v>
      </c>
    </row>
    <row r="579" spans="1:6" ht="16">
      <c r="A579" s="521"/>
      <c r="B579" s="787"/>
      <c r="C579" s="248" t="s">
        <v>6</v>
      </c>
      <c r="D579" s="178"/>
      <c r="E579" s="178"/>
      <c r="F579" s="178"/>
    </row>
    <row r="580" spans="1:6" ht="16">
      <c r="A580" s="521"/>
      <c r="B580" s="787"/>
      <c r="C580" s="248" t="s">
        <v>82</v>
      </c>
      <c r="D580" s="178"/>
      <c r="E580" s="178"/>
      <c r="F580" s="178"/>
    </row>
    <row r="581" spans="1:6" ht="16">
      <c r="A581" s="521"/>
      <c r="B581" s="787"/>
      <c r="C581" s="248" t="s">
        <v>69</v>
      </c>
      <c r="D581" s="178"/>
      <c r="E581" s="178"/>
      <c r="F581" s="178"/>
    </row>
    <row r="582" spans="1:6" ht="16">
      <c r="A582" s="521"/>
      <c r="B582" s="787"/>
      <c r="C582" s="247" t="s">
        <v>469</v>
      </c>
      <c r="D582" s="178"/>
      <c r="E582" s="178"/>
      <c r="F582" s="178"/>
    </row>
    <row r="583" spans="1:6" ht="28">
      <c r="A583" s="521"/>
      <c r="B583" s="787"/>
      <c r="C583" s="247" t="s">
        <v>470</v>
      </c>
      <c r="D583" s="178">
        <f>D585+D586+D587</f>
        <v>0</v>
      </c>
      <c r="E583" s="178">
        <f>E585+E586+E587</f>
        <v>0</v>
      </c>
      <c r="F583" s="178">
        <f>F585+F586+F587</f>
        <v>0</v>
      </c>
    </row>
    <row r="584" spans="1:6" ht="16">
      <c r="A584" s="521"/>
      <c r="B584" s="787"/>
      <c r="C584" s="527" t="s">
        <v>6</v>
      </c>
      <c r="D584" s="178"/>
      <c r="E584" s="178"/>
      <c r="F584" s="178"/>
    </row>
    <row r="585" spans="1:6" ht="42">
      <c r="A585" s="521"/>
      <c r="B585" s="787"/>
      <c r="C585" s="248" t="s">
        <v>471</v>
      </c>
      <c r="D585" s="178"/>
      <c r="E585" s="178"/>
      <c r="F585" s="178"/>
    </row>
    <row r="586" spans="1:6" ht="16">
      <c r="A586" s="521"/>
      <c r="B586" s="787"/>
      <c r="C586" s="248" t="s">
        <v>472</v>
      </c>
      <c r="D586" s="178"/>
      <c r="E586" s="178"/>
      <c r="F586" s="178"/>
    </row>
    <row r="587" spans="1:6" ht="16">
      <c r="A587" s="182"/>
      <c r="B587" s="794"/>
      <c r="C587" s="248" t="s">
        <v>473</v>
      </c>
      <c r="D587" s="178"/>
      <c r="E587" s="178"/>
      <c r="F587" s="178"/>
    </row>
    <row r="588" spans="1:6" ht="24.75" customHeight="1">
      <c r="A588" s="187"/>
      <c r="B588" s="252"/>
      <c r="C588" s="529"/>
      <c r="D588" s="185"/>
      <c r="E588" s="185"/>
      <c r="F588" s="185"/>
    </row>
    <row r="589" spans="1:6" ht="46.25" customHeight="1">
      <c r="A589" s="795" t="s">
        <v>587</v>
      </c>
      <c r="B589" s="795"/>
      <c r="C589" s="795"/>
      <c r="D589" s="795"/>
      <c r="E589" s="795"/>
      <c r="F589" s="795"/>
    </row>
    <row r="590" spans="1:6" s="530" customFormat="1" ht="35" customHeight="1">
      <c r="A590" s="796" t="s">
        <v>509</v>
      </c>
      <c r="B590" s="796"/>
      <c r="C590" s="796"/>
      <c r="D590" s="796"/>
      <c r="E590" s="796"/>
      <c r="F590" s="796"/>
    </row>
    <row r="591" spans="1:6" s="530" customFormat="1" ht="18" customHeight="1">
      <c r="A591" s="796" t="s">
        <v>502</v>
      </c>
      <c r="B591" s="796"/>
      <c r="C591" s="796"/>
      <c r="D591" s="796"/>
      <c r="E591" s="796"/>
      <c r="F591" s="796"/>
    </row>
    <row r="592" spans="1:6" s="530" customFormat="1" ht="37.25" customHeight="1">
      <c r="A592" s="796"/>
      <c r="B592" s="796"/>
      <c r="C592" s="796"/>
      <c r="D592" s="796"/>
      <c r="E592" s="796"/>
      <c r="F592" s="796"/>
    </row>
    <row r="593" spans="1:9" s="531" customFormat="1" ht="16">
      <c r="A593" s="188" t="s">
        <v>67</v>
      </c>
      <c r="B593" s="188"/>
      <c r="C593" s="188"/>
      <c r="D593" s="188"/>
      <c r="E593" s="188"/>
      <c r="F593" s="332"/>
      <c r="G593" s="332"/>
      <c r="H593" s="332"/>
      <c r="I593" s="82"/>
    </row>
    <row r="594" spans="1:9" s="531" customFormat="1" ht="16">
      <c r="A594" s="188" t="s">
        <v>68</v>
      </c>
      <c r="B594" s="188"/>
      <c r="C594" s="188"/>
      <c r="D594" s="188"/>
      <c r="E594" s="82" t="s">
        <v>62</v>
      </c>
      <c r="F594" s="332"/>
      <c r="G594" s="332"/>
      <c r="H594" s="332"/>
    </row>
    <row r="595" spans="1:9" s="532" customFormat="1">
      <c r="A595" s="13"/>
      <c r="B595" s="255"/>
      <c r="C595" s="255"/>
      <c r="D595" s="13"/>
      <c r="E595" s="13"/>
      <c r="F595" s="13"/>
      <c r="G595" s="13"/>
      <c r="H595" s="13"/>
      <c r="I595" s="13"/>
    </row>
    <row r="596" spans="1:9" s="532" customFormat="1" ht="16">
      <c r="A596" s="186"/>
      <c r="B596" s="254"/>
      <c r="C596" s="252"/>
      <c r="D596" s="185"/>
      <c r="E596" s="91"/>
      <c r="F596" s="185"/>
      <c r="I596" s="533"/>
    </row>
  </sheetData>
  <mergeCells count="57">
    <mergeCell ref="B576:B587"/>
    <mergeCell ref="A589:F589"/>
    <mergeCell ref="A590:F590"/>
    <mergeCell ref="A591:F591"/>
    <mergeCell ref="A592:F592"/>
    <mergeCell ref="B182:B189"/>
    <mergeCell ref="B502:B503"/>
    <mergeCell ref="B514:B516"/>
    <mergeCell ref="B527:B528"/>
    <mergeCell ref="B539:B540"/>
    <mergeCell ref="B428:B431"/>
    <mergeCell ref="B404:B406"/>
    <mergeCell ref="B416:B419"/>
    <mergeCell ref="B293:B296"/>
    <mergeCell ref="B305:B306"/>
    <mergeCell ref="B318:B325"/>
    <mergeCell ref="B330:B332"/>
    <mergeCell ref="B342:B349"/>
    <mergeCell ref="B354:B355"/>
    <mergeCell ref="B244:B245"/>
    <mergeCell ref="B391:B393"/>
    <mergeCell ref="B551:B553"/>
    <mergeCell ref="B564:B565"/>
    <mergeCell ref="B440:B443"/>
    <mergeCell ref="B452:B454"/>
    <mergeCell ref="B465:B467"/>
    <mergeCell ref="B478:B479"/>
    <mergeCell ref="B490:B491"/>
    <mergeCell ref="A194:A195"/>
    <mergeCell ref="B194:B195"/>
    <mergeCell ref="B207:B208"/>
    <mergeCell ref="B219:B220"/>
    <mergeCell ref="B231:B232"/>
    <mergeCell ref="B169:B176"/>
    <mergeCell ref="B157:B164"/>
    <mergeCell ref="B109:B111"/>
    <mergeCell ref="B133:B135"/>
    <mergeCell ref="B145:B152"/>
    <mergeCell ref="B121:B123"/>
    <mergeCell ref="B366:B367"/>
    <mergeCell ref="B379:B381"/>
    <mergeCell ref="B257:B258"/>
    <mergeCell ref="B269:B270"/>
    <mergeCell ref="B281:B282"/>
    <mergeCell ref="B22:B23"/>
    <mergeCell ref="A35:A36"/>
    <mergeCell ref="C6:C7"/>
    <mergeCell ref="B97:B99"/>
    <mergeCell ref="A6:A7"/>
    <mergeCell ref="B6:B7"/>
    <mergeCell ref="A9:A10"/>
    <mergeCell ref="B9:B19"/>
    <mergeCell ref="B35:B36"/>
    <mergeCell ref="B48:B49"/>
    <mergeCell ref="B60:B61"/>
    <mergeCell ref="B72:B73"/>
    <mergeCell ref="B85:B87"/>
  </mergeCells>
  <pageMargins left="0.31496062992125984" right="0.31496062992125984" top="0.55118110236220474" bottom="0.55118110236220474" header="0.31496062992125984" footer="0.31496062992125984"/>
  <pageSetup paperSize="9" scale="7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CC"/>
  </sheetPr>
  <dimension ref="A1:BW52"/>
  <sheetViews>
    <sheetView topLeftCell="J1" zoomScale="110" zoomScaleNormal="110" workbookViewId="0">
      <pane ySplit="7" topLeftCell="A32" activePane="bottomLeft" state="frozenSplit"/>
      <selection activeCell="F1" sqref="F1"/>
      <selection pane="bottomLeft" activeCell="G4" sqref="G4:W4"/>
    </sheetView>
  </sheetViews>
  <sheetFormatPr baseColWidth="10" defaultColWidth="9.1640625" defaultRowHeight="15"/>
  <cols>
    <col min="1" max="1" width="19.6640625" style="229" customWidth="1"/>
    <col min="2" max="2" width="33" style="92" customWidth="1"/>
    <col min="3" max="3" width="33" style="224" customWidth="1"/>
    <col min="4" max="4" width="24.5" style="80" customWidth="1"/>
    <col min="5" max="5" width="24.5" style="240" customWidth="1"/>
    <col min="6" max="6" width="25.5" style="81" customWidth="1"/>
    <col min="7" max="7" width="12.5" style="81" customWidth="1"/>
    <col min="8" max="8" width="12.6640625" style="81" customWidth="1"/>
    <col min="9" max="10" width="11.6640625" style="47" customWidth="1"/>
    <col min="11" max="12" width="12" style="47" customWidth="1"/>
    <col min="13" max="14" width="12.1640625" style="47" customWidth="1"/>
    <col min="15" max="16" width="12.83203125" style="47" customWidth="1"/>
    <col min="17" max="18" width="12.1640625" style="47" customWidth="1"/>
    <col min="19" max="20" width="13.1640625" style="47" customWidth="1"/>
    <col min="21" max="22" width="12.1640625" style="47" customWidth="1"/>
    <col min="23" max="26" width="12" style="47" customWidth="1"/>
    <col min="27" max="28" width="11.6640625" style="47" customWidth="1"/>
    <col min="29" max="30" width="12" style="47" customWidth="1"/>
    <col min="31" max="32" width="11.83203125" style="47" customWidth="1"/>
    <col min="33" max="33" width="12.1640625" style="47" customWidth="1"/>
    <col min="34" max="34" width="11.5" style="47" customWidth="1"/>
    <col min="35" max="36" width="12" style="47" customWidth="1"/>
    <col min="37" max="38" width="11.5" style="47" customWidth="1"/>
    <col min="39" max="42" width="12.5" style="47" customWidth="1"/>
    <col min="43" max="44" width="12.33203125" style="47" customWidth="1"/>
    <col min="45" max="46" width="11.6640625" style="47" customWidth="1"/>
    <col min="47" max="48" width="12.5" style="47" customWidth="1"/>
    <col min="49" max="50" width="11.5" style="47" customWidth="1"/>
    <col min="51" max="52" width="12" style="47" customWidth="1"/>
    <col min="53" max="54" width="12.33203125" style="47" customWidth="1"/>
    <col min="55" max="56" width="12.83203125" style="47" customWidth="1"/>
    <col min="57" max="60" width="12" style="47" customWidth="1"/>
    <col min="61" max="62" width="12.1640625" style="47" customWidth="1"/>
    <col min="63" max="64" width="12.5" style="47" customWidth="1"/>
    <col min="65" max="66" width="12.83203125" style="47" customWidth="1"/>
    <col min="67" max="68" width="12.6640625" style="47" customWidth="1"/>
    <col min="69" max="70" width="12.1640625" style="47" customWidth="1"/>
    <col min="71" max="72" width="12.33203125" style="47" customWidth="1"/>
    <col min="73" max="74" width="11.6640625" style="47" customWidth="1"/>
    <col min="75" max="75" width="12.5" style="47" customWidth="1"/>
    <col min="76" max="16384" width="9.1640625" style="47"/>
  </cols>
  <sheetData>
    <row r="1" spans="1:75" ht="18">
      <c r="A1" s="225"/>
      <c r="B1" s="44"/>
      <c r="C1" s="210"/>
      <c r="D1" s="45"/>
      <c r="E1" s="233"/>
      <c r="F1" s="334"/>
      <c r="G1" s="334"/>
      <c r="H1" s="334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584" t="s">
        <v>163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803"/>
      <c r="BT1" s="803"/>
      <c r="BU1" s="803"/>
      <c r="BV1" s="803"/>
      <c r="BW1" s="803"/>
    </row>
    <row r="2" spans="1:75" s="48" customFormat="1" ht="44.5" customHeight="1">
      <c r="A2" s="797" t="s">
        <v>306</v>
      </c>
      <c r="B2" s="798"/>
      <c r="C2" s="798"/>
      <c r="D2" s="798"/>
      <c r="E2" s="798"/>
      <c r="F2" s="798"/>
      <c r="G2" s="798"/>
      <c r="H2" s="798"/>
      <c r="I2" s="798"/>
      <c r="J2" s="798"/>
      <c r="K2" s="798"/>
      <c r="L2" s="798"/>
      <c r="M2" s="798"/>
      <c r="N2" s="798"/>
      <c r="O2" s="798"/>
      <c r="P2" s="798"/>
      <c r="Q2" s="798"/>
      <c r="R2" s="798"/>
      <c r="S2" s="798"/>
      <c r="T2" s="798"/>
      <c r="U2" s="798"/>
      <c r="V2" s="798"/>
      <c r="W2" s="798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5"/>
      <c r="AJ2" s="335"/>
      <c r="AK2" s="335"/>
      <c r="AL2" s="335"/>
      <c r="AM2" s="335"/>
      <c r="AN2" s="335"/>
      <c r="AO2" s="335"/>
      <c r="AP2" s="335"/>
      <c r="AQ2" s="335"/>
      <c r="AR2" s="335"/>
      <c r="AS2" s="335"/>
      <c r="AT2" s="335"/>
      <c r="AU2" s="335"/>
      <c r="AV2" s="335"/>
      <c r="AW2" s="335"/>
      <c r="AX2" s="335"/>
      <c r="AY2" s="335"/>
      <c r="AZ2" s="335"/>
      <c r="BA2" s="335"/>
      <c r="BB2" s="335"/>
      <c r="BC2" s="335"/>
      <c r="BD2" s="335"/>
      <c r="BE2" s="335"/>
      <c r="BF2" s="335"/>
      <c r="BG2" s="335"/>
      <c r="BH2" s="335"/>
      <c r="BI2" s="335"/>
      <c r="BJ2" s="335"/>
      <c r="BK2" s="335"/>
      <c r="BL2" s="335"/>
      <c r="BM2" s="335"/>
      <c r="BN2" s="335"/>
      <c r="BO2" s="335"/>
      <c r="BP2" s="335"/>
      <c r="BQ2" s="335"/>
      <c r="BR2" s="335"/>
      <c r="BS2" s="335"/>
      <c r="BT2" s="335"/>
      <c r="BU2" s="335"/>
      <c r="BV2" s="335"/>
      <c r="BW2" s="335"/>
    </row>
    <row r="3" spans="1:75" s="48" customFormat="1" ht="13">
      <c r="A3" s="226"/>
      <c r="B3" s="49"/>
      <c r="C3" s="211"/>
      <c r="D3" s="50"/>
      <c r="E3" s="234"/>
      <c r="F3" s="51"/>
      <c r="G3" s="51"/>
      <c r="H3" s="51"/>
      <c r="W3" s="584" t="s">
        <v>603</v>
      </c>
      <c r="BW3" s="52"/>
    </row>
    <row r="4" spans="1:75" s="53" customFormat="1" ht="26.5" customHeight="1">
      <c r="A4" s="804" t="s">
        <v>81</v>
      </c>
      <c r="B4" s="807" t="s">
        <v>510</v>
      </c>
      <c r="C4" s="807" t="s">
        <v>511</v>
      </c>
      <c r="D4" s="807" t="s">
        <v>512</v>
      </c>
      <c r="E4" s="810" t="s">
        <v>513</v>
      </c>
      <c r="F4" s="807" t="s">
        <v>514</v>
      </c>
      <c r="G4" s="799" t="s">
        <v>516</v>
      </c>
      <c r="H4" s="800"/>
      <c r="I4" s="800"/>
      <c r="J4" s="800"/>
      <c r="K4" s="800"/>
      <c r="L4" s="800"/>
      <c r="M4" s="800"/>
      <c r="N4" s="800"/>
      <c r="O4" s="800"/>
      <c r="P4" s="800"/>
      <c r="Q4" s="800"/>
      <c r="R4" s="800"/>
      <c r="S4" s="800"/>
      <c r="T4" s="800"/>
      <c r="U4" s="800"/>
      <c r="V4" s="800"/>
      <c r="W4" s="800"/>
      <c r="X4" s="582"/>
      <c r="Y4" s="582"/>
      <c r="Z4" s="582"/>
      <c r="AA4" s="582"/>
      <c r="AB4" s="582"/>
      <c r="AC4" s="582"/>
      <c r="AD4" s="582"/>
      <c r="AE4" s="582"/>
      <c r="AF4" s="582"/>
      <c r="AG4" s="582"/>
      <c r="AH4" s="582"/>
      <c r="AI4" s="582"/>
      <c r="AJ4" s="582"/>
      <c r="AK4" s="582"/>
      <c r="AL4" s="582"/>
      <c r="AM4" s="582"/>
      <c r="AN4" s="582"/>
      <c r="AO4" s="582"/>
      <c r="AP4" s="582"/>
      <c r="AQ4" s="582"/>
      <c r="AR4" s="582"/>
      <c r="AS4" s="582"/>
      <c r="AT4" s="582"/>
      <c r="AU4" s="582"/>
      <c r="AV4" s="582"/>
      <c r="AW4" s="582"/>
      <c r="AX4" s="582"/>
      <c r="AY4" s="582"/>
      <c r="AZ4" s="582"/>
      <c r="BA4" s="582"/>
      <c r="BB4" s="582"/>
      <c r="BC4" s="582"/>
      <c r="BD4" s="582"/>
      <c r="BE4" s="582"/>
      <c r="BF4" s="582"/>
      <c r="BG4" s="582"/>
      <c r="BH4" s="582"/>
      <c r="BI4" s="582"/>
      <c r="BJ4" s="582"/>
      <c r="BK4" s="582"/>
      <c r="BL4" s="582"/>
      <c r="BM4" s="582"/>
      <c r="BN4" s="582"/>
      <c r="BO4" s="582"/>
      <c r="BP4" s="582"/>
      <c r="BQ4" s="582"/>
      <c r="BR4" s="582"/>
      <c r="BS4" s="582"/>
      <c r="BT4" s="582"/>
      <c r="BU4" s="582"/>
      <c r="BV4" s="582"/>
      <c r="BW4" s="583"/>
    </row>
    <row r="5" spans="1:75" s="54" customFormat="1" ht="63" customHeight="1">
      <c r="A5" s="805"/>
      <c r="B5" s="808"/>
      <c r="C5" s="808"/>
      <c r="D5" s="808"/>
      <c r="E5" s="811"/>
      <c r="F5" s="808"/>
      <c r="G5" s="813" t="s">
        <v>515</v>
      </c>
      <c r="H5" s="799" t="s">
        <v>10</v>
      </c>
      <c r="I5" s="814"/>
      <c r="J5" s="799" t="s">
        <v>11</v>
      </c>
      <c r="K5" s="814"/>
      <c r="L5" s="799" t="s">
        <v>12</v>
      </c>
      <c r="M5" s="814"/>
      <c r="N5" s="799" t="s">
        <v>13</v>
      </c>
      <c r="O5" s="814"/>
      <c r="P5" s="799" t="s">
        <v>14</v>
      </c>
      <c r="Q5" s="814"/>
      <c r="R5" s="799" t="s">
        <v>15</v>
      </c>
      <c r="S5" s="814"/>
      <c r="T5" s="799" t="s">
        <v>16</v>
      </c>
      <c r="U5" s="814"/>
      <c r="V5" s="799" t="s">
        <v>17</v>
      </c>
      <c r="W5" s="814"/>
      <c r="X5" s="799" t="s">
        <v>18</v>
      </c>
      <c r="Y5" s="814"/>
      <c r="Z5" s="799" t="s">
        <v>19</v>
      </c>
      <c r="AA5" s="814"/>
      <c r="AB5" s="799" t="s">
        <v>20</v>
      </c>
      <c r="AC5" s="814"/>
      <c r="AD5" s="799" t="s">
        <v>21</v>
      </c>
      <c r="AE5" s="814"/>
      <c r="AF5" s="799" t="s">
        <v>22</v>
      </c>
      <c r="AG5" s="814"/>
      <c r="AH5" s="799" t="s">
        <v>23</v>
      </c>
      <c r="AI5" s="814"/>
      <c r="AJ5" s="799" t="s">
        <v>24</v>
      </c>
      <c r="AK5" s="814"/>
      <c r="AL5" s="799" t="s">
        <v>25</v>
      </c>
      <c r="AM5" s="814"/>
      <c r="AN5" s="799" t="s">
        <v>26</v>
      </c>
      <c r="AO5" s="814"/>
      <c r="AP5" s="799" t="s">
        <v>27</v>
      </c>
      <c r="AQ5" s="814"/>
      <c r="AR5" s="799" t="s">
        <v>28</v>
      </c>
      <c r="AS5" s="814"/>
      <c r="AT5" s="799" t="s">
        <v>29</v>
      </c>
      <c r="AU5" s="814"/>
      <c r="AV5" s="799" t="s">
        <v>30</v>
      </c>
      <c r="AW5" s="814"/>
      <c r="AX5" s="799" t="s">
        <v>31</v>
      </c>
      <c r="AY5" s="814"/>
      <c r="AZ5" s="799" t="s">
        <v>32</v>
      </c>
      <c r="BA5" s="814"/>
      <c r="BB5" s="799" t="s">
        <v>33</v>
      </c>
      <c r="BC5" s="814"/>
      <c r="BD5" s="799" t="s">
        <v>34</v>
      </c>
      <c r="BE5" s="814"/>
      <c r="BF5" s="799" t="s">
        <v>35</v>
      </c>
      <c r="BG5" s="814"/>
      <c r="BH5" s="799" t="s">
        <v>36</v>
      </c>
      <c r="BI5" s="814"/>
      <c r="BJ5" s="799" t="s">
        <v>37</v>
      </c>
      <c r="BK5" s="814"/>
      <c r="BL5" s="799" t="s">
        <v>38</v>
      </c>
      <c r="BM5" s="814"/>
      <c r="BN5" s="799" t="s">
        <v>39</v>
      </c>
      <c r="BO5" s="814"/>
      <c r="BP5" s="799" t="s">
        <v>40</v>
      </c>
      <c r="BQ5" s="814"/>
      <c r="BR5" s="799" t="s">
        <v>41</v>
      </c>
      <c r="BS5" s="814"/>
      <c r="BT5" s="799" t="s">
        <v>42</v>
      </c>
      <c r="BU5" s="814"/>
      <c r="BV5" s="799" t="s">
        <v>43</v>
      </c>
      <c r="BW5" s="814"/>
    </row>
    <row r="6" spans="1:75" s="54" customFormat="1" ht="43.25" customHeight="1">
      <c r="A6" s="806"/>
      <c r="B6" s="809"/>
      <c r="C6" s="809"/>
      <c r="D6" s="809"/>
      <c r="E6" s="812"/>
      <c r="F6" s="809"/>
      <c r="G6" s="809"/>
      <c r="H6" s="174" t="s">
        <v>517</v>
      </c>
      <c r="I6" s="174" t="s">
        <v>518</v>
      </c>
      <c r="J6" s="174" t="s">
        <v>517</v>
      </c>
      <c r="K6" s="174" t="s">
        <v>518</v>
      </c>
      <c r="L6" s="174" t="s">
        <v>517</v>
      </c>
      <c r="M6" s="174" t="s">
        <v>518</v>
      </c>
      <c r="N6" s="174" t="s">
        <v>517</v>
      </c>
      <c r="O6" s="174" t="s">
        <v>518</v>
      </c>
      <c r="P6" s="174" t="s">
        <v>517</v>
      </c>
      <c r="Q6" s="174" t="s">
        <v>518</v>
      </c>
      <c r="R6" s="174" t="s">
        <v>517</v>
      </c>
      <c r="S6" s="174" t="s">
        <v>518</v>
      </c>
      <c r="T6" s="174" t="s">
        <v>517</v>
      </c>
      <c r="U6" s="174" t="s">
        <v>518</v>
      </c>
      <c r="V6" s="174" t="s">
        <v>517</v>
      </c>
      <c r="W6" s="174" t="s">
        <v>518</v>
      </c>
      <c r="X6" s="174" t="s">
        <v>517</v>
      </c>
      <c r="Y6" s="174" t="s">
        <v>518</v>
      </c>
      <c r="Z6" s="174" t="s">
        <v>517</v>
      </c>
      <c r="AA6" s="174" t="s">
        <v>518</v>
      </c>
      <c r="AB6" s="174" t="s">
        <v>517</v>
      </c>
      <c r="AC6" s="174" t="s">
        <v>518</v>
      </c>
      <c r="AD6" s="174" t="s">
        <v>517</v>
      </c>
      <c r="AE6" s="174" t="s">
        <v>518</v>
      </c>
      <c r="AF6" s="174" t="s">
        <v>517</v>
      </c>
      <c r="AG6" s="174" t="s">
        <v>518</v>
      </c>
      <c r="AH6" s="174" t="s">
        <v>517</v>
      </c>
      <c r="AI6" s="174" t="s">
        <v>518</v>
      </c>
      <c r="AJ6" s="174" t="s">
        <v>517</v>
      </c>
      <c r="AK6" s="174" t="s">
        <v>518</v>
      </c>
      <c r="AL6" s="174" t="s">
        <v>517</v>
      </c>
      <c r="AM6" s="174" t="s">
        <v>518</v>
      </c>
      <c r="AN6" s="174" t="s">
        <v>517</v>
      </c>
      <c r="AO6" s="174" t="s">
        <v>518</v>
      </c>
      <c r="AP6" s="174" t="s">
        <v>517</v>
      </c>
      <c r="AQ6" s="174" t="s">
        <v>518</v>
      </c>
      <c r="AR6" s="174" t="s">
        <v>517</v>
      </c>
      <c r="AS6" s="174" t="s">
        <v>518</v>
      </c>
      <c r="AT6" s="174" t="s">
        <v>517</v>
      </c>
      <c r="AU6" s="174" t="s">
        <v>518</v>
      </c>
      <c r="AV6" s="174" t="s">
        <v>517</v>
      </c>
      <c r="AW6" s="174" t="s">
        <v>518</v>
      </c>
      <c r="AX6" s="174" t="s">
        <v>517</v>
      </c>
      <c r="AY6" s="174" t="s">
        <v>518</v>
      </c>
      <c r="AZ6" s="174" t="s">
        <v>517</v>
      </c>
      <c r="BA6" s="174" t="s">
        <v>518</v>
      </c>
      <c r="BB6" s="174" t="s">
        <v>517</v>
      </c>
      <c r="BC6" s="174" t="s">
        <v>518</v>
      </c>
      <c r="BD6" s="174" t="s">
        <v>517</v>
      </c>
      <c r="BE6" s="174" t="s">
        <v>518</v>
      </c>
      <c r="BF6" s="174" t="s">
        <v>517</v>
      </c>
      <c r="BG6" s="174" t="s">
        <v>518</v>
      </c>
      <c r="BH6" s="174" t="s">
        <v>517</v>
      </c>
      <c r="BI6" s="174" t="s">
        <v>518</v>
      </c>
      <c r="BJ6" s="174" t="s">
        <v>517</v>
      </c>
      <c r="BK6" s="174" t="s">
        <v>518</v>
      </c>
      <c r="BL6" s="174" t="s">
        <v>517</v>
      </c>
      <c r="BM6" s="174" t="s">
        <v>518</v>
      </c>
      <c r="BN6" s="174" t="s">
        <v>517</v>
      </c>
      <c r="BO6" s="174" t="s">
        <v>518</v>
      </c>
      <c r="BP6" s="174" t="s">
        <v>517</v>
      </c>
      <c r="BQ6" s="174" t="s">
        <v>518</v>
      </c>
      <c r="BR6" s="174" t="s">
        <v>517</v>
      </c>
      <c r="BS6" s="174" t="s">
        <v>518</v>
      </c>
      <c r="BT6" s="174" t="s">
        <v>517</v>
      </c>
      <c r="BU6" s="174" t="s">
        <v>518</v>
      </c>
      <c r="BV6" s="174" t="s">
        <v>517</v>
      </c>
      <c r="BW6" s="174" t="s">
        <v>518</v>
      </c>
    </row>
    <row r="7" spans="1:75" s="335" customFormat="1">
      <c r="A7" s="227" t="s">
        <v>78</v>
      </c>
      <c r="B7" s="227" t="s">
        <v>522</v>
      </c>
      <c r="C7" s="227" t="s">
        <v>65</v>
      </c>
      <c r="D7" s="227" t="s">
        <v>523</v>
      </c>
      <c r="E7" s="227" t="s">
        <v>113</v>
      </c>
      <c r="F7" s="227" t="s">
        <v>524</v>
      </c>
      <c r="G7" s="227" t="s">
        <v>114</v>
      </c>
      <c r="H7" s="227" t="s">
        <v>525</v>
      </c>
      <c r="I7" s="227" t="s">
        <v>80</v>
      </c>
      <c r="J7" s="227" t="s">
        <v>526</v>
      </c>
      <c r="K7" s="227" t="s">
        <v>79</v>
      </c>
      <c r="L7" s="227" t="s">
        <v>527</v>
      </c>
      <c r="M7" s="227" t="s">
        <v>115</v>
      </c>
      <c r="N7" s="227" t="s">
        <v>528</v>
      </c>
      <c r="O7" s="227" t="s">
        <v>116</v>
      </c>
      <c r="P7" s="227" t="s">
        <v>529</v>
      </c>
      <c r="Q7" s="227" t="s">
        <v>117</v>
      </c>
      <c r="R7" s="227" t="s">
        <v>530</v>
      </c>
      <c r="S7" s="227" t="s">
        <v>531</v>
      </c>
      <c r="T7" s="227" t="s">
        <v>532</v>
      </c>
      <c r="U7" s="227" t="s">
        <v>533</v>
      </c>
      <c r="V7" s="227" t="s">
        <v>534</v>
      </c>
      <c r="W7" s="227" t="s">
        <v>535</v>
      </c>
      <c r="X7" s="227" t="s">
        <v>536</v>
      </c>
      <c r="Y7" s="227" t="s">
        <v>537</v>
      </c>
      <c r="Z7" s="227" t="s">
        <v>538</v>
      </c>
      <c r="AA7" s="227" t="s">
        <v>456</v>
      </c>
      <c r="AB7" s="227" t="s">
        <v>539</v>
      </c>
      <c r="AC7" s="227" t="s">
        <v>540</v>
      </c>
      <c r="AD7" s="227" t="s">
        <v>541</v>
      </c>
      <c r="AE7" s="227" t="s">
        <v>542</v>
      </c>
      <c r="AF7" s="227" t="s">
        <v>543</v>
      </c>
      <c r="AG7" s="227" t="s">
        <v>544</v>
      </c>
      <c r="AH7" s="227" t="s">
        <v>545</v>
      </c>
      <c r="AI7" s="227" t="s">
        <v>546</v>
      </c>
      <c r="AJ7" s="227" t="s">
        <v>547</v>
      </c>
      <c r="AK7" s="227" t="s">
        <v>548</v>
      </c>
      <c r="AL7" s="227" t="s">
        <v>549</v>
      </c>
      <c r="AM7" s="227" t="s">
        <v>550</v>
      </c>
      <c r="AN7" s="227" t="s">
        <v>551</v>
      </c>
      <c r="AO7" s="227" t="s">
        <v>552</v>
      </c>
      <c r="AP7" s="227" t="s">
        <v>553</v>
      </c>
      <c r="AQ7" s="227" t="s">
        <v>554</v>
      </c>
      <c r="AR7" s="227" t="s">
        <v>555</v>
      </c>
      <c r="AS7" s="227" t="s">
        <v>556</v>
      </c>
      <c r="AT7" s="227" t="s">
        <v>557</v>
      </c>
      <c r="AU7" s="227" t="s">
        <v>558</v>
      </c>
      <c r="AV7" s="227" t="s">
        <v>559</v>
      </c>
      <c r="AW7" s="227" t="s">
        <v>560</v>
      </c>
      <c r="AX7" s="227" t="s">
        <v>561</v>
      </c>
      <c r="AY7" s="227" t="s">
        <v>562</v>
      </c>
      <c r="AZ7" s="227" t="s">
        <v>563</v>
      </c>
      <c r="BA7" s="227" t="s">
        <v>564</v>
      </c>
      <c r="BB7" s="227" t="s">
        <v>565</v>
      </c>
      <c r="BC7" s="227" t="s">
        <v>566</v>
      </c>
      <c r="BD7" s="227" t="s">
        <v>567</v>
      </c>
      <c r="BE7" s="227" t="s">
        <v>568</v>
      </c>
      <c r="BF7" s="227" t="s">
        <v>569</v>
      </c>
      <c r="BG7" s="227" t="s">
        <v>570</v>
      </c>
      <c r="BH7" s="227" t="s">
        <v>571</v>
      </c>
      <c r="BI7" s="227" t="s">
        <v>572</v>
      </c>
      <c r="BJ7" s="227" t="s">
        <v>573</v>
      </c>
      <c r="BK7" s="227" t="s">
        <v>574</v>
      </c>
      <c r="BL7" s="227" t="s">
        <v>575</v>
      </c>
      <c r="BM7" s="227" t="s">
        <v>576</v>
      </c>
      <c r="BN7" s="227" t="s">
        <v>577</v>
      </c>
      <c r="BO7" s="227" t="s">
        <v>578</v>
      </c>
      <c r="BP7" s="227" t="s">
        <v>579</v>
      </c>
      <c r="BQ7" s="227" t="s">
        <v>580</v>
      </c>
      <c r="BR7" s="227" t="s">
        <v>581</v>
      </c>
      <c r="BS7" s="227" t="s">
        <v>582</v>
      </c>
      <c r="BT7" s="227" t="s">
        <v>583</v>
      </c>
      <c r="BU7" s="227" t="s">
        <v>584</v>
      </c>
      <c r="BV7" s="227" t="s">
        <v>585</v>
      </c>
      <c r="BW7" s="227" t="s">
        <v>586</v>
      </c>
    </row>
    <row r="8" spans="1:75" s="564" customFormat="1" ht="63" customHeight="1">
      <c r="A8" s="557" t="s">
        <v>118</v>
      </c>
      <c r="B8" s="558" t="s">
        <v>283</v>
      </c>
      <c r="C8" s="559"/>
      <c r="D8" s="560" t="s">
        <v>66</v>
      </c>
      <c r="E8" s="561">
        <f>E23</f>
        <v>4755245.8</v>
      </c>
      <c r="F8" s="562">
        <f t="shared" ref="F8:F10" si="0">I8+K8+M8+O8+Q8+S8+U8+W8+Y8+AA8+AC8+AE8+AG8+AI8+AK8+AM8+AO8+AQ8+AS8+AU8+AW8+AY8+BA8+BC8+BE8+BG8+BI8+BK8+BM8+BO8+BQ8+BS8+BU8+BW8</f>
        <v>4262374.3387100007</v>
      </c>
      <c r="G8" s="563">
        <f>G23</f>
        <v>490861.3</v>
      </c>
      <c r="H8" s="563">
        <f t="shared" ref="H8:BS8" si="1">H23</f>
        <v>69138</v>
      </c>
      <c r="I8" s="563">
        <f t="shared" si="1"/>
        <v>69068.138709999999</v>
      </c>
      <c r="J8" s="563">
        <f t="shared" si="1"/>
        <v>90000</v>
      </c>
      <c r="K8" s="563">
        <f t="shared" si="1"/>
        <v>89999.9</v>
      </c>
      <c r="L8" s="563">
        <f t="shared" si="1"/>
        <v>40000</v>
      </c>
      <c r="M8" s="563">
        <f t="shared" si="1"/>
        <v>40000</v>
      </c>
      <c r="N8" s="563">
        <f t="shared" si="1"/>
        <v>61700</v>
      </c>
      <c r="O8" s="563">
        <f t="shared" si="1"/>
        <v>61700</v>
      </c>
      <c r="P8" s="563">
        <f t="shared" si="1"/>
        <v>40362.9</v>
      </c>
      <c r="Q8" s="563">
        <f t="shared" si="1"/>
        <v>40350.400000000001</v>
      </c>
      <c r="R8" s="563">
        <f t="shared" si="1"/>
        <v>50000</v>
      </c>
      <c r="S8" s="563">
        <f t="shared" si="1"/>
        <v>50000</v>
      </c>
      <c r="T8" s="563">
        <f t="shared" si="1"/>
        <v>20000</v>
      </c>
      <c r="U8" s="563">
        <f t="shared" si="1"/>
        <v>19900</v>
      </c>
      <c r="V8" s="563">
        <f t="shared" si="1"/>
        <v>20000</v>
      </c>
      <c r="W8" s="563">
        <f t="shared" si="1"/>
        <v>19961.5</v>
      </c>
      <c r="X8" s="563">
        <f t="shared" si="1"/>
        <v>36010</v>
      </c>
      <c r="Y8" s="563">
        <f t="shared" si="1"/>
        <v>36009.199999999997</v>
      </c>
      <c r="Z8" s="563">
        <f t="shared" si="1"/>
        <v>20000</v>
      </c>
      <c r="AA8" s="563">
        <f t="shared" si="1"/>
        <v>20000</v>
      </c>
      <c r="AB8" s="563">
        <f t="shared" si="1"/>
        <v>27793</v>
      </c>
      <c r="AC8" s="563">
        <f t="shared" si="1"/>
        <v>27793</v>
      </c>
      <c r="AD8" s="563">
        <f t="shared" si="1"/>
        <v>21480.1</v>
      </c>
      <c r="AE8" s="563">
        <f t="shared" si="1"/>
        <v>20986.699999999997</v>
      </c>
      <c r="AF8" s="563">
        <f t="shared" si="1"/>
        <v>95764.6</v>
      </c>
      <c r="AG8" s="563">
        <f t="shared" si="1"/>
        <v>95723.3</v>
      </c>
      <c r="AH8" s="563">
        <f t="shared" si="1"/>
        <v>20000</v>
      </c>
      <c r="AI8" s="563">
        <f t="shared" si="1"/>
        <v>20000</v>
      </c>
      <c r="AJ8" s="563">
        <f t="shared" si="1"/>
        <v>20000</v>
      </c>
      <c r="AK8" s="563">
        <f t="shared" si="1"/>
        <v>19316.099999999999</v>
      </c>
      <c r="AL8" s="563">
        <f t="shared" si="1"/>
        <v>22277</v>
      </c>
      <c r="AM8" s="563">
        <f t="shared" si="1"/>
        <v>22275</v>
      </c>
      <c r="AN8" s="563">
        <f t="shared" si="1"/>
        <v>20000</v>
      </c>
      <c r="AO8" s="563">
        <f t="shared" si="1"/>
        <v>19984.099999999999</v>
      </c>
      <c r="AP8" s="563">
        <f t="shared" si="1"/>
        <v>35000</v>
      </c>
      <c r="AQ8" s="563">
        <f t="shared" si="1"/>
        <v>35000</v>
      </c>
      <c r="AR8" s="563">
        <f t="shared" si="1"/>
        <v>20000</v>
      </c>
      <c r="AS8" s="563">
        <f t="shared" si="1"/>
        <v>19687.599999999999</v>
      </c>
      <c r="AT8" s="563">
        <f t="shared" si="1"/>
        <v>30000</v>
      </c>
      <c r="AU8" s="563">
        <f t="shared" si="1"/>
        <v>30000</v>
      </c>
      <c r="AV8" s="563">
        <f t="shared" si="1"/>
        <v>20000</v>
      </c>
      <c r="AW8" s="563">
        <f t="shared" si="1"/>
        <v>20000</v>
      </c>
      <c r="AX8" s="563">
        <f t="shared" si="1"/>
        <v>42000</v>
      </c>
      <c r="AY8" s="563">
        <f t="shared" si="1"/>
        <v>41999</v>
      </c>
      <c r="AZ8" s="563">
        <f t="shared" si="1"/>
        <v>35000</v>
      </c>
      <c r="BA8" s="563">
        <f t="shared" si="1"/>
        <v>35000</v>
      </c>
      <c r="BB8" s="563">
        <f t="shared" si="1"/>
        <v>66243.899999999994</v>
      </c>
      <c r="BC8" s="563">
        <f t="shared" si="1"/>
        <v>66157.8</v>
      </c>
      <c r="BD8" s="563">
        <f t="shared" si="1"/>
        <v>53000</v>
      </c>
      <c r="BE8" s="563">
        <f t="shared" si="1"/>
        <v>53000</v>
      </c>
      <c r="BF8" s="563">
        <f t="shared" si="1"/>
        <v>74500</v>
      </c>
      <c r="BG8" s="563">
        <f t="shared" si="1"/>
        <v>74500</v>
      </c>
      <c r="BH8" s="563">
        <f t="shared" si="1"/>
        <v>35000</v>
      </c>
      <c r="BI8" s="563">
        <f t="shared" si="1"/>
        <v>34980.400000000001</v>
      </c>
      <c r="BJ8" s="563">
        <f t="shared" si="1"/>
        <v>29999.1</v>
      </c>
      <c r="BK8" s="563">
        <f t="shared" si="1"/>
        <v>29999.1</v>
      </c>
      <c r="BL8" s="563">
        <f t="shared" si="1"/>
        <v>34595</v>
      </c>
      <c r="BM8" s="563">
        <f t="shared" si="1"/>
        <v>34594.1</v>
      </c>
      <c r="BN8" s="563">
        <f t="shared" si="1"/>
        <v>23985</v>
      </c>
      <c r="BO8" s="563">
        <f t="shared" si="1"/>
        <v>23984.9</v>
      </c>
      <c r="BP8" s="563">
        <f t="shared" si="1"/>
        <v>44433</v>
      </c>
      <c r="BQ8" s="563">
        <f t="shared" si="1"/>
        <v>44433</v>
      </c>
      <c r="BR8" s="563">
        <f t="shared" si="1"/>
        <v>20000</v>
      </c>
      <c r="BS8" s="563">
        <f t="shared" si="1"/>
        <v>20000</v>
      </c>
      <c r="BT8" s="563">
        <f t="shared" ref="BT8:BW8" si="2">BT23</f>
        <v>54550</v>
      </c>
      <c r="BU8" s="563">
        <f t="shared" si="2"/>
        <v>54550</v>
      </c>
      <c r="BV8" s="563">
        <f t="shared" si="2"/>
        <v>2971552.9</v>
      </c>
      <c r="BW8" s="563">
        <f t="shared" si="2"/>
        <v>2971421.1</v>
      </c>
    </row>
    <row r="9" spans="1:75" s="57" customFormat="1">
      <c r="A9" s="336"/>
      <c r="B9" s="58" t="s">
        <v>44</v>
      </c>
      <c r="C9" s="213"/>
      <c r="D9" s="59"/>
      <c r="E9" s="235"/>
      <c r="F9" s="60"/>
      <c r="G9" s="60"/>
      <c r="H9" s="60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</row>
    <row r="10" spans="1:75" s="57" customFormat="1" ht="45">
      <c r="A10" s="336"/>
      <c r="B10" s="62" t="s">
        <v>173</v>
      </c>
      <c r="C10" s="214"/>
      <c r="D10" s="63"/>
      <c r="E10" s="238">
        <f>E23</f>
        <v>4755245.8</v>
      </c>
      <c r="F10" s="244">
        <f t="shared" si="0"/>
        <v>4262374.3387100007</v>
      </c>
      <c r="G10" s="56">
        <f>G23</f>
        <v>490861.3</v>
      </c>
      <c r="H10" s="56">
        <f t="shared" ref="H10:BS10" si="3">H23</f>
        <v>69138</v>
      </c>
      <c r="I10" s="56">
        <f t="shared" si="3"/>
        <v>69068.138709999999</v>
      </c>
      <c r="J10" s="56">
        <f t="shared" si="3"/>
        <v>90000</v>
      </c>
      <c r="K10" s="56">
        <f t="shared" si="3"/>
        <v>89999.9</v>
      </c>
      <c r="L10" s="56">
        <f t="shared" si="3"/>
        <v>40000</v>
      </c>
      <c r="M10" s="56">
        <f t="shared" si="3"/>
        <v>40000</v>
      </c>
      <c r="N10" s="56">
        <f t="shared" si="3"/>
        <v>61700</v>
      </c>
      <c r="O10" s="56">
        <f t="shared" si="3"/>
        <v>61700</v>
      </c>
      <c r="P10" s="56">
        <f t="shared" si="3"/>
        <v>40362.9</v>
      </c>
      <c r="Q10" s="56">
        <f t="shared" si="3"/>
        <v>40350.400000000001</v>
      </c>
      <c r="R10" s="56">
        <f t="shared" si="3"/>
        <v>50000</v>
      </c>
      <c r="S10" s="56">
        <f t="shared" si="3"/>
        <v>50000</v>
      </c>
      <c r="T10" s="56">
        <f t="shared" si="3"/>
        <v>20000</v>
      </c>
      <c r="U10" s="56">
        <f t="shared" si="3"/>
        <v>19900</v>
      </c>
      <c r="V10" s="56">
        <f t="shared" si="3"/>
        <v>20000</v>
      </c>
      <c r="W10" s="56">
        <f t="shared" si="3"/>
        <v>19961.5</v>
      </c>
      <c r="X10" s="56">
        <f t="shared" si="3"/>
        <v>36010</v>
      </c>
      <c r="Y10" s="56">
        <f t="shared" si="3"/>
        <v>36009.199999999997</v>
      </c>
      <c r="Z10" s="56">
        <f t="shared" si="3"/>
        <v>20000</v>
      </c>
      <c r="AA10" s="56">
        <f t="shared" si="3"/>
        <v>20000</v>
      </c>
      <c r="AB10" s="56">
        <f t="shared" si="3"/>
        <v>27793</v>
      </c>
      <c r="AC10" s="56">
        <f t="shared" si="3"/>
        <v>27793</v>
      </c>
      <c r="AD10" s="56">
        <f t="shared" si="3"/>
        <v>21480.1</v>
      </c>
      <c r="AE10" s="56">
        <f t="shared" si="3"/>
        <v>20986.699999999997</v>
      </c>
      <c r="AF10" s="56">
        <f t="shared" si="3"/>
        <v>95764.6</v>
      </c>
      <c r="AG10" s="56">
        <f t="shared" si="3"/>
        <v>95723.3</v>
      </c>
      <c r="AH10" s="56">
        <f t="shared" si="3"/>
        <v>20000</v>
      </c>
      <c r="AI10" s="56">
        <f t="shared" si="3"/>
        <v>20000</v>
      </c>
      <c r="AJ10" s="56">
        <f t="shared" si="3"/>
        <v>20000</v>
      </c>
      <c r="AK10" s="56">
        <f t="shared" si="3"/>
        <v>19316.099999999999</v>
      </c>
      <c r="AL10" s="56">
        <f t="shared" si="3"/>
        <v>22277</v>
      </c>
      <c r="AM10" s="56">
        <f t="shared" si="3"/>
        <v>22275</v>
      </c>
      <c r="AN10" s="56">
        <f t="shared" si="3"/>
        <v>20000</v>
      </c>
      <c r="AO10" s="56">
        <f t="shared" si="3"/>
        <v>19984.099999999999</v>
      </c>
      <c r="AP10" s="56">
        <f t="shared" si="3"/>
        <v>35000</v>
      </c>
      <c r="AQ10" s="56">
        <f t="shared" si="3"/>
        <v>35000</v>
      </c>
      <c r="AR10" s="56">
        <f t="shared" si="3"/>
        <v>20000</v>
      </c>
      <c r="AS10" s="56">
        <f t="shared" si="3"/>
        <v>19687.599999999999</v>
      </c>
      <c r="AT10" s="56">
        <f t="shared" si="3"/>
        <v>30000</v>
      </c>
      <c r="AU10" s="56">
        <f t="shared" si="3"/>
        <v>30000</v>
      </c>
      <c r="AV10" s="56">
        <f t="shared" si="3"/>
        <v>20000</v>
      </c>
      <c r="AW10" s="56">
        <f t="shared" si="3"/>
        <v>20000</v>
      </c>
      <c r="AX10" s="56">
        <f t="shared" si="3"/>
        <v>42000</v>
      </c>
      <c r="AY10" s="56">
        <f t="shared" si="3"/>
        <v>41999</v>
      </c>
      <c r="AZ10" s="56">
        <f t="shared" si="3"/>
        <v>35000</v>
      </c>
      <c r="BA10" s="56">
        <f t="shared" si="3"/>
        <v>35000</v>
      </c>
      <c r="BB10" s="56">
        <f t="shared" si="3"/>
        <v>66243.899999999994</v>
      </c>
      <c r="BC10" s="56">
        <f t="shared" si="3"/>
        <v>66157.8</v>
      </c>
      <c r="BD10" s="56">
        <f t="shared" si="3"/>
        <v>53000</v>
      </c>
      <c r="BE10" s="56">
        <f t="shared" si="3"/>
        <v>53000</v>
      </c>
      <c r="BF10" s="56">
        <f t="shared" si="3"/>
        <v>74500</v>
      </c>
      <c r="BG10" s="56">
        <f t="shared" si="3"/>
        <v>74500</v>
      </c>
      <c r="BH10" s="56">
        <f t="shared" si="3"/>
        <v>35000</v>
      </c>
      <c r="BI10" s="56">
        <f t="shared" si="3"/>
        <v>34980.400000000001</v>
      </c>
      <c r="BJ10" s="56">
        <f t="shared" si="3"/>
        <v>29999.1</v>
      </c>
      <c r="BK10" s="56">
        <f t="shared" si="3"/>
        <v>29999.1</v>
      </c>
      <c r="BL10" s="56">
        <f t="shared" si="3"/>
        <v>34595</v>
      </c>
      <c r="BM10" s="56">
        <f t="shared" si="3"/>
        <v>34594.1</v>
      </c>
      <c r="BN10" s="56">
        <f t="shared" si="3"/>
        <v>23985</v>
      </c>
      <c r="BO10" s="56">
        <f t="shared" si="3"/>
        <v>23984.9</v>
      </c>
      <c r="BP10" s="56">
        <f t="shared" si="3"/>
        <v>44433</v>
      </c>
      <c r="BQ10" s="56">
        <f t="shared" si="3"/>
        <v>44433</v>
      </c>
      <c r="BR10" s="56">
        <f t="shared" si="3"/>
        <v>20000</v>
      </c>
      <c r="BS10" s="56">
        <f t="shared" si="3"/>
        <v>20000</v>
      </c>
      <c r="BT10" s="56">
        <f t="shared" ref="BT10:BW10" si="4">BT23</f>
        <v>54550</v>
      </c>
      <c r="BU10" s="56">
        <f t="shared" si="4"/>
        <v>54550</v>
      </c>
      <c r="BV10" s="56">
        <f t="shared" si="4"/>
        <v>2971552.9</v>
      </c>
      <c r="BW10" s="56">
        <f t="shared" si="4"/>
        <v>2971421.1</v>
      </c>
    </row>
    <row r="11" spans="1:75" s="57" customFormat="1" hidden="1">
      <c r="A11" s="336"/>
      <c r="B11" s="64" t="s">
        <v>45</v>
      </c>
      <c r="C11" s="212"/>
      <c r="D11" s="63"/>
      <c r="E11" s="236"/>
      <c r="F11" s="60"/>
      <c r="G11" s="60"/>
      <c r="H11" s="60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</row>
    <row r="12" spans="1:75" s="57" customFormat="1" hidden="1">
      <c r="A12" s="336"/>
      <c r="B12" s="64" t="s">
        <v>46</v>
      </c>
      <c r="C12" s="212"/>
      <c r="D12" s="63"/>
      <c r="E12" s="236"/>
      <c r="F12" s="60"/>
      <c r="G12" s="60"/>
      <c r="H12" s="60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</row>
    <row r="13" spans="1:75" s="57" customFormat="1" hidden="1">
      <c r="A13" s="336"/>
      <c r="B13" s="65" t="s">
        <v>8</v>
      </c>
      <c r="C13" s="212"/>
      <c r="D13" s="63"/>
      <c r="E13" s="236"/>
      <c r="F13" s="60"/>
      <c r="G13" s="60"/>
      <c r="H13" s="60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</row>
    <row r="14" spans="1:75" s="57" customFormat="1" hidden="1">
      <c r="A14" s="336"/>
      <c r="B14" s="66" t="s">
        <v>7</v>
      </c>
      <c r="C14" s="215"/>
      <c r="D14" s="63"/>
      <c r="E14" s="236"/>
      <c r="F14" s="60"/>
      <c r="G14" s="60"/>
      <c r="H14" s="60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</row>
    <row r="15" spans="1:75" s="57" customFormat="1" hidden="1">
      <c r="A15" s="336"/>
      <c r="B15" s="66" t="s">
        <v>6</v>
      </c>
      <c r="C15" s="216"/>
      <c r="D15" s="67"/>
      <c r="E15" s="237"/>
      <c r="F15" s="60"/>
      <c r="G15" s="60"/>
      <c r="H15" s="60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</row>
    <row r="16" spans="1:75" s="57" customFormat="1" hidden="1">
      <c r="A16" s="336"/>
      <c r="B16" s="65" t="s">
        <v>47</v>
      </c>
      <c r="C16" s="217"/>
      <c r="D16" s="67"/>
      <c r="E16" s="237"/>
      <c r="F16" s="60"/>
      <c r="G16" s="60"/>
      <c r="H16" s="60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</row>
    <row r="17" spans="1:75" s="57" customFormat="1" hidden="1">
      <c r="A17" s="336"/>
      <c r="B17" s="68" t="s">
        <v>48</v>
      </c>
      <c r="C17" s="218"/>
      <c r="D17" s="63"/>
      <c r="E17" s="236"/>
      <c r="F17" s="60"/>
      <c r="G17" s="60"/>
      <c r="H17" s="60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</row>
    <row r="18" spans="1:75" s="57" customFormat="1" hidden="1">
      <c r="A18" s="336"/>
      <c r="B18" s="65" t="s">
        <v>8</v>
      </c>
      <c r="C18" s="212"/>
      <c r="D18" s="63"/>
      <c r="E18" s="236"/>
      <c r="F18" s="60"/>
      <c r="G18" s="60"/>
      <c r="H18" s="60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</row>
    <row r="19" spans="1:75" s="57" customFormat="1" hidden="1">
      <c r="A19" s="336"/>
      <c r="B19" s="65" t="s">
        <v>9</v>
      </c>
      <c r="C19" s="212"/>
      <c r="D19" s="63"/>
      <c r="E19" s="236"/>
      <c r="F19" s="60"/>
      <c r="G19" s="60"/>
      <c r="H19" s="60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</row>
    <row r="20" spans="1:75" s="57" customFormat="1" hidden="1">
      <c r="A20" s="336"/>
      <c r="B20" s="65" t="s">
        <v>47</v>
      </c>
      <c r="C20" s="212"/>
      <c r="D20" s="63"/>
      <c r="E20" s="236"/>
      <c r="F20" s="60"/>
      <c r="G20" s="60"/>
      <c r="H20" s="60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</row>
    <row r="21" spans="1:75" s="57" customFormat="1" hidden="1">
      <c r="A21" s="336"/>
      <c r="B21" s="65" t="s">
        <v>48</v>
      </c>
      <c r="C21" s="212"/>
      <c r="D21" s="63"/>
      <c r="E21" s="236"/>
      <c r="F21" s="60"/>
      <c r="G21" s="60"/>
      <c r="H21" s="60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</row>
    <row r="22" spans="1:75" s="57" customFormat="1" hidden="1">
      <c r="A22" s="336"/>
      <c r="B22" s="65" t="s">
        <v>8</v>
      </c>
      <c r="C22" s="212"/>
      <c r="D22" s="63"/>
      <c r="E22" s="236"/>
      <c r="F22" s="60"/>
      <c r="G22" s="60"/>
      <c r="H22" s="60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</row>
    <row r="23" spans="1:75" s="570" customFormat="1" ht="30">
      <c r="A23" s="565" t="s">
        <v>475</v>
      </c>
      <c r="B23" s="566" t="s">
        <v>476</v>
      </c>
      <c r="C23" s="567"/>
      <c r="D23" s="568"/>
      <c r="E23" s="569">
        <f>E24+E25+E26+E27</f>
        <v>4755245.8</v>
      </c>
      <c r="F23" s="569">
        <f>F24+F25+F26+F27</f>
        <v>4262374.3387099998</v>
      </c>
      <c r="G23" s="569">
        <f t="shared" ref="G23:BR23" si="5">G24+G25+G26+G27</f>
        <v>490861.3</v>
      </c>
      <c r="H23" s="569">
        <f t="shared" si="5"/>
        <v>69138</v>
      </c>
      <c r="I23" s="569">
        <f t="shared" si="5"/>
        <v>69068.138709999999</v>
      </c>
      <c r="J23" s="569">
        <f t="shared" si="5"/>
        <v>90000</v>
      </c>
      <c r="K23" s="569">
        <f t="shared" si="5"/>
        <v>89999.9</v>
      </c>
      <c r="L23" s="569">
        <f t="shared" si="5"/>
        <v>40000</v>
      </c>
      <c r="M23" s="569">
        <f t="shared" si="5"/>
        <v>40000</v>
      </c>
      <c r="N23" s="569">
        <f t="shared" si="5"/>
        <v>61700</v>
      </c>
      <c r="O23" s="569">
        <f t="shared" si="5"/>
        <v>61700</v>
      </c>
      <c r="P23" s="569">
        <f t="shared" si="5"/>
        <v>40362.9</v>
      </c>
      <c r="Q23" s="569">
        <f t="shared" si="5"/>
        <v>40350.400000000001</v>
      </c>
      <c r="R23" s="569">
        <f t="shared" si="5"/>
        <v>50000</v>
      </c>
      <c r="S23" s="569">
        <f t="shared" si="5"/>
        <v>50000</v>
      </c>
      <c r="T23" s="569">
        <f t="shared" si="5"/>
        <v>20000</v>
      </c>
      <c r="U23" s="569">
        <f t="shared" si="5"/>
        <v>19900</v>
      </c>
      <c r="V23" s="569">
        <f t="shared" si="5"/>
        <v>20000</v>
      </c>
      <c r="W23" s="569">
        <f t="shared" si="5"/>
        <v>19961.5</v>
      </c>
      <c r="X23" s="569">
        <f t="shared" si="5"/>
        <v>36010</v>
      </c>
      <c r="Y23" s="569">
        <f t="shared" si="5"/>
        <v>36009.199999999997</v>
      </c>
      <c r="Z23" s="569">
        <f t="shared" si="5"/>
        <v>20000</v>
      </c>
      <c r="AA23" s="569">
        <f t="shared" si="5"/>
        <v>20000</v>
      </c>
      <c r="AB23" s="569">
        <f t="shared" si="5"/>
        <v>27793</v>
      </c>
      <c r="AC23" s="569">
        <f t="shared" si="5"/>
        <v>27793</v>
      </c>
      <c r="AD23" s="569">
        <f t="shared" si="5"/>
        <v>21480.1</v>
      </c>
      <c r="AE23" s="569">
        <f t="shared" si="5"/>
        <v>20986.699999999997</v>
      </c>
      <c r="AF23" s="569">
        <f t="shared" si="5"/>
        <v>95764.6</v>
      </c>
      <c r="AG23" s="569">
        <f t="shared" si="5"/>
        <v>95723.3</v>
      </c>
      <c r="AH23" s="569">
        <f t="shared" si="5"/>
        <v>20000</v>
      </c>
      <c r="AI23" s="569">
        <f t="shared" si="5"/>
        <v>20000</v>
      </c>
      <c r="AJ23" s="569">
        <f t="shared" si="5"/>
        <v>20000</v>
      </c>
      <c r="AK23" s="569">
        <f t="shared" si="5"/>
        <v>19316.099999999999</v>
      </c>
      <c r="AL23" s="569">
        <f t="shared" si="5"/>
        <v>22277</v>
      </c>
      <c r="AM23" s="569">
        <f t="shared" si="5"/>
        <v>22275</v>
      </c>
      <c r="AN23" s="569">
        <f t="shared" si="5"/>
        <v>20000</v>
      </c>
      <c r="AO23" s="569">
        <f t="shared" si="5"/>
        <v>19984.099999999999</v>
      </c>
      <c r="AP23" s="569">
        <f t="shared" si="5"/>
        <v>35000</v>
      </c>
      <c r="AQ23" s="569">
        <f t="shared" si="5"/>
        <v>35000</v>
      </c>
      <c r="AR23" s="569">
        <f t="shared" si="5"/>
        <v>20000</v>
      </c>
      <c r="AS23" s="569">
        <f t="shared" si="5"/>
        <v>19687.599999999999</v>
      </c>
      <c r="AT23" s="569">
        <f t="shared" si="5"/>
        <v>30000</v>
      </c>
      <c r="AU23" s="569">
        <f t="shared" si="5"/>
        <v>30000</v>
      </c>
      <c r="AV23" s="569">
        <f t="shared" si="5"/>
        <v>20000</v>
      </c>
      <c r="AW23" s="569">
        <f t="shared" si="5"/>
        <v>20000</v>
      </c>
      <c r="AX23" s="569">
        <f t="shared" si="5"/>
        <v>42000</v>
      </c>
      <c r="AY23" s="569">
        <f t="shared" si="5"/>
        <v>41999</v>
      </c>
      <c r="AZ23" s="569">
        <f t="shared" si="5"/>
        <v>35000</v>
      </c>
      <c r="BA23" s="569">
        <f t="shared" si="5"/>
        <v>35000</v>
      </c>
      <c r="BB23" s="569">
        <f t="shared" si="5"/>
        <v>66243.899999999994</v>
      </c>
      <c r="BC23" s="569">
        <f t="shared" si="5"/>
        <v>66157.8</v>
      </c>
      <c r="BD23" s="569">
        <f t="shared" si="5"/>
        <v>53000</v>
      </c>
      <c r="BE23" s="569">
        <f t="shared" si="5"/>
        <v>53000</v>
      </c>
      <c r="BF23" s="569">
        <f t="shared" si="5"/>
        <v>74500</v>
      </c>
      <c r="BG23" s="569">
        <f t="shared" si="5"/>
        <v>74500</v>
      </c>
      <c r="BH23" s="569">
        <f t="shared" si="5"/>
        <v>35000</v>
      </c>
      <c r="BI23" s="569">
        <f t="shared" si="5"/>
        <v>34980.400000000001</v>
      </c>
      <c r="BJ23" s="569">
        <f t="shared" si="5"/>
        <v>29999.1</v>
      </c>
      <c r="BK23" s="569">
        <f t="shared" si="5"/>
        <v>29999.1</v>
      </c>
      <c r="BL23" s="569">
        <f t="shared" si="5"/>
        <v>34595</v>
      </c>
      <c r="BM23" s="569">
        <f t="shared" si="5"/>
        <v>34594.1</v>
      </c>
      <c r="BN23" s="569">
        <f t="shared" si="5"/>
        <v>23985</v>
      </c>
      <c r="BO23" s="569">
        <f t="shared" si="5"/>
        <v>23984.9</v>
      </c>
      <c r="BP23" s="569">
        <f t="shared" si="5"/>
        <v>44433</v>
      </c>
      <c r="BQ23" s="569">
        <f t="shared" si="5"/>
        <v>44433</v>
      </c>
      <c r="BR23" s="569">
        <f t="shared" si="5"/>
        <v>20000</v>
      </c>
      <c r="BS23" s="569">
        <f t="shared" ref="BS23:BW23" si="6">BS24+BS25+BS26+BS27</f>
        <v>20000</v>
      </c>
      <c r="BT23" s="569">
        <f t="shared" si="6"/>
        <v>54550</v>
      </c>
      <c r="BU23" s="569">
        <f t="shared" si="6"/>
        <v>54550</v>
      </c>
      <c r="BV23" s="569">
        <f t="shared" si="6"/>
        <v>2971552.9</v>
      </c>
      <c r="BW23" s="569">
        <f t="shared" si="6"/>
        <v>2971421.1</v>
      </c>
    </row>
    <row r="24" spans="1:75" s="53" customFormat="1" ht="14">
      <c r="A24" s="336"/>
      <c r="B24" s="70"/>
      <c r="C24" s="219"/>
      <c r="D24" s="55" t="s">
        <v>178</v>
      </c>
      <c r="E24" s="69">
        <f>E29</f>
        <v>567831.9</v>
      </c>
      <c r="F24" s="244">
        <f t="shared" ref="F24:F27" si="7">I24+K24+M24+O24+Q24+S24+U24+W24+Y24+AA24+AC24+AE24+AG24+AI24+AK24+AM24+AO24+AQ24+AS24+AU24+AW24+AY24+BA24+BC24+BE24+BG24+BI24+BK24+BM24+BO24+BQ24+BS24+BU24+BW24</f>
        <v>567699.80000000005</v>
      </c>
      <c r="G24" s="69">
        <f>G29</f>
        <v>0.3</v>
      </c>
      <c r="H24" s="69">
        <f t="shared" ref="H24:BS24" si="8">H29</f>
        <v>29138</v>
      </c>
      <c r="I24" s="69">
        <f t="shared" si="8"/>
        <v>29138</v>
      </c>
      <c r="J24" s="69">
        <f t="shared" si="8"/>
        <v>0</v>
      </c>
      <c r="K24" s="69">
        <f t="shared" si="8"/>
        <v>0</v>
      </c>
      <c r="L24" s="69">
        <f t="shared" si="8"/>
        <v>20000</v>
      </c>
      <c r="M24" s="69">
        <f t="shared" si="8"/>
        <v>20000</v>
      </c>
      <c r="N24" s="69">
        <f t="shared" si="8"/>
        <v>21700</v>
      </c>
      <c r="O24" s="69">
        <f t="shared" si="8"/>
        <v>21700</v>
      </c>
      <c r="P24" s="69">
        <f t="shared" si="8"/>
        <v>20362.900000000001</v>
      </c>
      <c r="Q24" s="69">
        <f t="shared" si="8"/>
        <v>20362.900000000001</v>
      </c>
      <c r="R24" s="69">
        <f t="shared" si="8"/>
        <v>30000</v>
      </c>
      <c r="S24" s="69">
        <f t="shared" si="8"/>
        <v>30000</v>
      </c>
      <c r="T24" s="69">
        <f t="shared" si="8"/>
        <v>0</v>
      </c>
      <c r="U24" s="69">
        <f t="shared" si="8"/>
        <v>0</v>
      </c>
      <c r="V24" s="69">
        <f t="shared" si="8"/>
        <v>0</v>
      </c>
      <c r="W24" s="69">
        <f t="shared" si="8"/>
        <v>0</v>
      </c>
      <c r="X24" s="69">
        <f t="shared" si="8"/>
        <v>16010</v>
      </c>
      <c r="Y24" s="69">
        <f t="shared" si="8"/>
        <v>16010</v>
      </c>
      <c r="Z24" s="69">
        <f t="shared" si="8"/>
        <v>0</v>
      </c>
      <c r="AA24" s="69">
        <f t="shared" si="8"/>
        <v>0</v>
      </c>
      <c r="AB24" s="69">
        <f t="shared" si="8"/>
        <v>7793</v>
      </c>
      <c r="AC24" s="69">
        <f t="shared" si="8"/>
        <v>7793</v>
      </c>
      <c r="AD24" s="69">
        <f t="shared" si="8"/>
        <v>1480.1</v>
      </c>
      <c r="AE24" s="69">
        <f t="shared" si="8"/>
        <v>1480.1</v>
      </c>
      <c r="AF24" s="69">
        <f t="shared" si="8"/>
        <v>35764.6</v>
      </c>
      <c r="AG24" s="69">
        <f t="shared" si="8"/>
        <v>35764.6</v>
      </c>
      <c r="AH24" s="69">
        <f t="shared" si="8"/>
        <v>0</v>
      </c>
      <c r="AI24" s="69">
        <f t="shared" si="8"/>
        <v>0</v>
      </c>
      <c r="AJ24" s="69">
        <f t="shared" si="8"/>
        <v>0</v>
      </c>
      <c r="AK24" s="69">
        <f t="shared" si="8"/>
        <v>0</v>
      </c>
      <c r="AL24" s="69">
        <f t="shared" si="8"/>
        <v>2277</v>
      </c>
      <c r="AM24" s="69">
        <f t="shared" si="8"/>
        <v>2277</v>
      </c>
      <c r="AN24" s="69">
        <f t="shared" si="8"/>
        <v>0</v>
      </c>
      <c r="AO24" s="69">
        <f t="shared" si="8"/>
        <v>0</v>
      </c>
      <c r="AP24" s="69">
        <f t="shared" si="8"/>
        <v>15000</v>
      </c>
      <c r="AQ24" s="69">
        <f t="shared" si="8"/>
        <v>15000</v>
      </c>
      <c r="AR24" s="69">
        <f t="shared" si="8"/>
        <v>0</v>
      </c>
      <c r="AS24" s="69">
        <f t="shared" si="8"/>
        <v>0</v>
      </c>
      <c r="AT24" s="69">
        <f t="shared" si="8"/>
        <v>10000</v>
      </c>
      <c r="AU24" s="69">
        <f t="shared" si="8"/>
        <v>10000</v>
      </c>
      <c r="AV24" s="69">
        <f t="shared" si="8"/>
        <v>0</v>
      </c>
      <c r="AW24" s="69">
        <f t="shared" si="8"/>
        <v>0</v>
      </c>
      <c r="AX24" s="69">
        <f t="shared" si="8"/>
        <v>12000</v>
      </c>
      <c r="AY24" s="69">
        <f t="shared" si="8"/>
        <v>12000</v>
      </c>
      <c r="AZ24" s="69">
        <f t="shared" si="8"/>
        <v>0</v>
      </c>
      <c r="BA24" s="69">
        <f t="shared" si="8"/>
        <v>0</v>
      </c>
      <c r="BB24" s="69">
        <f t="shared" si="8"/>
        <v>46243.9</v>
      </c>
      <c r="BC24" s="69">
        <f t="shared" si="8"/>
        <v>46243.9</v>
      </c>
      <c r="BD24" s="69">
        <f t="shared" si="8"/>
        <v>13000</v>
      </c>
      <c r="BE24" s="69">
        <f t="shared" si="8"/>
        <v>13000</v>
      </c>
      <c r="BF24" s="69">
        <f t="shared" si="8"/>
        <v>24500</v>
      </c>
      <c r="BG24" s="69">
        <f t="shared" si="8"/>
        <v>24500</v>
      </c>
      <c r="BH24" s="69">
        <f t="shared" si="8"/>
        <v>0</v>
      </c>
      <c r="BI24" s="69">
        <f t="shared" si="8"/>
        <v>0</v>
      </c>
      <c r="BJ24" s="69">
        <f t="shared" si="8"/>
        <v>9999.1</v>
      </c>
      <c r="BK24" s="69">
        <f t="shared" si="8"/>
        <v>9999.1</v>
      </c>
      <c r="BL24" s="69">
        <f t="shared" si="8"/>
        <v>14595</v>
      </c>
      <c r="BM24" s="69">
        <f t="shared" si="8"/>
        <v>14595</v>
      </c>
      <c r="BN24" s="69">
        <f t="shared" si="8"/>
        <v>3985</v>
      </c>
      <c r="BO24" s="69">
        <f t="shared" si="8"/>
        <v>3985</v>
      </c>
      <c r="BP24" s="69">
        <f t="shared" si="8"/>
        <v>24433</v>
      </c>
      <c r="BQ24" s="69">
        <f t="shared" si="8"/>
        <v>24433</v>
      </c>
      <c r="BR24" s="69">
        <f t="shared" si="8"/>
        <v>0</v>
      </c>
      <c r="BS24" s="69">
        <f t="shared" si="8"/>
        <v>0</v>
      </c>
      <c r="BT24" s="69">
        <f t="shared" ref="BT24:BW24" si="9">BT29</f>
        <v>34550</v>
      </c>
      <c r="BU24" s="69">
        <f t="shared" si="9"/>
        <v>34550</v>
      </c>
      <c r="BV24" s="69">
        <f t="shared" si="9"/>
        <v>175000</v>
      </c>
      <c r="BW24" s="69">
        <f t="shared" si="9"/>
        <v>174868.2</v>
      </c>
    </row>
    <row r="25" spans="1:75" s="53" customFormat="1" ht="14">
      <c r="A25" s="336"/>
      <c r="B25" s="70"/>
      <c r="C25" s="219"/>
      <c r="D25" s="55" t="s">
        <v>179</v>
      </c>
      <c r="E25" s="69">
        <f>E31</f>
        <v>620861</v>
      </c>
      <c r="F25" s="244">
        <f t="shared" si="7"/>
        <v>129999.9</v>
      </c>
      <c r="G25" s="69">
        <f>G31</f>
        <v>490861</v>
      </c>
      <c r="H25" s="69">
        <f t="shared" ref="H25:BS25" si="10">H31</f>
        <v>0</v>
      </c>
      <c r="I25" s="69">
        <f t="shared" si="10"/>
        <v>0</v>
      </c>
      <c r="J25" s="69">
        <f t="shared" si="10"/>
        <v>90000</v>
      </c>
      <c r="K25" s="69">
        <f t="shared" si="10"/>
        <v>89999.9</v>
      </c>
      <c r="L25" s="69">
        <f t="shared" si="10"/>
        <v>0</v>
      </c>
      <c r="M25" s="69">
        <f t="shared" si="10"/>
        <v>0</v>
      </c>
      <c r="N25" s="69">
        <f t="shared" si="10"/>
        <v>0</v>
      </c>
      <c r="O25" s="69">
        <f t="shared" si="10"/>
        <v>0</v>
      </c>
      <c r="P25" s="69">
        <f t="shared" si="10"/>
        <v>0</v>
      </c>
      <c r="Q25" s="69">
        <f t="shared" si="10"/>
        <v>0</v>
      </c>
      <c r="R25" s="69">
        <f t="shared" si="10"/>
        <v>0</v>
      </c>
      <c r="S25" s="69">
        <f t="shared" si="10"/>
        <v>0</v>
      </c>
      <c r="T25" s="69">
        <f t="shared" si="10"/>
        <v>0</v>
      </c>
      <c r="U25" s="69">
        <f t="shared" si="10"/>
        <v>0</v>
      </c>
      <c r="V25" s="69">
        <f t="shared" si="10"/>
        <v>0</v>
      </c>
      <c r="W25" s="69">
        <f t="shared" si="10"/>
        <v>0</v>
      </c>
      <c r="X25" s="69">
        <f t="shared" si="10"/>
        <v>0</v>
      </c>
      <c r="Y25" s="69">
        <f t="shared" si="10"/>
        <v>0</v>
      </c>
      <c r="Z25" s="69">
        <f t="shared" si="10"/>
        <v>0</v>
      </c>
      <c r="AA25" s="69">
        <f t="shared" si="10"/>
        <v>0</v>
      </c>
      <c r="AB25" s="69">
        <f t="shared" si="10"/>
        <v>0</v>
      </c>
      <c r="AC25" s="69">
        <f t="shared" si="10"/>
        <v>0</v>
      </c>
      <c r="AD25" s="69">
        <f t="shared" si="10"/>
        <v>0</v>
      </c>
      <c r="AE25" s="69">
        <f t="shared" si="10"/>
        <v>0</v>
      </c>
      <c r="AF25" s="69">
        <f t="shared" si="10"/>
        <v>40000</v>
      </c>
      <c r="AG25" s="69">
        <f t="shared" si="10"/>
        <v>40000</v>
      </c>
      <c r="AH25" s="69">
        <f t="shared" si="10"/>
        <v>0</v>
      </c>
      <c r="AI25" s="69">
        <f t="shared" si="10"/>
        <v>0</v>
      </c>
      <c r="AJ25" s="69">
        <f t="shared" si="10"/>
        <v>0</v>
      </c>
      <c r="AK25" s="69">
        <f t="shared" si="10"/>
        <v>0</v>
      </c>
      <c r="AL25" s="69">
        <f t="shared" si="10"/>
        <v>0</v>
      </c>
      <c r="AM25" s="69">
        <f t="shared" si="10"/>
        <v>0</v>
      </c>
      <c r="AN25" s="69">
        <f t="shared" si="10"/>
        <v>0</v>
      </c>
      <c r="AO25" s="69">
        <f t="shared" si="10"/>
        <v>0</v>
      </c>
      <c r="AP25" s="69">
        <f t="shared" si="10"/>
        <v>0</v>
      </c>
      <c r="AQ25" s="69">
        <f t="shared" si="10"/>
        <v>0</v>
      </c>
      <c r="AR25" s="69">
        <f t="shared" si="10"/>
        <v>0</v>
      </c>
      <c r="AS25" s="69">
        <f t="shared" si="10"/>
        <v>0</v>
      </c>
      <c r="AT25" s="69">
        <f t="shared" si="10"/>
        <v>0</v>
      </c>
      <c r="AU25" s="69">
        <f t="shared" si="10"/>
        <v>0</v>
      </c>
      <c r="AV25" s="69">
        <f t="shared" si="10"/>
        <v>0</v>
      </c>
      <c r="AW25" s="69">
        <f t="shared" si="10"/>
        <v>0</v>
      </c>
      <c r="AX25" s="69">
        <f t="shared" si="10"/>
        <v>0</v>
      </c>
      <c r="AY25" s="69">
        <f t="shared" si="10"/>
        <v>0</v>
      </c>
      <c r="AZ25" s="69">
        <f t="shared" si="10"/>
        <v>0</v>
      </c>
      <c r="BA25" s="69">
        <f t="shared" si="10"/>
        <v>0</v>
      </c>
      <c r="BB25" s="69">
        <f t="shared" si="10"/>
        <v>0</v>
      </c>
      <c r="BC25" s="69">
        <f t="shared" si="10"/>
        <v>0</v>
      </c>
      <c r="BD25" s="69">
        <f t="shared" si="10"/>
        <v>0</v>
      </c>
      <c r="BE25" s="69">
        <f t="shared" si="10"/>
        <v>0</v>
      </c>
      <c r="BF25" s="69">
        <f t="shared" si="10"/>
        <v>0</v>
      </c>
      <c r="BG25" s="69">
        <f t="shared" si="10"/>
        <v>0</v>
      </c>
      <c r="BH25" s="69">
        <f t="shared" si="10"/>
        <v>0</v>
      </c>
      <c r="BI25" s="69">
        <f t="shared" si="10"/>
        <v>0</v>
      </c>
      <c r="BJ25" s="69">
        <f t="shared" si="10"/>
        <v>0</v>
      </c>
      <c r="BK25" s="69">
        <f t="shared" si="10"/>
        <v>0</v>
      </c>
      <c r="BL25" s="69">
        <f t="shared" si="10"/>
        <v>0</v>
      </c>
      <c r="BM25" s="69">
        <f t="shared" si="10"/>
        <v>0</v>
      </c>
      <c r="BN25" s="69">
        <f t="shared" si="10"/>
        <v>0</v>
      </c>
      <c r="BO25" s="69">
        <f t="shared" si="10"/>
        <v>0</v>
      </c>
      <c r="BP25" s="69">
        <f t="shared" si="10"/>
        <v>0</v>
      </c>
      <c r="BQ25" s="69">
        <f t="shared" si="10"/>
        <v>0</v>
      </c>
      <c r="BR25" s="69">
        <f t="shared" si="10"/>
        <v>0</v>
      </c>
      <c r="BS25" s="69">
        <f t="shared" si="10"/>
        <v>0</v>
      </c>
      <c r="BT25" s="69">
        <f t="shared" ref="BT25:BW25" si="11">BT31</f>
        <v>0</v>
      </c>
      <c r="BU25" s="69">
        <f t="shared" si="11"/>
        <v>0</v>
      </c>
      <c r="BV25" s="69">
        <f t="shared" si="11"/>
        <v>0</v>
      </c>
      <c r="BW25" s="69">
        <f t="shared" si="11"/>
        <v>0</v>
      </c>
    </row>
    <row r="26" spans="1:75" s="53" customFormat="1" ht="14">
      <c r="A26" s="336"/>
      <c r="B26" s="70"/>
      <c r="C26" s="219"/>
      <c r="D26" s="55" t="s">
        <v>303</v>
      </c>
      <c r="E26" s="69">
        <f>E30</f>
        <v>770000</v>
      </c>
      <c r="F26" s="244">
        <f t="shared" si="7"/>
        <v>768121.73871000006</v>
      </c>
      <c r="G26" s="69">
        <f>G30</f>
        <v>0</v>
      </c>
      <c r="H26" s="69">
        <f t="shared" ref="H26:BS26" si="12">H30</f>
        <v>40000</v>
      </c>
      <c r="I26" s="69">
        <f t="shared" si="12"/>
        <v>39930.138709999999</v>
      </c>
      <c r="J26" s="69">
        <f t="shared" si="12"/>
        <v>0</v>
      </c>
      <c r="K26" s="69">
        <f t="shared" si="12"/>
        <v>0</v>
      </c>
      <c r="L26" s="69">
        <f t="shared" si="12"/>
        <v>20000</v>
      </c>
      <c r="M26" s="69">
        <f t="shared" si="12"/>
        <v>20000</v>
      </c>
      <c r="N26" s="69">
        <f t="shared" si="12"/>
        <v>40000</v>
      </c>
      <c r="O26" s="69">
        <f t="shared" si="12"/>
        <v>40000</v>
      </c>
      <c r="P26" s="69">
        <f t="shared" si="12"/>
        <v>20000</v>
      </c>
      <c r="Q26" s="69">
        <f t="shared" si="12"/>
        <v>19987.5</v>
      </c>
      <c r="R26" s="69">
        <f t="shared" si="12"/>
        <v>20000</v>
      </c>
      <c r="S26" s="69">
        <f t="shared" si="12"/>
        <v>20000</v>
      </c>
      <c r="T26" s="69">
        <f t="shared" si="12"/>
        <v>20000</v>
      </c>
      <c r="U26" s="69">
        <f t="shared" si="12"/>
        <v>19900</v>
      </c>
      <c r="V26" s="69">
        <f t="shared" si="12"/>
        <v>20000</v>
      </c>
      <c r="W26" s="69">
        <f t="shared" si="12"/>
        <v>19961.5</v>
      </c>
      <c r="X26" s="69">
        <f t="shared" si="12"/>
        <v>20000</v>
      </c>
      <c r="Y26" s="69">
        <f t="shared" si="12"/>
        <v>19999.2</v>
      </c>
      <c r="Z26" s="69">
        <f t="shared" si="12"/>
        <v>20000</v>
      </c>
      <c r="AA26" s="69">
        <f t="shared" si="12"/>
        <v>20000</v>
      </c>
      <c r="AB26" s="69">
        <f t="shared" si="12"/>
        <v>20000</v>
      </c>
      <c r="AC26" s="69">
        <f t="shared" si="12"/>
        <v>20000</v>
      </c>
      <c r="AD26" s="69">
        <f t="shared" si="12"/>
        <v>20000</v>
      </c>
      <c r="AE26" s="69">
        <f t="shared" si="12"/>
        <v>19506.599999999999</v>
      </c>
      <c r="AF26" s="69">
        <f t="shared" si="12"/>
        <v>20000</v>
      </c>
      <c r="AG26" s="69">
        <f t="shared" si="12"/>
        <v>19958.7</v>
      </c>
      <c r="AH26" s="69">
        <f t="shared" si="12"/>
        <v>20000</v>
      </c>
      <c r="AI26" s="69">
        <f t="shared" si="12"/>
        <v>20000</v>
      </c>
      <c r="AJ26" s="69">
        <f t="shared" si="12"/>
        <v>20000</v>
      </c>
      <c r="AK26" s="69">
        <f t="shared" si="12"/>
        <v>19316.099999999999</v>
      </c>
      <c r="AL26" s="69">
        <f t="shared" si="12"/>
        <v>20000</v>
      </c>
      <c r="AM26" s="69">
        <f t="shared" si="12"/>
        <v>19998</v>
      </c>
      <c r="AN26" s="69">
        <f t="shared" si="12"/>
        <v>20000</v>
      </c>
      <c r="AO26" s="69">
        <f t="shared" si="12"/>
        <v>19984.099999999999</v>
      </c>
      <c r="AP26" s="69">
        <f t="shared" si="12"/>
        <v>20000</v>
      </c>
      <c r="AQ26" s="69">
        <f t="shared" si="12"/>
        <v>20000</v>
      </c>
      <c r="AR26" s="69">
        <f t="shared" si="12"/>
        <v>20000</v>
      </c>
      <c r="AS26" s="69">
        <f t="shared" si="12"/>
        <v>19687.599999999999</v>
      </c>
      <c r="AT26" s="69">
        <f t="shared" si="12"/>
        <v>20000</v>
      </c>
      <c r="AU26" s="69">
        <f t="shared" si="12"/>
        <v>20000</v>
      </c>
      <c r="AV26" s="69">
        <f t="shared" si="12"/>
        <v>20000</v>
      </c>
      <c r="AW26" s="69">
        <f t="shared" si="12"/>
        <v>20000</v>
      </c>
      <c r="AX26" s="69">
        <f t="shared" si="12"/>
        <v>30000</v>
      </c>
      <c r="AY26" s="69">
        <f t="shared" si="12"/>
        <v>29999</v>
      </c>
      <c r="AZ26" s="69">
        <f t="shared" si="12"/>
        <v>35000</v>
      </c>
      <c r="BA26" s="69">
        <f t="shared" si="12"/>
        <v>35000</v>
      </c>
      <c r="BB26" s="69">
        <f t="shared" si="12"/>
        <v>20000</v>
      </c>
      <c r="BC26" s="69">
        <f t="shared" si="12"/>
        <v>19913.900000000001</v>
      </c>
      <c r="BD26" s="69">
        <f t="shared" si="12"/>
        <v>40000</v>
      </c>
      <c r="BE26" s="69">
        <f t="shared" si="12"/>
        <v>40000</v>
      </c>
      <c r="BF26" s="69">
        <f t="shared" si="12"/>
        <v>50000</v>
      </c>
      <c r="BG26" s="69">
        <f t="shared" si="12"/>
        <v>50000</v>
      </c>
      <c r="BH26" s="69">
        <f t="shared" si="12"/>
        <v>35000</v>
      </c>
      <c r="BI26" s="69">
        <f t="shared" si="12"/>
        <v>34980.400000000001</v>
      </c>
      <c r="BJ26" s="69">
        <f t="shared" si="12"/>
        <v>20000</v>
      </c>
      <c r="BK26" s="69">
        <f t="shared" si="12"/>
        <v>20000</v>
      </c>
      <c r="BL26" s="69">
        <f t="shared" si="12"/>
        <v>20000</v>
      </c>
      <c r="BM26" s="69">
        <f t="shared" si="12"/>
        <v>19999.099999999999</v>
      </c>
      <c r="BN26" s="69">
        <f t="shared" si="12"/>
        <v>20000</v>
      </c>
      <c r="BO26" s="69">
        <f t="shared" si="12"/>
        <v>19999.900000000001</v>
      </c>
      <c r="BP26" s="69">
        <f t="shared" si="12"/>
        <v>20000</v>
      </c>
      <c r="BQ26" s="69">
        <f t="shared" si="12"/>
        <v>20000</v>
      </c>
      <c r="BR26" s="69">
        <f t="shared" si="12"/>
        <v>20000</v>
      </c>
      <c r="BS26" s="69">
        <f t="shared" si="12"/>
        <v>20000</v>
      </c>
      <c r="BT26" s="69">
        <f t="shared" ref="BT26:BW26" si="13">BT30</f>
        <v>20000</v>
      </c>
      <c r="BU26" s="69">
        <f t="shared" si="13"/>
        <v>20000</v>
      </c>
      <c r="BV26" s="69">
        <f t="shared" si="13"/>
        <v>0</v>
      </c>
      <c r="BW26" s="69">
        <f t="shared" si="13"/>
        <v>0</v>
      </c>
    </row>
    <row r="27" spans="1:75" s="53" customFormat="1" ht="14">
      <c r="A27" s="336"/>
      <c r="B27" s="70"/>
      <c r="C27" s="219"/>
      <c r="D27" s="55" t="s">
        <v>181</v>
      </c>
      <c r="E27" s="69">
        <f>E40</f>
        <v>2796552.9</v>
      </c>
      <c r="F27" s="244">
        <f t="shared" si="7"/>
        <v>2796552.9</v>
      </c>
      <c r="G27" s="69">
        <f>G40</f>
        <v>0</v>
      </c>
      <c r="H27" s="69">
        <f t="shared" ref="H27:BS27" si="14">H40</f>
        <v>0</v>
      </c>
      <c r="I27" s="69">
        <f t="shared" si="14"/>
        <v>0</v>
      </c>
      <c r="J27" s="69">
        <f t="shared" si="14"/>
        <v>0</v>
      </c>
      <c r="K27" s="69">
        <f t="shared" si="14"/>
        <v>0</v>
      </c>
      <c r="L27" s="69">
        <f t="shared" si="14"/>
        <v>0</v>
      </c>
      <c r="M27" s="69">
        <f t="shared" si="14"/>
        <v>0</v>
      </c>
      <c r="N27" s="69">
        <f t="shared" si="14"/>
        <v>0</v>
      </c>
      <c r="O27" s="69">
        <f t="shared" si="14"/>
        <v>0</v>
      </c>
      <c r="P27" s="69">
        <f t="shared" si="14"/>
        <v>0</v>
      </c>
      <c r="Q27" s="69">
        <f t="shared" si="14"/>
        <v>0</v>
      </c>
      <c r="R27" s="69">
        <f t="shared" si="14"/>
        <v>0</v>
      </c>
      <c r="S27" s="69">
        <f t="shared" si="14"/>
        <v>0</v>
      </c>
      <c r="T27" s="69">
        <f t="shared" si="14"/>
        <v>0</v>
      </c>
      <c r="U27" s="69">
        <f t="shared" si="14"/>
        <v>0</v>
      </c>
      <c r="V27" s="69">
        <f t="shared" si="14"/>
        <v>0</v>
      </c>
      <c r="W27" s="69">
        <f t="shared" si="14"/>
        <v>0</v>
      </c>
      <c r="X27" s="69">
        <f t="shared" si="14"/>
        <v>0</v>
      </c>
      <c r="Y27" s="69">
        <f t="shared" si="14"/>
        <v>0</v>
      </c>
      <c r="Z27" s="69">
        <f t="shared" si="14"/>
        <v>0</v>
      </c>
      <c r="AA27" s="69">
        <f t="shared" si="14"/>
        <v>0</v>
      </c>
      <c r="AB27" s="69">
        <f t="shared" si="14"/>
        <v>0</v>
      </c>
      <c r="AC27" s="69">
        <f t="shared" si="14"/>
        <v>0</v>
      </c>
      <c r="AD27" s="69">
        <f t="shared" si="14"/>
        <v>0</v>
      </c>
      <c r="AE27" s="69">
        <f t="shared" si="14"/>
        <v>0</v>
      </c>
      <c r="AF27" s="69">
        <f t="shared" si="14"/>
        <v>0</v>
      </c>
      <c r="AG27" s="69">
        <f t="shared" si="14"/>
        <v>0</v>
      </c>
      <c r="AH27" s="69">
        <f t="shared" si="14"/>
        <v>0</v>
      </c>
      <c r="AI27" s="69">
        <f t="shared" si="14"/>
        <v>0</v>
      </c>
      <c r="AJ27" s="69">
        <f t="shared" si="14"/>
        <v>0</v>
      </c>
      <c r="AK27" s="69">
        <f t="shared" si="14"/>
        <v>0</v>
      </c>
      <c r="AL27" s="69">
        <f t="shared" si="14"/>
        <v>0</v>
      </c>
      <c r="AM27" s="69">
        <f t="shared" si="14"/>
        <v>0</v>
      </c>
      <c r="AN27" s="69">
        <f t="shared" si="14"/>
        <v>0</v>
      </c>
      <c r="AO27" s="69">
        <f t="shared" si="14"/>
        <v>0</v>
      </c>
      <c r="AP27" s="69">
        <f t="shared" si="14"/>
        <v>0</v>
      </c>
      <c r="AQ27" s="69">
        <f t="shared" si="14"/>
        <v>0</v>
      </c>
      <c r="AR27" s="69">
        <f t="shared" si="14"/>
        <v>0</v>
      </c>
      <c r="AS27" s="69">
        <f t="shared" si="14"/>
        <v>0</v>
      </c>
      <c r="AT27" s="69">
        <f t="shared" si="14"/>
        <v>0</v>
      </c>
      <c r="AU27" s="69">
        <f t="shared" si="14"/>
        <v>0</v>
      </c>
      <c r="AV27" s="69">
        <f t="shared" si="14"/>
        <v>0</v>
      </c>
      <c r="AW27" s="69">
        <f t="shared" si="14"/>
        <v>0</v>
      </c>
      <c r="AX27" s="69">
        <f t="shared" si="14"/>
        <v>0</v>
      </c>
      <c r="AY27" s="69">
        <f t="shared" si="14"/>
        <v>0</v>
      </c>
      <c r="AZ27" s="69">
        <f t="shared" si="14"/>
        <v>0</v>
      </c>
      <c r="BA27" s="69">
        <f t="shared" si="14"/>
        <v>0</v>
      </c>
      <c r="BB27" s="69">
        <f t="shared" si="14"/>
        <v>0</v>
      </c>
      <c r="BC27" s="69">
        <f t="shared" si="14"/>
        <v>0</v>
      </c>
      <c r="BD27" s="69">
        <f t="shared" si="14"/>
        <v>0</v>
      </c>
      <c r="BE27" s="69">
        <f t="shared" si="14"/>
        <v>0</v>
      </c>
      <c r="BF27" s="69">
        <f t="shared" si="14"/>
        <v>0</v>
      </c>
      <c r="BG27" s="69">
        <f t="shared" si="14"/>
        <v>0</v>
      </c>
      <c r="BH27" s="69">
        <f t="shared" si="14"/>
        <v>0</v>
      </c>
      <c r="BI27" s="69">
        <f t="shared" si="14"/>
        <v>0</v>
      </c>
      <c r="BJ27" s="69">
        <f t="shared" si="14"/>
        <v>0</v>
      </c>
      <c r="BK27" s="69">
        <f t="shared" si="14"/>
        <v>0</v>
      </c>
      <c r="BL27" s="69">
        <f t="shared" si="14"/>
        <v>0</v>
      </c>
      <c r="BM27" s="69">
        <f t="shared" si="14"/>
        <v>0</v>
      </c>
      <c r="BN27" s="69">
        <f t="shared" si="14"/>
        <v>0</v>
      </c>
      <c r="BO27" s="69">
        <f t="shared" si="14"/>
        <v>0</v>
      </c>
      <c r="BP27" s="69">
        <f t="shared" si="14"/>
        <v>0</v>
      </c>
      <c r="BQ27" s="69">
        <f t="shared" si="14"/>
        <v>0</v>
      </c>
      <c r="BR27" s="69">
        <f t="shared" si="14"/>
        <v>0</v>
      </c>
      <c r="BS27" s="69">
        <f t="shared" si="14"/>
        <v>0</v>
      </c>
      <c r="BT27" s="69">
        <f t="shared" ref="BT27:BW27" si="15">BT40</f>
        <v>0</v>
      </c>
      <c r="BU27" s="69">
        <f t="shared" si="15"/>
        <v>0</v>
      </c>
      <c r="BV27" s="69">
        <f t="shared" si="15"/>
        <v>2796552.9</v>
      </c>
      <c r="BW27" s="69">
        <f t="shared" si="15"/>
        <v>2796552.9</v>
      </c>
    </row>
    <row r="28" spans="1:75" s="577" customFormat="1" ht="30">
      <c r="A28" s="572" t="s">
        <v>520</v>
      </c>
      <c r="B28" s="573" t="s">
        <v>154</v>
      </c>
      <c r="C28" s="574"/>
      <c r="D28" s="575"/>
      <c r="E28" s="571">
        <f>E29+E30+E31</f>
        <v>1958692.9</v>
      </c>
      <c r="F28" s="576">
        <f>F29+F30+F31</f>
        <v>1465821.4387099999</v>
      </c>
      <c r="G28" s="571">
        <f>G29+G30+G31</f>
        <v>490861.3</v>
      </c>
      <c r="H28" s="571">
        <f t="shared" ref="H28:BS28" si="16">H29+H30+H31</f>
        <v>69138</v>
      </c>
      <c r="I28" s="571">
        <f t="shared" si="16"/>
        <v>69068.138709999999</v>
      </c>
      <c r="J28" s="571">
        <f t="shared" si="16"/>
        <v>90000</v>
      </c>
      <c r="K28" s="571">
        <f t="shared" si="16"/>
        <v>89999.9</v>
      </c>
      <c r="L28" s="571">
        <f t="shared" si="16"/>
        <v>40000</v>
      </c>
      <c r="M28" s="571">
        <f t="shared" si="16"/>
        <v>40000</v>
      </c>
      <c r="N28" s="571">
        <f t="shared" si="16"/>
        <v>61700</v>
      </c>
      <c r="O28" s="571">
        <f t="shared" si="16"/>
        <v>61700</v>
      </c>
      <c r="P28" s="571">
        <f t="shared" si="16"/>
        <v>40362.9</v>
      </c>
      <c r="Q28" s="571">
        <f t="shared" si="16"/>
        <v>40350.400000000001</v>
      </c>
      <c r="R28" s="571">
        <f t="shared" si="16"/>
        <v>50000</v>
      </c>
      <c r="S28" s="571">
        <f t="shared" si="16"/>
        <v>50000</v>
      </c>
      <c r="T28" s="571">
        <f t="shared" si="16"/>
        <v>20000</v>
      </c>
      <c r="U28" s="571">
        <f t="shared" si="16"/>
        <v>19900</v>
      </c>
      <c r="V28" s="571">
        <f t="shared" si="16"/>
        <v>20000</v>
      </c>
      <c r="W28" s="571">
        <f t="shared" si="16"/>
        <v>19961.5</v>
      </c>
      <c r="X28" s="571">
        <f t="shared" si="16"/>
        <v>36010</v>
      </c>
      <c r="Y28" s="571">
        <f t="shared" si="16"/>
        <v>36009.199999999997</v>
      </c>
      <c r="Z28" s="571">
        <f t="shared" si="16"/>
        <v>20000</v>
      </c>
      <c r="AA28" s="571">
        <f t="shared" si="16"/>
        <v>20000</v>
      </c>
      <c r="AB28" s="571">
        <f t="shared" si="16"/>
        <v>27793</v>
      </c>
      <c r="AC28" s="571">
        <f t="shared" si="16"/>
        <v>27793</v>
      </c>
      <c r="AD28" s="571">
        <f t="shared" si="16"/>
        <v>21480.1</v>
      </c>
      <c r="AE28" s="571">
        <f t="shared" si="16"/>
        <v>20986.699999999997</v>
      </c>
      <c r="AF28" s="571">
        <f t="shared" si="16"/>
        <v>95764.6</v>
      </c>
      <c r="AG28" s="571">
        <f t="shared" si="16"/>
        <v>95723.3</v>
      </c>
      <c r="AH28" s="571">
        <f t="shared" si="16"/>
        <v>20000</v>
      </c>
      <c r="AI28" s="571">
        <f t="shared" si="16"/>
        <v>20000</v>
      </c>
      <c r="AJ28" s="571">
        <f t="shared" si="16"/>
        <v>20000</v>
      </c>
      <c r="AK28" s="571">
        <f t="shared" si="16"/>
        <v>19316.099999999999</v>
      </c>
      <c r="AL28" s="571">
        <f t="shared" si="16"/>
        <v>22277</v>
      </c>
      <c r="AM28" s="571">
        <f t="shared" si="16"/>
        <v>22275</v>
      </c>
      <c r="AN28" s="571">
        <f t="shared" si="16"/>
        <v>20000</v>
      </c>
      <c r="AO28" s="571">
        <f t="shared" si="16"/>
        <v>19984.099999999999</v>
      </c>
      <c r="AP28" s="571">
        <f t="shared" si="16"/>
        <v>35000</v>
      </c>
      <c r="AQ28" s="571">
        <f t="shared" si="16"/>
        <v>35000</v>
      </c>
      <c r="AR28" s="571">
        <f t="shared" si="16"/>
        <v>20000</v>
      </c>
      <c r="AS28" s="571">
        <f t="shared" si="16"/>
        <v>19687.599999999999</v>
      </c>
      <c r="AT28" s="571">
        <f t="shared" si="16"/>
        <v>30000</v>
      </c>
      <c r="AU28" s="571">
        <f t="shared" si="16"/>
        <v>30000</v>
      </c>
      <c r="AV28" s="571">
        <f t="shared" si="16"/>
        <v>20000</v>
      </c>
      <c r="AW28" s="571">
        <f t="shared" si="16"/>
        <v>20000</v>
      </c>
      <c r="AX28" s="571">
        <f t="shared" si="16"/>
        <v>42000</v>
      </c>
      <c r="AY28" s="571">
        <f t="shared" si="16"/>
        <v>41999</v>
      </c>
      <c r="AZ28" s="571">
        <f t="shared" si="16"/>
        <v>35000</v>
      </c>
      <c r="BA28" s="571">
        <f t="shared" si="16"/>
        <v>35000</v>
      </c>
      <c r="BB28" s="571">
        <f t="shared" si="16"/>
        <v>66243.899999999994</v>
      </c>
      <c r="BC28" s="571">
        <f t="shared" si="16"/>
        <v>66157.8</v>
      </c>
      <c r="BD28" s="571">
        <f t="shared" si="16"/>
        <v>53000</v>
      </c>
      <c r="BE28" s="571">
        <f t="shared" si="16"/>
        <v>53000</v>
      </c>
      <c r="BF28" s="571">
        <f t="shared" si="16"/>
        <v>74500</v>
      </c>
      <c r="BG28" s="571">
        <f t="shared" si="16"/>
        <v>74500</v>
      </c>
      <c r="BH28" s="571">
        <f t="shared" si="16"/>
        <v>35000</v>
      </c>
      <c r="BI28" s="571">
        <f t="shared" si="16"/>
        <v>34980.400000000001</v>
      </c>
      <c r="BJ28" s="571">
        <f t="shared" si="16"/>
        <v>29999.1</v>
      </c>
      <c r="BK28" s="571">
        <f t="shared" si="16"/>
        <v>29999.1</v>
      </c>
      <c r="BL28" s="571">
        <f t="shared" si="16"/>
        <v>34595</v>
      </c>
      <c r="BM28" s="571">
        <f t="shared" si="16"/>
        <v>34594.1</v>
      </c>
      <c r="BN28" s="571">
        <f t="shared" si="16"/>
        <v>23985</v>
      </c>
      <c r="BO28" s="571">
        <f t="shared" si="16"/>
        <v>23984.9</v>
      </c>
      <c r="BP28" s="571">
        <f t="shared" si="16"/>
        <v>44433</v>
      </c>
      <c r="BQ28" s="571">
        <f t="shared" si="16"/>
        <v>44433</v>
      </c>
      <c r="BR28" s="571">
        <f t="shared" si="16"/>
        <v>20000</v>
      </c>
      <c r="BS28" s="571">
        <f t="shared" si="16"/>
        <v>20000</v>
      </c>
      <c r="BT28" s="571">
        <f t="shared" ref="BT28:BW28" si="17">BT29+BT30+BT31</f>
        <v>54550</v>
      </c>
      <c r="BU28" s="571">
        <f t="shared" si="17"/>
        <v>54550</v>
      </c>
      <c r="BV28" s="571">
        <f t="shared" si="17"/>
        <v>175000</v>
      </c>
      <c r="BW28" s="571">
        <f t="shared" si="17"/>
        <v>174868.2</v>
      </c>
    </row>
    <row r="29" spans="1:75" s="53" customFormat="1" ht="14">
      <c r="A29" s="336"/>
      <c r="B29" s="70"/>
      <c r="C29" s="219"/>
      <c r="D29" s="55" t="s">
        <v>178</v>
      </c>
      <c r="E29" s="60">
        <f>E34</f>
        <v>567831.9</v>
      </c>
      <c r="F29" s="244">
        <f t="shared" ref="F29:F31" si="18">I29+K29+M29+O29+Q29+S29+U29+W29+Y29+AA29+AC29+AE29+AG29+AI29+AK29+AM29+AO29+AQ29+AS29+AU29+AW29+AY29+BA29+BC29+BE29+BG29+BI29+BK29+BM29+BO29+BQ29+BS29+BU29+BW29</f>
        <v>567699.80000000005</v>
      </c>
      <c r="G29" s="60">
        <f>G34</f>
        <v>0.3</v>
      </c>
      <c r="H29" s="60">
        <f>H34</f>
        <v>29138</v>
      </c>
      <c r="I29" s="60">
        <f t="shared" ref="I29:BT29" si="19">I34</f>
        <v>29138</v>
      </c>
      <c r="J29" s="60">
        <f t="shared" si="19"/>
        <v>0</v>
      </c>
      <c r="K29" s="60">
        <f t="shared" si="19"/>
        <v>0</v>
      </c>
      <c r="L29" s="60">
        <f t="shared" si="19"/>
        <v>20000</v>
      </c>
      <c r="M29" s="60">
        <f t="shared" si="19"/>
        <v>20000</v>
      </c>
      <c r="N29" s="60">
        <f t="shared" si="19"/>
        <v>21700</v>
      </c>
      <c r="O29" s="60">
        <f t="shared" si="19"/>
        <v>21700</v>
      </c>
      <c r="P29" s="60">
        <f t="shared" si="19"/>
        <v>20362.900000000001</v>
      </c>
      <c r="Q29" s="60">
        <f t="shared" si="19"/>
        <v>20362.900000000001</v>
      </c>
      <c r="R29" s="60">
        <f t="shared" si="19"/>
        <v>30000</v>
      </c>
      <c r="S29" s="60">
        <f t="shared" si="19"/>
        <v>30000</v>
      </c>
      <c r="T29" s="60">
        <f t="shared" si="19"/>
        <v>0</v>
      </c>
      <c r="U29" s="60">
        <f t="shared" si="19"/>
        <v>0</v>
      </c>
      <c r="V29" s="60">
        <f t="shared" si="19"/>
        <v>0</v>
      </c>
      <c r="W29" s="60">
        <f t="shared" si="19"/>
        <v>0</v>
      </c>
      <c r="X29" s="60">
        <f t="shared" si="19"/>
        <v>16010</v>
      </c>
      <c r="Y29" s="60">
        <f t="shared" si="19"/>
        <v>16010</v>
      </c>
      <c r="Z29" s="60">
        <f t="shared" si="19"/>
        <v>0</v>
      </c>
      <c r="AA29" s="60">
        <f t="shared" si="19"/>
        <v>0</v>
      </c>
      <c r="AB29" s="60">
        <f t="shared" si="19"/>
        <v>7793</v>
      </c>
      <c r="AC29" s="60">
        <f t="shared" si="19"/>
        <v>7793</v>
      </c>
      <c r="AD29" s="60">
        <f t="shared" si="19"/>
        <v>1480.1</v>
      </c>
      <c r="AE29" s="60">
        <f t="shared" si="19"/>
        <v>1480.1</v>
      </c>
      <c r="AF29" s="60">
        <f t="shared" si="19"/>
        <v>35764.6</v>
      </c>
      <c r="AG29" s="60">
        <f t="shared" si="19"/>
        <v>35764.6</v>
      </c>
      <c r="AH29" s="60">
        <f t="shared" si="19"/>
        <v>0</v>
      </c>
      <c r="AI29" s="60">
        <f t="shared" si="19"/>
        <v>0</v>
      </c>
      <c r="AJ29" s="60">
        <f t="shared" si="19"/>
        <v>0</v>
      </c>
      <c r="AK29" s="60">
        <f t="shared" si="19"/>
        <v>0</v>
      </c>
      <c r="AL29" s="60">
        <f t="shared" si="19"/>
        <v>2277</v>
      </c>
      <c r="AM29" s="60">
        <f t="shared" si="19"/>
        <v>2277</v>
      </c>
      <c r="AN29" s="60">
        <f t="shared" si="19"/>
        <v>0</v>
      </c>
      <c r="AO29" s="60">
        <f t="shared" si="19"/>
        <v>0</v>
      </c>
      <c r="AP29" s="60">
        <f t="shared" si="19"/>
        <v>15000</v>
      </c>
      <c r="AQ29" s="60">
        <f t="shared" si="19"/>
        <v>15000</v>
      </c>
      <c r="AR29" s="60">
        <f t="shared" si="19"/>
        <v>0</v>
      </c>
      <c r="AS29" s="60">
        <f t="shared" si="19"/>
        <v>0</v>
      </c>
      <c r="AT29" s="60">
        <f t="shared" si="19"/>
        <v>10000</v>
      </c>
      <c r="AU29" s="60">
        <f t="shared" si="19"/>
        <v>10000</v>
      </c>
      <c r="AV29" s="60">
        <f t="shared" si="19"/>
        <v>0</v>
      </c>
      <c r="AW29" s="60">
        <f t="shared" si="19"/>
        <v>0</v>
      </c>
      <c r="AX29" s="60">
        <f t="shared" si="19"/>
        <v>12000</v>
      </c>
      <c r="AY29" s="60">
        <f t="shared" si="19"/>
        <v>12000</v>
      </c>
      <c r="AZ29" s="60">
        <f t="shared" si="19"/>
        <v>0</v>
      </c>
      <c r="BA29" s="60">
        <f t="shared" si="19"/>
        <v>0</v>
      </c>
      <c r="BB29" s="60">
        <f t="shared" si="19"/>
        <v>46243.9</v>
      </c>
      <c r="BC29" s="60">
        <f t="shared" si="19"/>
        <v>46243.9</v>
      </c>
      <c r="BD29" s="60">
        <f t="shared" si="19"/>
        <v>13000</v>
      </c>
      <c r="BE29" s="60">
        <f t="shared" si="19"/>
        <v>13000</v>
      </c>
      <c r="BF29" s="60">
        <f t="shared" si="19"/>
        <v>24500</v>
      </c>
      <c r="BG29" s="60">
        <f t="shared" si="19"/>
        <v>24500</v>
      </c>
      <c r="BH29" s="60">
        <f t="shared" si="19"/>
        <v>0</v>
      </c>
      <c r="BI29" s="60">
        <f t="shared" si="19"/>
        <v>0</v>
      </c>
      <c r="BJ29" s="60">
        <f t="shared" si="19"/>
        <v>9999.1</v>
      </c>
      <c r="BK29" s="60">
        <f t="shared" si="19"/>
        <v>9999.1</v>
      </c>
      <c r="BL29" s="60">
        <f t="shared" si="19"/>
        <v>14595</v>
      </c>
      <c r="BM29" s="60">
        <f t="shared" si="19"/>
        <v>14595</v>
      </c>
      <c r="BN29" s="60">
        <f t="shared" si="19"/>
        <v>3985</v>
      </c>
      <c r="BO29" s="60">
        <f t="shared" si="19"/>
        <v>3985</v>
      </c>
      <c r="BP29" s="60">
        <f t="shared" si="19"/>
        <v>24433</v>
      </c>
      <c r="BQ29" s="60">
        <f t="shared" si="19"/>
        <v>24433</v>
      </c>
      <c r="BR29" s="60">
        <f t="shared" si="19"/>
        <v>0</v>
      </c>
      <c r="BS29" s="60">
        <f t="shared" si="19"/>
        <v>0</v>
      </c>
      <c r="BT29" s="60">
        <f t="shared" si="19"/>
        <v>34550</v>
      </c>
      <c r="BU29" s="60">
        <f t="shared" ref="BU29:BW29" si="20">BU34</f>
        <v>34550</v>
      </c>
      <c r="BV29" s="60">
        <f t="shared" si="20"/>
        <v>175000</v>
      </c>
      <c r="BW29" s="60">
        <f t="shared" si="20"/>
        <v>174868.2</v>
      </c>
    </row>
    <row r="30" spans="1:75" s="53" customFormat="1" ht="14">
      <c r="A30" s="336"/>
      <c r="B30" s="70"/>
      <c r="C30" s="219"/>
      <c r="D30" s="55" t="s">
        <v>303</v>
      </c>
      <c r="E30" s="69">
        <f>E36</f>
        <v>770000</v>
      </c>
      <c r="F30" s="244">
        <f t="shared" si="18"/>
        <v>768121.73871000006</v>
      </c>
      <c r="G30" s="69">
        <f>G36</f>
        <v>0</v>
      </c>
      <c r="H30" s="69">
        <f>H36</f>
        <v>40000</v>
      </c>
      <c r="I30" s="69">
        <f t="shared" ref="I30:BT30" si="21">I36</f>
        <v>39930.138709999999</v>
      </c>
      <c r="J30" s="69">
        <f t="shared" si="21"/>
        <v>0</v>
      </c>
      <c r="K30" s="69">
        <f t="shared" si="21"/>
        <v>0</v>
      </c>
      <c r="L30" s="69">
        <f t="shared" si="21"/>
        <v>20000</v>
      </c>
      <c r="M30" s="69">
        <f t="shared" si="21"/>
        <v>20000</v>
      </c>
      <c r="N30" s="69">
        <f t="shared" si="21"/>
        <v>40000</v>
      </c>
      <c r="O30" s="69">
        <f t="shared" si="21"/>
        <v>40000</v>
      </c>
      <c r="P30" s="69">
        <f t="shared" si="21"/>
        <v>20000</v>
      </c>
      <c r="Q30" s="69">
        <f t="shared" si="21"/>
        <v>19987.5</v>
      </c>
      <c r="R30" s="69">
        <f t="shared" si="21"/>
        <v>20000</v>
      </c>
      <c r="S30" s="69">
        <f t="shared" si="21"/>
        <v>20000</v>
      </c>
      <c r="T30" s="69">
        <f t="shared" si="21"/>
        <v>20000</v>
      </c>
      <c r="U30" s="69">
        <f t="shared" si="21"/>
        <v>19900</v>
      </c>
      <c r="V30" s="69">
        <f t="shared" si="21"/>
        <v>20000</v>
      </c>
      <c r="W30" s="69">
        <f t="shared" si="21"/>
        <v>19961.5</v>
      </c>
      <c r="X30" s="69">
        <f t="shared" si="21"/>
        <v>20000</v>
      </c>
      <c r="Y30" s="69">
        <f t="shared" si="21"/>
        <v>19999.2</v>
      </c>
      <c r="Z30" s="69">
        <f t="shared" si="21"/>
        <v>20000</v>
      </c>
      <c r="AA30" s="69">
        <f t="shared" si="21"/>
        <v>20000</v>
      </c>
      <c r="AB30" s="69">
        <f t="shared" si="21"/>
        <v>20000</v>
      </c>
      <c r="AC30" s="69">
        <f t="shared" si="21"/>
        <v>20000</v>
      </c>
      <c r="AD30" s="69">
        <f t="shared" si="21"/>
        <v>20000</v>
      </c>
      <c r="AE30" s="69">
        <f t="shared" si="21"/>
        <v>19506.599999999999</v>
      </c>
      <c r="AF30" s="69">
        <f t="shared" si="21"/>
        <v>20000</v>
      </c>
      <c r="AG30" s="69">
        <f t="shared" si="21"/>
        <v>19958.7</v>
      </c>
      <c r="AH30" s="69">
        <f t="shared" si="21"/>
        <v>20000</v>
      </c>
      <c r="AI30" s="69">
        <f t="shared" si="21"/>
        <v>20000</v>
      </c>
      <c r="AJ30" s="69">
        <f t="shared" si="21"/>
        <v>20000</v>
      </c>
      <c r="AK30" s="69">
        <f t="shared" si="21"/>
        <v>19316.099999999999</v>
      </c>
      <c r="AL30" s="69">
        <f t="shared" si="21"/>
        <v>20000</v>
      </c>
      <c r="AM30" s="69">
        <f t="shared" si="21"/>
        <v>19998</v>
      </c>
      <c r="AN30" s="69">
        <f t="shared" si="21"/>
        <v>20000</v>
      </c>
      <c r="AO30" s="69">
        <f t="shared" si="21"/>
        <v>19984.099999999999</v>
      </c>
      <c r="AP30" s="69">
        <f t="shared" si="21"/>
        <v>20000</v>
      </c>
      <c r="AQ30" s="69">
        <f t="shared" si="21"/>
        <v>20000</v>
      </c>
      <c r="AR30" s="69">
        <f t="shared" si="21"/>
        <v>20000</v>
      </c>
      <c r="AS30" s="69">
        <f t="shared" si="21"/>
        <v>19687.599999999999</v>
      </c>
      <c r="AT30" s="69">
        <f t="shared" si="21"/>
        <v>20000</v>
      </c>
      <c r="AU30" s="69">
        <f t="shared" si="21"/>
        <v>20000</v>
      </c>
      <c r="AV30" s="69">
        <f t="shared" si="21"/>
        <v>20000</v>
      </c>
      <c r="AW30" s="69">
        <f t="shared" si="21"/>
        <v>20000</v>
      </c>
      <c r="AX30" s="69">
        <f t="shared" si="21"/>
        <v>30000</v>
      </c>
      <c r="AY30" s="69">
        <f t="shared" si="21"/>
        <v>29999</v>
      </c>
      <c r="AZ30" s="69">
        <f t="shared" si="21"/>
        <v>35000</v>
      </c>
      <c r="BA30" s="69">
        <f t="shared" si="21"/>
        <v>35000</v>
      </c>
      <c r="BB30" s="69">
        <f t="shared" si="21"/>
        <v>20000</v>
      </c>
      <c r="BC30" s="69">
        <f t="shared" si="21"/>
        <v>19913.900000000001</v>
      </c>
      <c r="BD30" s="69">
        <f t="shared" si="21"/>
        <v>40000</v>
      </c>
      <c r="BE30" s="69">
        <f t="shared" si="21"/>
        <v>40000</v>
      </c>
      <c r="BF30" s="69">
        <f t="shared" si="21"/>
        <v>50000</v>
      </c>
      <c r="BG30" s="69">
        <f t="shared" si="21"/>
        <v>50000</v>
      </c>
      <c r="BH30" s="69">
        <f t="shared" si="21"/>
        <v>35000</v>
      </c>
      <c r="BI30" s="69">
        <f t="shared" si="21"/>
        <v>34980.400000000001</v>
      </c>
      <c r="BJ30" s="69">
        <f t="shared" si="21"/>
        <v>20000</v>
      </c>
      <c r="BK30" s="69">
        <f t="shared" si="21"/>
        <v>20000</v>
      </c>
      <c r="BL30" s="69">
        <f t="shared" si="21"/>
        <v>20000</v>
      </c>
      <c r="BM30" s="69">
        <f t="shared" si="21"/>
        <v>19999.099999999999</v>
      </c>
      <c r="BN30" s="69">
        <f t="shared" si="21"/>
        <v>20000</v>
      </c>
      <c r="BO30" s="69">
        <f t="shared" si="21"/>
        <v>19999.900000000001</v>
      </c>
      <c r="BP30" s="69">
        <f t="shared" si="21"/>
        <v>20000</v>
      </c>
      <c r="BQ30" s="69">
        <f t="shared" si="21"/>
        <v>20000</v>
      </c>
      <c r="BR30" s="69">
        <f t="shared" si="21"/>
        <v>20000</v>
      </c>
      <c r="BS30" s="69">
        <f t="shared" si="21"/>
        <v>20000</v>
      </c>
      <c r="BT30" s="69">
        <f t="shared" si="21"/>
        <v>20000</v>
      </c>
      <c r="BU30" s="69">
        <f t="shared" ref="BU30:BW30" si="22">BU36</f>
        <v>20000</v>
      </c>
      <c r="BV30" s="69">
        <f t="shared" si="22"/>
        <v>0</v>
      </c>
      <c r="BW30" s="69">
        <f t="shared" si="22"/>
        <v>0</v>
      </c>
    </row>
    <row r="31" spans="1:75" s="53" customFormat="1" ht="14">
      <c r="A31" s="336"/>
      <c r="B31" s="70"/>
      <c r="C31" s="219"/>
      <c r="D31" s="55" t="s">
        <v>179</v>
      </c>
      <c r="E31" s="69">
        <f>E37</f>
        <v>620861</v>
      </c>
      <c r="F31" s="244">
        <f t="shared" si="18"/>
        <v>129999.9</v>
      </c>
      <c r="G31" s="69">
        <f>G37</f>
        <v>490861</v>
      </c>
      <c r="H31" s="69">
        <f>H37</f>
        <v>0</v>
      </c>
      <c r="I31" s="69">
        <f t="shared" ref="I31:BT31" si="23">I37</f>
        <v>0</v>
      </c>
      <c r="J31" s="69">
        <f t="shared" si="23"/>
        <v>90000</v>
      </c>
      <c r="K31" s="69">
        <f t="shared" si="23"/>
        <v>89999.9</v>
      </c>
      <c r="L31" s="69">
        <f t="shared" si="23"/>
        <v>0</v>
      </c>
      <c r="M31" s="69">
        <f t="shared" si="23"/>
        <v>0</v>
      </c>
      <c r="N31" s="69">
        <f t="shared" si="23"/>
        <v>0</v>
      </c>
      <c r="O31" s="69">
        <f t="shared" si="23"/>
        <v>0</v>
      </c>
      <c r="P31" s="69">
        <f t="shared" si="23"/>
        <v>0</v>
      </c>
      <c r="Q31" s="69">
        <f t="shared" si="23"/>
        <v>0</v>
      </c>
      <c r="R31" s="69">
        <f t="shared" si="23"/>
        <v>0</v>
      </c>
      <c r="S31" s="69">
        <f t="shared" si="23"/>
        <v>0</v>
      </c>
      <c r="T31" s="69">
        <f t="shared" si="23"/>
        <v>0</v>
      </c>
      <c r="U31" s="69">
        <f t="shared" si="23"/>
        <v>0</v>
      </c>
      <c r="V31" s="69">
        <f t="shared" si="23"/>
        <v>0</v>
      </c>
      <c r="W31" s="69">
        <f t="shared" si="23"/>
        <v>0</v>
      </c>
      <c r="X31" s="69">
        <f t="shared" si="23"/>
        <v>0</v>
      </c>
      <c r="Y31" s="69">
        <f t="shared" si="23"/>
        <v>0</v>
      </c>
      <c r="Z31" s="69">
        <f t="shared" si="23"/>
        <v>0</v>
      </c>
      <c r="AA31" s="69">
        <f t="shared" si="23"/>
        <v>0</v>
      </c>
      <c r="AB31" s="69">
        <f t="shared" si="23"/>
        <v>0</v>
      </c>
      <c r="AC31" s="69">
        <f t="shared" si="23"/>
        <v>0</v>
      </c>
      <c r="AD31" s="69">
        <f t="shared" si="23"/>
        <v>0</v>
      </c>
      <c r="AE31" s="69">
        <f t="shared" si="23"/>
        <v>0</v>
      </c>
      <c r="AF31" s="69">
        <f t="shared" si="23"/>
        <v>40000</v>
      </c>
      <c r="AG31" s="69">
        <f t="shared" si="23"/>
        <v>40000</v>
      </c>
      <c r="AH31" s="69">
        <f t="shared" si="23"/>
        <v>0</v>
      </c>
      <c r="AI31" s="69">
        <f t="shared" si="23"/>
        <v>0</v>
      </c>
      <c r="AJ31" s="69">
        <f t="shared" si="23"/>
        <v>0</v>
      </c>
      <c r="AK31" s="69">
        <f t="shared" si="23"/>
        <v>0</v>
      </c>
      <c r="AL31" s="69">
        <f t="shared" si="23"/>
        <v>0</v>
      </c>
      <c r="AM31" s="69">
        <f t="shared" si="23"/>
        <v>0</v>
      </c>
      <c r="AN31" s="69">
        <f t="shared" si="23"/>
        <v>0</v>
      </c>
      <c r="AO31" s="69">
        <f t="shared" si="23"/>
        <v>0</v>
      </c>
      <c r="AP31" s="69">
        <f t="shared" si="23"/>
        <v>0</v>
      </c>
      <c r="AQ31" s="69">
        <f t="shared" si="23"/>
        <v>0</v>
      </c>
      <c r="AR31" s="69">
        <f t="shared" si="23"/>
        <v>0</v>
      </c>
      <c r="AS31" s="69">
        <f t="shared" si="23"/>
        <v>0</v>
      </c>
      <c r="AT31" s="69">
        <f t="shared" si="23"/>
        <v>0</v>
      </c>
      <c r="AU31" s="69">
        <f t="shared" si="23"/>
        <v>0</v>
      </c>
      <c r="AV31" s="69">
        <f t="shared" si="23"/>
        <v>0</v>
      </c>
      <c r="AW31" s="69">
        <f t="shared" si="23"/>
        <v>0</v>
      </c>
      <c r="AX31" s="69">
        <f t="shared" si="23"/>
        <v>0</v>
      </c>
      <c r="AY31" s="69">
        <f t="shared" si="23"/>
        <v>0</v>
      </c>
      <c r="AZ31" s="69">
        <f t="shared" si="23"/>
        <v>0</v>
      </c>
      <c r="BA31" s="69">
        <f t="shared" si="23"/>
        <v>0</v>
      </c>
      <c r="BB31" s="69">
        <f t="shared" si="23"/>
        <v>0</v>
      </c>
      <c r="BC31" s="69">
        <f t="shared" si="23"/>
        <v>0</v>
      </c>
      <c r="BD31" s="69">
        <f t="shared" si="23"/>
        <v>0</v>
      </c>
      <c r="BE31" s="69">
        <f t="shared" si="23"/>
        <v>0</v>
      </c>
      <c r="BF31" s="69">
        <f t="shared" si="23"/>
        <v>0</v>
      </c>
      <c r="BG31" s="69">
        <f t="shared" si="23"/>
        <v>0</v>
      </c>
      <c r="BH31" s="69">
        <f t="shared" si="23"/>
        <v>0</v>
      </c>
      <c r="BI31" s="69">
        <f t="shared" si="23"/>
        <v>0</v>
      </c>
      <c r="BJ31" s="69">
        <f t="shared" si="23"/>
        <v>0</v>
      </c>
      <c r="BK31" s="69">
        <f t="shared" si="23"/>
        <v>0</v>
      </c>
      <c r="BL31" s="69">
        <f t="shared" si="23"/>
        <v>0</v>
      </c>
      <c r="BM31" s="69">
        <f t="shared" si="23"/>
        <v>0</v>
      </c>
      <c r="BN31" s="69">
        <f t="shared" si="23"/>
        <v>0</v>
      </c>
      <c r="BO31" s="69">
        <f t="shared" si="23"/>
        <v>0</v>
      </c>
      <c r="BP31" s="69">
        <f t="shared" si="23"/>
        <v>0</v>
      </c>
      <c r="BQ31" s="69">
        <f t="shared" si="23"/>
        <v>0</v>
      </c>
      <c r="BR31" s="69">
        <f t="shared" si="23"/>
        <v>0</v>
      </c>
      <c r="BS31" s="69">
        <f t="shared" si="23"/>
        <v>0</v>
      </c>
      <c r="BT31" s="69">
        <f t="shared" si="23"/>
        <v>0</v>
      </c>
      <c r="BU31" s="69">
        <f t="shared" ref="BU31:BW31" si="24">BU37</f>
        <v>0</v>
      </c>
      <c r="BV31" s="69">
        <f t="shared" si="24"/>
        <v>0</v>
      </c>
      <c r="BW31" s="69">
        <f t="shared" si="24"/>
        <v>0</v>
      </c>
    </row>
    <row r="32" spans="1:75" s="53" customFormat="1">
      <c r="A32" s="227"/>
      <c r="B32" s="66" t="s">
        <v>6</v>
      </c>
      <c r="C32" s="215"/>
      <c r="D32" s="63"/>
      <c r="E32" s="236"/>
      <c r="F32" s="71"/>
      <c r="G32" s="71"/>
      <c r="H32" s="71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</row>
    <row r="33" spans="1:75" s="53" customFormat="1" ht="39.5" customHeight="1">
      <c r="A33" s="227" t="s">
        <v>88</v>
      </c>
      <c r="B33" s="68" t="s">
        <v>505</v>
      </c>
      <c r="C33" s="218" t="s">
        <v>443</v>
      </c>
      <c r="D33" s="63"/>
      <c r="E33" s="236">
        <v>0</v>
      </c>
      <c r="F33" s="71">
        <f t="shared" ref="F33" si="25">SUM(I33:BW33)</f>
        <v>0</v>
      </c>
      <c r="G33" s="71">
        <v>0</v>
      </c>
      <c r="H33" s="71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</row>
    <row r="34" spans="1:75" s="53" customFormat="1" ht="225">
      <c r="A34" s="227" t="s">
        <v>89</v>
      </c>
      <c r="B34" s="68" t="s">
        <v>444</v>
      </c>
      <c r="C34" s="68" t="s">
        <v>444</v>
      </c>
      <c r="D34" s="63" t="s">
        <v>178</v>
      </c>
      <c r="E34" s="244">
        <v>567831.9</v>
      </c>
      <c r="F34" s="69">
        <f>I34+K34+M34+O34+Q34+S34+U34+W34+Y34+AA34+AC34+AE34+AG34+AI34+AK34+AM34+AO34+AQ34+AS34+AU34+AW34+AY34+BA34+BC34+BE34+BG34+BI34+BK34+BM34+BO34+BQ34+BS34+BU34+BW34</f>
        <v>567699.80000000005</v>
      </c>
      <c r="G34" s="71">
        <v>0.3</v>
      </c>
      <c r="H34" s="72">
        <v>29138</v>
      </c>
      <c r="I34" s="72">
        <v>29138</v>
      </c>
      <c r="J34" s="72">
        <v>0</v>
      </c>
      <c r="K34" s="72">
        <v>0</v>
      </c>
      <c r="L34" s="72">
        <v>20000</v>
      </c>
      <c r="M34" s="72">
        <v>20000</v>
      </c>
      <c r="N34" s="72">
        <v>21700</v>
      </c>
      <c r="O34" s="72">
        <v>21700</v>
      </c>
      <c r="P34" s="72">
        <v>20362.900000000001</v>
      </c>
      <c r="Q34" s="72">
        <v>20362.900000000001</v>
      </c>
      <c r="R34" s="72">
        <v>30000</v>
      </c>
      <c r="S34" s="72">
        <v>30000</v>
      </c>
      <c r="T34" s="72">
        <v>0</v>
      </c>
      <c r="U34" s="72">
        <v>0</v>
      </c>
      <c r="V34" s="72">
        <v>0</v>
      </c>
      <c r="W34" s="72">
        <v>0</v>
      </c>
      <c r="X34" s="72">
        <v>16010</v>
      </c>
      <c r="Y34" s="72">
        <v>16010</v>
      </c>
      <c r="Z34" s="72">
        <v>0</v>
      </c>
      <c r="AA34" s="72">
        <v>0</v>
      </c>
      <c r="AB34" s="72">
        <v>7793</v>
      </c>
      <c r="AC34" s="72">
        <v>7793</v>
      </c>
      <c r="AD34" s="72">
        <v>1480.1</v>
      </c>
      <c r="AE34" s="72">
        <v>1480.1</v>
      </c>
      <c r="AF34" s="72">
        <v>35764.6</v>
      </c>
      <c r="AG34" s="72">
        <v>35764.6</v>
      </c>
      <c r="AH34" s="72">
        <v>0</v>
      </c>
      <c r="AI34" s="72">
        <v>0</v>
      </c>
      <c r="AJ34" s="72">
        <v>0</v>
      </c>
      <c r="AK34" s="72">
        <v>0</v>
      </c>
      <c r="AL34" s="72">
        <v>2277</v>
      </c>
      <c r="AM34" s="72">
        <v>2277</v>
      </c>
      <c r="AN34" s="72">
        <v>0</v>
      </c>
      <c r="AO34" s="72">
        <v>0</v>
      </c>
      <c r="AP34" s="72">
        <v>15000</v>
      </c>
      <c r="AQ34" s="72">
        <v>15000</v>
      </c>
      <c r="AR34" s="72">
        <v>0</v>
      </c>
      <c r="AS34" s="72">
        <v>0</v>
      </c>
      <c r="AT34" s="72">
        <v>10000</v>
      </c>
      <c r="AU34" s="72">
        <v>10000</v>
      </c>
      <c r="AV34" s="72">
        <v>0</v>
      </c>
      <c r="AW34" s="72">
        <v>0</v>
      </c>
      <c r="AX34" s="72">
        <v>12000</v>
      </c>
      <c r="AY34" s="72">
        <v>12000</v>
      </c>
      <c r="AZ34" s="72">
        <v>0</v>
      </c>
      <c r="BA34" s="72">
        <v>0</v>
      </c>
      <c r="BB34" s="72">
        <v>46243.9</v>
      </c>
      <c r="BC34" s="72">
        <v>46243.9</v>
      </c>
      <c r="BD34" s="72">
        <v>13000</v>
      </c>
      <c r="BE34" s="72">
        <v>13000</v>
      </c>
      <c r="BF34" s="72">
        <v>24500</v>
      </c>
      <c r="BG34" s="72">
        <v>24500</v>
      </c>
      <c r="BH34" s="72">
        <v>0</v>
      </c>
      <c r="BI34" s="72">
        <v>0</v>
      </c>
      <c r="BJ34" s="72">
        <v>9999.1</v>
      </c>
      <c r="BK34" s="72">
        <v>9999.1</v>
      </c>
      <c r="BL34" s="72">
        <v>14595</v>
      </c>
      <c r="BM34" s="72">
        <v>14595</v>
      </c>
      <c r="BN34" s="72">
        <v>3985</v>
      </c>
      <c r="BO34" s="72">
        <v>3985</v>
      </c>
      <c r="BP34" s="72">
        <v>24433</v>
      </c>
      <c r="BQ34" s="72">
        <v>24433</v>
      </c>
      <c r="BR34" s="72">
        <v>0</v>
      </c>
      <c r="BS34" s="72">
        <v>0</v>
      </c>
      <c r="BT34" s="72">
        <v>34550</v>
      </c>
      <c r="BU34" s="72">
        <v>34550</v>
      </c>
      <c r="BV34" s="72">
        <v>175000</v>
      </c>
      <c r="BW34" s="72">
        <v>174868.2</v>
      </c>
    </row>
    <row r="35" spans="1:75" s="53" customFormat="1" ht="14">
      <c r="A35" s="336"/>
      <c r="B35" s="68"/>
      <c r="C35" s="218"/>
      <c r="D35" s="63"/>
      <c r="E35" s="236"/>
      <c r="F35" s="71"/>
      <c r="G35" s="71"/>
      <c r="H35" s="71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</row>
    <row r="36" spans="1:75" s="53" customFormat="1" ht="59" customHeight="1">
      <c r="A36" s="227" t="s">
        <v>131</v>
      </c>
      <c r="B36" s="218" t="s">
        <v>445</v>
      </c>
      <c r="C36" s="218" t="s">
        <v>445</v>
      </c>
      <c r="D36" s="63" t="s">
        <v>302</v>
      </c>
      <c r="E36" s="71">
        <f>H36+J36+L36+N36+P36+R36+T36+V36+X36+Z36+AB36+AD36+AF36+AH36+AJ36+AL36+AN36+AP36+AR36+AT36+AV36+AX36+AZ36+BB36+BD36+BF36+BH36+BJ36+BL36+BN36+BP36+BR36+BT36+BV36</f>
        <v>770000</v>
      </c>
      <c r="F36" s="69">
        <f>I36+K36+M36+O36+Q36+S36+U36+W36+Y36+AA36+AC36+AE36+AG36+AI36+AK36+AM36+AO36+AQ36+AS36+AU36+AW36+AY36+BA36+BC36+BE36+BG36+BI36+BK36+BM36+BO36+BQ36+BS36+BU36+BW36</f>
        <v>768121.73871000006</v>
      </c>
      <c r="G36" s="71">
        <v>0</v>
      </c>
      <c r="H36" s="71">
        <v>40000</v>
      </c>
      <c r="I36" s="72">
        <v>39930.138709999999</v>
      </c>
      <c r="J36" s="72">
        <v>0</v>
      </c>
      <c r="K36" s="72">
        <v>0</v>
      </c>
      <c r="L36" s="72">
        <v>20000</v>
      </c>
      <c r="M36" s="72">
        <v>20000</v>
      </c>
      <c r="N36" s="60">
        <v>40000</v>
      </c>
      <c r="O36" s="72">
        <v>40000</v>
      </c>
      <c r="P36" s="72">
        <v>20000</v>
      </c>
      <c r="Q36" s="72">
        <v>19987.5</v>
      </c>
      <c r="R36" s="72">
        <v>20000</v>
      </c>
      <c r="S36" s="72">
        <v>20000</v>
      </c>
      <c r="T36" s="72">
        <v>20000</v>
      </c>
      <c r="U36" s="72">
        <v>19900</v>
      </c>
      <c r="V36" s="72">
        <v>20000</v>
      </c>
      <c r="W36" s="72">
        <v>19961.5</v>
      </c>
      <c r="X36" s="72">
        <v>20000</v>
      </c>
      <c r="Y36" s="72">
        <v>19999.2</v>
      </c>
      <c r="Z36" s="72">
        <v>20000</v>
      </c>
      <c r="AA36" s="72">
        <v>20000</v>
      </c>
      <c r="AB36" s="72">
        <v>20000</v>
      </c>
      <c r="AC36" s="72">
        <v>20000</v>
      </c>
      <c r="AD36" s="72">
        <v>20000</v>
      </c>
      <c r="AE36" s="72">
        <v>19506.599999999999</v>
      </c>
      <c r="AF36" s="72">
        <v>20000</v>
      </c>
      <c r="AG36" s="72">
        <v>19958.7</v>
      </c>
      <c r="AH36" s="72">
        <v>20000</v>
      </c>
      <c r="AI36" s="72">
        <v>20000</v>
      </c>
      <c r="AJ36" s="72">
        <v>20000</v>
      </c>
      <c r="AK36" s="72">
        <v>19316.099999999999</v>
      </c>
      <c r="AL36" s="72">
        <v>20000</v>
      </c>
      <c r="AM36" s="72">
        <v>19998</v>
      </c>
      <c r="AN36" s="72">
        <v>20000</v>
      </c>
      <c r="AO36" s="72">
        <v>19984.099999999999</v>
      </c>
      <c r="AP36" s="72">
        <v>20000</v>
      </c>
      <c r="AQ36" s="72">
        <v>20000</v>
      </c>
      <c r="AR36" s="72">
        <v>20000</v>
      </c>
      <c r="AS36" s="72">
        <v>19687.599999999999</v>
      </c>
      <c r="AT36" s="72">
        <v>20000</v>
      </c>
      <c r="AU36" s="72">
        <v>20000</v>
      </c>
      <c r="AV36" s="72">
        <v>20000</v>
      </c>
      <c r="AW36" s="72">
        <v>20000</v>
      </c>
      <c r="AX36" s="72">
        <v>30000</v>
      </c>
      <c r="AY36" s="72">
        <v>29999</v>
      </c>
      <c r="AZ36" s="72">
        <v>35000</v>
      </c>
      <c r="BA36" s="72">
        <v>35000</v>
      </c>
      <c r="BB36" s="72">
        <v>20000</v>
      </c>
      <c r="BC36" s="72">
        <v>19913.900000000001</v>
      </c>
      <c r="BD36" s="72">
        <v>40000</v>
      </c>
      <c r="BE36" s="72">
        <v>40000</v>
      </c>
      <c r="BF36" s="72">
        <v>50000</v>
      </c>
      <c r="BG36" s="72">
        <v>50000</v>
      </c>
      <c r="BH36" s="72">
        <v>35000</v>
      </c>
      <c r="BI36" s="72">
        <v>34980.400000000001</v>
      </c>
      <c r="BJ36" s="72">
        <v>20000</v>
      </c>
      <c r="BK36" s="72">
        <v>20000</v>
      </c>
      <c r="BL36" s="72">
        <v>20000</v>
      </c>
      <c r="BM36" s="72">
        <v>19999.099999999999</v>
      </c>
      <c r="BN36" s="72">
        <v>20000</v>
      </c>
      <c r="BO36" s="72">
        <v>19999.900000000001</v>
      </c>
      <c r="BP36" s="72">
        <v>20000</v>
      </c>
      <c r="BQ36" s="72">
        <v>20000</v>
      </c>
      <c r="BR36" s="72">
        <v>20000</v>
      </c>
      <c r="BS36" s="72">
        <v>20000</v>
      </c>
      <c r="BT36" s="72">
        <v>20000</v>
      </c>
      <c r="BU36" s="72">
        <v>20000</v>
      </c>
      <c r="BV36" s="72">
        <v>0</v>
      </c>
      <c r="BW36" s="72">
        <v>0</v>
      </c>
    </row>
    <row r="37" spans="1:75" s="53" customFormat="1" ht="74" customHeight="1">
      <c r="A37" s="804" t="s">
        <v>168</v>
      </c>
      <c r="B37" s="68" t="s">
        <v>446</v>
      </c>
      <c r="C37" s="68" t="s">
        <v>446</v>
      </c>
      <c r="D37" s="63" t="s">
        <v>179</v>
      </c>
      <c r="E37" s="71">
        <f>G37+H37+J37+L37+N37+N37+P37+R37+T37+V37+X37+Z37+AB37+AD37+AF37+AH37+AJ37+AL37+AN37+AP37+AR37+AT37+AV37+AX37+AZ37+BB37+BD37+BF37+BH37+BJ37+BL37+BN37+BP37+BR37+BT37+BV37</f>
        <v>620861</v>
      </c>
      <c r="F37" s="71">
        <f>I37+K37+M37+O37+Q37+S37+U37+W37+Y37+AA37+AC37+AE37+AG37+AI37+AK37+AM37+AO37+AQ37+AS37+AU37+AW37+AY37+BA37+BC37+BE37+BG37+BI37+BK37+BM37+BO37+BQ37+BS37+BU37+BW37</f>
        <v>129999.9</v>
      </c>
      <c r="G37" s="71">
        <v>490861</v>
      </c>
      <c r="H37" s="71"/>
      <c r="I37" s="72"/>
      <c r="J37" s="72">
        <v>90000</v>
      </c>
      <c r="K37" s="72">
        <v>89999.9</v>
      </c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>
        <v>40000</v>
      </c>
      <c r="AG37" s="72">
        <v>40000</v>
      </c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</row>
    <row r="38" spans="1:75" s="53" customFormat="1">
      <c r="A38" s="815"/>
      <c r="B38" s="68" t="s">
        <v>6</v>
      </c>
      <c r="C38" s="68" t="s">
        <v>6</v>
      </c>
      <c r="D38" s="63"/>
      <c r="E38" s="236"/>
      <c r="F38" s="71"/>
      <c r="G38" s="71"/>
      <c r="H38" s="71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</row>
    <row r="39" spans="1:75" s="53" customFormat="1" ht="122.5" customHeight="1">
      <c r="A39" s="806"/>
      <c r="B39" s="68" t="s">
        <v>447</v>
      </c>
      <c r="C39" s="68" t="s">
        <v>447</v>
      </c>
      <c r="D39" s="63"/>
      <c r="E39" s="236"/>
      <c r="F39" s="71">
        <f>SUM(I39:BW39)</f>
        <v>0</v>
      </c>
      <c r="G39" s="71"/>
      <c r="H39" s="71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</row>
    <row r="40" spans="1:75" s="577" customFormat="1" ht="60">
      <c r="A40" s="804" t="s">
        <v>521</v>
      </c>
      <c r="B40" s="578" t="s">
        <v>180</v>
      </c>
      <c r="C40" s="579" t="s">
        <v>519</v>
      </c>
      <c r="D40" s="575" t="s">
        <v>181</v>
      </c>
      <c r="E40" s="580">
        <f>E42+E44</f>
        <v>2796552.9</v>
      </c>
      <c r="F40" s="580">
        <f>F42+F44</f>
        <v>2796552.9</v>
      </c>
      <c r="G40" s="580">
        <f>G42+G44</f>
        <v>0</v>
      </c>
      <c r="H40" s="580"/>
      <c r="I40" s="581">
        <f>I42+I44</f>
        <v>0</v>
      </c>
      <c r="J40" s="581"/>
      <c r="K40" s="581">
        <f t="shared" ref="K40:BU40" si="26">K42+K44</f>
        <v>0</v>
      </c>
      <c r="L40" s="581"/>
      <c r="M40" s="581">
        <f t="shared" si="26"/>
        <v>0</v>
      </c>
      <c r="N40" s="581"/>
      <c r="O40" s="581">
        <f t="shared" si="26"/>
        <v>0</v>
      </c>
      <c r="P40" s="581"/>
      <c r="Q40" s="581">
        <f t="shared" si="26"/>
        <v>0</v>
      </c>
      <c r="R40" s="581"/>
      <c r="S40" s="581">
        <f t="shared" si="26"/>
        <v>0</v>
      </c>
      <c r="T40" s="581"/>
      <c r="U40" s="581">
        <f t="shared" si="26"/>
        <v>0</v>
      </c>
      <c r="V40" s="581"/>
      <c r="W40" s="581">
        <f t="shared" si="26"/>
        <v>0</v>
      </c>
      <c r="X40" s="581"/>
      <c r="Y40" s="581">
        <f t="shared" si="26"/>
        <v>0</v>
      </c>
      <c r="Z40" s="581"/>
      <c r="AA40" s="581">
        <f t="shared" si="26"/>
        <v>0</v>
      </c>
      <c r="AB40" s="581"/>
      <c r="AC40" s="581">
        <f t="shared" si="26"/>
        <v>0</v>
      </c>
      <c r="AD40" s="581"/>
      <c r="AE40" s="581">
        <f t="shared" si="26"/>
        <v>0</v>
      </c>
      <c r="AF40" s="581"/>
      <c r="AG40" s="581">
        <f t="shared" si="26"/>
        <v>0</v>
      </c>
      <c r="AH40" s="581"/>
      <c r="AI40" s="581">
        <f t="shared" si="26"/>
        <v>0</v>
      </c>
      <c r="AJ40" s="581"/>
      <c r="AK40" s="581">
        <f t="shared" si="26"/>
        <v>0</v>
      </c>
      <c r="AL40" s="581"/>
      <c r="AM40" s="581">
        <f t="shared" si="26"/>
        <v>0</v>
      </c>
      <c r="AN40" s="581"/>
      <c r="AO40" s="581">
        <f t="shared" si="26"/>
        <v>0</v>
      </c>
      <c r="AP40" s="581"/>
      <c r="AQ40" s="581">
        <f t="shared" si="26"/>
        <v>0</v>
      </c>
      <c r="AR40" s="581"/>
      <c r="AS40" s="581">
        <f t="shared" si="26"/>
        <v>0</v>
      </c>
      <c r="AT40" s="581"/>
      <c r="AU40" s="581">
        <f t="shared" si="26"/>
        <v>0</v>
      </c>
      <c r="AV40" s="581"/>
      <c r="AW40" s="581">
        <f t="shared" si="26"/>
        <v>0</v>
      </c>
      <c r="AX40" s="581"/>
      <c r="AY40" s="581">
        <f t="shared" si="26"/>
        <v>0</v>
      </c>
      <c r="AZ40" s="581"/>
      <c r="BA40" s="581">
        <f t="shared" si="26"/>
        <v>0</v>
      </c>
      <c r="BB40" s="581"/>
      <c r="BC40" s="581">
        <f t="shared" si="26"/>
        <v>0</v>
      </c>
      <c r="BD40" s="581"/>
      <c r="BE40" s="581">
        <f t="shared" si="26"/>
        <v>0</v>
      </c>
      <c r="BF40" s="581"/>
      <c r="BG40" s="581">
        <f t="shared" si="26"/>
        <v>0</v>
      </c>
      <c r="BH40" s="581"/>
      <c r="BI40" s="581">
        <f t="shared" si="26"/>
        <v>0</v>
      </c>
      <c r="BJ40" s="581"/>
      <c r="BK40" s="581">
        <f t="shared" si="26"/>
        <v>0</v>
      </c>
      <c r="BL40" s="581"/>
      <c r="BM40" s="581">
        <f t="shared" si="26"/>
        <v>0</v>
      </c>
      <c r="BN40" s="581"/>
      <c r="BO40" s="581">
        <f t="shared" si="26"/>
        <v>0</v>
      </c>
      <c r="BP40" s="581"/>
      <c r="BQ40" s="581">
        <f t="shared" si="26"/>
        <v>0</v>
      </c>
      <c r="BR40" s="581"/>
      <c r="BS40" s="581">
        <f t="shared" si="26"/>
        <v>0</v>
      </c>
      <c r="BT40" s="581"/>
      <c r="BU40" s="581">
        <f t="shared" si="26"/>
        <v>0</v>
      </c>
      <c r="BV40" s="581">
        <f>BV42+BV44</f>
        <v>2796552.9</v>
      </c>
      <c r="BW40" s="581">
        <f>BW42+BW44</f>
        <v>2796552.9</v>
      </c>
    </row>
    <row r="41" spans="1:75" s="53" customFormat="1">
      <c r="A41" s="816"/>
      <c r="B41" s="65" t="s">
        <v>6</v>
      </c>
      <c r="C41" s="212"/>
      <c r="D41" s="63"/>
      <c r="E41" s="236"/>
      <c r="F41" s="71"/>
      <c r="G41" s="71"/>
      <c r="H41" s="71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</row>
    <row r="42" spans="1:75" s="53" customFormat="1" ht="66.5" customHeight="1">
      <c r="A42" s="816"/>
      <c r="B42" s="65" t="s">
        <v>449</v>
      </c>
      <c r="C42" s="65"/>
      <c r="D42" s="63" t="s">
        <v>181</v>
      </c>
      <c r="E42" s="71">
        <f t="shared" ref="E42:F44" si="27">H42+J42+L42+N42+P42+R42+T42+V42+X42+Z42+AB42+AD42+AF42+AH42+AJ42+AL42+AN42+AP42+AR42+AT42+AV42+AX42+AZ42+BB42+BD42+BF42+BH42+BJ42+BL42+BN42+BP42+BR42+BT42+BV42</f>
        <v>2795919.6</v>
      </c>
      <c r="F42" s="71">
        <f t="shared" si="27"/>
        <v>2795919.6</v>
      </c>
      <c r="G42" s="71">
        <v>0</v>
      </c>
      <c r="H42" s="71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60">
        <v>2795919.6</v>
      </c>
      <c r="BW42" s="60">
        <v>2795919.6</v>
      </c>
    </row>
    <row r="43" spans="1:75" s="53" customFormat="1" ht="29.25" hidden="1" customHeight="1">
      <c r="A43" s="816"/>
      <c r="B43" s="65"/>
      <c r="C43" s="212"/>
      <c r="D43" s="63"/>
      <c r="E43" s="71">
        <f t="shared" si="27"/>
        <v>0</v>
      </c>
      <c r="F43" s="71">
        <f t="shared" si="27"/>
        <v>0</v>
      </c>
      <c r="G43" s="71"/>
      <c r="H43" s="71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</row>
    <row r="44" spans="1:75" s="53" customFormat="1" ht="66" customHeight="1">
      <c r="A44" s="817"/>
      <c r="B44" s="65" t="s">
        <v>450</v>
      </c>
      <c r="C44" s="212"/>
      <c r="D44" s="63" t="s">
        <v>181</v>
      </c>
      <c r="E44" s="71">
        <f t="shared" si="27"/>
        <v>633.29999999999995</v>
      </c>
      <c r="F44" s="71">
        <f t="shared" si="27"/>
        <v>633.29999999999995</v>
      </c>
      <c r="G44" s="71">
        <v>0</v>
      </c>
      <c r="H44" s="71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>
        <v>633.29999999999995</v>
      </c>
      <c r="BW44" s="72">
        <v>633.29999999999995</v>
      </c>
    </row>
    <row r="45" spans="1:75" s="78" customFormat="1" ht="13">
      <c r="A45" s="228"/>
      <c r="B45" s="74"/>
      <c r="C45" s="220"/>
      <c r="D45" s="75"/>
      <c r="E45" s="239"/>
      <c r="F45" s="76"/>
      <c r="G45" s="76"/>
      <c r="H45" s="76"/>
      <c r="I45" s="77"/>
      <c r="J45" s="77"/>
      <c r="K45" s="77"/>
      <c r="L45" s="209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</row>
    <row r="46" spans="1:75">
      <c r="B46" s="79"/>
      <c r="C46" s="221"/>
    </row>
    <row r="47" spans="1:75" s="84" customFormat="1" ht="16">
      <c r="A47" s="801" t="s">
        <v>67</v>
      </c>
      <c r="B47" s="801"/>
      <c r="C47" s="801"/>
      <c r="D47" s="801"/>
      <c r="E47" s="801"/>
      <c r="F47" s="801"/>
      <c r="G47" s="801"/>
      <c r="H47" s="801"/>
      <c r="I47" s="801"/>
      <c r="J47" s="332"/>
      <c r="K47" s="332"/>
      <c r="L47" s="332"/>
      <c r="M47" s="332"/>
      <c r="N47" s="332"/>
      <c r="O47" s="332"/>
      <c r="P47" s="332"/>
      <c r="Q47" s="82"/>
      <c r="R47" s="82"/>
      <c r="S47" s="83"/>
      <c r="T47" s="83"/>
    </row>
    <row r="48" spans="1:75" s="84" customFormat="1" ht="16">
      <c r="A48" s="801" t="s">
        <v>68</v>
      </c>
      <c r="B48" s="801"/>
      <c r="C48" s="801"/>
      <c r="D48" s="801"/>
      <c r="E48" s="801"/>
      <c r="F48" s="801"/>
      <c r="G48" s="801"/>
      <c r="H48" s="801"/>
      <c r="I48" s="801"/>
      <c r="J48" s="332"/>
      <c r="K48" s="332"/>
      <c r="L48" s="332"/>
      <c r="M48" s="332"/>
      <c r="N48" s="332"/>
      <c r="O48" s="332"/>
      <c r="P48" s="332"/>
      <c r="Q48" s="82" t="s">
        <v>62</v>
      </c>
      <c r="R48" s="82"/>
      <c r="S48" s="83"/>
      <c r="T48" s="83"/>
    </row>
    <row r="49" spans="1:34" ht="33">
      <c r="A49" s="230"/>
      <c r="B49" s="13"/>
      <c r="C49" s="41"/>
      <c r="D49" s="43"/>
      <c r="E49" s="241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85"/>
      <c r="T49" s="85"/>
    </row>
    <row r="50" spans="1:34" s="87" customFormat="1" ht="33">
      <c r="A50" s="231"/>
      <c r="B50" s="85"/>
      <c r="C50" s="222"/>
      <c r="D50" s="86"/>
      <c r="E50" s="242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333"/>
      <c r="V50" s="333"/>
      <c r="W50" s="333"/>
      <c r="X50" s="333"/>
      <c r="AA50" s="333"/>
      <c r="AB50" s="333"/>
      <c r="AC50" s="333"/>
      <c r="AD50" s="333"/>
      <c r="AE50" s="333"/>
      <c r="AF50" s="333"/>
      <c r="AG50" s="333"/>
      <c r="AH50" s="333"/>
    </row>
    <row r="51" spans="1:34" s="87" customFormat="1" ht="16">
      <c r="A51" s="802"/>
      <c r="B51" s="802"/>
      <c r="C51" s="802"/>
      <c r="D51" s="802"/>
      <c r="E51" s="802"/>
      <c r="F51" s="802"/>
      <c r="G51" s="333"/>
      <c r="H51" s="333"/>
      <c r="I51" s="333"/>
      <c r="J51" s="333"/>
      <c r="K51" s="333"/>
      <c r="L51" s="333"/>
      <c r="M51" s="333"/>
      <c r="N51" s="333"/>
      <c r="O51" s="333"/>
      <c r="P51" s="333"/>
      <c r="Q51" s="333"/>
      <c r="R51" s="333"/>
      <c r="S51" s="333"/>
      <c r="T51" s="333"/>
      <c r="U51" s="333"/>
      <c r="V51" s="333"/>
      <c r="W51" s="333"/>
      <c r="X51" s="333"/>
      <c r="Y51" s="333"/>
      <c r="Z51" s="333"/>
      <c r="AA51" s="333"/>
      <c r="AB51" s="333"/>
      <c r="AC51" s="333"/>
      <c r="AD51" s="333"/>
      <c r="AE51" s="333"/>
      <c r="AF51" s="333"/>
      <c r="AG51" s="333"/>
      <c r="AH51" s="333"/>
    </row>
    <row r="52" spans="1:34" s="91" customFormat="1">
      <c r="A52" s="232"/>
      <c r="B52" s="88"/>
      <c r="C52" s="223"/>
      <c r="D52" s="89"/>
      <c r="E52" s="243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</row>
  </sheetData>
  <mergeCells count="49">
    <mergeCell ref="BR5:BS5"/>
    <mergeCell ref="BT5:BU5"/>
    <mergeCell ref="BV5:BW5"/>
    <mergeCell ref="A37:A39"/>
    <mergeCell ref="A40:A44"/>
    <mergeCell ref="BH5:BI5"/>
    <mergeCell ref="BJ5:BK5"/>
    <mergeCell ref="BL5:BM5"/>
    <mergeCell ref="BN5:BO5"/>
    <mergeCell ref="BP5:BQ5"/>
    <mergeCell ref="AX5:AY5"/>
    <mergeCell ref="AZ5:BA5"/>
    <mergeCell ref="BB5:BC5"/>
    <mergeCell ref="BD5:BE5"/>
    <mergeCell ref="BF5:BG5"/>
    <mergeCell ref="AN5:AO5"/>
    <mergeCell ref="AT5:AU5"/>
    <mergeCell ref="AV5:AW5"/>
    <mergeCell ref="AD5:AE5"/>
    <mergeCell ref="AF5:AG5"/>
    <mergeCell ref="AH5:AI5"/>
    <mergeCell ref="AJ5:AK5"/>
    <mergeCell ref="AL5:AM5"/>
    <mergeCell ref="X5:Y5"/>
    <mergeCell ref="Z5:AA5"/>
    <mergeCell ref="AB5:AC5"/>
    <mergeCell ref="AP5:AQ5"/>
    <mergeCell ref="AR5:AS5"/>
    <mergeCell ref="BS1:BW1"/>
    <mergeCell ref="A4:A6"/>
    <mergeCell ref="B4:B6"/>
    <mergeCell ref="C4:C6"/>
    <mergeCell ref="D4:D6"/>
    <mergeCell ref="E4:E6"/>
    <mergeCell ref="F4:F6"/>
    <mergeCell ref="G5:G6"/>
    <mergeCell ref="H5:I5"/>
    <mergeCell ref="J5:K5"/>
    <mergeCell ref="L5:M5"/>
    <mergeCell ref="N5:O5"/>
    <mergeCell ref="P5:Q5"/>
    <mergeCell ref="R5:S5"/>
    <mergeCell ref="T5:U5"/>
    <mergeCell ref="V5:W5"/>
    <mergeCell ref="A2:W2"/>
    <mergeCell ref="G4:W4"/>
    <mergeCell ref="A47:I47"/>
    <mergeCell ref="A48:I48"/>
    <mergeCell ref="A51:F51"/>
  </mergeCells>
  <pageMargins left="0.15748031496062992" right="0.15748031496062992" top="0.39370078740157483" bottom="0.23622047244094491" header="0.31496062992125984" footer="0.15748031496062992"/>
  <pageSetup paperSize="8" scale="55" fitToHeight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8</vt:i4>
      </vt:variant>
    </vt:vector>
  </HeadingPairs>
  <TitlesOfParts>
    <vt:vector size="14" baseType="lpstr">
      <vt:lpstr>табл. 8 ответственные</vt:lpstr>
      <vt:lpstr>таб. 9 показатели</vt:lpstr>
      <vt:lpstr>табл.10-рабоч 01.01.17</vt:lpstr>
      <vt:lpstr>Табл.11раб.01.10.17</vt:lpstr>
      <vt:lpstr>табл. 12все источники01.01.2017</vt:lpstr>
      <vt:lpstr>табл.13(субсидии)на 01.01.17 </vt:lpstr>
      <vt:lpstr>'табл.10-рабоч 01.01.17'!Заголовки_для_печати</vt:lpstr>
      <vt:lpstr>Табл.11раб.01.10.17!Заголовки_для_печати</vt:lpstr>
      <vt:lpstr>'табл.13(субсидии)на 01.01.17 '!Заголовки_для_печати</vt:lpstr>
      <vt:lpstr>'таб. 9 показатели'!Область_печати</vt:lpstr>
      <vt:lpstr>'табл. 12все источники01.01.2017'!Область_печати</vt:lpstr>
      <vt:lpstr>'табл.10-рабоч 01.01.17'!Область_печати</vt:lpstr>
      <vt:lpstr>Табл.11раб.01.10.17!Область_печати</vt:lpstr>
      <vt:lpstr>'табл.13(субсидии)на 01.01.17 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2022-05-25T05:52:35Z</dcterms:modified>
</cp:coreProperties>
</file>