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Бутовецкая Софья/ВГУ/Проект счётной палаты/Документы для ВГУ/4_Государственные программы ВО/Отчеты ГП ВО 2016/Развитие предпринимательства/"/>
    </mc:Choice>
  </mc:AlternateContent>
  <xr:revisionPtr revIDLastSave="0" documentId="8_{9D978117-5894-804C-A50E-C821E1121DAE}" xr6:coauthVersionLast="47" xr6:coauthVersionMax="47" xr10:uidLastSave="{00000000-0000-0000-0000-000000000000}"/>
  <bookViews>
    <workbookView xWindow="360" yWindow="500" windowWidth="11340" windowHeight="6800" tabRatio="820" activeTab="1"/>
  </bookViews>
  <sheets>
    <sheet name="табл8План" sheetId="76" r:id="rId1"/>
    <sheet name="табл9Показат" sheetId="53" r:id="rId2"/>
    <sheet name="табл 10" sheetId="82" r:id="rId3"/>
    <sheet name="табл 11" sheetId="74" r:id="rId4"/>
    <sheet name="табл 12" sheetId="56" r:id="rId5"/>
    <sheet name="табл13" sheetId="85" r:id="rId6"/>
    <sheet name="табл 13Продолж1" sheetId="86" r:id="rId7"/>
    <sheet name="табл 13Продолж2" sheetId="87" r:id="rId8"/>
    <sheet name="табл 13Продолж3" sheetId="88" r:id="rId9"/>
  </sheets>
  <definedNames>
    <definedName name="_xlnm.Print_Titles" localSheetId="2">'табл 10'!$3:$7</definedName>
    <definedName name="_xlnm.Print_Titles" localSheetId="3">'табл 11'!$5:$9</definedName>
    <definedName name="_xlnm.Print_Titles" localSheetId="4">'табл 12'!$4:$5</definedName>
    <definedName name="_xlnm.Print_Titles" localSheetId="6">'табл 13Продолж1'!$4:$7</definedName>
    <definedName name="_xlnm.Print_Titles" localSheetId="7">'табл 13Продолж2'!$4:$7</definedName>
    <definedName name="_xlnm.Print_Titles" localSheetId="5">табл13!$4:$7</definedName>
    <definedName name="_xlnm.Print_Titles" localSheetId="0">табл8План!$4:$6</definedName>
    <definedName name="_xlnm.Print_Titles" localSheetId="1">табл9Показат!$4:$6</definedName>
    <definedName name="_xlnm.Print_Area" localSheetId="2">'табл 10'!$A$1:$V$94</definedName>
    <definedName name="_xlnm.Print_Area" localSheetId="3">'табл 11'!$A$1:$O$415</definedName>
    <definedName name="_xlnm.Print_Area" localSheetId="4">'табл 12'!$A$1:$F$301</definedName>
    <definedName name="_xlnm.Print_Area" localSheetId="6">'табл 13Продолж1'!$A$1:$V$90</definedName>
    <definedName name="_xlnm.Print_Area" localSheetId="7">'табл 13Продолж2'!$A$1:$V$90</definedName>
    <definedName name="_xlnm.Print_Area" localSheetId="5">табл13!$A$1:$BW$90</definedName>
    <definedName name="_xlnm.Print_Area" localSheetId="0">табл8План!$A$1:$D$30</definedName>
    <definedName name="_xlnm.Print_Area" localSheetId="1">табл9Показат!$A$1:$I$61</definedName>
    <definedName name="счет" localSheetId="2">#REF!</definedName>
    <definedName name="счет" localSheetId="3">#REF!</definedName>
    <definedName name="счет" localSheetId="6">#REF!</definedName>
    <definedName name="счет" localSheetId="7">#REF!</definedName>
    <definedName name="счет" localSheetId="5">#REF!</definedName>
    <definedName name="счет" localSheetId="0">#REF!</definedName>
    <definedName name="счет">#REF!</definedName>
    <definedName name="wrn.ДинамикаФАИП20022004." localSheetId="2" hidden="1">{#N/A,#N/A,FALSE,"ФАИПпрогНЕпрогЧасть2000-04отрас"}</definedName>
    <definedName name="wrn.ДинамикаФАИП20022004." localSheetId="6" hidden="1">{#N/A,#N/A,FALSE,"ФАИПпрогНЕпрогЧасть2000-04отрас"}</definedName>
    <definedName name="wrn.ДинамикаФАИП20022004." localSheetId="7" hidden="1">{#N/A,#N/A,FALSE,"ФАИПпрогНЕпрогЧасть2000-04отрас"}</definedName>
    <definedName name="wrn.ДинамикаФАИП20022004." localSheetId="5" hidden="1">{#N/A,#N/A,FALSE,"ФАИПпрогНЕпрогЧасть2000-04отрас"}</definedName>
    <definedName name="wrn.ДинамикаФАИП20022004." hidden="1">{#N/A,#N/A,FALSE,"ФАИПпрогНЕпрогЧасть2000-04отрас"}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88" l="1"/>
  <c r="H49" i="88"/>
  <c r="G50" i="88"/>
  <c r="F50" i="88"/>
  <c r="F49" i="88" s="1"/>
  <c r="E50" i="88"/>
  <c r="E49" i="88" s="1"/>
  <c r="G49" i="88"/>
  <c r="J50" i="87"/>
  <c r="I50" i="87"/>
  <c r="I49" i="87"/>
  <c r="J49" i="87"/>
  <c r="V50" i="86"/>
  <c r="U50" i="86"/>
  <c r="U49" i="86"/>
  <c r="V49" i="86"/>
  <c r="M49" i="85"/>
  <c r="N49" i="85"/>
  <c r="S49" i="85"/>
  <c r="T49" i="85"/>
  <c r="U49" i="85"/>
  <c r="V49" i="85"/>
  <c r="AA49" i="85"/>
  <c r="AB49" i="85"/>
  <c r="AC49" i="85"/>
  <c r="AD49" i="85"/>
  <c r="AI49" i="85"/>
  <c r="AJ49" i="85"/>
  <c r="AK49" i="85"/>
  <c r="AL49" i="85"/>
  <c r="AQ49" i="85"/>
  <c r="AR49" i="85"/>
  <c r="AS49" i="85"/>
  <c r="AU49" i="85"/>
  <c r="AY49" i="85"/>
  <c r="BA49" i="85"/>
  <c r="BC49" i="85"/>
  <c r="BG49" i="85"/>
  <c r="BI49" i="85"/>
  <c r="F50" i="85"/>
  <c r="G50" i="85"/>
  <c r="G49" i="85" s="1"/>
  <c r="H50" i="85"/>
  <c r="H49" i="85" s="1"/>
  <c r="I50" i="85"/>
  <c r="I49" i="85" s="1"/>
  <c r="J50" i="85"/>
  <c r="J49" i="85" s="1"/>
  <c r="K50" i="85"/>
  <c r="K49" i="85" s="1"/>
  <c r="L50" i="85"/>
  <c r="L49" i="85" s="1"/>
  <c r="M50" i="85"/>
  <c r="N50" i="85"/>
  <c r="O50" i="85"/>
  <c r="O49" i="85" s="1"/>
  <c r="P50" i="85"/>
  <c r="P49" i="85" s="1"/>
  <c r="Q50" i="85"/>
  <c r="Q49" i="85" s="1"/>
  <c r="R50" i="85"/>
  <c r="R49" i="85" s="1"/>
  <c r="S50" i="85"/>
  <c r="T50" i="85"/>
  <c r="U50" i="85"/>
  <c r="V50" i="85"/>
  <c r="W50" i="85"/>
  <c r="W49" i="85" s="1"/>
  <c r="X50" i="85"/>
  <c r="X49" i="85" s="1"/>
  <c r="Y50" i="85"/>
  <c r="Y49" i="85" s="1"/>
  <c r="Z50" i="85"/>
  <c r="Z49" i="85" s="1"/>
  <c r="AA50" i="85"/>
  <c r="AB50" i="85"/>
  <c r="AC50" i="85"/>
  <c r="AD50" i="85"/>
  <c r="AE50" i="85"/>
  <c r="AE49" i="85" s="1"/>
  <c r="AF50" i="85"/>
  <c r="AF49" i="85" s="1"/>
  <c r="AG50" i="85"/>
  <c r="AG49" i="85" s="1"/>
  <c r="AH50" i="85"/>
  <c r="AH49" i="85" s="1"/>
  <c r="AI50" i="85"/>
  <c r="AJ50" i="85"/>
  <c r="AK50" i="85"/>
  <c r="AL50" i="85"/>
  <c r="AM50" i="85"/>
  <c r="AM49" i="85" s="1"/>
  <c r="F49" i="85" s="1"/>
  <c r="AN50" i="85"/>
  <c r="AN49" i="85" s="1"/>
  <c r="AO50" i="85"/>
  <c r="AO49" i="85" s="1"/>
  <c r="AP50" i="85"/>
  <c r="AP49" i="85" s="1"/>
  <c r="AQ50" i="85"/>
  <c r="AR50" i="85"/>
  <c r="AS50" i="85"/>
  <c r="AT50" i="85"/>
  <c r="AT49" i="85" s="1"/>
  <c r="AU50" i="85"/>
  <c r="AV50" i="85"/>
  <c r="AV49" i="85" s="1"/>
  <c r="AW50" i="85"/>
  <c r="AW49" i="85" s="1"/>
  <c r="AX50" i="85"/>
  <c r="AX49" i="85" s="1"/>
  <c r="AY50" i="85"/>
  <c r="AZ50" i="85"/>
  <c r="AZ49" i="85" s="1"/>
  <c r="BA50" i="85"/>
  <c r="BB50" i="85"/>
  <c r="BB49" i="85" s="1"/>
  <c r="BC50" i="85"/>
  <c r="BD50" i="85"/>
  <c r="BD49" i="85" s="1"/>
  <c r="BE50" i="85"/>
  <c r="BE49" i="85" s="1"/>
  <c r="BF50" i="85"/>
  <c r="BF49" i="85" s="1"/>
  <c r="BG50" i="85"/>
  <c r="BH50" i="85"/>
  <c r="BH49" i="85" s="1"/>
  <c r="BI50" i="85"/>
  <c r="E50" i="85"/>
  <c r="E49" i="85" s="1"/>
  <c r="E38" i="56"/>
  <c r="F38" i="56"/>
  <c r="F25" i="56" s="1"/>
  <c r="F12" i="56" s="1"/>
  <c r="D38" i="56"/>
  <c r="F36" i="74"/>
  <c r="H36" i="74"/>
  <c r="L36" i="74"/>
  <c r="N36" i="74"/>
  <c r="O36" i="74"/>
  <c r="E48" i="74"/>
  <c r="E36" i="74" s="1"/>
  <c r="F48" i="74"/>
  <c r="H48" i="74"/>
  <c r="I48" i="74"/>
  <c r="I36" i="74" s="1"/>
  <c r="K48" i="74"/>
  <c r="K36" i="74" s="1"/>
  <c r="L48" i="74"/>
  <c r="N48" i="74"/>
  <c r="O48" i="74"/>
  <c r="I243" i="74"/>
  <c r="I231" i="74" s="1"/>
  <c r="N243" i="74"/>
  <c r="O243" i="74"/>
  <c r="O231" i="74" s="1"/>
  <c r="K270" i="74"/>
  <c r="L270" i="74"/>
  <c r="N270" i="74"/>
  <c r="N282" i="74"/>
  <c r="O282" i="74"/>
  <c r="O270" i="74" s="1"/>
  <c r="E282" i="74"/>
  <c r="E243" i="74" s="1"/>
  <c r="E231" i="74" s="1"/>
  <c r="F282" i="74"/>
  <c r="H282" i="74"/>
  <c r="H270" i="74" s="1"/>
  <c r="I282" i="74"/>
  <c r="I270" i="74" s="1"/>
  <c r="K282" i="74"/>
  <c r="K243" i="74" s="1"/>
  <c r="L282" i="74"/>
  <c r="L243" i="74" s="1"/>
  <c r="D282" i="74"/>
  <c r="F387" i="74"/>
  <c r="N387" i="74"/>
  <c r="E399" i="74"/>
  <c r="F399" i="74"/>
  <c r="H399" i="74"/>
  <c r="I399" i="74"/>
  <c r="J399" i="74"/>
  <c r="K399" i="74"/>
  <c r="L399" i="74"/>
  <c r="N399" i="74"/>
  <c r="O399" i="74"/>
  <c r="I64" i="82"/>
  <c r="S73" i="82"/>
  <c r="P73" i="82"/>
  <c r="M88" i="82"/>
  <c r="P88" i="82"/>
  <c r="S88" i="82"/>
  <c r="H92" i="82"/>
  <c r="H88" i="82" s="1"/>
  <c r="I91" i="82"/>
  <c r="I87" i="82" s="1"/>
  <c r="J91" i="82"/>
  <c r="J87" i="82"/>
  <c r="L91" i="82"/>
  <c r="M91" i="82"/>
  <c r="M87" i="82" s="1"/>
  <c r="O91" i="82"/>
  <c r="O87" i="82"/>
  <c r="P91" i="82"/>
  <c r="P87" i="82" s="1"/>
  <c r="R91" i="82"/>
  <c r="S91" i="82"/>
  <c r="S87" i="82"/>
  <c r="L87" i="82"/>
  <c r="R87" i="82"/>
  <c r="I88" i="82"/>
  <c r="J88" i="82"/>
  <c r="L88" i="82"/>
  <c r="O88" i="82"/>
  <c r="R88" i="82"/>
  <c r="I89" i="82"/>
  <c r="J89" i="82"/>
  <c r="L89" i="82"/>
  <c r="M89" i="82"/>
  <c r="O89" i="82"/>
  <c r="P89" i="82"/>
  <c r="R89" i="82"/>
  <c r="S89" i="82"/>
  <c r="I90" i="82"/>
  <c r="J90" i="82"/>
  <c r="K90" i="82"/>
  <c r="L90" i="82"/>
  <c r="M90" i="82"/>
  <c r="O90" i="82"/>
  <c r="P90" i="82"/>
  <c r="R90" i="82"/>
  <c r="S90" i="82"/>
  <c r="H90" i="82"/>
  <c r="M386" i="74"/>
  <c r="M374" i="74" s="1"/>
  <c r="J386" i="74"/>
  <c r="G386" i="74"/>
  <c r="G374" i="74" s="1"/>
  <c r="D386" i="74"/>
  <c r="D374" i="74" s="1"/>
  <c r="O374" i="74"/>
  <c r="N374" i="74"/>
  <c r="L374" i="74"/>
  <c r="K374" i="74"/>
  <c r="J374" i="74"/>
  <c r="I374" i="74"/>
  <c r="H374" i="74"/>
  <c r="F374" i="74"/>
  <c r="E374" i="74"/>
  <c r="M373" i="74"/>
  <c r="M361" i="74" s="1"/>
  <c r="J373" i="74"/>
  <c r="J361" i="74" s="1"/>
  <c r="G373" i="74"/>
  <c r="G361" i="74"/>
  <c r="D373" i="74"/>
  <c r="O361" i="74"/>
  <c r="N361" i="74"/>
  <c r="L361" i="74"/>
  <c r="K361" i="74"/>
  <c r="I361" i="74"/>
  <c r="H361" i="74"/>
  <c r="F361" i="74"/>
  <c r="E361" i="74"/>
  <c r="D361" i="74"/>
  <c r="M360" i="74"/>
  <c r="M348" i="74"/>
  <c r="J360" i="74"/>
  <c r="J348" i="74"/>
  <c r="G360" i="74"/>
  <c r="G348" i="74" s="1"/>
  <c r="D360" i="74"/>
  <c r="O348" i="74"/>
  <c r="N348" i="74"/>
  <c r="L348" i="74"/>
  <c r="K348" i="74"/>
  <c r="I348" i="74"/>
  <c r="H348" i="74"/>
  <c r="F348" i="74"/>
  <c r="E348" i="74"/>
  <c r="D348" i="74"/>
  <c r="M334" i="74"/>
  <c r="M322" i="74" s="1"/>
  <c r="J334" i="74"/>
  <c r="G334" i="74"/>
  <c r="G322" i="74" s="1"/>
  <c r="D334" i="74"/>
  <c r="D322" i="74"/>
  <c r="O322" i="74"/>
  <c r="N322" i="74"/>
  <c r="L322" i="74"/>
  <c r="K322" i="74"/>
  <c r="J322" i="74"/>
  <c r="I322" i="74"/>
  <c r="H322" i="74"/>
  <c r="F322" i="74"/>
  <c r="E322" i="74"/>
  <c r="M321" i="74"/>
  <c r="M309" i="74"/>
  <c r="J321" i="74"/>
  <c r="G321" i="74"/>
  <c r="G309" i="74" s="1"/>
  <c r="D321" i="74"/>
  <c r="D309" i="74"/>
  <c r="O309" i="74"/>
  <c r="N309" i="74"/>
  <c r="L309" i="74"/>
  <c r="K309" i="74"/>
  <c r="J309" i="74"/>
  <c r="I309" i="74"/>
  <c r="H309" i="74"/>
  <c r="F309" i="74"/>
  <c r="E309" i="74"/>
  <c r="M308" i="74"/>
  <c r="M296" i="74" s="1"/>
  <c r="J308" i="74"/>
  <c r="J296" i="74"/>
  <c r="G308" i="74"/>
  <c r="G296" i="74" s="1"/>
  <c r="D308" i="74"/>
  <c r="D296" i="74"/>
  <c r="O296" i="74"/>
  <c r="N296" i="74"/>
  <c r="L296" i="74"/>
  <c r="K296" i="74"/>
  <c r="I296" i="74"/>
  <c r="H296" i="74"/>
  <c r="F296" i="74"/>
  <c r="E296" i="74"/>
  <c r="M295" i="74"/>
  <c r="M283" i="74"/>
  <c r="J295" i="74"/>
  <c r="J282" i="74" s="1"/>
  <c r="J270" i="74" s="1"/>
  <c r="G295" i="74"/>
  <c r="D295" i="74"/>
  <c r="D283" i="74" s="1"/>
  <c r="O283" i="74"/>
  <c r="N283" i="74"/>
  <c r="L283" i="74"/>
  <c r="K283" i="74"/>
  <c r="J283" i="74"/>
  <c r="I283" i="74"/>
  <c r="H283" i="74"/>
  <c r="F283" i="74"/>
  <c r="E283" i="74"/>
  <c r="I22" i="82"/>
  <c r="J22" i="82"/>
  <c r="L22" i="82"/>
  <c r="M22" i="82"/>
  <c r="O22" i="82"/>
  <c r="P22" i="82"/>
  <c r="R22" i="82"/>
  <c r="S22" i="82"/>
  <c r="V22" i="82" s="1"/>
  <c r="I21" i="82"/>
  <c r="J21" i="82"/>
  <c r="L21" i="82"/>
  <c r="M21" i="82"/>
  <c r="O21" i="82"/>
  <c r="P21" i="82"/>
  <c r="R21" i="82"/>
  <c r="S21" i="82"/>
  <c r="I20" i="82"/>
  <c r="J20" i="82"/>
  <c r="L20" i="82"/>
  <c r="M20" i="82"/>
  <c r="O20" i="82"/>
  <c r="P20" i="82"/>
  <c r="R20" i="82"/>
  <c r="S20" i="82"/>
  <c r="I19" i="82"/>
  <c r="J19" i="82"/>
  <c r="L19" i="82"/>
  <c r="M19" i="82"/>
  <c r="O19" i="82"/>
  <c r="P19" i="82"/>
  <c r="R19" i="82"/>
  <c r="S19" i="82"/>
  <c r="I18" i="82"/>
  <c r="J18" i="82"/>
  <c r="L18" i="82"/>
  <c r="M18" i="82"/>
  <c r="O18" i="82"/>
  <c r="P18" i="82"/>
  <c r="R18" i="82"/>
  <c r="S18" i="82"/>
  <c r="N16" i="82"/>
  <c r="T16" i="82" s="1"/>
  <c r="R12" i="82"/>
  <c r="S12" i="82"/>
  <c r="I70" i="82"/>
  <c r="I69" i="82" s="1"/>
  <c r="J70" i="82"/>
  <c r="J69" i="82" s="1"/>
  <c r="L70" i="82"/>
  <c r="L69" i="82" s="1"/>
  <c r="M70" i="82"/>
  <c r="M64" i="82" s="1"/>
  <c r="M69" i="82"/>
  <c r="O70" i="82"/>
  <c r="P70" i="82"/>
  <c r="R70" i="82"/>
  <c r="R69" i="82" s="1"/>
  <c r="S70" i="82"/>
  <c r="I24" i="82"/>
  <c r="I11" i="82"/>
  <c r="I9" i="82" s="1"/>
  <c r="J24" i="82"/>
  <c r="J23" i="82"/>
  <c r="L24" i="82"/>
  <c r="L23" i="82"/>
  <c r="M24" i="82"/>
  <c r="M23" i="82"/>
  <c r="O24" i="82"/>
  <c r="O23" i="82"/>
  <c r="P24" i="82"/>
  <c r="P23" i="82"/>
  <c r="V23" i="82" s="1"/>
  <c r="R24" i="82"/>
  <c r="R23" i="82"/>
  <c r="S24" i="82"/>
  <c r="S23" i="82"/>
  <c r="I32" i="82"/>
  <c r="I12" i="82"/>
  <c r="J32" i="82"/>
  <c r="J12" i="82"/>
  <c r="L32" i="82"/>
  <c r="L12" i="82"/>
  <c r="M32" i="82"/>
  <c r="M12" i="82"/>
  <c r="O32" i="82"/>
  <c r="U32" i="82" s="1"/>
  <c r="O12" i="82"/>
  <c r="P32" i="82"/>
  <c r="P12" i="82"/>
  <c r="R32" i="82"/>
  <c r="S32" i="82"/>
  <c r="I33" i="82"/>
  <c r="I13" i="82"/>
  <c r="J33" i="82"/>
  <c r="J13" i="82"/>
  <c r="L33" i="82"/>
  <c r="L13" i="82"/>
  <c r="M33" i="82"/>
  <c r="M13" i="82"/>
  <c r="O33" i="82"/>
  <c r="O13" i="82"/>
  <c r="P33" i="82"/>
  <c r="P13" i="82"/>
  <c r="R33" i="82"/>
  <c r="R13" i="82" s="1"/>
  <c r="S33" i="82"/>
  <c r="S13" i="82" s="1"/>
  <c r="S10" i="82" s="1"/>
  <c r="I34" i="82"/>
  <c r="I14" i="82" s="1"/>
  <c r="J34" i="82"/>
  <c r="J14" i="82" s="1"/>
  <c r="L34" i="82"/>
  <c r="M34" i="82"/>
  <c r="M14" i="82" s="1"/>
  <c r="O34" i="82"/>
  <c r="O14" i="82" s="1"/>
  <c r="P34" i="82"/>
  <c r="P14" i="82"/>
  <c r="R34" i="82"/>
  <c r="S34" i="82"/>
  <c r="S14" i="82" s="1"/>
  <c r="V14" i="82" s="1"/>
  <c r="I35" i="82"/>
  <c r="I15" i="82" s="1"/>
  <c r="J35" i="82"/>
  <c r="J15" i="82"/>
  <c r="L35" i="82"/>
  <c r="L15" i="82" s="1"/>
  <c r="M35" i="82"/>
  <c r="M15" i="82" s="1"/>
  <c r="O35" i="82"/>
  <c r="O15" i="82" s="1"/>
  <c r="P35" i="82"/>
  <c r="P15" i="82"/>
  <c r="R35" i="82"/>
  <c r="R15" i="82" s="1"/>
  <c r="S35" i="82"/>
  <c r="S15" i="82" s="1"/>
  <c r="I36" i="82"/>
  <c r="I16" i="82"/>
  <c r="J36" i="82"/>
  <c r="J16" i="82"/>
  <c r="L36" i="82"/>
  <c r="L16" i="82"/>
  <c r="M36" i="82"/>
  <c r="M16" i="82"/>
  <c r="O36" i="82"/>
  <c r="O16" i="82"/>
  <c r="P36" i="82"/>
  <c r="P16" i="82"/>
  <c r="V16" i="82" s="1"/>
  <c r="R36" i="82"/>
  <c r="R16" i="82"/>
  <c r="S36" i="82"/>
  <c r="S16" i="82" s="1"/>
  <c r="I37" i="82"/>
  <c r="J37" i="82"/>
  <c r="L37" i="82"/>
  <c r="M37" i="82"/>
  <c r="O37" i="82"/>
  <c r="P37" i="82"/>
  <c r="V37" i="82" s="1"/>
  <c r="R37" i="82"/>
  <c r="U37" i="82" s="1"/>
  <c r="S37" i="82"/>
  <c r="V39" i="82"/>
  <c r="Q39" i="82"/>
  <c r="N39" i="82"/>
  <c r="K39" i="82"/>
  <c r="H39" i="82"/>
  <c r="H37" i="82" s="1"/>
  <c r="H25" i="82"/>
  <c r="H26" i="82"/>
  <c r="H24" i="82" s="1"/>
  <c r="H28" i="82"/>
  <c r="H30" i="82"/>
  <c r="H38" i="82"/>
  <c r="H40" i="82"/>
  <c r="H42" i="82"/>
  <c r="H44" i="82"/>
  <c r="H32" i="82" s="1"/>
  <c r="H12" i="82" s="1"/>
  <c r="H45" i="82"/>
  <c r="H47" i="82"/>
  <c r="H35" i="82" s="1"/>
  <c r="H15" i="82" s="1"/>
  <c r="H48" i="82"/>
  <c r="H36" i="82"/>
  <c r="H16" i="82" s="1"/>
  <c r="H52" i="82"/>
  <c r="H54" i="82"/>
  <c r="H56" i="82"/>
  <c r="H18" i="82" s="1"/>
  <c r="H57" i="82"/>
  <c r="H19" i="82" s="1"/>
  <c r="H59" i="82"/>
  <c r="H20" i="82" s="1"/>
  <c r="H61" i="82"/>
  <c r="H21" i="82"/>
  <c r="H62" i="82"/>
  <c r="H22" i="82" s="1"/>
  <c r="H66" i="82"/>
  <c r="H68" i="82"/>
  <c r="H72" i="82"/>
  <c r="H74" i="82"/>
  <c r="H76" i="82"/>
  <c r="H78" i="82"/>
  <c r="H82" i="82"/>
  <c r="H83" i="82"/>
  <c r="H84" i="82"/>
  <c r="H86" i="82"/>
  <c r="H93" i="82"/>
  <c r="H89" i="82"/>
  <c r="H94" i="82"/>
  <c r="K25" i="82"/>
  <c r="K26" i="82"/>
  <c r="K28" i="82"/>
  <c r="K30" i="82"/>
  <c r="K38" i="82"/>
  <c r="K32" i="82" s="1"/>
  <c r="K40" i="82"/>
  <c r="K34" i="82" s="1"/>
  <c r="K14" i="82" s="1"/>
  <c r="K42" i="82"/>
  <c r="K44" i="82"/>
  <c r="K45" i="82"/>
  <c r="K47" i="82"/>
  <c r="K35" i="82" s="1"/>
  <c r="K15" i="82"/>
  <c r="K48" i="82"/>
  <c r="K36" i="82"/>
  <c r="K16" i="82" s="1"/>
  <c r="K52" i="82"/>
  <c r="K54" i="82"/>
  <c r="K56" i="82"/>
  <c r="K18" i="82"/>
  <c r="K57" i="82"/>
  <c r="K19" i="82"/>
  <c r="K59" i="82"/>
  <c r="K20" i="82" s="1"/>
  <c r="K61" i="82"/>
  <c r="K21" i="82" s="1"/>
  <c r="K62" i="82"/>
  <c r="K22" i="82"/>
  <c r="K66" i="82"/>
  <c r="K68" i="82"/>
  <c r="K72" i="82"/>
  <c r="K74" i="82"/>
  <c r="K76" i="82"/>
  <c r="K78" i="82"/>
  <c r="K82" i="82"/>
  <c r="K83" i="82"/>
  <c r="K84" i="82"/>
  <c r="K86" i="82"/>
  <c r="K92" i="82"/>
  <c r="K91" i="82" s="1"/>
  <c r="K88" i="82"/>
  <c r="K93" i="82"/>
  <c r="K89" i="82"/>
  <c r="K94" i="82"/>
  <c r="N25" i="82"/>
  <c r="N26" i="82"/>
  <c r="N27" i="82"/>
  <c r="N28" i="82"/>
  <c r="N24" i="82" s="1"/>
  <c r="N23" i="82" s="1"/>
  <c r="N29" i="82"/>
  <c r="N30" i="82"/>
  <c r="N38" i="82"/>
  <c r="N37" i="82" s="1"/>
  <c r="T37" i="82" s="1"/>
  <c r="N40" i="82"/>
  <c r="N42" i="82"/>
  <c r="N44" i="82"/>
  <c r="N45" i="82"/>
  <c r="N33" i="82" s="1"/>
  <c r="N13" i="82" s="1"/>
  <c r="N47" i="82"/>
  <c r="N35" i="82"/>
  <c r="N15" i="82" s="1"/>
  <c r="N48" i="82"/>
  <c r="N36" i="82" s="1"/>
  <c r="N52" i="82"/>
  <c r="N54" i="82"/>
  <c r="N56" i="82"/>
  <c r="N18" i="82" s="1"/>
  <c r="T18" i="82" s="1"/>
  <c r="N57" i="82"/>
  <c r="N19" i="82"/>
  <c r="N59" i="82"/>
  <c r="N20" i="82" s="1"/>
  <c r="N61" i="82"/>
  <c r="N21" i="82" s="1"/>
  <c r="N62" i="82"/>
  <c r="N22" i="82" s="1"/>
  <c r="N66" i="82"/>
  <c r="N68" i="82"/>
  <c r="N72" i="82"/>
  <c r="N70" i="82" s="1"/>
  <c r="N69" i="82" s="1"/>
  <c r="N74" i="82"/>
  <c r="N76" i="82"/>
  <c r="N78" i="82"/>
  <c r="N82" i="82"/>
  <c r="N83" i="82"/>
  <c r="N84" i="82"/>
  <c r="N86" i="82"/>
  <c r="N92" i="82"/>
  <c r="N88" i="82" s="1"/>
  <c r="N93" i="82"/>
  <c r="N89" i="82" s="1"/>
  <c r="N94" i="82"/>
  <c r="N90" i="82"/>
  <c r="Q25" i="82"/>
  <c r="Q26" i="82"/>
  <c r="Q24" i="82"/>
  <c r="Q11" i="82" s="1"/>
  <c r="Q28" i="82"/>
  <c r="Q30" i="82"/>
  <c r="Q38" i="82"/>
  <c r="Q40" i="82"/>
  <c r="Q42" i="82"/>
  <c r="Q44" i="82"/>
  <c r="Q45" i="82"/>
  <c r="Q33" i="82" s="1"/>
  <c r="Q13" i="82" s="1"/>
  <c r="Q47" i="82"/>
  <c r="Q35" i="82"/>
  <c r="Q15" i="82" s="1"/>
  <c r="T15" i="82" s="1"/>
  <c r="Q48" i="82"/>
  <c r="Q36" i="82"/>
  <c r="Q16" i="82"/>
  <c r="Q52" i="82"/>
  <c r="Q54" i="82"/>
  <c r="Q56" i="82"/>
  <c r="Q18" i="82"/>
  <c r="Q57" i="82"/>
  <c r="Q19" i="82"/>
  <c r="Q59" i="82"/>
  <c r="Q20" i="82"/>
  <c r="Q61" i="82"/>
  <c r="Q21" i="82"/>
  <c r="Q62" i="82"/>
  <c r="Q22" i="82"/>
  <c r="Q66" i="82"/>
  <c r="Q68" i="82"/>
  <c r="Q72" i="82"/>
  <c r="Q74" i="82"/>
  <c r="Q76" i="82"/>
  <c r="Q78" i="82"/>
  <c r="Q82" i="82"/>
  <c r="Q83" i="82"/>
  <c r="Q84" i="82"/>
  <c r="Q86" i="82"/>
  <c r="Q92" i="82"/>
  <c r="Q93" i="82"/>
  <c r="Q89" i="82" s="1"/>
  <c r="Q94" i="82"/>
  <c r="Q90" i="82" s="1"/>
  <c r="J27" i="82"/>
  <c r="V25" i="82"/>
  <c r="V26" i="82"/>
  <c r="V30" i="82"/>
  <c r="U38" i="82"/>
  <c r="V40" i="82"/>
  <c r="U44" i="82"/>
  <c r="V45" i="82"/>
  <c r="U47" i="82"/>
  <c r="V48" i="82"/>
  <c r="U56" i="82"/>
  <c r="V57" i="82"/>
  <c r="V59" i="82"/>
  <c r="U61" i="82"/>
  <c r="V62" i="82"/>
  <c r="V72" i="82"/>
  <c r="V74" i="82"/>
  <c r="V76" i="82"/>
  <c r="V92" i="82"/>
  <c r="V93" i="82"/>
  <c r="V94" i="82"/>
  <c r="F23" i="56"/>
  <c r="F10" i="56"/>
  <c r="F28" i="56"/>
  <c r="F15" i="56" s="1"/>
  <c r="F34" i="56"/>
  <c r="F37" i="56"/>
  <c r="F24" i="56" s="1"/>
  <c r="F11" i="56" s="1"/>
  <c r="F39" i="56"/>
  <c r="F42" i="56"/>
  <c r="F29" i="56" s="1"/>
  <c r="F16" i="56" s="1"/>
  <c r="F43" i="56"/>
  <c r="F44" i="56"/>
  <c r="F48" i="56"/>
  <c r="F46" i="56" s="1"/>
  <c r="F53" i="56"/>
  <c r="F60" i="56"/>
  <c r="F65" i="56"/>
  <c r="F40" i="56" s="1"/>
  <c r="F27" i="56" s="1"/>
  <c r="F14" i="56" s="1"/>
  <c r="F72" i="56"/>
  <c r="F70" i="56" s="1"/>
  <c r="F83" i="56"/>
  <c r="F21" i="56" s="1"/>
  <c r="F8" i="56" s="1"/>
  <c r="F86" i="56"/>
  <c r="F84" i="56"/>
  <c r="F87" i="56"/>
  <c r="F88" i="56"/>
  <c r="F91" i="56"/>
  <c r="F92" i="56"/>
  <c r="F93" i="56"/>
  <c r="F31" i="56"/>
  <c r="F97" i="56"/>
  <c r="F95" i="56" s="1"/>
  <c r="F102" i="56"/>
  <c r="F107" i="56"/>
  <c r="F109" i="56"/>
  <c r="F114" i="56"/>
  <c r="F89" i="56"/>
  <c r="F121" i="56"/>
  <c r="F119" i="56"/>
  <c r="F126" i="56"/>
  <c r="F133" i="56"/>
  <c r="F131" i="56" s="1"/>
  <c r="F138" i="56"/>
  <c r="F144" i="56"/>
  <c r="F147" i="56"/>
  <c r="F148" i="56"/>
  <c r="F149" i="56"/>
  <c r="F152" i="56"/>
  <c r="F153" i="56"/>
  <c r="F154" i="56"/>
  <c r="F158" i="56"/>
  <c r="F163" i="56"/>
  <c r="F150" i="56"/>
  <c r="F170" i="56"/>
  <c r="F145" i="56" s="1"/>
  <c r="F175" i="56"/>
  <c r="F168" i="56"/>
  <c r="F182" i="56"/>
  <c r="F180" i="56" s="1"/>
  <c r="F187" i="56"/>
  <c r="F199" i="56"/>
  <c r="F192" i="56" s="1"/>
  <c r="F206" i="56"/>
  <c r="F204" i="56" s="1"/>
  <c r="F211" i="56"/>
  <c r="F217" i="56"/>
  <c r="F219" i="56"/>
  <c r="F220" i="56"/>
  <c r="F221" i="56"/>
  <c r="F222" i="56"/>
  <c r="F224" i="56"/>
  <c r="F225" i="56"/>
  <c r="F226" i="56"/>
  <c r="F227" i="56"/>
  <c r="F231" i="56"/>
  <c r="F236" i="56"/>
  <c r="F229" i="56"/>
  <c r="F243" i="56"/>
  <c r="F241" i="56"/>
  <c r="F248" i="56"/>
  <c r="F253" i="56"/>
  <c r="F255" i="56"/>
  <c r="F260" i="56"/>
  <c r="F267" i="56"/>
  <c r="F272" i="56"/>
  <c r="F265" i="56" s="1"/>
  <c r="F278" i="56"/>
  <c r="F281" i="56"/>
  <c r="F283" i="56"/>
  <c r="F286" i="56"/>
  <c r="F287" i="56"/>
  <c r="F288" i="56"/>
  <c r="F18" i="56" s="1"/>
  <c r="F282" i="56"/>
  <c r="F297" i="56"/>
  <c r="F284" i="56" s="1"/>
  <c r="E23" i="56"/>
  <c r="E10" i="56"/>
  <c r="E28" i="56"/>
  <c r="E15" i="56" s="1"/>
  <c r="E34" i="56"/>
  <c r="E21" i="56"/>
  <c r="E37" i="56"/>
  <c r="E35" i="56" s="1"/>
  <c r="E39" i="56"/>
  <c r="E26" i="56" s="1"/>
  <c r="E13" i="56"/>
  <c r="E42" i="56"/>
  <c r="E29" i="56" s="1"/>
  <c r="E16" i="56" s="1"/>
  <c r="E43" i="56"/>
  <c r="E44" i="56"/>
  <c r="E31" i="56" s="1"/>
  <c r="E18" i="56" s="1"/>
  <c r="E48" i="56"/>
  <c r="E53" i="56"/>
  <c r="E60" i="56"/>
  <c r="E65" i="56"/>
  <c r="E58" i="56" s="1"/>
  <c r="E72" i="56"/>
  <c r="E70" i="56"/>
  <c r="E83" i="56"/>
  <c r="E86" i="56"/>
  <c r="E87" i="56"/>
  <c r="E84" i="56" s="1"/>
  <c r="E22" i="56" s="1"/>
  <c r="E9" i="56" s="1"/>
  <c r="E88" i="56"/>
  <c r="E91" i="56"/>
  <c r="E92" i="56"/>
  <c r="E30" i="56"/>
  <c r="E17" i="56"/>
  <c r="E93" i="56"/>
  <c r="E97" i="56"/>
  <c r="E95" i="56"/>
  <c r="E102" i="56"/>
  <c r="E109" i="56"/>
  <c r="E114" i="56"/>
  <c r="E89" i="56" s="1"/>
  <c r="E107" i="56"/>
  <c r="E82" i="56" s="1"/>
  <c r="E119" i="56"/>
  <c r="E121" i="56"/>
  <c r="E126" i="56"/>
  <c r="E133" i="56"/>
  <c r="E131" i="56" s="1"/>
  <c r="E138" i="56"/>
  <c r="E144" i="56"/>
  <c r="E147" i="56"/>
  <c r="E24" i="56" s="1"/>
  <c r="E11" i="56" s="1"/>
  <c r="E148" i="56"/>
  <c r="E149" i="56"/>
  <c r="E150" i="56"/>
  <c r="E152" i="56"/>
  <c r="E153" i="56"/>
  <c r="E154" i="56"/>
  <c r="E158" i="56"/>
  <c r="E145" i="56" s="1"/>
  <c r="E163" i="56"/>
  <c r="E168" i="56"/>
  <c r="E170" i="56"/>
  <c r="E175" i="56"/>
  <c r="E182" i="56"/>
  <c r="E180" i="56" s="1"/>
  <c r="E187" i="56"/>
  <c r="E194" i="56"/>
  <c r="E192" i="56"/>
  <c r="E199" i="56"/>
  <c r="E206" i="56"/>
  <c r="E211" i="56"/>
  <c r="E204" i="56" s="1"/>
  <c r="E217" i="56"/>
  <c r="E219" i="56"/>
  <c r="E220" i="56"/>
  <c r="E221" i="56"/>
  <c r="E222" i="56"/>
  <c r="E224" i="56"/>
  <c r="E225" i="56"/>
  <c r="E226" i="56"/>
  <c r="E227" i="56"/>
  <c r="E229" i="56"/>
  <c r="E231" i="56"/>
  <c r="E218" i="56"/>
  <c r="E236" i="56"/>
  <c r="E243" i="56"/>
  <c r="E248" i="56"/>
  <c r="E255" i="56"/>
  <c r="E253" i="56" s="1"/>
  <c r="E260" i="56"/>
  <c r="E267" i="56"/>
  <c r="E265" i="56" s="1"/>
  <c r="E272" i="56"/>
  <c r="E278" i="56"/>
  <c r="E8" i="56" s="1"/>
  <c r="E281" i="56"/>
  <c r="E283" i="56"/>
  <c r="E286" i="56"/>
  <c r="E287" i="56"/>
  <c r="E288" i="56"/>
  <c r="E295" i="56"/>
  <c r="E292" i="56" s="1"/>
  <c r="E279" i="56" s="1"/>
  <c r="E297" i="56"/>
  <c r="E284" i="56"/>
  <c r="E49" i="74"/>
  <c r="F49" i="74"/>
  <c r="H49" i="74"/>
  <c r="I49" i="74"/>
  <c r="K49" i="74"/>
  <c r="L49" i="74"/>
  <c r="N49" i="74"/>
  <c r="O49" i="74"/>
  <c r="E62" i="74"/>
  <c r="F62" i="74"/>
  <c r="H62" i="74"/>
  <c r="I62" i="74"/>
  <c r="K62" i="74"/>
  <c r="L62" i="74"/>
  <c r="N62" i="74"/>
  <c r="O62" i="74"/>
  <c r="E75" i="74"/>
  <c r="F75" i="74"/>
  <c r="H75" i="74"/>
  <c r="I75" i="74"/>
  <c r="K75" i="74"/>
  <c r="L75" i="74"/>
  <c r="N75" i="74"/>
  <c r="O75" i="74"/>
  <c r="M87" i="74"/>
  <c r="M75" i="74" s="1"/>
  <c r="J87" i="74"/>
  <c r="J75" i="74" s="1"/>
  <c r="G87" i="74"/>
  <c r="G75" i="74" s="1"/>
  <c r="D87" i="74"/>
  <c r="D75" i="74" s="1"/>
  <c r="O101" i="74"/>
  <c r="E101" i="74"/>
  <c r="F101" i="74"/>
  <c r="F100" i="74" s="1"/>
  <c r="F88" i="74" s="1"/>
  <c r="H101" i="74"/>
  <c r="I101" i="74"/>
  <c r="K101" i="74"/>
  <c r="L101" i="74"/>
  <c r="N101" i="74"/>
  <c r="E114" i="74"/>
  <c r="F114" i="74"/>
  <c r="H114" i="74"/>
  <c r="H100" i="74" s="1"/>
  <c r="H88" i="74" s="1"/>
  <c r="I114" i="74"/>
  <c r="K114" i="74"/>
  <c r="L114" i="74"/>
  <c r="N114" i="74"/>
  <c r="O114" i="74"/>
  <c r="N127" i="74"/>
  <c r="O127" i="74"/>
  <c r="E127" i="74"/>
  <c r="F127" i="74"/>
  <c r="H127" i="74"/>
  <c r="I127" i="74"/>
  <c r="K127" i="74"/>
  <c r="K100" i="74" s="1"/>
  <c r="K88" i="74" s="1"/>
  <c r="L127" i="74"/>
  <c r="E140" i="74"/>
  <c r="F140" i="74"/>
  <c r="G140" i="74"/>
  <c r="H140" i="74"/>
  <c r="I140" i="74"/>
  <c r="K140" i="74"/>
  <c r="L140" i="74"/>
  <c r="N140" i="74"/>
  <c r="O140" i="74"/>
  <c r="E166" i="74"/>
  <c r="E165" i="74"/>
  <c r="E153" i="74" s="1"/>
  <c r="F166" i="74"/>
  <c r="H166" i="74"/>
  <c r="I166" i="74"/>
  <c r="K166" i="74"/>
  <c r="L166" i="74"/>
  <c r="N166" i="74"/>
  <c r="O166" i="74"/>
  <c r="O165" i="74" s="1"/>
  <c r="O153" i="74" s="1"/>
  <c r="E179" i="74"/>
  <c r="F179" i="74"/>
  <c r="H179" i="74"/>
  <c r="I179" i="74"/>
  <c r="K179" i="74"/>
  <c r="L179" i="74"/>
  <c r="N179" i="74"/>
  <c r="O179" i="74"/>
  <c r="E192" i="74"/>
  <c r="F192" i="74"/>
  <c r="H192" i="74"/>
  <c r="I192" i="74"/>
  <c r="K192" i="74"/>
  <c r="L192" i="74"/>
  <c r="N192" i="74"/>
  <c r="O192" i="74"/>
  <c r="E205" i="74"/>
  <c r="F205" i="74"/>
  <c r="H205" i="74"/>
  <c r="I205" i="74"/>
  <c r="K205" i="74"/>
  <c r="L205" i="74"/>
  <c r="N205" i="74"/>
  <c r="O205" i="74"/>
  <c r="E218" i="74"/>
  <c r="F218" i="74"/>
  <c r="H218" i="74"/>
  <c r="I218" i="74"/>
  <c r="K218" i="74"/>
  <c r="L218" i="74"/>
  <c r="N218" i="74"/>
  <c r="O218" i="74"/>
  <c r="K231" i="74"/>
  <c r="L231" i="74"/>
  <c r="N231" i="74"/>
  <c r="E244" i="74"/>
  <c r="F244" i="74"/>
  <c r="H244" i="74"/>
  <c r="I244" i="74"/>
  <c r="K244" i="74"/>
  <c r="L244" i="74"/>
  <c r="N244" i="74"/>
  <c r="O244" i="74"/>
  <c r="E257" i="74"/>
  <c r="F257" i="74"/>
  <c r="H257" i="74"/>
  <c r="I257" i="74"/>
  <c r="K257" i="74"/>
  <c r="L257" i="74"/>
  <c r="N257" i="74"/>
  <c r="O257" i="74"/>
  <c r="M269" i="74"/>
  <c r="M257" i="74" s="1"/>
  <c r="J269" i="74"/>
  <c r="J257" i="74"/>
  <c r="G269" i="74"/>
  <c r="G257" i="74"/>
  <c r="D269" i="74"/>
  <c r="D257" i="74" s="1"/>
  <c r="D270" i="74"/>
  <c r="E335" i="74"/>
  <c r="F335" i="74"/>
  <c r="I335" i="74"/>
  <c r="K335" i="74"/>
  <c r="L335" i="74"/>
  <c r="N335" i="74"/>
  <c r="O335" i="74"/>
  <c r="M347" i="74"/>
  <c r="M335" i="74" s="1"/>
  <c r="J347" i="74"/>
  <c r="J335" i="74"/>
  <c r="H347" i="74"/>
  <c r="G347" i="74" s="1"/>
  <c r="D347" i="74"/>
  <c r="D335" i="74" s="1"/>
  <c r="E400" i="74"/>
  <c r="E387" i="74" s="1"/>
  <c r="F400" i="74"/>
  <c r="H400" i="74"/>
  <c r="H387" i="74" s="1"/>
  <c r="I400" i="74"/>
  <c r="I387" i="74" s="1"/>
  <c r="K400" i="74"/>
  <c r="K387" i="74" s="1"/>
  <c r="L400" i="74"/>
  <c r="L387" i="74" s="1"/>
  <c r="N400" i="74"/>
  <c r="O400" i="74"/>
  <c r="O387" i="74" s="1"/>
  <c r="M412" i="74"/>
  <c r="J412" i="74"/>
  <c r="J400" i="74" s="1"/>
  <c r="J387" i="74" s="1"/>
  <c r="G412" i="74"/>
  <c r="G399" i="74" s="1"/>
  <c r="G400" i="74"/>
  <c r="G387" i="74" s="1"/>
  <c r="D412" i="74"/>
  <c r="D400" i="74" s="1"/>
  <c r="D387" i="74" s="1"/>
  <c r="M256" i="74"/>
  <c r="J256" i="74"/>
  <c r="J243" i="74" s="1"/>
  <c r="J231" i="74" s="1"/>
  <c r="G256" i="74"/>
  <c r="D256" i="74"/>
  <c r="D244" i="74" s="1"/>
  <c r="M230" i="74"/>
  <c r="M218" i="74" s="1"/>
  <c r="J230" i="74"/>
  <c r="J218" i="74"/>
  <c r="G230" i="74"/>
  <c r="G218" i="74" s="1"/>
  <c r="D230" i="74"/>
  <c r="D218" i="74"/>
  <c r="M217" i="74"/>
  <c r="M205" i="74"/>
  <c r="J217" i="74"/>
  <c r="J205" i="74"/>
  <c r="G217" i="74"/>
  <c r="G205" i="74" s="1"/>
  <c r="D217" i="74"/>
  <c r="D205" i="74"/>
  <c r="M204" i="74"/>
  <c r="M192" i="74"/>
  <c r="J204" i="74"/>
  <c r="J192" i="74"/>
  <c r="G204" i="74"/>
  <c r="G192" i="74" s="1"/>
  <c r="D204" i="74"/>
  <c r="D192" i="74"/>
  <c r="M191" i="74"/>
  <c r="M179" i="74"/>
  <c r="J191" i="74"/>
  <c r="J179" i="74"/>
  <c r="G191" i="74"/>
  <c r="G179" i="74" s="1"/>
  <c r="D191" i="74"/>
  <c r="D179" i="74"/>
  <c r="M178" i="74"/>
  <c r="M166" i="74" s="1"/>
  <c r="M165" i="74" s="1"/>
  <c r="M153" i="74" s="1"/>
  <c r="J178" i="74"/>
  <c r="J166" i="74" s="1"/>
  <c r="G178" i="74"/>
  <c r="G166" i="74"/>
  <c r="G165" i="74" s="1"/>
  <c r="G153" i="74"/>
  <c r="D178" i="74"/>
  <c r="D166" i="74" s="1"/>
  <c r="D165" i="74" s="1"/>
  <c r="D153" i="74" s="1"/>
  <c r="M152" i="74"/>
  <c r="M140" i="74"/>
  <c r="J152" i="74"/>
  <c r="J140" i="74"/>
  <c r="G152" i="74"/>
  <c r="D152" i="74"/>
  <c r="D140" i="74"/>
  <c r="M139" i="74"/>
  <c r="M127" i="74"/>
  <c r="J139" i="74"/>
  <c r="J127" i="74" s="1"/>
  <c r="G139" i="74"/>
  <c r="G127" i="74" s="1"/>
  <c r="D139" i="74"/>
  <c r="D127" i="74"/>
  <c r="M126" i="74"/>
  <c r="M114" i="74"/>
  <c r="J126" i="74"/>
  <c r="J114" i="74" s="1"/>
  <c r="G126" i="74"/>
  <c r="G114" i="74" s="1"/>
  <c r="D126" i="74"/>
  <c r="D114" i="74"/>
  <c r="M113" i="74"/>
  <c r="M101" i="74"/>
  <c r="J113" i="74"/>
  <c r="J101" i="74" s="1"/>
  <c r="G113" i="74"/>
  <c r="G101" i="74" s="1"/>
  <c r="G100" i="74" s="1"/>
  <c r="G88" i="74" s="1"/>
  <c r="D113" i="74"/>
  <c r="D101" i="74" s="1"/>
  <c r="D100" i="74" s="1"/>
  <c r="D88" i="74" s="1"/>
  <c r="M74" i="74"/>
  <c r="M62" i="74"/>
  <c r="J74" i="74"/>
  <c r="J62" i="74" s="1"/>
  <c r="G74" i="74"/>
  <c r="G62" i="74" s="1"/>
  <c r="D74" i="74"/>
  <c r="D62" i="74" s="1"/>
  <c r="M61" i="74"/>
  <c r="M49" i="74"/>
  <c r="J61" i="74"/>
  <c r="G61" i="74"/>
  <c r="D61" i="74"/>
  <c r="D48" i="74" s="1"/>
  <c r="D36" i="74" s="1"/>
  <c r="D297" i="56"/>
  <c r="D284" i="56" s="1"/>
  <c r="D295" i="56"/>
  <c r="D292" i="56" s="1"/>
  <c r="D288" i="56"/>
  <c r="D287" i="56"/>
  <c r="D286" i="56"/>
  <c r="D283" i="56"/>
  <c r="D282" i="56"/>
  <c r="D281" i="56"/>
  <c r="D11" i="56" s="1"/>
  <c r="D278" i="56"/>
  <c r="D272" i="56"/>
  <c r="D265" i="56"/>
  <c r="D267" i="56"/>
  <c r="D260" i="56"/>
  <c r="D255" i="56"/>
  <c r="D253" i="56"/>
  <c r="D248" i="56"/>
  <c r="D241" i="56" s="1"/>
  <c r="D216" i="56" s="1"/>
  <c r="D243" i="56"/>
  <c r="D236" i="56"/>
  <c r="D231" i="56"/>
  <c r="D229" i="56"/>
  <c r="D227" i="56"/>
  <c r="D226" i="56"/>
  <c r="D225" i="56"/>
  <c r="D224" i="56"/>
  <c r="D222" i="56"/>
  <c r="D221" i="56"/>
  <c r="D220" i="56"/>
  <c r="D219" i="56"/>
  <c r="D10" i="56"/>
  <c r="D217" i="56"/>
  <c r="D211" i="56"/>
  <c r="D204" i="56"/>
  <c r="D206" i="56"/>
  <c r="D199" i="56"/>
  <c r="D194" i="56"/>
  <c r="D192" i="56"/>
  <c r="D187" i="56"/>
  <c r="D182" i="56"/>
  <c r="D180" i="56" s="1"/>
  <c r="D175" i="56"/>
  <c r="D168" i="56" s="1"/>
  <c r="D170" i="56"/>
  <c r="D163" i="56"/>
  <c r="D158" i="56"/>
  <c r="D156" i="56" s="1"/>
  <c r="D143" i="56" s="1"/>
  <c r="D154" i="56"/>
  <c r="D153" i="56"/>
  <c r="D152" i="56"/>
  <c r="D149" i="56"/>
  <c r="D148" i="56"/>
  <c r="D147" i="56"/>
  <c r="D145" i="56"/>
  <c r="D144" i="56"/>
  <c r="D138" i="56"/>
  <c r="D133" i="56"/>
  <c r="D131" i="56" s="1"/>
  <c r="D126" i="56"/>
  <c r="D121" i="56"/>
  <c r="D119" i="56" s="1"/>
  <c r="D114" i="56"/>
  <c r="D89" i="56"/>
  <c r="D109" i="56"/>
  <c r="D107" i="56"/>
  <c r="D102" i="56"/>
  <c r="D97" i="56"/>
  <c r="D95" i="56" s="1"/>
  <c r="D82" i="56" s="1"/>
  <c r="D93" i="56"/>
  <c r="D31" i="56" s="1"/>
  <c r="D18" i="56" s="1"/>
  <c r="D92" i="56"/>
  <c r="D91" i="56"/>
  <c r="D88" i="56"/>
  <c r="D87" i="56"/>
  <c r="D84" i="56" s="1"/>
  <c r="D22" i="56" s="1"/>
  <c r="D86" i="56"/>
  <c r="D83" i="56"/>
  <c r="D72" i="56"/>
  <c r="D70" i="56"/>
  <c r="D65" i="56"/>
  <c r="D60" i="56"/>
  <c r="D58" i="56"/>
  <c r="D53" i="56"/>
  <c r="D48" i="56"/>
  <c r="D46" i="56" s="1"/>
  <c r="D44" i="56"/>
  <c r="D43" i="56"/>
  <c r="D30" i="56" s="1"/>
  <c r="D17" i="56" s="1"/>
  <c r="D42" i="56"/>
  <c r="D39" i="56"/>
  <c r="D26" i="56"/>
  <c r="D13" i="56"/>
  <c r="D37" i="56"/>
  <c r="D35" i="56" s="1"/>
  <c r="D34" i="56"/>
  <c r="D21" i="56" s="1"/>
  <c r="D8" i="56" s="1"/>
  <c r="D28" i="56"/>
  <c r="D15" i="56" s="1"/>
  <c r="D25" i="56"/>
  <c r="D12" i="56" s="1"/>
  <c r="D23" i="56"/>
  <c r="S29" i="82"/>
  <c r="V29" i="82" s="1"/>
  <c r="R29" i="82"/>
  <c r="L29" i="82"/>
  <c r="K29" i="82"/>
  <c r="J29" i="82"/>
  <c r="I29" i="82"/>
  <c r="H29" i="82" s="1"/>
  <c r="S69" i="82"/>
  <c r="R11" i="82"/>
  <c r="S11" i="82"/>
  <c r="N91" i="82"/>
  <c r="N87" i="82"/>
  <c r="K87" i="82"/>
  <c r="N165" i="74"/>
  <c r="N153" i="74"/>
  <c r="H165" i="74"/>
  <c r="H153" i="74"/>
  <c r="I100" i="74"/>
  <c r="I88" i="74"/>
  <c r="G335" i="74"/>
  <c r="K165" i="74"/>
  <c r="K153" i="74"/>
  <c r="F165" i="74"/>
  <c r="F153" i="74"/>
  <c r="L165" i="74"/>
  <c r="L153" i="74"/>
  <c r="Q70" i="82"/>
  <c r="Q69" i="82" s="1"/>
  <c r="Q32" i="82"/>
  <c r="Q12" i="82" s="1"/>
  <c r="T12" i="82" s="1"/>
  <c r="N32" i="82"/>
  <c r="N12" i="82" s="1"/>
  <c r="K70" i="82"/>
  <c r="K69" i="82"/>
  <c r="K33" i="82"/>
  <c r="K13" i="82" s="1"/>
  <c r="J11" i="82"/>
  <c r="I23" i="82"/>
  <c r="M11" i="82"/>
  <c r="N11" i="82"/>
  <c r="O11" i="82"/>
  <c r="P11" i="82"/>
  <c r="L11" i="82"/>
  <c r="Q23" i="82"/>
  <c r="T23" i="82"/>
  <c r="M31" i="82"/>
  <c r="O31" i="82"/>
  <c r="I31" i="82"/>
  <c r="H34" i="82"/>
  <c r="H14" i="82" s="1"/>
  <c r="T39" i="82"/>
  <c r="Q29" i="82"/>
  <c r="T29" i="82" s="1"/>
  <c r="Q34" i="82"/>
  <c r="Q14" i="82" s="1"/>
  <c r="N34" i="82"/>
  <c r="N14" i="82" s="1"/>
  <c r="Q37" i="82"/>
  <c r="K37" i="82"/>
  <c r="T92" i="82"/>
  <c r="T93" i="82"/>
  <c r="T94" i="82"/>
  <c r="F82" i="56"/>
  <c r="F218" i="56"/>
  <c r="F292" i="56"/>
  <c r="F223" i="56"/>
  <c r="F156" i="56"/>
  <c r="F143" i="56"/>
  <c r="E282" i="56"/>
  <c r="H335" i="74"/>
  <c r="G244" i="74"/>
  <c r="D279" i="56"/>
  <c r="D40" i="56"/>
  <c r="D24" i="56"/>
  <c r="N31" i="82"/>
  <c r="F279" i="56"/>
  <c r="F290" i="56"/>
  <c r="F277" i="56" s="1"/>
  <c r="S85" i="82"/>
  <c r="R85" i="82"/>
  <c r="Q85" i="82" s="1"/>
  <c r="P85" i="82"/>
  <c r="O85" i="82"/>
  <c r="M85" i="82"/>
  <c r="L85" i="82"/>
  <c r="J85" i="82"/>
  <c r="I85" i="82"/>
  <c r="S81" i="82"/>
  <c r="R81" i="82"/>
  <c r="Q81" i="82" s="1"/>
  <c r="P81" i="82"/>
  <c r="O81" i="82"/>
  <c r="M81" i="82"/>
  <c r="L81" i="82"/>
  <c r="K81" i="82" s="1"/>
  <c r="J81" i="82"/>
  <c r="I81" i="82"/>
  <c r="H81" i="82" s="1"/>
  <c r="S80" i="82"/>
  <c r="S79" i="82" s="1"/>
  <c r="R80" i="82"/>
  <c r="R79" i="82" s="1"/>
  <c r="P80" i="82"/>
  <c r="P79" i="82"/>
  <c r="O80" i="82"/>
  <c r="O79" i="82"/>
  <c r="M80" i="82"/>
  <c r="M79" i="82"/>
  <c r="L80" i="82"/>
  <c r="L79" i="82" s="1"/>
  <c r="K79" i="82" s="1"/>
  <c r="J80" i="82"/>
  <c r="J79" i="82" s="1"/>
  <c r="I80" i="82"/>
  <c r="S77" i="82"/>
  <c r="R77" i="82"/>
  <c r="P77" i="82"/>
  <c r="O77" i="82"/>
  <c r="N77" i="82" s="1"/>
  <c r="M77" i="82"/>
  <c r="K77" i="82" s="1"/>
  <c r="L77" i="82"/>
  <c r="J77" i="82"/>
  <c r="I77" i="82"/>
  <c r="R75" i="82"/>
  <c r="O75" i="82"/>
  <c r="M75" i="82"/>
  <c r="L75" i="82"/>
  <c r="K75" i="82" s="1"/>
  <c r="J75" i="82"/>
  <c r="H75" i="82" s="1"/>
  <c r="I75" i="82"/>
  <c r="R73" i="82"/>
  <c r="O73" i="82"/>
  <c r="M73" i="82"/>
  <c r="L73" i="82"/>
  <c r="K73" i="82" s="1"/>
  <c r="J73" i="82"/>
  <c r="I73" i="82"/>
  <c r="H73" i="82" s="1"/>
  <c r="S71" i="82"/>
  <c r="V71" i="82" s="1"/>
  <c r="R71" i="82"/>
  <c r="P71" i="82"/>
  <c r="O71" i="82"/>
  <c r="M71" i="82"/>
  <c r="L71" i="82"/>
  <c r="J71" i="82"/>
  <c r="I71" i="82"/>
  <c r="H71" i="82" s="1"/>
  <c r="S67" i="82"/>
  <c r="Q67" i="82" s="1"/>
  <c r="R67" i="82"/>
  <c r="P67" i="82"/>
  <c r="O67" i="82"/>
  <c r="M67" i="82"/>
  <c r="L67" i="82"/>
  <c r="J67" i="82"/>
  <c r="I67" i="82"/>
  <c r="H67" i="82" s="1"/>
  <c r="S65" i="82"/>
  <c r="Q65" i="82" s="1"/>
  <c r="R65" i="82"/>
  <c r="P65" i="82"/>
  <c r="O65" i="82"/>
  <c r="M65" i="82"/>
  <c r="L65" i="82"/>
  <c r="L63" i="82" s="1"/>
  <c r="J65" i="82"/>
  <c r="I65" i="82"/>
  <c r="H65" i="82" s="1"/>
  <c r="S60" i="82"/>
  <c r="Q60" i="82" s="1"/>
  <c r="T60" i="82" s="1"/>
  <c r="R60" i="82"/>
  <c r="P60" i="82"/>
  <c r="O60" i="82"/>
  <c r="M60" i="82"/>
  <c r="L60" i="82"/>
  <c r="J60" i="82"/>
  <c r="I60" i="82"/>
  <c r="S58" i="82"/>
  <c r="V58" i="82" s="1"/>
  <c r="R58" i="82"/>
  <c r="P58" i="82"/>
  <c r="O58" i="82"/>
  <c r="M58" i="82"/>
  <c r="L58" i="82"/>
  <c r="J58" i="82"/>
  <c r="I58" i="82"/>
  <c r="H58" i="82" s="1"/>
  <c r="S55" i="82"/>
  <c r="Q55" i="82" s="1"/>
  <c r="T55" i="82" s="1"/>
  <c r="R55" i="82"/>
  <c r="P55" i="82"/>
  <c r="O55" i="82"/>
  <c r="M55" i="82"/>
  <c r="K55" i="82" s="1"/>
  <c r="L55" i="82"/>
  <c r="J55" i="82"/>
  <c r="I55" i="82"/>
  <c r="H55" i="82" s="1"/>
  <c r="S53" i="82"/>
  <c r="Q53" i="82" s="1"/>
  <c r="R53" i="82"/>
  <c r="P53" i="82"/>
  <c r="O53" i="82"/>
  <c r="N53" i="82" s="1"/>
  <c r="M53" i="82"/>
  <c r="L53" i="82"/>
  <c r="J53" i="82"/>
  <c r="I53" i="82"/>
  <c r="S51" i="82"/>
  <c r="Q51" i="82" s="1"/>
  <c r="R51" i="82"/>
  <c r="P51" i="82"/>
  <c r="O51" i="82"/>
  <c r="M51" i="82"/>
  <c r="L51" i="82"/>
  <c r="K51" i="82" s="1"/>
  <c r="J51" i="82"/>
  <c r="I51" i="82"/>
  <c r="H51" i="82" s="1"/>
  <c r="S50" i="82"/>
  <c r="S17" i="82" s="1"/>
  <c r="R50" i="82"/>
  <c r="R49" i="82" s="1"/>
  <c r="R17" i="82"/>
  <c r="P50" i="82"/>
  <c r="P17" i="82" s="1"/>
  <c r="O50" i="82"/>
  <c r="O49" i="82" s="1"/>
  <c r="M50" i="82"/>
  <c r="M49" i="82" s="1"/>
  <c r="L50" i="82"/>
  <c r="L17" i="82"/>
  <c r="J50" i="82"/>
  <c r="J17" i="82" s="1"/>
  <c r="I50" i="82"/>
  <c r="I49" i="82" s="1"/>
  <c r="H49" i="82" s="1"/>
  <c r="I17" i="82"/>
  <c r="I10" i="82"/>
  <c r="S46" i="82"/>
  <c r="R46" i="82"/>
  <c r="P46" i="82"/>
  <c r="O46" i="82"/>
  <c r="M46" i="82"/>
  <c r="L46" i="82"/>
  <c r="J46" i="82"/>
  <c r="I46" i="82"/>
  <c r="S43" i="82"/>
  <c r="R43" i="82"/>
  <c r="P43" i="82"/>
  <c r="V43" i="82" s="1"/>
  <c r="O43" i="82"/>
  <c r="N43" i="82" s="1"/>
  <c r="M43" i="82"/>
  <c r="L43" i="82"/>
  <c r="J43" i="82"/>
  <c r="H43" i="82" s="1"/>
  <c r="I43" i="82"/>
  <c r="S41" i="82"/>
  <c r="R41" i="82"/>
  <c r="P41" i="82"/>
  <c r="N41" i="82" s="1"/>
  <c r="O41" i="82"/>
  <c r="M41" i="82"/>
  <c r="L41" i="82"/>
  <c r="K41" i="82" s="1"/>
  <c r="J41" i="82"/>
  <c r="H41" i="82" s="1"/>
  <c r="I41" i="82"/>
  <c r="S27" i="82"/>
  <c r="R27" i="82"/>
  <c r="L27" i="82"/>
  <c r="K27" i="82" s="1"/>
  <c r="I27" i="82"/>
  <c r="H27" i="82"/>
  <c r="J49" i="82"/>
  <c r="K43" i="82"/>
  <c r="H46" i="82"/>
  <c r="U55" i="82"/>
  <c r="U46" i="82"/>
  <c r="H60" i="82"/>
  <c r="V88" i="82"/>
  <c r="V91" i="82"/>
  <c r="N65" i="82"/>
  <c r="N63" i="82" s="1"/>
  <c r="N67" i="82"/>
  <c r="K71" i="82"/>
  <c r="Q71" i="82"/>
  <c r="T71" i="82" s="1"/>
  <c r="Q73" i="82"/>
  <c r="Q75" i="82"/>
  <c r="Q77" i="82"/>
  <c r="U15" i="82"/>
  <c r="K53" i="82"/>
  <c r="K85" i="82"/>
  <c r="V11" i="82"/>
  <c r="V73" i="82"/>
  <c r="V75" i="82"/>
  <c r="Q27" i="82"/>
  <c r="Q80" i="82"/>
  <c r="Q64" i="82" s="1"/>
  <c r="H50" i="82"/>
  <c r="H17" i="82" s="1"/>
  <c r="K58" i="82"/>
  <c r="I79" i="82"/>
  <c r="H79" i="82" s="1"/>
  <c r="U18" i="82"/>
  <c r="V19" i="82"/>
  <c r="N79" i="82"/>
  <c r="V20" i="82"/>
  <c r="U21" i="82"/>
  <c r="Q41" i="82"/>
  <c r="N51" i="82"/>
  <c r="H53" i="82"/>
  <c r="N55" i="82"/>
  <c r="K60" i="82"/>
  <c r="U60" i="82"/>
  <c r="K65" i="82"/>
  <c r="K67" i="82"/>
  <c r="N71" i="82"/>
  <c r="N73" i="82"/>
  <c r="T73" i="82" s="1"/>
  <c r="N75" i="82"/>
  <c r="H77" i="82"/>
  <c r="N80" i="82"/>
  <c r="N81" i="82"/>
  <c r="H85" i="82"/>
  <c r="N85" i="82"/>
  <c r="V90" i="82"/>
  <c r="L49" i="82"/>
  <c r="K46" i="82"/>
  <c r="V89" i="82"/>
  <c r="V13" i="82"/>
  <c r="U43" i="82"/>
  <c r="Q43" i="82"/>
  <c r="V34" i="82"/>
  <c r="U35" i="82"/>
  <c r="Q46" i="82"/>
  <c r="V36" i="82"/>
  <c r="N46" i="82"/>
  <c r="V46" i="82"/>
  <c r="Q58" i="82"/>
  <c r="T58" i="82" s="1"/>
  <c r="N58" i="82"/>
  <c r="N60" i="82"/>
  <c r="V24" i="82"/>
  <c r="T90" i="82"/>
  <c r="V87" i="82"/>
  <c r="T89" i="82"/>
  <c r="T76" i="82"/>
  <c r="T75" i="82"/>
  <c r="T74" i="82"/>
  <c r="T62" i="82"/>
  <c r="T22" i="82"/>
  <c r="T59" i="82"/>
  <c r="T21" i="82"/>
  <c r="T57" i="82"/>
  <c r="T20" i="82"/>
  <c r="T19" i="82"/>
  <c r="T48" i="82"/>
  <c r="T47" i="82"/>
  <c r="T46" i="82"/>
  <c r="T45" i="82"/>
  <c r="T44" i="82"/>
  <c r="T40" i="82"/>
  <c r="T13" i="82"/>
  <c r="T38" i="82"/>
  <c r="T36" i="82"/>
  <c r="T35" i="82"/>
  <c r="T33" i="82"/>
  <c r="T30" i="82"/>
  <c r="T26" i="82"/>
  <c r="T25" i="82"/>
  <c r="T11" i="82"/>
  <c r="H23" i="82" l="1"/>
  <c r="H11" i="82"/>
  <c r="N49" i="82"/>
  <c r="P10" i="82"/>
  <c r="V10" i="82" s="1"/>
  <c r="Q79" i="82"/>
  <c r="K49" i="82"/>
  <c r="Q63" i="82"/>
  <c r="T63" i="82" s="1"/>
  <c r="N10" i="82"/>
  <c r="N8" i="82" s="1"/>
  <c r="D9" i="56"/>
  <c r="Q9" i="82"/>
  <c r="K12" i="82"/>
  <c r="K31" i="82"/>
  <c r="T14" i="82"/>
  <c r="D35" i="74"/>
  <c r="D23" i="74" s="1"/>
  <c r="I35" i="74"/>
  <c r="I23" i="74" s="1"/>
  <c r="I22" i="74" s="1"/>
  <c r="I10" i="74" s="1"/>
  <c r="Q49" i="82"/>
  <c r="T43" i="82"/>
  <c r="K63" i="82"/>
  <c r="J63" i="82"/>
  <c r="R31" i="82"/>
  <c r="U31" i="82" s="1"/>
  <c r="R14" i="82"/>
  <c r="R10" i="82" s="1"/>
  <c r="O64" i="82"/>
  <c r="O69" i="82"/>
  <c r="J64" i="82"/>
  <c r="N9" i="82"/>
  <c r="F243" i="74"/>
  <c r="F231" i="74" s="1"/>
  <c r="F270" i="74"/>
  <c r="E25" i="56"/>
  <c r="E12" i="56" s="1"/>
  <c r="H70" i="82"/>
  <c r="H69" i="82" s="1"/>
  <c r="H63" i="82" s="1"/>
  <c r="P69" i="82"/>
  <c r="V69" i="82" s="1"/>
  <c r="P64" i="82"/>
  <c r="P9" i="82" s="1"/>
  <c r="V60" i="82"/>
  <c r="M17" i="82"/>
  <c r="G49" i="74"/>
  <c r="G48" i="74"/>
  <c r="G36" i="74" s="1"/>
  <c r="G35" i="74" s="1"/>
  <c r="G23" i="74" s="1"/>
  <c r="E100" i="74"/>
  <c r="E88" i="74" s="1"/>
  <c r="O100" i="74"/>
  <c r="O88" i="74" s="1"/>
  <c r="O35" i="74" s="1"/>
  <c r="O23" i="74" s="1"/>
  <c r="O22" i="74" s="1"/>
  <c r="O10" i="74" s="1"/>
  <c r="F30" i="56"/>
  <c r="F17" i="56" s="1"/>
  <c r="N64" i="82"/>
  <c r="T64" i="82" s="1"/>
  <c r="T34" i="82"/>
  <c r="T70" i="82"/>
  <c r="K50" i="82"/>
  <c r="K17" i="82" s="1"/>
  <c r="T24" i="82"/>
  <c r="H33" i="82"/>
  <c r="H13" i="82" s="1"/>
  <c r="D33" i="56"/>
  <c r="D20" i="56" s="1"/>
  <c r="D7" i="56" s="1"/>
  <c r="J48" i="74"/>
  <c r="J36" i="74" s="1"/>
  <c r="J35" i="74" s="1"/>
  <c r="J23" i="74" s="1"/>
  <c r="J22" i="74" s="1"/>
  <c r="J10" i="74" s="1"/>
  <c r="J49" i="74"/>
  <c r="N100" i="74"/>
  <c r="N88" i="74" s="1"/>
  <c r="N35" i="74" s="1"/>
  <c r="N23" i="74" s="1"/>
  <c r="N22" i="74" s="1"/>
  <c r="N10" i="74" s="1"/>
  <c r="E156" i="56"/>
  <c r="E143" i="56" s="1"/>
  <c r="E40" i="56"/>
  <c r="E27" i="56" s="1"/>
  <c r="D243" i="74"/>
  <c r="D231" i="74" s="1"/>
  <c r="E35" i="74"/>
  <c r="E23" i="74" s="1"/>
  <c r="E22" i="74" s="1"/>
  <c r="E10" i="74" s="1"/>
  <c r="G283" i="74"/>
  <c r="G282" i="74"/>
  <c r="G270" i="74" s="1"/>
  <c r="S49" i="82"/>
  <c r="S31" i="82"/>
  <c r="M244" i="74"/>
  <c r="M243" i="74"/>
  <c r="M231" i="74" s="1"/>
  <c r="L100" i="74"/>
  <c r="L88" i="74" s="1"/>
  <c r="L35" i="74" s="1"/>
  <c r="L23" i="74" s="1"/>
  <c r="L22" i="74" s="1"/>
  <c r="L10" i="74" s="1"/>
  <c r="T72" i="82"/>
  <c r="V55" i="82"/>
  <c r="N50" i="82"/>
  <c r="N17" i="82" s="1"/>
  <c r="P49" i="82"/>
  <c r="O17" i="82"/>
  <c r="O63" i="82"/>
  <c r="S63" i="82"/>
  <c r="D223" i="56"/>
  <c r="M48" i="74"/>
  <c r="M36" i="74" s="1"/>
  <c r="J100" i="74"/>
  <c r="J88" i="74" s="1"/>
  <c r="I165" i="74"/>
  <c r="I153" i="74" s="1"/>
  <c r="E223" i="56"/>
  <c r="F58" i="56"/>
  <c r="F33" i="56" s="1"/>
  <c r="F20" i="56" s="1"/>
  <c r="F7" i="56" s="1"/>
  <c r="K24" i="82"/>
  <c r="P31" i="82"/>
  <c r="J31" i="82"/>
  <c r="F35" i="74"/>
  <c r="F23" i="74" s="1"/>
  <c r="F22" i="74" s="1"/>
  <c r="F10" i="74" s="1"/>
  <c r="J165" i="74"/>
  <c r="J153" i="74" s="1"/>
  <c r="M400" i="74"/>
  <c r="M387" i="74" s="1"/>
  <c r="M399" i="74"/>
  <c r="Q31" i="82"/>
  <c r="T31" i="82" s="1"/>
  <c r="D290" i="56"/>
  <c r="D277" i="56" s="1"/>
  <c r="J9" i="82"/>
  <c r="K80" i="82"/>
  <c r="K64" i="82" s="1"/>
  <c r="D218" i="56"/>
  <c r="J10" i="82"/>
  <c r="J8" i="82" s="1"/>
  <c r="H31" i="82"/>
  <c r="D150" i="56"/>
  <c r="D27" i="56" s="1"/>
  <c r="M100" i="74"/>
  <c r="M88" i="74" s="1"/>
  <c r="E241" i="56"/>
  <c r="E216" i="56" s="1"/>
  <c r="F26" i="56"/>
  <c r="F13" i="56" s="1"/>
  <c r="Q88" i="82"/>
  <c r="T88" i="82" s="1"/>
  <c r="Q91" i="82"/>
  <c r="L31" i="82"/>
  <c r="L14" i="82"/>
  <c r="L9" i="82" s="1"/>
  <c r="S64" i="82"/>
  <c r="V64" i="82" s="1"/>
  <c r="H91" i="82"/>
  <c r="H87" i="82" s="1"/>
  <c r="R64" i="82"/>
  <c r="D399" i="74"/>
  <c r="Q50" i="82"/>
  <c r="Q17" i="82" s="1"/>
  <c r="Q10" i="82" s="1"/>
  <c r="I63" i="82"/>
  <c r="I8" i="82" s="1"/>
  <c r="M63" i="82"/>
  <c r="T32" i="82"/>
  <c r="H80" i="82"/>
  <c r="H64" i="82" s="1"/>
  <c r="T56" i="82"/>
  <c r="T61" i="82"/>
  <c r="V70" i="82"/>
  <c r="U12" i="82"/>
  <c r="R63" i="82"/>
  <c r="E290" i="56"/>
  <c r="E277" i="56" s="1"/>
  <c r="D29" i="56"/>
  <c r="D16" i="56" s="1"/>
  <c r="E46" i="56"/>
  <c r="E33" i="56" s="1"/>
  <c r="E20" i="56" s="1"/>
  <c r="E7" i="56" s="1"/>
  <c r="F216" i="56"/>
  <c r="M282" i="74"/>
  <c r="M270" i="74" s="1"/>
  <c r="K35" i="74"/>
  <c r="K23" i="74" s="1"/>
  <c r="K22" i="74" s="1"/>
  <c r="K10" i="74" s="1"/>
  <c r="H35" i="74"/>
  <c r="H23" i="74" s="1"/>
  <c r="F35" i="56"/>
  <c r="F22" i="56" s="1"/>
  <c r="F9" i="56" s="1"/>
  <c r="L64" i="82"/>
  <c r="E270" i="74"/>
  <c r="H243" i="74"/>
  <c r="H231" i="74" s="1"/>
  <c r="D49" i="74"/>
  <c r="J244" i="74"/>
  <c r="R8" i="82" l="1"/>
  <c r="T10" i="82"/>
  <c r="K23" i="82"/>
  <c r="K11" i="82"/>
  <c r="G243" i="74"/>
  <c r="G231" i="74" s="1"/>
  <c r="G22" i="74" s="1"/>
  <c r="G10" i="74" s="1"/>
  <c r="M10" i="82"/>
  <c r="M8" i="82" s="1"/>
  <c r="M9" i="82"/>
  <c r="D14" i="56"/>
  <c r="L10" i="82"/>
  <c r="L8" i="82" s="1"/>
  <c r="V31" i="82"/>
  <c r="R9" i="82"/>
  <c r="P8" i="82"/>
  <c r="V63" i="82"/>
  <c r="S9" i="82"/>
  <c r="V9" i="82" s="1"/>
  <c r="T9" i="82"/>
  <c r="S8" i="82"/>
  <c r="H22" i="74"/>
  <c r="H10" i="74" s="1"/>
  <c r="O10" i="82"/>
  <c r="O8" i="82" s="1"/>
  <c r="O9" i="82"/>
  <c r="H9" i="82"/>
  <c r="H10" i="82"/>
  <c r="H8" i="82" s="1"/>
  <c r="P63" i="82"/>
  <c r="E14" i="56"/>
  <c r="D22" i="74"/>
  <c r="D10" i="74" s="1"/>
  <c r="Q87" i="82"/>
  <c r="T87" i="82" s="1"/>
  <c r="T91" i="82"/>
  <c r="M35" i="74"/>
  <c r="M23" i="74" s="1"/>
  <c r="M22" i="74" s="1"/>
  <c r="M10" i="74" s="1"/>
  <c r="K9" i="82" l="1"/>
  <c r="K10" i="82"/>
  <c r="K8" i="82" s="1"/>
  <c r="U10" i="82"/>
  <c r="U9" i="82"/>
  <c r="Q8" i="82"/>
  <c r="T8" i="82" s="1"/>
  <c r="V8" i="82"/>
  <c r="U8" i="82"/>
</calcChain>
</file>

<file path=xl/sharedStrings.xml><?xml version="1.0" encoding="utf-8"?>
<sst xmlns="http://schemas.openxmlformats.org/spreadsheetml/2006/main" count="2291" uniqueCount="436">
  <si>
    <t>в том числе:</t>
  </si>
  <si>
    <t>всего</t>
  </si>
  <si>
    <t>Наименование показателя (индикатора)</t>
  </si>
  <si>
    <t>Статус</t>
  </si>
  <si>
    <t>областной бюджет</t>
  </si>
  <si>
    <t>местный бюджет</t>
  </si>
  <si>
    <t>всего, в том числе:</t>
  </si>
  <si>
    <t>ГОСУДАРСТВЕННАЯ ПРОГРАММА</t>
  </si>
  <si>
    <t>Источники ресурсного обеспечения</t>
  </si>
  <si>
    <t>Обоснование отклонений значений показателя (индикатора) на конец отчетного года (при наличии)</t>
  </si>
  <si>
    <t>физические лица</t>
  </si>
  <si>
    <t>ПОДПРОГРАММА 1</t>
  </si>
  <si>
    <t>Таблица 9</t>
  </si>
  <si>
    <t xml:space="preserve">Расходы за отчетный период,  тыс. руб. </t>
  </si>
  <si>
    <t>ПОДПРОГРАММА 2</t>
  </si>
  <si>
    <t xml:space="preserve">Наименование государственной программы, подпрограммы, основного мероприятия </t>
  </si>
  <si>
    <t xml:space="preserve">ПОДПРОГРАММА 2 </t>
  </si>
  <si>
    <t>ОСНОВНОЕ МЕРОПРИЯТИЕ 1</t>
  </si>
  <si>
    <t>ОСНОВНОЕ МЕРОПРИЯТИЕ 2</t>
  </si>
  <si>
    <t>Мероприятие 1.1</t>
  </si>
  <si>
    <t>Мероприятие 1.2</t>
  </si>
  <si>
    <t>Мероприятие 2.1</t>
  </si>
  <si>
    <t>Мероприятие 2.2</t>
  </si>
  <si>
    <t>Наименование государственной программы, подпрограммы,  основного мероприятия, мероприятия</t>
  </si>
  <si>
    <t>Всего</t>
  </si>
  <si>
    <t>ПРОЧИЕ  расходы</t>
  </si>
  <si>
    <t>НИОКР</t>
  </si>
  <si>
    <t>из них:</t>
  </si>
  <si>
    <t>Государственные капитальные вложения, всего</t>
  </si>
  <si>
    <t>Таблица 8</t>
  </si>
  <si>
    <t>в том числе по муниципальным районам и городским округам Воронежской области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</si>
  <si>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</si>
  <si>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</si>
  <si>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</si>
  <si>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</si>
  <si>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</si>
  <si>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</si>
  <si>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</si>
  <si>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</si>
  <si>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</si>
  <si>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</si>
  <si>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федеральный бюджет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</si>
  <si>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</si>
  <si>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в том числе по источникам:</t>
  </si>
  <si>
    <t>Бюджетные ассигнования на реализацию государственной программы, тыс. рублей</t>
  </si>
  <si>
    <t>Таблица 11</t>
  </si>
  <si>
    <t>факт или оценка (в случае отсутствия статистических данных на отчетную дату)</t>
  </si>
  <si>
    <t>кассовое исполнение (на отчетную дату нарастающим итогом), тыс. рублей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</si>
  <si>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</si>
  <si>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</si>
  <si>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</si>
  <si>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t>Пункт 
Федерального плана
 статистических работ</t>
  </si>
  <si>
    <t>согласно закону Воронежской области об областном бюджете на отчетную дату текущего года, тыс. рублей</t>
  </si>
  <si>
    <t>Государственная программа</t>
  </si>
  <si>
    <t>Наименование государственной программы, подпрограммы, основного мероприятия</t>
  </si>
  <si>
    <t>Единица измерения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</si>
  <si>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</si>
  <si>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Наименование статей расходов</t>
  </si>
  <si>
    <t>Всего, в том числе: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</si>
  <si>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</si>
  <si>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</si>
  <si>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</si>
  <si>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Значения показателя (индикатора) государственной программы, подпрограммы, основного мероприятия</t>
  </si>
  <si>
    <t>КБК</t>
  </si>
  <si>
    <t>Таблица 12</t>
  </si>
  <si>
    <t>Продолжение таблицы 13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</si>
  <si>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</si>
  <si>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</si>
  <si>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</si>
  <si>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</si>
  <si>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  </r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</si>
  <si>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</si>
  <si>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</si>
  <si>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t>тыс. рублей</t>
  </si>
  <si>
    <t>Наименование государственной программы, подпрограммы, основного мероприятия, мероприятия, в рамках которых предусмотрены субсидии
  из федерального и областного бюджетов местным бюджетам согласно бюджетной росписи расходов</t>
  </si>
  <si>
    <t>Наименование субсидии</t>
  </si>
  <si>
    <t>Код бюджетной классификации 
(в соответствии с законом Воронежской области об областном бюджете или согласно бюджетной росписи расходов)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</si>
  <si>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</si>
  <si>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>Кассовое исполнение, на отчетную дату нарастающим итогом (далее - факт), тыс. рублей</t>
  </si>
  <si>
    <t>нераспределено</t>
  </si>
  <si>
    <t>Аннинский муниципальный
район</t>
  </si>
  <si>
    <t>Бобровский муниципальный
район</t>
  </si>
  <si>
    <t>Богучарский муниципальный
район</t>
  </si>
  <si>
    <t>Бутурлиновский муниципальный
район</t>
  </si>
  <si>
    <t>Верхнемамонский муниципальный
район</t>
  </si>
  <si>
    <t>Верхнехавский муниципальный
район</t>
  </si>
  <si>
    <t>Воробьевский муниципальный
район</t>
  </si>
  <si>
    <t>план</t>
  </si>
  <si>
    <t>факт</t>
  </si>
  <si>
    <t>всего, в том числе по КБК:</t>
  </si>
  <si>
    <t>Грибановский муниципальный
район</t>
  </si>
  <si>
    <t>Калачеевский муниципальный
район</t>
  </si>
  <si>
    <t>Каменский муниципальный
район</t>
  </si>
  <si>
    <t>Кантемировский муниципальный
район</t>
  </si>
  <si>
    <t>Каширский муниципальный
район</t>
  </si>
  <si>
    <t>Лискинский муниципальный
район</t>
  </si>
  <si>
    <t>Нижнедевицкий муниципальный
район</t>
  </si>
  <si>
    <t>Новоусманский муниципальный
район</t>
  </si>
  <si>
    <t>Новохоперский муниципальный
район</t>
  </si>
  <si>
    <t>Ольховатский муниципальный
район</t>
  </si>
  <si>
    <t>Острогожский муниципальный
район</t>
  </si>
  <si>
    <t>Павловский муниципальный
район</t>
  </si>
  <si>
    <t>Панинский муниципальный
район</t>
  </si>
  <si>
    <t>Петропавловский муниципальный
район</t>
  </si>
  <si>
    <t>Поворинский муниципальный
район</t>
  </si>
  <si>
    <t>Подгоренский муниципальный
район</t>
  </si>
  <si>
    <t>Рамонский муниципальный
район</t>
  </si>
  <si>
    <t>Репьевский муниципальный
район</t>
  </si>
  <si>
    <t>Департамент предпринимательства и торговли Воронежской области</t>
  </si>
  <si>
    <t>Руководитель департамента предпринимательства и торговли Воронежской области  Г.Б. Абричкина</t>
  </si>
  <si>
    <t xml:space="preserve">Подпрограмма 1 </t>
  </si>
  <si>
    <t>Заместитель руководителя департамента
Д.Н. Маслов</t>
  </si>
  <si>
    <t>Основное мероприятие 1</t>
  </si>
  <si>
    <t>Информационная  поддержка субъектов малого и среднего предпринимательства</t>
  </si>
  <si>
    <t>Начальник отдела  развития малого и среднего предпринимательства  В.И. Алферов</t>
  </si>
  <si>
    <t xml:space="preserve">Мониторинг развития предпринимательства, выявление проблем и препятствий, сдерживающих развитие малого и среднего предпринимательства. </t>
  </si>
  <si>
    <t xml:space="preserve"> Организация и проведение публичных мероприятий по вопросам предпринимательства: съездов, конференций, семинаров, совещаний, круглых столов, конкурсов.</t>
  </si>
  <si>
    <t>Основное мероприятие 2</t>
  </si>
  <si>
    <t>Развитие инфраструктуры поддержки предпринимательства</t>
  </si>
  <si>
    <t>Формирование (пополнение) фондов микрофинансовых организаций.</t>
  </si>
  <si>
    <t xml:space="preserve">Развитие сети районных центров поддержки предпринимательства.         </t>
  </si>
  <si>
    <t>Мероприятие 2.3</t>
  </si>
  <si>
    <t xml:space="preserve">Увеличение капитализации Гарантийного фонда Воронежской области.              </t>
  </si>
  <si>
    <t>Мероприятие 2.4</t>
  </si>
  <si>
    <t xml:space="preserve"> Создание и обеспечение деятельности Центра поддержки предпринимательства Воронежской области.      </t>
  </si>
  <si>
    <t>Основное мероприятие 3</t>
  </si>
  <si>
    <t>Финансовая поддержка субъектов малого и среднего предпринимательства</t>
  </si>
  <si>
    <t>Мероприятие 3.1</t>
  </si>
  <si>
    <t xml:space="preserve">Субсидирование части затрат субъектов малого и среднего предпринимательства по сертификации продукции. </t>
  </si>
  <si>
    <t>Мероприятие 3.2</t>
  </si>
  <si>
    <t>Содействие участию субъектов малого и среднего предпринимательства в выставках и ярмарках на территории Российской Федерации и за рубежом.</t>
  </si>
  <si>
    <t>Основное мероприятие 4</t>
  </si>
  <si>
    <t>Поддержка муниципальных программ развития малого и среднего предпринимательства</t>
  </si>
  <si>
    <t>Основное мероприятие 5</t>
  </si>
  <si>
    <t>Поддержка и развитие молодежного предпринимательства</t>
  </si>
  <si>
    <t>Основное мероприятие 6</t>
  </si>
  <si>
    <t>Создание и обеспечение деятельности центра координации поддержки экспортно ориентированных субъектов малого и среднего предпринимательства</t>
  </si>
  <si>
    <t>Подпрограмма 2</t>
  </si>
  <si>
    <t>Развитие торговли</t>
  </si>
  <si>
    <t>Основное 
мероприятие 1</t>
  </si>
  <si>
    <t>Основное 
мероприятие 2</t>
  </si>
  <si>
    <t>Улучшение торгового обслуживания сельского населения области организациями потребительской кооперации</t>
  </si>
  <si>
    <t>Повышение качества и безопасности пищевых продуктов</t>
  </si>
  <si>
    <t>начальник отдела регулирования торговой деятельности Кравцов Р.А.</t>
  </si>
  <si>
    <t xml:space="preserve">Мероприятие 3.1. </t>
  </si>
  <si>
    <t>Проведение отбора проб образцов пищевых продуктов на соответствие показателям качества и безопасности</t>
  </si>
  <si>
    <t xml:space="preserve">Мероприятие 3.2. </t>
  </si>
  <si>
    <t>Проведение независимых экспертиз и лабораторных исследований товаров (работ, услуг)</t>
  </si>
  <si>
    <t xml:space="preserve">Мероприятие 3.3. </t>
  </si>
  <si>
    <t>Размещение в СМИ информационных материалов по результатам проведенных лабораторных исследований о конкретных признаках некачественных товаров и иных вопросах, связанных с качеством и безопасностью продуктов питания</t>
  </si>
  <si>
    <t xml:space="preserve">Мероприятие 3.4. </t>
  </si>
  <si>
    <t>Организация и проведение сравнительных потребительских смотров качества пищевых продуктов</t>
  </si>
  <si>
    <t>Защита прав потребителей</t>
  </si>
  <si>
    <t>Мероприятие 4.1.</t>
  </si>
  <si>
    <t>Организация и проведение конференций, «круглых столов», конкурсов профессионального мастерства, семинаров по вопросам защиты прав потребителей для представителей органов местного самоуправления, руководителей и специалистов хозяйствующих субъектов, осуществляющих деятельность в сфере торговли</t>
  </si>
  <si>
    <t>Мероприятие 4.2.</t>
  </si>
  <si>
    <t>Разработка и издание для потребителей информационно-справочных, печатных материалов по вопросам защиты прав потребителей в сфере торговли на территории Воронежской области</t>
  </si>
  <si>
    <t>Мероприятие 4.3.</t>
  </si>
  <si>
    <t>Создание цикла теле-, радиопередач по вопросам защиты прав потребителей</t>
  </si>
  <si>
    <t>Подпрограмма 3</t>
  </si>
  <si>
    <t>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</si>
  <si>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</si>
  <si>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ведущий советник - главный бухгалтер департамента предпринимательства и торговли Воронежской области Токарева Т.М.</t>
  </si>
  <si>
    <t>Мероприятие 1.3</t>
  </si>
  <si>
    <t>Обеспечение функционирования информационного портала поддержки и развития малого и среднего предпринимательства Воронежской области</t>
  </si>
  <si>
    <t>Содействие обновлению и модернизации материально-технической базы организаций потребительской кооперации в сфере производства, заготовок, хранения, переработки и реализации сельскохозяйственной продукции</t>
  </si>
  <si>
    <t>Развитие и поддержка малого и среднего предпринимательства</t>
  </si>
  <si>
    <t>Оборот продукции (услуг), производимой малыми предприятиями, в т.ч. микропредприятиями и индивидуальными предпринимателями</t>
  </si>
  <si>
    <t>2.1.4</t>
  </si>
  <si>
    <t>У</t>
  </si>
  <si>
    <t>Информационная и консультационная поддержка субъектов малого и среднего предпринимательства</t>
  </si>
  <si>
    <t>единиц</t>
  </si>
  <si>
    <t>Количество вновь созданных рабочих мест (включая вновь зарегистрированных индивидуальных предпринимателей)</t>
  </si>
  <si>
    <t>Объем выданных микрозаймов субъектам малого и среднего предпринимательства</t>
  </si>
  <si>
    <t>Объем выданных гарантий и (или) поручительств субъектам малого и среднего предпринимательства</t>
  </si>
  <si>
    <t xml:space="preserve"> -</t>
  </si>
  <si>
    <t>Прирост количества субъектов малого и среднего предпринимательства, осуществляющих деятельность на территории  Воронежской области</t>
  </si>
  <si>
    <t>2.4.17</t>
  </si>
  <si>
    <t>Создание и обеспечение деятельности центра координаци и поддержки экспортно ориентированных субъектов малого и среднего предпринимательства</t>
  </si>
  <si>
    <t>Совокупный объем хозяйственной деятельности организаций потребительской кооперации</t>
  </si>
  <si>
    <t>Оборот розничной торговли</t>
  </si>
  <si>
    <t>млн рублей</t>
  </si>
  <si>
    <t>Воронежстат, шифр 0950</t>
  </si>
  <si>
    <t>Количество субъектов  малого и среднего предпринимательства  (включая индивидуальных предпринимателей) в расчете на 1 тыс. человек  населения Воронежской области</t>
  </si>
  <si>
    <t>Доля продукции, произведенной малыми предприятиями, в общем  объеме валового регионального продукта</t>
  </si>
  <si>
    <t>Общее количество субъектов малого и среднего  предпринимательства, получивших государственную поддержку в рамках реализации основных мероприятий подпрограммы</t>
  </si>
  <si>
    <t>Воронежстат</t>
  </si>
  <si>
    <t>процентов</t>
  </si>
  <si>
    <t>Сведения
о достижении значений показателей (индикаторов) реализации государственной программы Воронежской области
"Развитие предпринимательства и торговли"
за 2016 год</t>
  </si>
  <si>
    <t>Отчет о выполнении Плана реализации государственной программы Воронежской области 
"Развитие предпринимательства и торговли"  по статьям расходов
за 2016 год</t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</si>
  <si>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"Развитие предпринимательства и торговли"
за 2016 год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</si>
  <si>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"Развитие предпринимательства и торговли",
в разрезе муниципальных образований Воронежской области
за 2016 год</t>
  </si>
  <si>
    <t>Ответственные за исполнение мероприятий Плана реализации государственной программы Воронежской области 
"Развитие предпринимательства и торговли" 
за 2016 год</t>
  </si>
  <si>
    <t>Развитие предпринимательства и тороговли</t>
  </si>
  <si>
    <t>Количество мероприятий, проведенных   для субъектов малого и среднего предпринимательства</t>
  </si>
  <si>
    <t>Количество информационных сообщений, размещенных на информационном портале малого и среднего предпринимательства Воронежской области</t>
  </si>
  <si>
    <t>2</t>
  </si>
  <si>
    <t>Исполнение расходных обязательств за счет субсидии, предоставленной из федерального бюджета на реализацию мероприятия</t>
  </si>
  <si>
    <t>Количество субъектов малого и среднего предпринимательства, получивших государственную поддержку в рамках реализации основного мероприятия</t>
  </si>
  <si>
    <t>Отношение объема выданных микрозаймов субъектам малого и среднего предпринимательства к совокупному  размеру средств микрофинансовой организации,  сформированному за счет субсидий, предоставленных из бюджетов всех уровней, а также доходов от операционной и финансовой деятельности</t>
  </si>
  <si>
    <t>Отношение  объема выданных кредитов субъектам малого и среднего предпринимательства под гарантии (поручительства) гарантийной организации  к  совокупному размеру  средств гарантийного фонда, сформированному за счет субсидий, предоставленных из бюджетов  всех уровней, а также доходов от операционной и финансовой деятельности</t>
  </si>
  <si>
    <t>Количество организованных и (или) реализованных специальных программ обучения для субъектов малого и среднего предпринимательства, организаций инфраструктуры поддержки субъектов малого и среднего предпринимательства с целью повышения их квалификации по вопросам осуществления предпринимательской деятельности, реализации инновационной продукции и экспорта товаров (работ, услуг)</t>
  </si>
  <si>
    <t>Общее количество консультационных  услуг, оказанных   районными центрами поддержки предпринимательства</t>
  </si>
  <si>
    <t>Количество консультаций и мероприятий,   проведенных Центром поддержки предпринимательства Воронежской области для субъектов малого и среднего предпринимательства</t>
  </si>
  <si>
    <t>Количество субъектов малого и среднего предпринимательства, получивших государственную поддержку в Центре поддержки предпринимательства Воронежской области</t>
  </si>
  <si>
    <t>Количество вновь созданных рабочих мест (включая вновь зарегистрированных предпринимателей) субъектами малого и среднего предпринимательства, получившими государственную поддержку в Центре поддержки предпринимательства Воронежской области</t>
  </si>
  <si>
    <t>Доля среднесписочной численности работников (без внешних совместителей), занятых на субъектах малого предпринимательства (включая индивидуальных предпринимателей), в общей численности занятого населения в Воронежской области</t>
  </si>
  <si>
    <t>Коэффициент «рождаемости» субъектов малого и среднего предпринимательства (количество созданных в отчетном периоде малых и средних предприятий на 1 тыс. действующих на дату окончания отчетного периода малых и средних предприятий)</t>
  </si>
  <si>
    <t>Доля кредитов субъектам малого и среднего предпринимательства в общем кредитном портфеле юридических лиц и индивидуальных предпринимателей</t>
  </si>
  <si>
    <t>200</t>
  </si>
  <si>
    <t xml:space="preserve"> тыс. рублей</t>
  </si>
  <si>
    <t>Подпрограмма 1</t>
  </si>
  <si>
    <t>669341,0</t>
  </si>
  <si>
    <t>483445,5</t>
  </si>
  <si>
    <t>35,5</t>
  </si>
  <si>
    <t xml:space="preserve">Основное мероприятие 3  </t>
  </si>
  <si>
    <t xml:space="preserve">Прирост оборота продукции и услуг в сопоставимых ценах, производимых малыми предприятиями, в  том числе микропредприятиями и индивидуальными предпринимателями, по сравнению с предыдущим годом </t>
  </si>
  <si>
    <t>Оборот субъектов малого и среднего предпринимательства в постоянных ценах по отношению к показателю 2015 года</t>
  </si>
  <si>
    <t>Оборот в расчете на одного работника субъекта малого и среднего предпринимательства в постоянных ценах по отношению к показателю 2015 года</t>
  </si>
  <si>
    <t>102</t>
  </si>
  <si>
    <t xml:space="preserve">Основное мероприятие 4 </t>
  </si>
  <si>
    <t>Доля муниципальных  образований и (или) монопрофильных муниципальных образований, получивших государственную поддержку, в общем количестве муниципальных образований на территории  субъекта Российской Федерации</t>
  </si>
  <si>
    <t>Доля средств, направляемая на реализацию мероприятий в сфере развития малого и среднего предпринимательства в монопрофильных муниципальных образованиях, в общем объеме финансового обеспечения государственной поддержки малого и среднего предпринимательства за счет средств областного и федерального бюджетов</t>
  </si>
  <si>
    <t>Количество субъектов малого и среднего предпринимательства, получивших государственную поддержку в рамках реализации основного  мероприятия</t>
  </si>
  <si>
    <t>процентов к предыдущему году</t>
  </si>
  <si>
    <t>100</t>
  </si>
  <si>
    <t>10</t>
  </si>
  <si>
    <t>не менее 3</t>
  </si>
  <si>
    <t>Основное 
мероприятие 5</t>
  </si>
  <si>
    <t>Количество проведенных  мероприятий по поддержке и развитию молодежного предпринимательства</t>
  </si>
  <si>
    <t>1</t>
  </si>
  <si>
    <t>Основное 
мероприятие 6</t>
  </si>
  <si>
    <t xml:space="preserve">Количество субъектов малого и среднего предпринимательства, получивших государственную поддержку в рамках реализации основного  мероприятия </t>
  </si>
  <si>
    <t>Количество вновь созданных рабочих мест (включая вновь зарегистрированных индивидуальных предпринимателей) субъектами малого и среднего предпринимательства, получившими государственную поддержку</t>
  </si>
  <si>
    <t>Количество консультаций и мероприятий,  проведенных   для субъектов малого и среднего предпринимательства</t>
  </si>
  <si>
    <t>Доля экспорта малых и средних предприятий в общем объеме экспорта Воронежской области</t>
  </si>
  <si>
    <t>Прирост выручки субъектов малого и среднего предпринимательства, получивших  государственную поддержку, за счет экспорта товаров (работ, услуг) относительно  предыдущего  отчетного года</t>
  </si>
  <si>
    <t>Количество заключенных субъектами малого и среднего предпринимательства при содействии центра (агентства) координации поддержки экспортно ориентированных субъектов малого и среднего предпринимательства договоров на поставку товаров, работ, услуг за пределы территории Российской Федерации</t>
  </si>
  <si>
    <t>Оборот розничной торговли организаций потребительской кооперации</t>
  </si>
  <si>
    <t>Индекс физического объема оборота розничной торговли  в сопоставимых ценах к предыдущему году</t>
  </si>
  <si>
    <t>Доля образцов пищевых продуктов, не соответствующих требованиям стандартов качества и безопасности, в общем объеме  исследованных образцов пищевых продуктов</t>
  </si>
  <si>
    <t>С</t>
  </si>
  <si>
    <t>Объем закупок сельскохозяйственной продукции и сырья организациями потребительской кооперации</t>
  </si>
  <si>
    <t xml:space="preserve">Основное мероприятие 2 </t>
  </si>
  <si>
    <t>Объем производимой продукции организациями потребительской кооперации</t>
  </si>
  <si>
    <t>Количество приобретенного автотранспорта, необходимого для обеспечения жителей муниципальных образований Воронежской области товарами первой необходимости и повседневного спроса</t>
  </si>
  <si>
    <t>Удельный вес проведенных исследований на предмет соблюдения качества и безопасности пищевых продуктов от запланированных</t>
  </si>
  <si>
    <t>Количество справочно-информационных материалов по вопросам защиты прав потребителей, размещенных в средствах массовой информации</t>
  </si>
  <si>
    <t>Удельный вес потребительских споров, урегулированных в досудебном порядке службами по защите прав потребителей, в общем количестве нарушений прав потребителей на потребительском рынке области</t>
  </si>
  <si>
    <t>Уровень достижения значений целевых 
показателей (индикаторов) государственной программы Воронежской области «Развитие предпринимательства и торговли»</t>
  </si>
  <si>
    <t>Уровень исполнения утвержденных
 бюджетных назначений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</si>
  <si>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</si>
  <si>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48</t>
  </si>
  <si>
    <t>2,05</t>
  </si>
  <si>
    <t>11,8</t>
  </si>
  <si>
    <t>Таблица № 10</t>
  </si>
  <si>
    <t>№
п/п</t>
  </si>
  <si>
    <t xml:space="preserve">Содержание основного мероприятия (мероприятия), основные этапы реализации в текущем году. Ожидаемый непосредственный результат (краткое описание)
</t>
  </si>
  <si>
    <t xml:space="preserve">Код бюджетной классификации (в соответствии с законом Воронежской области об областном бюджете)
</t>
  </si>
  <si>
    <t>Уровень освоения бюджетных ассигнований, %</t>
  </si>
  <si>
    <t xml:space="preserve">согласно закону Воронежской области об областном бюджете на отчетную дату текущего года, тыс. рублей
</t>
  </si>
  <si>
    <t xml:space="preserve">согласно бюджетной росписи расходов областного бюджета на отчетную дату текущего года, тыс. рублей
</t>
  </si>
  <si>
    <t>доведенный департаментом финансов Воронежской области преждельный объем финансирования (поквартальный) кассовый план на отчетную дату нарастающим итогом), тыс. рублей</t>
  </si>
  <si>
    <t xml:space="preserve">кассовое исполнение (на отчетную дату нарастающим итогом), тыс. рублей </t>
  </si>
  <si>
    <t xml:space="preserve">всего
</t>
  </si>
  <si>
    <t xml:space="preserve">в том числе по источникам:
</t>
  </si>
  <si>
    <t xml:space="preserve">федеральный бюджет
</t>
  </si>
  <si>
    <t xml:space="preserve">областной бюджет
</t>
  </si>
  <si>
    <t>Развитие предпринимательства и торговли</t>
  </si>
  <si>
    <t>Достижение к концу 2016 года следующих значений показателей:
1. "Оборот продукции (услуг), производимой малыми предприятиями, в т.ч. микропредприятиями и индивидуальными предпринимателями" не менее 669  333,58 млн. рублей
2. "Совокупный объем хозяйственной деятельности организаций потребительской кооперации" на уровне 5700,00 млн рублей;
3. "Оборот розничной торговли" на уровне 483 010,00 млн рублей.</t>
  </si>
  <si>
    <t>Всего, в том числе в разрезе ГРБС:</t>
  </si>
  <si>
    <t>829 04 12 57 1 01 70380 244</t>
  </si>
  <si>
    <t>829 04 12 57 1 02 50640 810</t>
  </si>
  <si>
    <t>829 04 12 57 1 02 70380 810</t>
  </si>
  <si>
    <t>829 04 12 57 1 02 50640 630</t>
  </si>
  <si>
    <t>829 04 12 57 1 04 50640 521</t>
  </si>
  <si>
    <t>829 04 12 57 1 05 70380 244</t>
  </si>
  <si>
    <t>829 04 12 57 1 06 50640 630</t>
  </si>
  <si>
    <t>1.1.</t>
  </si>
  <si>
    <t>Всего,в том числе в разрезе ГРБС:</t>
  </si>
  <si>
    <t xml:space="preserve">829 04 12 57 1 01 70380 244 </t>
  </si>
  <si>
    <t>1.1.1.</t>
  </si>
  <si>
    <t xml:space="preserve">Мероприятие1.1 </t>
  </si>
  <si>
    <t xml:space="preserve">Мониторинг развития предпринимательства, выявление проблем и препятствий, сдерживающих развитие малого и среднего предпринимательства
</t>
  </si>
  <si>
    <t>1.1.2.</t>
  </si>
  <si>
    <t>Мероприятие1.2</t>
  </si>
  <si>
    <t xml:space="preserve">Осуществление организационно-технических и координационных работ при подготовке и организации публичных мероприятий; проведение форумов предпринимателей Воронежской области, конференций, семинаров, совещаний, круглых столов по вопросам предпринимательства.
</t>
  </si>
  <si>
    <t>Развитие инфраструктуры  поддержки предпринимательства</t>
  </si>
  <si>
    <t xml:space="preserve">Мероприятие2.1 </t>
  </si>
  <si>
    <t>Формирование (пополнение) фондов микрофинансовых организаций</t>
  </si>
  <si>
    <t>1.2.1.</t>
  </si>
  <si>
    <t xml:space="preserve">829 04 12 57 1 02 70380 810 </t>
  </si>
  <si>
    <t>Развитие сети районных центров поддержки предпринимательства</t>
  </si>
  <si>
    <t>В 2016 году реализация мероприятия не предусмотрена</t>
  </si>
  <si>
    <t>Увеличение капитализации Гарантийного фонда Воронежской области</t>
  </si>
  <si>
    <t xml:space="preserve">Предоставление субсидии Гарантийному фонду Воронежской области в целях пополнения активов для увеличения общего объема поручительств, предоставляемых по обязательствам субъектов малого и среднего предпринимательства и организаций.
</t>
  </si>
  <si>
    <t>Создание и обеспечение деятельности Центра поддержки предпринимательства Воронежской области</t>
  </si>
  <si>
    <t>Основное 
мероприятие 3</t>
  </si>
  <si>
    <t>829 04 12 57 1 03 70380 800</t>
  </si>
  <si>
    <t>Субсидирование части затрат субъектов малого и среднего предпринимательства   по сертификации   продукции</t>
  </si>
  <si>
    <t>1.3.1.</t>
  </si>
  <si>
    <t>829 04 12 57 1 03 70380 810</t>
  </si>
  <si>
    <t>Содействие участию субъектов малого и среднего предпринимательства  в выставках и ярмарках на территории России и за рубежом</t>
  </si>
  <si>
    <t>1.3.2.</t>
  </si>
  <si>
    <t>Основное 
мероприятие 4</t>
  </si>
  <si>
    <t xml:space="preserve">Поддержка и развитие молодежного предпринимательства </t>
  </si>
  <si>
    <t>Количество проведенных  мероприятий по поддержке и развитию молодежного предпринимательства - 1 единица</t>
  </si>
  <si>
    <t xml:space="preserve">Создание и обеспечение деятельности центра координации поддержки экспортно ориентированных субъектов малого и среднего предпринимательства </t>
  </si>
  <si>
    <t>829 04 12  5 72 03 70370 244</t>
  </si>
  <si>
    <t>3.1.</t>
  </si>
  <si>
    <r>
      <rPr>
        <sz val="12"/>
        <rFont val="Times New Roman"/>
        <family val="1"/>
        <charset val="204"/>
      </rPr>
      <t xml:space="preserve"> Содействие обновлению и модернизации материально-технической базы организаций потребительской кооперации в сфере производства, заготовок, хранения, переработки и реализации сельскохозяйственной продукции</t>
    </r>
    <r>
      <rPr>
        <sz val="12"/>
        <color indexed="10"/>
        <rFont val="Times New Roman"/>
        <family val="1"/>
        <charset val="204"/>
      </rPr>
      <t xml:space="preserve">
</t>
    </r>
  </si>
  <si>
    <t>3.1.2.</t>
  </si>
  <si>
    <t>Достижение к концу 2016 года планового значения показателя подпрограммы:                                      "Удельный вес проведенных исследований на предмет соблюдения качества и безопасности пищевых продуктов от запланированных" - 100%.</t>
  </si>
  <si>
    <t>3.1.3.</t>
  </si>
  <si>
    <t>829 04 12 57 2 03 70370 244</t>
  </si>
  <si>
    <t xml:space="preserve">Подготовка департаментом необходимого пакета документов для проведения торгов, в ходе которых определяется исполнитель по оказанию услуги "Проведение общественными организациями, уставной целью которых является защита прав потребителей, отбора проб образцов пищевых продуктов на соответствие показателям качества и безопасности в предприятиях розничной торговли, подготовка по результатам лабораторных исследований информационных материалов для потребителей, контролирующих и правоохранительных органов о конкретных признаках некачественных товаров".
</t>
  </si>
  <si>
    <t xml:space="preserve">Размещение в СМИ информационных материалов по результатам проведенных лабораторных исследований о конкретных признаках некачественных товаров и иных вопросах, связанных с качеством и безопасностью продуктов питания.
</t>
  </si>
  <si>
    <t>ПОДПРОГРАММА 3</t>
  </si>
  <si>
    <t>829 04 12 57 3 01 72010 100</t>
  </si>
  <si>
    <t>829 04 12 57 3 01 72010 200</t>
  </si>
  <si>
    <t>829 04 12 57 3 01 72010 800</t>
  </si>
  <si>
    <r>
      <t xml:space="preserve"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
</t>
    </r>
    <r>
      <rPr>
        <b/>
        <sz val="12"/>
        <color indexed="10"/>
        <rFont val="Times New Roman"/>
        <family val="1"/>
        <charset val="204"/>
      </rPr>
      <t/>
    </r>
  </si>
  <si>
    <t>Отчет о выполнении Плана реализации государственной программы Воронежской области
"Развитие предпринимательства и торговли" в разрезе  исполнительных органов государственной власти Воронежской области                                                                                                                                                                                                                                                                 за 2016 год</t>
  </si>
  <si>
    <t>Достижение к концу 2016 года плановых значений показателей подпрограммы:                                    
Оборот розничной торговли организаций потребительской кооперации - 4000,00 млн руб.;
Индекс физического объема оборота розничной торговли  в сопоставимых ценах к предыдущему году - 95%;
Доля образцов пищевых продуктов, не соответствующих требованиям стандартов качества и безопасности, в общем объеме  исследованных образцов пищевых продуктов - 68%.</t>
  </si>
  <si>
    <t xml:space="preserve">Подготовка департаментом необходимого пакета документов для проведения торгов, в ходе которых определяется исполнитель по оказанию услуги "Проведение лабораторных исследований закупленных образцов пищевой продукции".
</t>
  </si>
  <si>
    <t>Из 34 муниципальных образований области субсидии предоставлены 4 муниципальным образованиям, на территории которых находятся монопрофильные населенные пункты в целях поддержки субъектов МСП монопрофильных муниципальных образований.</t>
  </si>
  <si>
    <t>Отсутствие заявок от субъектов МСП, удовлетворяющих условиям и требованиям Положения о предоставлении субсидий.</t>
  </si>
  <si>
    <t>33</t>
  </si>
  <si>
    <t>Размер запрашиваемой субъектами МСП субсидии (гранта) не всегда соответствует максимальному размеру субсидии, установленному нормативными правовыми актами администраций муниципальных образований (размер гранта - до 500,0 тыс. рублей, размер субсидия - 1000 тыс. рублей).</t>
  </si>
  <si>
    <t>35</t>
  </si>
  <si>
    <t>Превышение планового значения составило 67%.</t>
  </si>
  <si>
    <t>Мониторинг развития предпринимательства, выявление проблем и препятствий, сдерживающих развитие малого и среднего предпринимательства</t>
  </si>
  <si>
    <t>Мероприятие1.3</t>
  </si>
  <si>
    <t xml:space="preserve">Организация и проведение публичных мероприятий по вопросам предпринимательства: съездов, конференций, семинаров, совещаний, круглых столов, конкурсов
</t>
  </si>
  <si>
    <t>ОСНОВНОЕ МЕРОПРИЯТИЕ 3</t>
  </si>
  <si>
    <t>Субсидирование части затрат субъектов малого и среднего предпринимательства  по сертификации   продукции</t>
  </si>
  <si>
    <t>Содействие участию субъектов малого и среднего предпринимательства  в выставках и ярмарках на территории Российской Федерации и за рубежом</t>
  </si>
  <si>
    <t>ОСНОВНОЕ МЕРОПРИЯТИЕ 4</t>
  </si>
  <si>
    <t>ОСНОВНОЕ МЕРОПРИЯТИЕ 5</t>
  </si>
  <si>
    <t>ОСНОВНОЕ МЕРОПРИЯТИЕ 6</t>
  </si>
  <si>
    <t>Развитие тороговли</t>
  </si>
  <si>
    <t>Защита прав  потребителей</t>
  </si>
  <si>
    <t xml:space="preserve">ПОДПРОГРАММА 3 </t>
  </si>
  <si>
    <t xml:space="preserve">Развитие предпринимательства и торговли </t>
  </si>
  <si>
    <t xml:space="preserve">   в том числе:</t>
  </si>
  <si>
    <t>юридические лица</t>
  </si>
  <si>
    <t xml:space="preserve">Мониторинг развития предпринимательства, выявление проблем и препятствий, сдерживающих развитие малого и среднего предпринимательства  </t>
  </si>
  <si>
    <t>федеральный бюджет (бюджетные ассигнования, не предусмотренные законом Воронежской области об областном бюджете)</t>
  </si>
  <si>
    <t xml:space="preserve">Развитие торговли </t>
  </si>
  <si>
    <t xml:space="preserve"> Защита прав  потребителей</t>
  </si>
  <si>
    <t xml:space="preserve"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
</t>
  </si>
  <si>
    <t xml:space="preserve">территориальные государственные внебюджетные фонды                        </t>
  </si>
  <si>
    <t>Таблица 13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</si>
  <si>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___________________________________________________________________________ ,
в разрезе муниципальных образований Воронежской области
по состоянию на _____________________20____года</t>
  </si>
  <si>
    <t>Россошанский муниципальный
район</t>
  </si>
  <si>
    <t>Семилукский муниципальный
район</t>
  </si>
  <si>
    <t>Таловский муниципальный
район</t>
  </si>
  <si>
    <t>Терновский муниципальный
район</t>
  </si>
  <si>
    <t>Хохольский муниципальный
район</t>
  </si>
  <si>
    <t>Эртильский муниципальный
район</t>
  </si>
  <si>
    <t>Борисоглебский городской округ</t>
  </si>
  <si>
    <t>Городской округ город Нововоронеж</t>
  </si>
  <si>
    <t>Городской округ город Воронеж</t>
  </si>
  <si>
    <r>
      <rPr>
        <sz val="26"/>
        <rFont val="Times New Roman"/>
        <family val="1"/>
        <charset val="204"/>
      </rPr>
      <t xml:space="preserve"> Содействие обновлению и модернизации материально-технической базы организаций потребительской кооперации в сфере производства, заготовок, хранения, переработки и реализации сельскохозяйственной продукции</t>
    </r>
    <r>
      <rPr>
        <sz val="26"/>
        <color indexed="10"/>
        <rFont val="Times New Roman"/>
        <family val="1"/>
        <charset val="204"/>
      </rPr>
      <t xml:space="preserve">
</t>
    </r>
  </si>
  <si>
    <t>Субсидия на поддержку муниципальных программ (подпрограмм) развития предпринимательства, в том числе в монопрофильных муниципальных образованиях</t>
  </si>
  <si>
    <t xml:space="preserve">829 04 12 57 1 04 R0640 521  </t>
  </si>
  <si>
    <t xml:space="preserve">829 04 12 57 1 02 R0640 630 </t>
  </si>
  <si>
    <t>829 04 12 57 1 02 R0640 810</t>
  </si>
  <si>
    <t xml:space="preserve">829 04 12 57 1 02 R0640 810 </t>
  </si>
  <si>
    <t>829 04 12 57 1 02 R0640 630</t>
  </si>
  <si>
    <t xml:space="preserve">829 04 12 57 1 06 R0640 630  </t>
  </si>
  <si>
    <t>Мероприятие 3.3</t>
  </si>
  <si>
    <t>Мероприятие 3.4</t>
  </si>
  <si>
    <t>Мероприятие 4.1</t>
  </si>
  <si>
    <t>Мероприятие 4.2</t>
  </si>
  <si>
    <t>Мероприятие 4.3</t>
  </si>
  <si>
    <t>4028,0</t>
  </si>
  <si>
    <t>4933,0</t>
  </si>
  <si>
    <t>Снижение на 13%. Финансирование в 2016 году не предусмотрено. Департаментом предпринимательства и торговли Воронежской области в отчетном периоде осуществлялся мониторинг показателей, характеризующих реализацию перспективных мероприятий программы</t>
  </si>
  <si>
    <t>334,0</t>
  </si>
  <si>
    <t>Снижение на 25%. Финансирование в 2016 году не предусмотрено. Департаментом предпринимательства и торговли Воронежской области в отчетном периоде осуществлялся мониторинг показателей, характеризующих реализацию перспективных мероприятий программы</t>
  </si>
  <si>
    <t>184,0</t>
  </si>
  <si>
    <t>96,6</t>
  </si>
  <si>
    <t>42,7</t>
  </si>
  <si>
    <t>100,0</t>
  </si>
  <si>
    <t>8</t>
  </si>
  <si>
    <t>85,64</t>
  </si>
  <si>
    <t>460</t>
  </si>
  <si>
    <t>40600</t>
  </si>
  <si>
    <t>25420</t>
  </si>
  <si>
    <t>15</t>
  </si>
  <si>
    <t xml:space="preserve">В связи с поздней регистрацией в качестве автономной некоммерческой организации Центра поддержки предпринимательства Воронежской области (25.11.2016). </t>
  </si>
  <si>
    <t>182</t>
  </si>
  <si>
    <t>197</t>
  </si>
  <si>
    <t xml:space="preserve">Заместитель руководителя департамента -  начальник отдела развития потребительского рынка В.А. Середин </t>
  </si>
  <si>
    <t>Заместитель руководителя департамента -  начальник отдела развития потребительского рынка В.А. Середин</t>
  </si>
  <si>
    <t>36,6</t>
  </si>
  <si>
    <t>21,5</t>
  </si>
  <si>
    <t>Данные будут предоставлены Воронежстатом в марте 2018 года</t>
  </si>
  <si>
    <t xml:space="preserve">104 567 </t>
  </si>
  <si>
    <t>20,03</t>
  </si>
  <si>
    <t>Данные будут предоставлены Воронежстатом в августе 2017 года</t>
  </si>
  <si>
    <t>По данному показателю  наблюдается снижение значения с 36,3% до 33,9% ( на 8%). Такая тенденция прослеживается в целом по всей стране. Исходя из данных ЦБ РФ, данный показатель по РФ снизился по сравнению с 2015 годом  с 15% до 14,9%, а в целом по ЦФО с 12% до 10,6% (снижение на 13%)</t>
  </si>
  <si>
    <t>33,9</t>
  </si>
  <si>
    <t>*  Оценочные значения</t>
  </si>
  <si>
    <t>Сбор, агрегирование и обработка данных о субъектах малого и среднего предпринимательства, осуществляющих деятельность на территории Воронежской области; проведение анкетирования, опросов, интервью, фокус-групп и других аналогичных мероприятий для выявления проблем развития предпринимательства и путей их устранения; подготовка отчетов и докладов по результатам проведенных исследований.</t>
  </si>
  <si>
    <t xml:space="preserve">Проведение организационно-технических работ по модернизации и сопровождению портала малого и среднего предпринимательства Воронежской области
</t>
  </si>
  <si>
    <t>Достижения к концу 2016 года:  
Количество проведенных мероприятий для субъектов малого и среднего предпринимательства - 2 единицы.
Количество информационных сообщений, размещенных на информационном портале малого и среднего предпринимательства Воронежской области - 32.</t>
  </si>
  <si>
    <t xml:space="preserve">Достижения к концу 2016 года: 
Исполнение расходных обязательств за счет субсидии, предоставленной из федерального бюджета на реализацию мероприятия - 100%.                   
Количество субъектов малого и среднего предпринимательства, получивших государственную поддержку в рамках реализации основного мероприятия - 212 единиц.
Количество вновь созданных рабочих мест (включая вновь зарегистрированных индивидуальных предпринимателей) - 39 единиц.
Отношение объема выданных микрозаймов субъектам малого и среднего предпринимательства к совокупному  размеру средств микрофинансовой организации,  сформированному за счет субсидий, предоставленных из бюджетов всех уровней, а также доходов от операционной и фи нансовой деятельности - 70%.
Объем выданных микрозаймов субъектам малого и среднего предпринимательства - 25 420 тыс. рублей.
Доля кредитов субъектам малого и среднего предпринимательства в общем кредитном портфеле юридических лиц и индивидуальных предпринимателей - 40,0%.
Отношение  объема выданных кредитов субъектам малого и среднего предпринимательства под гарантии (поручительства) гарантийной организации  к  совокупному размеру  средств гарантийного фонда, сформированному за счет субсидий, предоставленных из бюджетов  всех уровней, а также доходов от операционной и финансовой деятельности - 200%.
Объем выданных гарантий и (или) поручительств субъектам малого и среднего предпринимательства - 40 600 тыс. рублей.
Количество организованных и (или) реализованных специальных программ обучения для субъектов малого и среднего предпринимательства, организаций инфраструктуры поддержки субъектов малого и среднего предпринимательства с целью повышения их квалификации по вопросам осуществления предпринимательской деятельности, реализации инновационной продукции и экспорта товаров (работ, услуг) - 1 единица.
Общее количество оказанных  консультационных  услуг районными центрами поддержки предпринимательства - 83 600 единиц.
Количество консультаций и мероприятий,   проведенных Центром поддержки предпринимательства Воронежской области для субъектов малого и среднего предпринимательства - 790 единиц.
Количество субъектов малого и среднего предпринимательства, получивших государственную поддержку в Центре поддержки предпринимательства Воронежской области - 175 единиц.
Количество вновь созданных рабочих мест (включая вновь зарегистрированных предпринимателей) субъектами малого и среднего предпринимательства, получившими государственную поддержку в Центре поддержки предпринимательства Воронежской области - 10 единиц.
Доля среднесписочной численности работников (без внешних совместителей), занятых на субъектах малого предпринимательства (включая индивидуальных предпринимателей), в общей численности занятого населения в Воронежской области - 26,5%.
Коэффициент «рождаемости» субъектов малого и среднего предпринимательства (количество созданных в отчетном периоде малых и средних предприятий на 1 тыс. действующих на дату окончания отчетного периода малых и средних предприятий) - 15,5 единиц.
</t>
  </si>
  <si>
    <t>Достижения к концу 2016 года:  
Количество субъектов  малого и среднего предпринимательства  (включая индивидуальных предпринимателей) в расчете на 1 тыс. человек  населения  - 33,9 единиц.                                                
Доля продукции, произведенной малыми предприятиями, в общем  объеме валового регионального продукта - 21,5%.                                   
Общее количество субъектов малого и среднего  предпринимательства, получивших государственную поддержку в рамках реализации основных мероприятий - 281 единица.</t>
  </si>
  <si>
    <t xml:space="preserve">Предоставление субсидий из областного бюджета и привлеченных по итогам участия в конкурсном отборе, проводимом Министерством экономического развития Российской Федерации, средств федерального бюджета микрофинансовым организациям, одним из учредителей которых является Воронежская область, в целях формирования (пополнения) фондов микрофинансовых организаций, предназначенных для выдачи займов субъектам малого и среднего предпринимательства.
</t>
  </si>
  <si>
    <t xml:space="preserve">Предоставление целевой субсидии Центру поддержки предпринимательства Воронежской области (далее - Центр).
Субсидия предоставляется в целях обеспечения текущей деятельности Центра и предоставления субъектам малого и среднего предпринимательства различного рода услуг, связанных с осуществлением предпринимательской деятельности, проведения публичных мероприятий в сфере предпринимательства, организации и (или) реализации специальных программ обучения для субъектов малого и среднего предпринимательства, организаций инфраструктуры поддержки предпринимательства с целью повышения их квалификации по вопросам осуществления предпринимательской деятельности, реализации инновационной продукции и экспорта товаров (работ, услуг).
</t>
  </si>
  <si>
    <t>Исполнение расходных обязательств за счет субсидии, предоставленной из федерального бюджета на реализацию мероприятия - 100%.
Доля муниципальных  образований и (или) монопрофильных муниципальных образований, получивших государственную поддержку, в общем количестве муниципальных образований на территории  субъекта Российской Федерации - 10%.
Доля средств, направляемая на реализацию мероприятий в сфере развития малого и среднего предпринимательства в монопрофильных муниципальных образованиях, в общем объеме финансового обеспечения государственной поддержки малого и среднего предпринимательства за счет средств областного и федерального бюджетов - не менее 3%.
Прирост количества субъектов малого и среднего предпринимательства, осуществляющих деятельность на территории  Воронежской области - 7,3%.
Количество субъектов малого и среднего предпринимательства, получивших государственную поддержку в рамках реализации основного  мероприятия - 21.
Количество вновь созданных рабочих мест (включая вновь зарегистрированных индивидуальных предпринимателей) - 21.</t>
  </si>
  <si>
    <t>Исполнение расходных обязательств за счет субсидии, предоставленной из федерального бюджета на реализацию мероприятия - 100%.                    
Количество субъектов малого и среднего предпринимательства, получивших государственную поддержку в рамках реализации основного  мероприятия - 48 единиц.
Количество вновь созданных рабочих мест (включая вновь зарегистрированных индивидуальных предпринимателей) - 10 единиц.                                                  
Количество консультаций и мероприятий, проведенных  для субъектов малого и среднего предпринимательства - 48 единиц. 
Доля экспорта малых и средних предприятий в общем объеме экспорта Воронежской области - 2,0%.
Прирост выручки субъектов малого и среднего предпринимательства, получивших  государственную поддержку, за счет экспорта товаров (работ, услуг) относительно  предыдущего  отчетного года - 2,05%.
Количество заключенных субъектами малого и среднего предпринимательства при содействии центра (агентства) координации поддержки экспортно ориентированных субъектов малого и среднего предпринимательства договоров на поставку товаров, работ, услуг за пределы территории Российской Федерации - 10 единиц.</t>
  </si>
  <si>
    <t>В 2016 году реализация мероприятия не предусмотрена.</t>
  </si>
  <si>
    <t>Уровень достижения значения целевых показателей программы - 100%.</t>
  </si>
  <si>
    <t>Уровень исполнения утвержденных бюджетных значений - 95,5%.</t>
  </si>
  <si>
    <t>Организация и проведение публичных мероприятий по вопросам предпринимательства: съездов, конференций, семинаров, совещаний, круглых столов, конкурсов.</t>
  </si>
  <si>
    <t xml:space="preserve">Организация и проведение публичных мероприятий по вопросам предпринимательства: съездов, конференций, семинаров, совещаний, круглых столов, конкурсов. </t>
  </si>
  <si>
    <t>13</t>
  </si>
  <si>
    <t>21,5*</t>
  </si>
  <si>
    <t>36</t>
  </si>
  <si>
    <t>7,3*</t>
  </si>
  <si>
    <t>102*</t>
  </si>
  <si>
    <t>2*</t>
  </si>
  <si>
    <t>2,05*</t>
  </si>
  <si>
    <t>0,0</t>
  </si>
  <si>
    <t>97,1</t>
  </si>
  <si>
    <t>99,7</t>
  </si>
  <si>
    <t>585,0</t>
  </si>
  <si>
    <t>370</t>
  </si>
  <si>
    <t>17,3</t>
  </si>
  <si>
    <t>76</t>
  </si>
  <si>
    <t>Данные будут предоставлены Федеральной таможенной службой России в августе 2017 года</t>
  </si>
  <si>
    <t>Уточненные данные будут предоставлены по результатам мониторинга деятельности экспортно ориентированных субъектов малого и среднего предпринимательства области за 2016 год в первом полугодии 2017 года</t>
  </si>
  <si>
    <t>120,9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</si>
</sst>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р_._-;\-* #,##0.00_р_._-;_-* &quot;-&quot;??_р_._-;_-@_-"/>
    <numFmt numFmtId="172" formatCode="#,##0.0"/>
    <numFmt numFmtId="173" formatCode="0.0"/>
    <numFmt numFmtId="174" formatCode="000000"/>
  </numFmts>
  <fonts count="44"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Arial Cyr"/>
      <charset val="204"/>
    </font>
    <font>
      <i/>
      <sz val="26"/>
      <name val="Times New Roman"/>
      <family val="1"/>
      <charset val="204"/>
    </font>
    <font>
      <sz val="30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Arial Cyr"/>
      <charset val="204"/>
    </font>
    <font>
      <vertAlign val="superscript"/>
      <sz val="2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26"/>
      <name val="Times New Roman"/>
      <family val="1"/>
      <charset val="204"/>
    </font>
    <font>
      <sz val="12"/>
      <name val="Arial Cyr"/>
      <charset val="204"/>
    </font>
    <font>
      <sz val="26"/>
      <color indexed="10"/>
      <name val="Times New Roman"/>
      <family val="1"/>
      <charset val="204"/>
    </font>
    <font>
      <sz val="30"/>
      <name val="Arial Cyr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rgb="FFFF0000"/>
      <name val="Arial Cyr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color rgb="FFFF0000"/>
      <name val="Arial Cyr"/>
      <charset val="204"/>
    </font>
    <font>
      <sz val="26"/>
      <color theme="1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171" fontId="6" fillId="0" borderId="0" applyFont="0" applyFill="0" applyBorder="0" applyAlignment="0" applyProtection="0"/>
  </cellStyleXfs>
  <cellXfs count="617">
    <xf numFmtId="0" fontId="0" fillId="0" borderId="0" xfId="0"/>
    <xf numFmtId="0" fontId="1" fillId="0" borderId="1" xfId="0" applyFont="1" applyBorder="1" applyAlignment="1">
      <alignment horizontal="centerContinuous" vertical="center" wrapText="1"/>
    </xf>
    <xf numFmtId="0" fontId="0" fillId="0" borderId="0" xfId="0" applyFont="1"/>
    <xf numFmtId="0" fontId="1" fillId="2" borderId="0" xfId="0" applyFon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0" fontId="0" fillId="0" borderId="0" xfId="0" applyFont="1" applyBorder="1"/>
    <xf numFmtId="49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28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3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Continuous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wrapText="1"/>
    </xf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Fill="1"/>
    <xf numFmtId="0" fontId="9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 indent="2"/>
    </xf>
    <xf numFmtId="0" fontId="11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172" fontId="14" fillId="0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0" fillId="0" borderId="1" xfId="0" applyNumberFormat="1" applyFont="1" applyFill="1" applyBorder="1" applyAlignment="1">
      <alignment horizontal="left" vertical="center" wrapText="1" indent="2"/>
    </xf>
    <xf numFmtId="0" fontId="10" fillId="0" borderId="6" xfId="0" applyNumberFormat="1" applyFont="1" applyFill="1" applyBorder="1" applyAlignment="1">
      <alignment vertical="center" wrapText="1"/>
    </xf>
    <xf numFmtId="0" fontId="10" fillId="0" borderId="7" xfId="0" applyNumberFormat="1" applyFont="1" applyFill="1" applyBorder="1" applyAlignment="1">
      <alignment vertical="center" wrapText="1"/>
    </xf>
    <xf numFmtId="0" fontId="10" fillId="0" borderId="4" xfId="0" applyNumberFormat="1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vertical="center" wrapText="1"/>
    </xf>
    <xf numFmtId="0" fontId="15" fillId="0" borderId="0" xfId="0" applyFont="1" applyFill="1" applyAlignment="1">
      <alignment vertical="center"/>
    </xf>
    <xf numFmtId="0" fontId="10" fillId="0" borderId="1" xfId="0" applyNumberFormat="1" applyFont="1" applyFill="1" applyBorder="1" applyAlignment="1">
      <alignment vertical="top" wrapText="1"/>
    </xf>
    <xf numFmtId="172" fontId="14" fillId="0" borderId="1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top" wrapText="1"/>
    </xf>
    <xf numFmtId="0" fontId="14" fillId="0" borderId="1" xfId="0" applyNumberFormat="1" applyFont="1" applyFill="1" applyBorder="1" applyAlignment="1">
      <alignment vertical="top" wrapText="1"/>
    </xf>
    <xf numFmtId="172" fontId="10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1" fillId="0" borderId="1" xfId="1" applyFont="1" applyBorder="1" applyAlignment="1">
      <alignment horizontal="center" vertical="center" wrapText="1"/>
    </xf>
    <xf numFmtId="0" fontId="1" fillId="0" borderId="0" xfId="0" applyFont="1"/>
    <xf numFmtId="0" fontId="29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8" fillId="4" borderId="1" xfId="0" applyNumberFormat="1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49" fontId="18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18" fillId="4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 wrapText="1"/>
    </xf>
    <xf numFmtId="0" fontId="30" fillId="0" borderId="0" xfId="0" applyFont="1"/>
    <xf numFmtId="0" fontId="1" fillId="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vertical="top" wrapText="1"/>
    </xf>
    <xf numFmtId="0" fontId="31" fillId="0" borderId="1" xfId="0" applyFont="1" applyBorder="1" applyAlignment="1">
      <alignment vertical="top" wrapText="1"/>
    </xf>
    <xf numFmtId="0" fontId="18" fillId="4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9" fillId="0" borderId="1" xfId="0" applyNumberFormat="1" applyFont="1" applyFill="1" applyBorder="1" applyAlignment="1">
      <alignment horizontal="left" vertical="top" wrapText="1"/>
    </xf>
    <xf numFmtId="49" fontId="29" fillId="2" borderId="0" xfId="0" applyNumberFormat="1" applyFont="1" applyFill="1" applyBorder="1" applyAlignment="1">
      <alignment horizontal="center" wrapText="1"/>
    </xf>
    <xf numFmtId="0" fontId="32" fillId="0" borderId="0" xfId="0" applyFont="1"/>
    <xf numFmtId="1" fontId="29" fillId="0" borderId="0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left" vertical="top" wrapText="1"/>
    </xf>
    <xf numFmtId="0" fontId="29" fillId="3" borderId="4" xfId="0" applyNumberFormat="1" applyFont="1" applyFill="1" applyBorder="1" applyAlignment="1">
      <alignment horizontal="left" vertical="top" wrapText="1"/>
    </xf>
    <xf numFmtId="0" fontId="29" fillId="0" borderId="4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justify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3" fontId="1" fillId="0" borderId="1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172" fontId="1" fillId="0" borderId="1" xfId="0" applyNumberFormat="1" applyFont="1" applyFill="1" applyBorder="1" applyAlignment="1">
      <alignment horizontal="center" vertical="center" wrapText="1"/>
    </xf>
    <xf numFmtId="0" fontId="29" fillId="3" borderId="0" xfId="0" applyNumberFormat="1" applyFont="1" applyFill="1" applyBorder="1" applyAlignment="1">
      <alignment horizontal="left" vertical="top" wrapText="1"/>
    </xf>
    <xf numFmtId="0" fontId="29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vertical="top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/>
    </xf>
    <xf numFmtId="49" fontId="29" fillId="2" borderId="0" xfId="0" applyNumberFormat="1" applyFont="1" applyFill="1" applyBorder="1" applyAlignment="1">
      <alignment horizontal="center" vertical="center" wrapText="1"/>
    </xf>
    <xf numFmtId="174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0" fillId="0" borderId="0" xfId="0" applyFill="1"/>
    <xf numFmtId="49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1" fillId="4" borderId="8" xfId="0" applyNumberFormat="1" applyFont="1" applyFill="1" applyBorder="1" applyAlignment="1">
      <alignment horizontal="center" vertical="center" wrapText="1"/>
    </xf>
    <xf numFmtId="172" fontId="1" fillId="4" borderId="8" xfId="0" applyNumberFormat="1" applyFont="1" applyFill="1" applyBorder="1" applyAlignment="1">
      <alignment horizontal="center" vertical="center" wrapText="1"/>
    </xf>
    <xf numFmtId="172" fontId="1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49" fontId="1" fillId="0" borderId="1" xfId="0" applyNumberFormat="1" applyFont="1" applyFill="1" applyBorder="1" applyAlignment="1">
      <alignment horizontal="left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33" fillId="6" borderId="0" xfId="0" applyFont="1" applyFill="1"/>
    <xf numFmtId="0" fontId="33" fillId="0" borderId="0" xfId="0" applyFont="1"/>
    <xf numFmtId="0" fontId="33" fillId="3" borderId="0" xfId="0" applyFont="1" applyFill="1"/>
    <xf numFmtId="0" fontId="34" fillId="0" borderId="0" xfId="0" applyFont="1" applyAlignment="1">
      <alignment horizontal="right"/>
    </xf>
    <xf numFmtId="0" fontId="33" fillId="0" borderId="0" xfId="0" applyFont="1" applyFill="1"/>
    <xf numFmtId="0" fontId="34" fillId="0" borderId="0" xfId="0" applyFont="1" applyFill="1" applyAlignment="1">
      <alignment horizontal="right"/>
    </xf>
    <xf numFmtId="0" fontId="17" fillId="0" borderId="0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8" xfId="0" applyNumberFormat="1" applyFont="1" applyFill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18" fillId="6" borderId="1" xfId="0" applyNumberFormat="1" applyFont="1" applyFill="1" applyBorder="1" applyAlignment="1">
      <alignment horizontal="center" vertical="top"/>
    </xf>
    <xf numFmtId="0" fontId="18" fillId="7" borderId="1" xfId="0" applyNumberFormat="1" applyFont="1" applyFill="1" applyBorder="1" applyAlignment="1">
      <alignment horizontal="left" vertical="top" wrapText="1"/>
    </xf>
    <xf numFmtId="0" fontId="18" fillId="6" borderId="1" xfId="0" applyNumberFormat="1" applyFont="1" applyFill="1" applyBorder="1" applyAlignment="1">
      <alignment horizontal="left" vertical="top" wrapText="1"/>
    </xf>
    <xf numFmtId="0" fontId="33" fillId="7" borderId="1" xfId="0" applyFont="1" applyFill="1" applyBorder="1"/>
    <xf numFmtId="0" fontId="18" fillId="6" borderId="4" xfId="0" applyNumberFormat="1" applyFont="1" applyFill="1" applyBorder="1" applyAlignment="1">
      <alignment horizontal="center" vertical="top"/>
    </xf>
    <xf numFmtId="0" fontId="18" fillId="7" borderId="1" xfId="0" applyNumberFormat="1" applyFont="1" applyFill="1" applyBorder="1" applyAlignment="1">
      <alignment vertical="top" wrapText="1"/>
    </xf>
    <xf numFmtId="0" fontId="33" fillId="4" borderId="1" xfId="0" applyFont="1" applyFill="1" applyBorder="1"/>
    <xf numFmtId="4" fontId="18" fillId="4" borderId="1" xfId="0" applyNumberFormat="1" applyFont="1" applyFill="1" applyBorder="1" applyAlignment="1">
      <alignment horizontal="center" vertical="top" wrapText="1"/>
    </xf>
    <xf numFmtId="0" fontId="18" fillId="6" borderId="2" xfId="0" applyNumberFormat="1" applyFont="1" applyFill="1" applyBorder="1" applyAlignment="1">
      <alignment horizontal="center" vertical="top"/>
    </xf>
    <xf numFmtId="0" fontId="18" fillId="8" borderId="1" xfId="0" applyNumberFormat="1" applyFont="1" applyFill="1" applyBorder="1" applyAlignment="1">
      <alignment horizontal="left" vertical="top" wrapText="1"/>
    </xf>
    <xf numFmtId="0" fontId="33" fillId="8" borderId="1" xfId="0" applyFont="1" applyFill="1" applyBorder="1"/>
    <xf numFmtId="0" fontId="1" fillId="8" borderId="4" xfId="0" applyNumberFormat="1" applyFont="1" applyFill="1" applyBorder="1" applyAlignment="1">
      <alignment vertical="top" wrapText="1"/>
    </xf>
    <xf numFmtId="0" fontId="1" fillId="6" borderId="1" xfId="0" applyNumberFormat="1" applyFont="1" applyFill="1" applyBorder="1" applyAlignment="1">
      <alignment horizontal="center" vertical="top"/>
    </xf>
    <xf numFmtId="0" fontId="33" fillId="6" borderId="1" xfId="0" applyFont="1" applyFill="1" applyBorder="1"/>
    <xf numFmtId="14" fontId="1" fillId="6" borderId="1" xfId="0" applyNumberFormat="1" applyFont="1" applyFill="1" applyBorder="1" applyAlignment="1">
      <alignment horizontal="center" vertical="top"/>
    </xf>
    <xf numFmtId="0" fontId="1" fillId="6" borderId="4" xfId="0" applyNumberFormat="1" applyFont="1" applyFill="1" applyBorder="1" applyAlignment="1">
      <alignment horizontal="center" vertical="top"/>
    </xf>
    <xf numFmtId="0" fontId="1" fillId="8" borderId="1" xfId="0" applyNumberFormat="1" applyFont="1" applyFill="1" applyBorder="1" applyAlignment="1">
      <alignment horizontal="left" vertical="top" wrapText="1"/>
    </xf>
    <xf numFmtId="0" fontId="18" fillId="6" borderId="6" xfId="0" applyNumberFormat="1" applyFont="1" applyFill="1" applyBorder="1" applyAlignment="1">
      <alignment horizontal="center" vertical="top"/>
    </xf>
    <xf numFmtId="0" fontId="1" fillId="6" borderId="6" xfId="0" applyNumberFormat="1" applyFont="1" applyFill="1" applyBorder="1" applyAlignment="1">
      <alignment horizontal="center" vertical="top"/>
    </xf>
    <xf numFmtId="0" fontId="1" fillId="6" borderId="1" xfId="0" applyNumberFormat="1" applyFont="1" applyFill="1" applyBorder="1" applyAlignment="1">
      <alignment horizontal="left" vertical="top" wrapText="1"/>
    </xf>
    <xf numFmtId="14" fontId="1" fillId="6" borderId="9" xfId="0" applyNumberFormat="1" applyFont="1" applyFill="1" applyBorder="1" applyAlignment="1">
      <alignment horizontal="center" vertical="top"/>
    </xf>
    <xf numFmtId="0" fontId="1" fillId="3" borderId="6" xfId="0" applyNumberFormat="1" applyFont="1" applyFill="1" applyBorder="1" applyAlignment="1">
      <alignment horizontal="left" vertical="top" wrapText="1"/>
    </xf>
    <xf numFmtId="14" fontId="1" fillId="6" borderId="2" xfId="0" applyNumberFormat="1" applyFont="1" applyFill="1" applyBorder="1" applyAlignment="1">
      <alignment horizontal="center" vertical="top"/>
    </xf>
    <xf numFmtId="0" fontId="1" fillId="3" borderId="8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6" borderId="2" xfId="0" applyNumberFormat="1" applyFont="1" applyFill="1" applyBorder="1" applyAlignment="1">
      <alignment horizontal="center" vertical="top"/>
    </xf>
    <xf numFmtId="0" fontId="18" fillId="8" borderId="1" xfId="0" applyNumberFormat="1" applyFont="1" applyFill="1" applyBorder="1" applyAlignment="1">
      <alignment horizontal="left" vertical="top" wrapText="1"/>
    </xf>
    <xf numFmtId="0" fontId="18" fillId="6" borderId="9" xfId="0" applyNumberFormat="1" applyFont="1" applyFill="1" applyBorder="1" applyAlignment="1">
      <alignment horizontal="center" vertical="top"/>
    </xf>
    <xf numFmtId="0" fontId="1" fillId="8" borderId="1" xfId="0" applyNumberFormat="1" applyFont="1" applyFill="1" applyBorder="1" applyAlignment="1">
      <alignment vertical="top" wrapText="1"/>
    </xf>
    <xf numFmtId="0" fontId="1" fillId="6" borderId="9" xfId="0" applyNumberFormat="1" applyFont="1" applyFill="1" applyBorder="1" applyAlignment="1">
      <alignment horizontal="center" vertical="top"/>
    </xf>
    <xf numFmtId="0" fontId="33" fillId="0" borderId="1" xfId="0" applyFont="1" applyFill="1" applyBorder="1"/>
    <xf numFmtId="0" fontId="18" fillId="0" borderId="1" xfId="0" applyNumberFormat="1" applyFont="1" applyFill="1" applyBorder="1" applyAlignment="1">
      <alignment horizontal="left" vertical="top" wrapText="1"/>
    </xf>
    <xf numFmtId="0" fontId="1" fillId="8" borderId="4" xfId="0" applyNumberFormat="1" applyFont="1" applyFill="1" applyBorder="1" applyAlignment="1">
      <alignment horizontal="left" vertical="top" wrapText="1"/>
    </xf>
    <xf numFmtId="0" fontId="1" fillId="8" borderId="8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/>
    <xf numFmtId="0" fontId="29" fillId="8" borderId="1" xfId="0" applyNumberFormat="1" applyFont="1" applyFill="1" applyBorder="1" applyAlignment="1">
      <alignment horizontal="left" vertical="top" wrapText="1"/>
    </xf>
    <xf numFmtId="14" fontId="1" fillId="6" borderId="6" xfId="0" applyNumberFormat="1" applyFont="1" applyFill="1" applyBorder="1" applyAlignment="1">
      <alignment horizontal="center" vertical="top"/>
    </xf>
    <xf numFmtId="0" fontId="33" fillId="8" borderId="1" xfId="0" applyFont="1" applyFill="1" applyBorder="1" applyAlignment="1">
      <alignment horizontal="center" vertical="top" wrapText="1"/>
    </xf>
    <xf numFmtId="0" fontId="18" fillId="4" borderId="1" xfId="0" applyNumberFormat="1" applyFont="1" applyFill="1" applyBorder="1" applyAlignment="1">
      <alignment horizontal="left" vertical="top" wrapText="1"/>
    </xf>
    <xf numFmtId="0" fontId="18" fillId="8" borderId="1" xfId="0" applyNumberFormat="1" applyFont="1" applyFill="1" applyBorder="1" applyAlignment="1">
      <alignment vertical="top" wrapText="1"/>
    </xf>
    <xf numFmtId="4" fontId="33" fillId="0" borderId="0" xfId="0" applyNumberFormat="1" applyFont="1"/>
    <xf numFmtId="4" fontId="33" fillId="0" borderId="0" xfId="0" applyNumberFormat="1" applyFont="1" applyFill="1"/>
    <xf numFmtId="0" fontId="29" fillId="0" borderId="0" xfId="0" applyFont="1" applyFill="1"/>
    <xf numFmtId="0" fontId="18" fillId="8" borderId="1" xfId="0" applyNumberFormat="1" applyFont="1" applyFill="1" applyBorder="1" applyAlignment="1">
      <alignment horizontal="left" vertical="top" wrapText="1"/>
    </xf>
    <xf numFmtId="0" fontId="18" fillId="4" borderId="4" xfId="0" applyNumberFormat="1" applyFont="1" applyFill="1" applyBorder="1" applyAlignment="1">
      <alignment horizontal="left" vertical="top" wrapText="1"/>
    </xf>
    <xf numFmtId="0" fontId="33" fillId="0" borderId="10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vertical="top" wrapText="1"/>
    </xf>
    <xf numFmtId="0" fontId="9" fillId="4" borderId="6" xfId="0" applyFont="1" applyFill="1" applyBorder="1" applyAlignment="1">
      <alignment vertical="top" wrapText="1"/>
    </xf>
    <xf numFmtId="0" fontId="9" fillId="7" borderId="5" xfId="0" applyFont="1" applyFill="1" applyBorder="1" applyAlignment="1">
      <alignment horizontal="left" vertical="center" wrapText="1"/>
    </xf>
    <xf numFmtId="0" fontId="12" fillId="7" borderId="5" xfId="0" applyFont="1" applyFill="1" applyBorder="1" applyAlignment="1">
      <alignment horizontal="left" vertical="center" wrapText="1" indent="2"/>
    </xf>
    <xf numFmtId="0" fontId="12" fillId="7" borderId="11" xfId="0" applyFont="1" applyFill="1" applyBorder="1" applyAlignment="1">
      <alignment horizontal="left" vertical="center" wrapText="1" indent="2"/>
    </xf>
    <xf numFmtId="0" fontId="9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12" fillId="4" borderId="5" xfId="0" applyFont="1" applyFill="1" applyBorder="1" applyAlignment="1">
      <alignment horizontal="left" vertical="center" wrapText="1" indent="2"/>
    </xf>
    <xf numFmtId="49" fontId="9" fillId="4" borderId="6" xfId="0" applyNumberFormat="1" applyFont="1" applyFill="1" applyBorder="1" applyAlignment="1">
      <alignment horizontal="center" vertical="top" wrapText="1"/>
    </xf>
    <xf numFmtId="0" fontId="12" fillId="4" borderId="11" xfId="0" applyFont="1" applyFill="1" applyBorder="1" applyAlignment="1">
      <alignment horizontal="left" vertical="center" wrapText="1" indent="2"/>
    </xf>
    <xf numFmtId="0" fontId="9" fillId="0" borderId="5" xfId="0" applyFont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 indent="2"/>
    </xf>
    <xf numFmtId="49" fontId="9" fillId="8" borderId="9" xfId="0" applyNumberFormat="1" applyFont="1" applyFill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 wrapText="1"/>
    </xf>
    <xf numFmtId="49" fontId="9" fillId="8" borderId="2" xfId="0" applyNumberFormat="1" applyFont="1" applyFill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 wrapText="1" indent="2"/>
    </xf>
    <xf numFmtId="0" fontId="12" fillId="8" borderId="11" xfId="0" applyFont="1" applyFill="1" applyBorder="1" applyAlignment="1">
      <alignment horizontal="left" vertical="center" wrapText="1" indent="2"/>
    </xf>
    <xf numFmtId="49" fontId="9" fillId="8" borderId="2" xfId="0" applyNumberFormat="1" applyFont="1" applyFill="1" applyBorder="1" applyAlignment="1">
      <alignment horizontal="center" vertical="top" wrapText="1"/>
    </xf>
    <xf numFmtId="0" fontId="12" fillId="7" borderId="5" xfId="0" applyFont="1" applyFill="1" applyBorder="1" applyAlignment="1">
      <alignment horizontal="left" vertical="top" wrapText="1" indent="2"/>
    </xf>
    <xf numFmtId="0" fontId="21" fillId="8" borderId="4" xfId="0" applyNumberFormat="1" applyFont="1" applyFill="1" applyBorder="1" applyAlignment="1">
      <alignment vertical="top" wrapText="1"/>
    </xf>
    <xf numFmtId="0" fontId="21" fillId="8" borderId="4" xfId="0" applyNumberFormat="1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 indent="2"/>
    </xf>
    <xf numFmtId="0" fontId="22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Continuous" vertical="center" wrapText="1"/>
    </xf>
    <xf numFmtId="0" fontId="1" fillId="0" borderId="0" xfId="0" applyFont="1" applyAlignment="1">
      <alignment vertical="center" wrapText="1"/>
    </xf>
    <xf numFmtId="0" fontId="35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8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 wrapText="1"/>
    </xf>
    <xf numFmtId="49" fontId="18" fillId="3" borderId="1" xfId="0" applyNumberFormat="1" applyFont="1" applyFill="1" applyBorder="1" applyAlignment="1">
      <alignment horizontal="left" vertical="center" wrapText="1" indent="1"/>
    </xf>
    <xf numFmtId="0" fontId="36" fillId="7" borderId="1" xfId="0" applyNumberFormat="1" applyFont="1" applyFill="1" applyBorder="1" applyAlignment="1">
      <alignment vertical="center"/>
    </xf>
    <xf numFmtId="4" fontId="9" fillId="7" borderId="1" xfId="0" applyNumberFormat="1" applyFont="1" applyFill="1" applyBorder="1" applyAlignment="1">
      <alignment horizontal="center" vertical="top" wrapText="1"/>
    </xf>
    <xf numFmtId="4" fontId="21" fillId="0" borderId="1" xfId="1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vertical="center"/>
    </xf>
    <xf numFmtId="4" fontId="9" fillId="3" borderId="1" xfId="0" applyNumberFormat="1" applyFont="1" applyFill="1" applyBorder="1" applyAlignment="1">
      <alignment horizontal="center" vertical="top" wrapText="1"/>
    </xf>
    <xf numFmtId="0" fontId="36" fillId="3" borderId="1" xfId="0" applyNumberFormat="1" applyFont="1" applyFill="1" applyBorder="1" applyAlignment="1">
      <alignment vertical="center"/>
    </xf>
    <xf numFmtId="0" fontId="37" fillId="0" borderId="1" xfId="0" applyNumberFormat="1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horizontal="center" vertical="top" wrapText="1"/>
    </xf>
    <xf numFmtId="2" fontId="37" fillId="0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vertical="top" wrapText="1"/>
    </xf>
    <xf numFmtId="49" fontId="1" fillId="7" borderId="8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172" fontId="1" fillId="7" borderId="8" xfId="0" applyNumberFormat="1" applyFont="1" applyFill="1" applyBorder="1" applyAlignment="1">
      <alignment horizontal="center" vertical="center" wrapText="1"/>
    </xf>
    <xf numFmtId="172" fontId="38" fillId="3" borderId="1" xfId="0" applyNumberFormat="1" applyFont="1" applyFill="1" applyBorder="1" applyAlignment="1">
      <alignment horizontal="center" vertical="center" wrapText="1"/>
    </xf>
    <xf numFmtId="0" fontId="37" fillId="7" borderId="1" xfId="0" applyNumberFormat="1" applyFont="1" applyFill="1" applyBorder="1" applyAlignment="1">
      <alignment vertical="center"/>
    </xf>
    <xf numFmtId="4" fontId="37" fillId="7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 applyAlignment="1">
      <alignment horizontal="right" vertical="center"/>
    </xf>
    <xf numFmtId="0" fontId="10" fillId="0" borderId="3" xfId="0" applyFont="1" applyFill="1" applyBorder="1" applyAlignment="1">
      <alignment horizontal="right" vertical="center"/>
    </xf>
    <xf numFmtId="0" fontId="21" fillId="7" borderId="1" xfId="0" applyNumberFormat="1" applyFont="1" applyFill="1" applyBorder="1" applyAlignment="1">
      <alignment horizontal="left" vertical="top" wrapText="1"/>
    </xf>
    <xf numFmtId="0" fontId="21" fillId="4" borderId="4" xfId="0" applyNumberFormat="1" applyFont="1" applyFill="1" applyBorder="1" applyAlignment="1">
      <alignment vertical="top" wrapText="1"/>
    </xf>
    <xf numFmtId="0" fontId="36" fillId="0" borderId="8" xfId="0" applyNumberFormat="1" applyFont="1" applyFill="1" applyBorder="1" applyAlignment="1">
      <alignment horizontal="left" vertical="top" wrapText="1"/>
    </xf>
    <xf numFmtId="0" fontId="36" fillId="0" borderId="1" xfId="0" applyNumberFormat="1" applyFont="1" applyFill="1" applyBorder="1" applyAlignment="1">
      <alignment horizontal="left" vertical="top" wrapText="1"/>
    </xf>
    <xf numFmtId="0" fontId="21" fillId="4" borderId="4" xfId="0" applyNumberFormat="1" applyFont="1" applyFill="1" applyBorder="1" applyAlignment="1">
      <alignment horizontal="left" vertical="top" wrapText="1"/>
    </xf>
    <xf numFmtId="0" fontId="21" fillId="8" borderId="1" xfId="0" applyNumberFormat="1" applyFont="1" applyFill="1" applyBorder="1" applyAlignment="1">
      <alignment horizontal="left" vertical="top" wrapText="1"/>
    </xf>
    <xf numFmtId="0" fontId="37" fillId="8" borderId="1" xfId="0" applyNumberFormat="1" applyFont="1" applyFill="1" applyBorder="1" applyAlignment="1">
      <alignment horizontal="left" vertical="top" wrapText="1"/>
    </xf>
    <xf numFmtId="0" fontId="9" fillId="8" borderId="1" xfId="0" applyNumberFormat="1" applyFont="1" applyFill="1" applyBorder="1" applyAlignment="1">
      <alignment horizontal="left" vertical="top" wrapText="1"/>
    </xf>
    <xf numFmtId="0" fontId="9" fillId="8" borderId="4" xfId="0" applyNumberFormat="1" applyFont="1" applyFill="1" applyBorder="1" applyAlignment="1">
      <alignment horizontal="left" vertical="top" wrapText="1"/>
    </xf>
    <xf numFmtId="0" fontId="21" fillId="4" borderId="1" xfId="0" applyNumberFormat="1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top" wrapText="1"/>
    </xf>
    <xf numFmtId="0" fontId="1" fillId="6" borderId="1" xfId="0" applyFont="1" applyFill="1" applyBorder="1"/>
    <xf numFmtId="0" fontId="9" fillId="0" borderId="1" xfId="0" applyNumberFormat="1" applyFont="1" applyFill="1" applyBorder="1" applyAlignment="1">
      <alignment vertical="center"/>
    </xf>
    <xf numFmtId="0" fontId="9" fillId="3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top"/>
    </xf>
    <xf numFmtId="2" fontId="9" fillId="0" borderId="1" xfId="0" applyNumberFormat="1" applyFont="1" applyFill="1" applyBorder="1" applyAlignment="1">
      <alignment horizontal="center" vertical="center"/>
    </xf>
    <xf numFmtId="4" fontId="21" fillId="7" borderId="1" xfId="1" applyNumberFormat="1" applyFont="1" applyFill="1" applyBorder="1" applyAlignment="1">
      <alignment horizontal="center" vertical="center" wrapText="1"/>
    </xf>
    <xf numFmtId="172" fontId="17" fillId="3" borderId="1" xfId="0" applyNumberFormat="1" applyFont="1" applyFill="1" applyBorder="1" applyAlignment="1">
      <alignment horizontal="center" vertical="center" wrapText="1"/>
    </xf>
    <xf numFmtId="172" fontId="4" fillId="3" borderId="1" xfId="0" applyNumberFormat="1" applyFont="1" applyFill="1" applyBorder="1" applyAlignment="1">
      <alignment horizontal="center" vertical="center" wrapText="1"/>
    </xf>
    <xf numFmtId="172" fontId="4" fillId="0" borderId="1" xfId="0" applyNumberFormat="1" applyFont="1" applyFill="1" applyBorder="1" applyAlignment="1">
      <alignment horizontal="center" vertical="center" wrapText="1"/>
    </xf>
    <xf numFmtId="172" fontId="17" fillId="0" borderId="1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vertical="center" wrapText="1"/>
    </xf>
    <xf numFmtId="0" fontId="24" fillId="0" borderId="0" xfId="0" applyFont="1" applyFill="1" applyAlignment="1">
      <alignment vertical="center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1" fillId="8" borderId="4" xfId="0" applyNumberFormat="1" applyFont="1" applyFill="1" applyBorder="1" applyAlignment="1">
      <alignment horizontal="left" vertical="top" wrapText="1"/>
    </xf>
    <xf numFmtId="4" fontId="25" fillId="7" borderId="1" xfId="0" applyNumberFormat="1" applyFont="1" applyFill="1" applyBorder="1" applyAlignment="1">
      <alignment horizontal="center" vertical="top" wrapText="1"/>
    </xf>
    <xf numFmtId="4" fontId="25" fillId="7" borderId="1" xfId="0" applyNumberFormat="1" applyFont="1" applyFill="1" applyBorder="1" applyAlignment="1">
      <alignment horizontal="center" vertical="top"/>
    </xf>
    <xf numFmtId="4" fontId="25" fillId="4" borderId="1" xfId="0" applyNumberFormat="1" applyFont="1" applyFill="1" applyBorder="1" applyAlignment="1">
      <alignment horizontal="center" vertical="top" wrapText="1"/>
    </xf>
    <xf numFmtId="4" fontId="25" fillId="4" borderId="1" xfId="0" applyNumberFormat="1" applyFont="1" applyFill="1" applyBorder="1" applyAlignment="1">
      <alignment horizontal="center" vertical="top"/>
    </xf>
    <xf numFmtId="4" fontId="39" fillId="4" borderId="1" xfId="0" applyNumberFormat="1" applyFont="1" applyFill="1" applyBorder="1" applyAlignment="1">
      <alignment horizontal="center" vertical="top"/>
    </xf>
    <xf numFmtId="4" fontId="25" fillId="8" borderId="1" xfId="0" applyNumberFormat="1" applyFont="1" applyFill="1" applyBorder="1" applyAlignment="1">
      <alignment horizontal="center" vertical="top" wrapText="1"/>
    </xf>
    <xf numFmtId="4" fontId="25" fillId="8" borderId="1" xfId="0" applyNumberFormat="1" applyFont="1" applyFill="1" applyBorder="1" applyAlignment="1">
      <alignment horizontal="center" vertical="top"/>
    </xf>
    <xf numFmtId="4" fontId="25" fillId="0" borderId="1" xfId="0" applyNumberFormat="1" applyFont="1" applyFill="1" applyBorder="1" applyAlignment="1">
      <alignment horizontal="center" vertical="top" wrapText="1"/>
    </xf>
    <xf numFmtId="4" fontId="26" fillId="0" borderId="1" xfId="0" applyNumberFormat="1" applyFont="1" applyFill="1" applyBorder="1" applyAlignment="1">
      <alignment horizontal="center" vertical="top" wrapText="1"/>
    </xf>
    <xf numFmtId="2" fontId="25" fillId="0" borderId="1" xfId="0" applyNumberFormat="1" applyFont="1" applyFill="1" applyBorder="1" applyAlignment="1">
      <alignment horizontal="center" vertical="top"/>
    </xf>
    <xf numFmtId="2" fontId="26" fillId="0" borderId="1" xfId="0" applyNumberFormat="1" applyFont="1" applyFill="1" applyBorder="1" applyAlignment="1">
      <alignment horizontal="center" vertical="top"/>
    </xf>
    <xf numFmtId="4" fontId="25" fillId="0" borderId="1" xfId="0" applyNumberFormat="1" applyFont="1" applyFill="1" applyBorder="1" applyAlignment="1">
      <alignment horizontal="center" vertical="top"/>
    </xf>
    <xf numFmtId="4" fontId="26" fillId="0" borderId="1" xfId="0" applyNumberFormat="1" applyFont="1" applyFill="1" applyBorder="1" applyAlignment="1">
      <alignment horizontal="center" vertical="top"/>
    </xf>
    <xf numFmtId="2" fontId="25" fillId="8" borderId="1" xfId="0" applyNumberFormat="1" applyFont="1" applyFill="1" applyBorder="1" applyAlignment="1">
      <alignment horizontal="center" vertical="top"/>
    </xf>
    <xf numFmtId="4" fontId="26" fillId="8" borderId="1" xfId="0" applyNumberFormat="1" applyFont="1" applyFill="1" applyBorder="1" applyAlignment="1">
      <alignment horizontal="center" vertical="top"/>
    </xf>
    <xf numFmtId="4" fontId="26" fillId="8" borderId="1" xfId="0" applyNumberFormat="1" applyFont="1" applyFill="1" applyBorder="1" applyAlignment="1">
      <alignment horizontal="center" vertical="top" wrapText="1"/>
    </xf>
    <xf numFmtId="4" fontId="21" fillId="4" borderId="1" xfId="1" applyNumberFormat="1" applyFont="1" applyFill="1" applyBorder="1" applyAlignment="1">
      <alignment horizontal="center" vertical="center" wrapText="1"/>
    </xf>
    <xf numFmtId="4" fontId="9" fillId="4" borderId="1" xfId="0" applyNumberFormat="1" applyFont="1" applyFill="1" applyBorder="1" applyAlignment="1">
      <alignment horizontal="center" vertical="top" wrapText="1"/>
    </xf>
    <xf numFmtId="0" fontId="37" fillId="4" borderId="1" xfId="0" applyNumberFormat="1" applyFont="1" applyFill="1" applyBorder="1" applyAlignment="1">
      <alignment vertical="center"/>
    </xf>
    <xf numFmtId="4" fontId="37" fillId="4" borderId="1" xfId="0" applyNumberFormat="1" applyFont="1" applyFill="1" applyBorder="1" applyAlignment="1">
      <alignment horizontal="center" vertical="top" wrapText="1"/>
    </xf>
    <xf numFmtId="0" fontId="36" fillId="4" borderId="1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 wrapText="1" indent="2"/>
    </xf>
    <xf numFmtId="4" fontId="21" fillId="8" borderId="1" xfId="1" applyNumberFormat="1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top" wrapText="1"/>
    </xf>
    <xf numFmtId="0" fontId="9" fillId="8" borderId="1" xfId="0" applyNumberFormat="1" applyFont="1" applyFill="1" applyBorder="1" applyAlignment="1">
      <alignment vertical="center"/>
    </xf>
    <xf numFmtId="2" fontId="9" fillId="8" borderId="1" xfId="0" applyNumberFormat="1" applyFont="1" applyFill="1" applyBorder="1" applyAlignment="1">
      <alignment horizontal="center" vertical="top"/>
    </xf>
    <xf numFmtId="0" fontId="37" fillId="8" borderId="1" xfId="0" applyNumberFormat="1" applyFont="1" applyFill="1" applyBorder="1" applyAlignment="1">
      <alignment vertical="center"/>
    </xf>
    <xf numFmtId="0" fontId="36" fillId="8" borderId="1" xfId="0" applyNumberFormat="1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 wrapText="1"/>
    </xf>
    <xf numFmtId="172" fontId="17" fillId="7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vertical="center" wrapText="1" indent="1"/>
    </xf>
    <xf numFmtId="0" fontId="1" fillId="7" borderId="1" xfId="0" applyFont="1" applyFill="1" applyBorder="1" applyAlignment="1">
      <alignment horizontal="left" vertical="center" wrapText="1" indent="1"/>
    </xf>
    <xf numFmtId="0" fontId="18" fillId="9" borderId="1" xfId="0" applyFont="1" applyFill="1" applyBorder="1" applyAlignment="1">
      <alignment horizontal="left" vertical="center" wrapText="1"/>
    </xf>
    <xf numFmtId="172" fontId="17" fillId="9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left" vertical="center" wrapText="1"/>
    </xf>
    <xf numFmtId="49" fontId="1" fillId="9" borderId="1" xfId="0" applyNumberFormat="1" applyFont="1" applyFill="1" applyBorder="1" applyAlignment="1">
      <alignment horizontal="left" vertical="center" wrapText="1" indent="1"/>
    </xf>
    <xf numFmtId="0" fontId="1" fillId="9" borderId="1" xfId="0" applyFont="1" applyFill="1" applyBorder="1" applyAlignment="1">
      <alignment horizontal="left" vertical="center" wrapText="1" indent="1"/>
    </xf>
    <xf numFmtId="49" fontId="18" fillId="9" borderId="6" xfId="0" applyNumberFormat="1" applyFont="1" applyFill="1" applyBorder="1" applyAlignment="1">
      <alignment horizontal="left" vertical="center" wrapText="1"/>
    </xf>
    <xf numFmtId="49" fontId="18" fillId="9" borderId="8" xfId="0" applyNumberFormat="1" applyFont="1" applyFill="1" applyBorder="1" applyAlignment="1">
      <alignment horizontal="left" vertical="center" wrapText="1"/>
    </xf>
    <xf numFmtId="172" fontId="4" fillId="9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172" fontId="17" fillId="8" borderId="1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left" vertical="center" wrapText="1"/>
    </xf>
    <xf numFmtId="172" fontId="4" fillId="8" borderId="1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left" vertical="center" wrapText="1" indent="1"/>
    </xf>
    <xf numFmtId="0" fontId="1" fillId="8" borderId="1" xfId="0" applyFont="1" applyFill="1" applyBorder="1" applyAlignment="1">
      <alignment horizontal="left" vertical="center" wrapText="1" indent="1"/>
    </xf>
    <xf numFmtId="0" fontId="10" fillId="8" borderId="5" xfId="0" applyNumberFormat="1" applyFont="1" applyFill="1" applyBorder="1" applyAlignment="1">
      <alignment vertical="center" wrapText="1"/>
    </xf>
    <xf numFmtId="0" fontId="10" fillId="8" borderId="1" xfId="0" applyNumberFormat="1" applyFont="1" applyFill="1" applyBorder="1" applyAlignment="1">
      <alignment vertical="center" wrapText="1"/>
    </xf>
    <xf numFmtId="172" fontId="10" fillId="8" borderId="1" xfId="0" applyNumberFormat="1" applyFont="1" applyFill="1" applyBorder="1" applyAlignment="1">
      <alignment vertical="center"/>
    </xf>
    <xf numFmtId="172" fontId="14" fillId="8" borderId="1" xfId="0" applyNumberFormat="1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1" fillId="9" borderId="1" xfId="0" applyNumberFormat="1" applyFont="1" applyFill="1" applyBorder="1" applyAlignment="1">
      <alignment horizontal="left" vertical="top" wrapText="1"/>
    </xf>
    <xf numFmtId="0" fontId="10" fillId="9" borderId="5" xfId="0" applyNumberFormat="1" applyFont="1" applyFill="1" applyBorder="1" applyAlignment="1">
      <alignment vertical="center" wrapText="1"/>
    </xf>
    <xf numFmtId="0" fontId="10" fillId="9" borderId="1" xfId="0" applyNumberFormat="1" applyFont="1" applyFill="1" applyBorder="1" applyAlignment="1">
      <alignment vertical="center" wrapText="1"/>
    </xf>
    <xf numFmtId="172" fontId="14" fillId="9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10" fillId="7" borderId="5" xfId="0" applyNumberFormat="1" applyFont="1" applyFill="1" applyBorder="1" applyAlignment="1">
      <alignment vertical="center" wrapText="1"/>
    </xf>
    <xf numFmtId="0" fontId="10" fillId="7" borderId="1" xfId="0" applyNumberFormat="1" applyFont="1" applyFill="1" applyBorder="1" applyAlignment="1">
      <alignment vertical="center" wrapText="1"/>
    </xf>
    <xf numFmtId="172" fontId="10" fillId="7" borderId="1" xfId="0" applyNumberFormat="1" applyFont="1" applyFill="1" applyBorder="1" applyAlignment="1">
      <alignment vertical="center"/>
    </xf>
    <xf numFmtId="172" fontId="14" fillId="7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21" fillId="9" borderId="4" xfId="0" applyNumberFormat="1" applyFont="1" applyFill="1" applyBorder="1" applyAlignment="1">
      <alignment vertical="top" wrapText="1"/>
    </xf>
    <xf numFmtId="0" fontId="10" fillId="9" borderId="1" xfId="0" applyNumberFormat="1" applyFont="1" applyFill="1" applyBorder="1" applyAlignment="1">
      <alignment horizontal="left" vertical="center" wrapText="1" indent="2"/>
    </xf>
    <xf numFmtId="0" fontId="21" fillId="9" borderId="4" xfId="0" applyNumberFormat="1" applyFont="1" applyFill="1" applyBorder="1" applyAlignment="1">
      <alignment horizontal="left" vertical="top" wrapText="1"/>
    </xf>
    <xf numFmtId="0" fontId="10" fillId="8" borderId="6" xfId="0" applyNumberFormat="1" applyFont="1" applyFill="1" applyBorder="1" applyAlignment="1">
      <alignment vertical="center" wrapText="1"/>
    </xf>
    <xf numFmtId="0" fontId="10" fillId="9" borderId="7" xfId="0" applyNumberFormat="1" applyFont="1" applyFill="1" applyBorder="1" applyAlignment="1">
      <alignment vertical="center" wrapText="1"/>
    </xf>
    <xf numFmtId="0" fontId="10" fillId="8" borderId="7" xfId="0" applyNumberFormat="1" applyFont="1" applyFill="1" applyBorder="1" applyAlignment="1">
      <alignment vertical="center" wrapText="1"/>
    </xf>
    <xf numFmtId="0" fontId="36" fillId="8" borderId="1" xfId="0" applyNumberFormat="1" applyFont="1" applyFill="1" applyBorder="1" applyAlignment="1">
      <alignment horizontal="left" vertical="top" wrapText="1"/>
    </xf>
    <xf numFmtId="4" fontId="10" fillId="8" borderId="5" xfId="0" applyNumberFormat="1" applyFont="1" applyFill="1" applyBorder="1" applyAlignment="1">
      <alignment vertical="center" wrapText="1"/>
    </xf>
    <xf numFmtId="0" fontId="36" fillId="8" borderId="8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vertical="center"/>
    </xf>
    <xf numFmtId="0" fontId="15" fillId="8" borderId="1" xfId="0" applyNumberFormat="1" applyFont="1" applyFill="1" applyBorder="1" applyAlignment="1">
      <alignment vertical="center" wrapText="1"/>
    </xf>
    <xf numFmtId="0" fontId="15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15" fillId="9" borderId="1" xfId="0" applyNumberFormat="1" applyFont="1" applyFill="1" applyBorder="1" applyAlignment="1">
      <alignment vertical="center" wrapText="1"/>
    </xf>
    <xf numFmtId="0" fontId="15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10" fillId="9" borderId="4" xfId="0" applyNumberFormat="1" applyFont="1" applyFill="1" applyBorder="1" applyAlignment="1">
      <alignment vertical="center" wrapText="1"/>
    </xf>
    <xf numFmtId="0" fontId="10" fillId="9" borderId="12" xfId="0" applyNumberFormat="1" applyFont="1" applyFill="1" applyBorder="1" applyAlignment="1">
      <alignment vertical="center" wrapText="1"/>
    </xf>
    <xf numFmtId="172" fontId="10" fillId="9" borderId="4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49" fontId="1" fillId="4" borderId="1" xfId="0" applyNumberFormat="1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7" borderId="8" xfId="0" applyNumberFormat="1" applyFont="1" applyFill="1" applyBorder="1" applyAlignment="1">
      <alignment horizontal="left" vertical="top" wrapText="1"/>
    </xf>
    <xf numFmtId="49" fontId="1" fillId="4" borderId="8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0" fillId="0" borderId="4" xfId="0" applyFont="1" applyBorder="1" applyAlignment="1">
      <alignment horizontal="left" vertical="center" wrapText="1"/>
    </xf>
    <xf numFmtId="49" fontId="33" fillId="4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left" vertical="top" wrapText="1"/>
    </xf>
    <xf numFmtId="0" fontId="1" fillId="0" borderId="8" xfId="0" applyNumberFormat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top" wrapText="1"/>
    </xf>
    <xf numFmtId="49" fontId="1" fillId="4" borderId="6" xfId="0" applyNumberFormat="1" applyFont="1" applyFill="1" applyBorder="1" applyAlignment="1">
      <alignment horizontal="left" vertical="top" wrapText="1"/>
    </xf>
    <xf numFmtId="49" fontId="1" fillId="4" borderId="8" xfId="0" applyNumberFormat="1" applyFont="1" applyFill="1" applyBorder="1" applyAlignment="1">
      <alignment horizontal="left" vertical="top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7" borderId="4" xfId="0" applyNumberFormat="1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49" fontId="1" fillId="7" borderId="8" xfId="0" applyNumberFormat="1" applyFont="1" applyFill="1" applyBorder="1" applyAlignment="1">
      <alignment horizontal="center" vertical="top" wrapText="1"/>
    </xf>
    <xf numFmtId="49" fontId="1" fillId="7" borderId="4" xfId="0" applyNumberFormat="1" applyFont="1" applyFill="1" applyBorder="1" applyAlignment="1">
      <alignment horizontal="left" vertical="top" wrapText="1"/>
    </xf>
    <xf numFmtId="49" fontId="1" fillId="7" borderId="6" xfId="0" applyNumberFormat="1" applyFont="1" applyFill="1" applyBorder="1" applyAlignment="1">
      <alignment horizontal="left" vertical="top" wrapText="1"/>
    </xf>
    <xf numFmtId="49" fontId="1" fillId="7" borderId="8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1" fillId="4" borderId="4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4" borderId="8" xfId="0" applyNumberFormat="1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top" wrapText="1"/>
    </xf>
    <xf numFmtId="0" fontId="1" fillId="0" borderId="8" xfId="0" applyNumberFormat="1" applyFont="1" applyFill="1" applyBorder="1" applyAlignment="1">
      <alignment horizontal="center" vertical="top" wrapText="1"/>
    </xf>
    <xf numFmtId="0" fontId="18" fillId="6" borderId="6" xfId="0" applyNumberFormat="1" applyFont="1" applyFill="1" applyBorder="1" applyAlignment="1">
      <alignment horizontal="center" vertical="top"/>
    </xf>
    <xf numFmtId="0" fontId="18" fillId="4" borderId="1" xfId="0" applyNumberFormat="1" applyFont="1" applyFill="1" applyBorder="1" applyAlignment="1">
      <alignment horizontal="left" vertical="top" wrapText="1"/>
    </xf>
    <xf numFmtId="0" fontId="18" fillId="8" borderId="1" xfId="0" applyNumberFormat="1" applyFont="1" applyFill="1" applyBorder="1" applyAlignment="1">
      <alignment horizontal="left" vertical="top" wrapText="1"/>
    </xf>
    <xf numFmtId="0" fontId="1" fillId="8" borderId="1" xfId="0" applyNumberFormat="1" applyFont="1" applyFill="1" applyBorder="1" applyAlignment="1">
      <alignment horizontal="left" vertical="top" wrapText="1"/>
    </xf>
    <xf numFmtId="0" fontId="1" fillId="8" borderId="4" xfId="0" applyNumberFormat="1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8" fillId="4" borderId="4" xfId="0" applyNumberFormat="1" applyFont="1" applyFill="1" applyBorder="1" applyAlignment="1">
      <alignment horizontal="left" vertical="top" wrapText="1"/>
    </xf>
    <xf numFmtId="0" fontId="18" fillId="4" borderId="6" xfId="0" applyNumberFormat="1" applyFont="1" applyFill="1" applyBorder="1" applyAlignment="1">
      <alignment horizontal="left" vertical="top" wrapText="1"/>
    </xf>
    <xf numFmtId="0" fontId="33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0" fontId="33" fillId="0" borderId="4" xfId="0" applyFont="1" applyBorder="1" applyAlignment="1">
      <alignment horizontal="left" vertical="top" wrapText="1"/>
    </xf>
    <xf numFmtId="0" fontId="18" fillId="8" borderId="4" xfId="0" applyNumberFormat="1" applyFont="1" applyFill="1" applyBorder="1" applyAlignment="1">
      <alignment horizontal="left" vertical="top" wrapText="1"/>
    </xf>
    <xf numFmtId="0" fontId="18" fillId="8" borderId="6" xfId="0" applyNumberFormat="1" applyFont="1" applyFill="1" applyBorder="1" applyAlignment="1">
      <alignment horizontal="left" vertical="top" wrapText="1"/>
    </xf>
    <xf numFmtId="0" fontId="18" fillId="8" borderId="8" xfId="0" applyNumberFormat="1" applyFont="1" applyFill="1" applyBorder="1" applyAlignment="1">
      <alignment horizontal="left" vertical="top" wrapText="1"/>
    </xf>
    <xf numFmtId="0" fontId="1" fillId="8" borderId="4" xfId="0" applyNumberFormat="1" applyFont="1" applyFill="1" applyBorder="1" applyAlignment="1">
      <alignment horizontal="left" vertical="top" wrapText="1"/>
    </xf>
    <xf numFmtId="0" fontId="1" fillId="8" borderId="6" xfId="0" applyNumberFormat="1" applyFont="1" applyFill="1" applyBorder="1" applyAlignment="1">
      <alignment horizontal="left" vertical="top" wrapText="1"/>
    </xf>
    <xf numFmtId="0" fontId="1" fillId="8" borderId="4" xfId="0" applyNumberFormat="1" applyFont="1" applyFill="1" applyBorder="1" applyAlignment="1" applyProtection="1">
      <alignment horizontal="left" vertical="top" wrapText="1"/>
      <protection locked="0"/>
    </xf>
    <xf numFmtId="0" fontId="1" fillId="8" borderId="6" xfId="0" applyNumberFormat="1" applyFont="1" applyFill="1" applyBorder="1" applyAlignment="1" applyProtection="1">
      <alignment horizontal="left" vertical="top" wrapText="1"/>
      <protection locked="0"/>
    </xf>
    <xf numFmtId="0" fontId="18" fillId="6" borderId="4" xfId="0" applyNumberFormat="1" applyFont="1" applyFill="1" applyBorder="1" applyAlignment="1">
      <alignment horizontal="center" vertical="top"/>
    </xf>
    <xf numFmtId="0" fontId="29" fillId="8" borderId="1" xfId="0" applyNumberFormat="1" applyFont="1" applyFill="1" applyBorder="1" applyAlignment="1">
      <alignment horizontal="left" vertical="top" wrapText="1"/>
    </xf>
    <xf numFmtId="0" fontId="1" fillId="8" borderId="8" xfId="0" applyNumberFormat="1" applyFont="1" applyFill="1" applyBorder="1" applyAlignment="1">
      <alignment horizontal="left" vertical="top" wrapText="1"/>
    </xf>
    <xf numFmtId="0" fontId="1" fillId="3" borderId="6" xfId="0" applyNumberFormat="1" applyFont="1" applyFill="1" applyBorder="1" applyAlignment="1">
      <alignment horizontal="left" vertical="top" wrapText="1"/>
    </xf>
    <xf numFmtId="0" fontId="1" fillId="3" borderId="8" xfId="0" applyNumberFormat="1" applyFont="1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33" fillId="0" borderId="4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33" fillId="0" borderId="1" xfId="0" applyNumberFormat="1" applyFont="1" applyFill="1" applyBorder="1" applyAlignment="1">
      <alignment horizontal="left" vertical="top" wrapText="1"/>
    </xf>
    <xf numFmtId="0" fontId="33" fillId="0" borderId="8" xfId="0" applyFont="1" applyFill="1" applyBorder="1" applyAlignment="1">
      <alignment horizontal="left" vertical="top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18" fillId="7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/>
    <xf numFmtId="0" fontId="18" fillId="4" borderId="4" xfId="0" applyNumberFormat="1" applyFont="1" applyFill="1" applyBorder="1" applyAlignment="1">
      <alignment vertical="top" wrapText="1"/>
    </xf>
    <xf numFmtId="0" fontId="42" fillId="0" borderId="6" xfId="0" applyFont="1" applyBorder="1" applyAlignment="1">
      <alignment vertical="top" wrapText="1"/>
    </xf>
    <xf numFmtId="0" fontId="1" fillId="4" borderId="4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left" vertical="top" wrapText="1"/>
    </xf>
    <xf numFmtId="4" fontId="33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17" fillId="0" borderId="0" xfId="0" applyNumberFormat="1" applyFont="1" applyFill="1" applyBorder="1" applyAlignment="1">
      <alignment horizontal="center"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0" fontId="1" fillId="6" borderId="8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" fontId="1" fillId="0" borderId="15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left" vertical="top" wrapText="1"/>
    </xf>
    <xf numFmtId="0" fontId="41" fillId="8" borderId="6" xfId="0" applyFont="1" applyFill="1" applyBorder="1" applyAlignment="1">
      <alignment horizontal="left" vertical="top" wrapText="1"/>
    </xf>
    <xf numFmtId="0" fontId="41" fillId="8" borderId="8" xfId="0" applyFont="1" applyFill="1" applyBorder="1" applyAlignment="1">
      <alignment horizontal="left" vertical="top" wrapText="1"/>
    </xf>
    <xf numFmtId="0" fontId="18" fillId="6" borderId="9" xfId="0" applyNumberFormat="1" applyFont="1" applyFill="1" applyBorder="1" applyAlignment="1">
      <alignment horizontal="center" vertical="top"/>
    </xf>
    <xf numFmtId="0" fontId="18" fillId="6" borderId="2" xfId="0" applyNumberFormat="1" applyFont="1" applyFill="1" applyBorder="1" applyAlignment="1">
      <alignment horizontal="center" vertical="top"/>
    </xf>
    <xf numFmtId="0" fontId="18" fillId="8" borderId="4" xfId="0" applyNumberFormat="1" applyFont="1" applyFill="1" applyBorder="1" applyAlignment="1">
      <alignment vertical="top" wrapText="1"/>
    </xf>
    <xf numFmtId="0" fontId="18" fillId="8" borderId="6" xfId="0" applyNumberFormat="1" applyFont="1" applyFill="1" applyBorder="1" applyAlignment="1">
      <alignment vertical="top" wrapText="1"/>
    </xf>
    <xf numFmtId="0" fontId="33" fillId="0" borderId="9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4" fontId="33" fillId="0" borderId="4" xfId="0" applyNumberFormat="1" applyFont="1" applyFill="1" applyBorder="1" applyAlignment="1">
      <alignment horizontal="center" vertical="center" wrapText="1"/>
    </xf>
    <xf numFmtId="4" fontId="33" fillId="0" borderId="8" xfId="0" applyNumberFormat="1" applyFont="1" applyFill="1" applyBorder="1" applyAlignment="1">
      <alignment horizontal="center" vertical="center" wrapText="1"/>
    </xf>
    <xf numFmtId="0" fontId="33" fillId="0" borderId="10" xfId="0" applyNumberFormat="1" applyFont="1" applyFill="1" applyBorder="1" applyAlignment="1">
      <alignment horizontal="center" vertical="center" wrapText="1"/>
    </xf>
    <xf numFmtId="0" fontId="33" fillId="0" borderId="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49" fontId="9" fillId="0" borderId="4" xfId="0" applyNumberFormat="1" applyFont="1" applyBorder="1" applyAlignment="1">
      <alignment horizontal="left" vertical="top" wrapText="1"/>
    </xf>
    <xf numFmtId="49" fontId="9" fillId="0" borderId="6" xfId="0" applyNumberFormat="1" applyFont="1" applyBorder="1" applyAlignment="1">
      <alignment horizontal="left" vertical="top" wrapText="1"/>
    </xf>
    <xf numFmtId="49" fontId="9" fillId="0" borderId="8" xfId="0" applyNumberFormat="1" applyFont="1" applyBorder="1" applyAlignment="1">
      <alignment horizontal="left" vertical="top" wrapText="1"/>
    </xf>
    <xf numFmtId="0" fontId="21" fillId="8" borderId="4" xfId="0" applyNumberFormat="1" applyFont="1" applyFill="1" applyBorder="1" applyAlignment="1">
      <alignment horizontal="left" vertical="top" wrapText="1"/>
    </xf>
    <xf numFmtId="0" fontId="21" fillId="8" borderId="6" xfId="0" applyNumberFormat="1" applyFont="1" applyFill="1" applyBorder="1" applyAlignment="1">
      <alignment horizontal="left" vertical="top" wrapText="1"/>
    </xf>
    <xf numFmtId="0" fontId="21" fillId="8" borderId="8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wrapText="1"/>
    </xf>
    <xf numFmtId="49" fontId="9" fillId="8" borderId="4" xfId="0" applyNumberFormat="1" applyFont="1" applyFill="1" applyBorder="1" applyAlignment="1">
      <alignment horizontal="left" vertical="top" wrapText="1"/>
    </xf>
    <xf numFmtId="49" fontId="9" fillId="8" borderId="6" xfId="0" applyNumberFormat="1" applyFont="1" applyFill="1" applyBorder="1" applyAlignment="1">
      <alignment horizontal="left" vertical="top" wrapText="1"/>
    </xf>
    <xf numFmtId="49" fontId="9" fillId="8" borderId="8" xfId="0" applyNumberFormat="1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6" xfId="0" applyFont="1" applyFill="1" applyBorder="1" applyAlignment="1">
      <alignment horizontal="left" vertical="top" wrapText="1"/>
    </xf>
    <xf numFmtId="0" fontId="9" fillId="7" borderId="8" xfId="0" applyFont="1" applyFill="1" applyBorder="1" applyAlignment="1">
      <alignment horizontal="left" vertical="top" wrapText="1"/>
    </xf>
    <xf numFmtId="49" fontId="9" fillId="0" borderId="4" xfId="0" applyNumberFormat="1" applyFont="1" applyBorder="1" applyAlignment="1">
      <alignment horizontal="center" vertical="top" wrapText="1"/>
    </xf>
    <xf numFmtId="0" fontId="0" fillId="0" borderId="6" xfId="0" applyBorder="1"/>
    <xf numFmtId="0" fontId="0" fillId="0" borderId="8" xfId="0" applyBorder="1"/>
    <xf numFmtId="49" fontId="9" fillId="4" borderId="4" xfId="0" applyNumberFormat="1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horizontal="left" vertical="top" wrapText="1"/>
    </xf>
    <xf numFmtId="49" fontId="9" fillId="4" borderId="8" xfId="0" applyNumberFormat="1" applyFont="1" applyFill="1" applyBorder="1" applyAlignment="1">
      <alignment horizontal="left" vertical="top" wrapText="1"/>
    </xf>
    <xf numFmtId="174" fontId="9" fillId="0" borderId="4" xfId="0" applyNumberFormat="1" applyFont="1" applyBorder="1" applyAlignment="1">
      <alignment horizontal="left" vertical="top" wrapText="1"/>
    </xf>
    <xf numFmtId="174" fontId="9" fillId="0" borderId="6" xfId="0" applyNumberFormat="1" applyFont="1" applyBorder="1" applyAlignment="1">
      <alignment horizontal="left" vertical="top" wrapText="1"/>
    </xf>
    <xf numFmtId="174" fontId="9" fillId="0" borderId="8" xfId="0" applyNumberFormat="1" applyFont="1" applyBorder="1" applyAlignment="1">
      <alignment horizontal="left" vertical="top" wrapText="1"/>
    </xf>
    <xf numFmtId="49" fontId="1" fillId="8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8" fillId="7" borderId="1" xfId="0" applyNumberFormat="1" applyFont="1" applyFill="1" applyBorder="1" applyAlignment="1">
      <alignment horizontal="left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49" fontId="18" fillId="9" borderId="4" xfId="0" applyNumberFormat="1" applyFont="1" applyFill="1" applyBorder="1" applyAlignment="1">
      <alignment horizontal="center" vertical="center" wrapText="1"/>
    </xf>
    <xf numFmtId="49" fontId="18" fillId="9" borderId="6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8" borderId="4" xfId="0" applyNumberFormat="1" applyFont="1" applyFill="1" applyBorder="1" applyAlignment="1">
      <alignment horizontal="left" vertical="center" wrapText="1"/>
    </xf>
    <xf numFmtId="49" fontId="1" fillId="8" borderId="6" xfId="0" applyNumberFormat="1" applyFont="1" applyFill="1" applyBorder="1" applyAlignment="1">
      <alignment horizontal="left" vertical="center" wrapText="1"/>
    </xf>
    <xf numFmtId="49" fontId="1" fillId="8" borderId="8" xfId="0" applyNumberFormat="1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 wrapText="1"/>
    </xf>
    <xf numFmtId="0" fontId="1" fillId="8" borderId="8" xfId="0" applyFont="1" applyFill="1" applyBorder="1" applyAlignment="1">
      <alignment horizontal="left" vertical="center" wrapText="1"/>
    </xf>
    <xf numFmtId="49" fontId="18" fillId="9" borderId="1" xfId="0" applyNumberFormat="1" applyFont="1" applyFill="1" applyBorder="1" applyAlignment="1">
      <alignment horizontal="left" vertical="center" wrapText="1"/>
    </xf>
    <xf numFmtId="0" fontId="18" fillId="9" borderId="1" xfId="0" applyFont="1" applyFill="1" applyBorder="1" applyAlignment="1">
      <alignment horizontal="left" vertical="center" wrapText="1"/>
    </xf>
    <xf numFmtId="49" fontId="18" fillId="9" borderId="4" xfId="0" applyNumberFormat="1" applyFont="1" applyFill="1" applyBorder="1" applyAlignment="1">
      <alignment horizontal="left" vertical="center" wrapText="1"/>
    </xf>
    <xf numFmtId="49" fontId="18" fillId="9" borderId="6" xfId="0" applyNumberFormat="1" applyFont="1" applyFill="1" applyBorder="1" applyAlignment="1">
      <alignment horizontal="left" vertical="center" wrapText="1"/>
    </xf>
    <xf numFmtId="49" fontId="18" fillId="9" borderId="8" xfId="0" applyNumberFormat="1" applyFont="1" applyFill="1" applyBorder="1" applyAlignment="1">
      <alignment horizontal="left" vertical="center" wrapText="1"/>
    </xf>
    <xf numFmtId="0" fontId="18" fillId="9" borderId="4" xfId="0" applyFont="1" applyFill="1" applyBorder="1" applyAlignment="1">
      <alignment horizontal="left" vertical="center" wrapText="1"/>
    </xf>
    <xf numFmtId="0" fontId="18" fillId="9" borderId="6" xfId="0" applyFont="1" applyFill="1" applyBorder="1" applyAlignment="1">
      <alignment horizontal="left" vertical="center" wrapText="1"/>
    </xf>
    <xf numFmtId="0" fontId="18" fillId="9" borderId="8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10" fillId="0" borderId="10" xfId="0" applyFont="1" applyFill="1" applyBorder="1" applyAlignment="1">
      <alignment horizontal="center" vertical="center" textRotation="90" wrapText="1"/>
    </xf>
    <xf numFmtId="0" fontId="0" fillId="0" borderId="5" xfId="0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left" vertical="top" wrapText="1"/>
    </xf>
    <xf numFmtId="0" fontId="9" fillId="3" borderId="6" xfId="0" applyNumberFormat="1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3" borderId="8" xfId="0" applyNumberFormat="1" applyFont="1" applyFill="1" applyBorder="1" applyAlignment="1">
      <alignment horizontal="left" vertical="top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center" vertical="top" wrapText="1"/>
    </xf>
    <xf numFmtId="0" fontId="36" fillId="8" borderId="6" xfId="0" applyNumberFormat="1" applyFont="1" applyFill="1" applyBorder="1" applyAlignment="1">
      <alignment horizontal="center" vertical="top" wrapText="1"/>
    </xf>
    <xf numFmtId="0" fontId="9" fillId="0" borderId="4" xfId="0" applyNumberFormat="1" applyFont="1" applyFill="1" applyBorder="1" applyAlignment="1">
      <alignment horizontal="left" vertical="top" wrapText="1"/>
    </xf>
    <xf numFmtId="0" fontId="9" fillId="0" borderId="6" xfId="0" applyNumberFormat="1" applyFont="1" applyFill="1" applyBorder="1" applyAlignment="1">
      <alignment horizontal="left" vertical="top" wrapText="1"/>
    </xf>
    <xf numFmtId="0" fontId="9" fillId="0" borderId="8" xfId="0" applyNumberFormat="1" applyFont="1" applyFill="1" applyBorder="1" applyAlignment="1">
      <alignment horizontal="left" vertical="top" wrapText="1"/>
    </xf>
    <xf numFmtId="0" fontId="36" fillId="0" borderId="4" xfId="0" applyNumberFormat="1" applyFont="1" applyFill="1" applyBorder="1" applyAlignment="1">
      <alignment horizontal="left" vertical="top" wrapText="1"/>
    </xf>
    <xf numFmtId="0" fontId="36" fillId="0" borderId="6" xfId="0" applyNumberFormat="1" applyFont="1" applyFill="1" applyBorder="1" applyAlignment="1">
      <alignment horizontal="left" vertical="top" wrapText="1"/>
    </xf>
    <xf numFmtId="0" fontId="36" fillId="0" borderId="8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vertical="center" wrapText="1"/>
    </xf>
    <xf numFmtId="0" fontId="10" fillId="0" borderId="1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 textRotation="90" wrapText="1"/>
    </xf>
    <xf numFmtId="0" fontId="43" fillId="10" borderId="10" xfId="0" applyFont="1" applyFill="1" applyBorder="1" applyAlignment="1">
      <alignment horizontal="center" vertical="center" textRotation="90" wrapText="1"/>
    </xf>
    <xf numFmtId="0" fontId="43" fillId="10" borderId="5" xfId="0" applyFont="1" applyFill="1" applyBorder="1" applyAlignment="1">
      <alignment horizontal="center" vertical="center" textRotation="90" wrapText="1"/>
    </xf>
    <xf numFmtId="0" fontId="0" fillId="0" borderId="15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textRotation="90" wrapText="1"/>
    </xf>
    <xf numFmtId="0" fontId="32" fillId="10" borderId="5" xfId="0" applyFont="1" applyFill="1" applyBorder="1" applyAlignment="1">
      <alignment horizontal="center" vertical="center" textRotation="90" wrapText="1"/>
    </xf>
    <xf numFmtId="0" fontId="10" fillId="0" borderId="14" xfId="0" applyFont="1" applyFill="1" applyBorder="1" applyAlignment="1">
      <alignment horizontal="center" vertical="center" textRotation="90" wrapText="1"/>
    </xf>
    <xf numFmtId="0" fontId="0" fillId="0" borderId="11" xfId="0" applyFont="1" applyFill="1" applyBorder="1" applyAlignment="1">
      <alignment horizontal="center" vertical="center" wrapText="1"/>
    </xf>
    <xf numFmtId="0" fontId="43" fillId="10" borderId="14" xfId="0" applyFont="1" applyFill="1" applyBorder="1" applyAlignment="1">
      <alignment horizontal="center" vertical="center" textRotation="90" wrapText="1"/>
    </xf>
    <xf numFmtId="0" fontId="32" fillId="10" borderId="11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textRotation="90" wrapText="1"/>
    </xf>
    <xf numFmtId="0" fontId="43" fillId="0" borderId="5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36" fillId="0" borderId="6" xfId="0" applyNumberFormat="1" applyFont="1" applyFill="1" applyBorder="1" applyAlignment="1">
      <alignment horizontal="center" vertical="top" wrapText="1"/>
    </xf>
    <xf numFmtId="0" fontId="32" fillId="0" borderId="5" xfId="0" applyFont="1" applyBorder="1" applyAlignment="1">
      <alignment horizontal="center" vertical="center" textRotation="90" wrapText="1"/>
    </xf>
    <xf numFmtId="0" fontId="10" fillId="0" borderId="3" xfId="0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 textRotation="90" wrapText="1"/>
    </xf>
    <xf numFmtId="0" fontId="32" fillId="0" borderId="11" xfId="0" applyFont="1" applyFill="1" applyBorder="1" applyAlignment="1">
      <alignment horizontal="center" vertical="center" wrapText="1"/>
    </xf>
  </cellXfs>
  <cellStyles count="13">
    <cellStyle name="Обычный" xfId="0" builtinId="0"/>
    <cellStyle name="Обычный 2" xfId="1"/>
    <cellStyle name="Обычный 2 2" xfId="2"/>
    <cellStyle name="Обычный 2 2 2" xfId="3"/>
    <cellStyle name="Обычный 2 2 2 2" xfId="4"/>
    <cellStyle name="Обычный 2 2 3" xfId="5"/>
    <cellStyle name="Обычный 2 3" xfId="6"/>
    <cellStyle name="Обычный 2 4" xfId="7"/>
    <cellStyle name="Обычный 2 5" xfId="8"/>
    <cellStyle name="Обычный 3" xfId="9"/>
    <cellStyle name="Обычный 4" xfId="10"/>
    <cellStyle name="Обычный 5" xfId="11"/>
    <cellStyle name="Финансовый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D37"/>
  <sheetViews>
    <sheetView view="pageBreakPreview" zoomScale="80" zoomScaleNormal="85" zoomScaleSheetLayoutView="80" workbookViewId="0">
      <selection activeCell="B7" sqref="B7"/>
    </sheetView>
  </sheetViews>
  <sheetFormatPr baseColWidth="10" defaultRowHeight="14"/>
  <cols>
    <col min="1" max="1" width="22.6640625" customWidth="1"/>
    <col min="2" max="2" width="57.83203125" customWidth="1"/>
    <col min="3" max="3" width="58.83203125" customWidth="1"/>
    <col min="4" max="4" width="51.5" style="95" customWidth="1"/>
    <col min="5" max="256" width="8.83203125" customWidth="1"/>
  </cols>
  <sheetData>
    <row r="1" spans="1:4" ht="18">
      <c r="A1" s="83"/>
      <c r="B1" s="83"/>
      <c r="C1" s="83"/>
      <c r="D1" s="4" t="s">
        <v>29</v>
      </c>
    </row>
    <row r="2" spans="1:4" ht="16">
      <c r="A2" s="84"/>
      <c r="B2" s="85"/>
      <c r="C2" s="85"/>
      <c r="D2" s="85"/>
    </row>
    <row r="3" spans="1:4" ht="69.75" customHeight="1">
      <c r="A3" s="397" t="s">
        <v>192</v>
      </c>
      <c r="B3" s="398"/>
      <c r="C3" s="398"/>
      <c r="D3" s="398"/>
    </row>
    <row r="4" spans="1:4" ht="21" customHeight="1">
      <c r="A4" s="399" t="s">
        <v>3</v>
      </c>
      <c r="B4" s="399" t="s">
        <v>23</v>
      </c>
      <c r="C4" s="400" t="s">
        <v>59</v>
      </c>
      <c r="D4" s="400"/>
    </row>
    <row r="5" spans="1:4" ht="50.25" customHeight="1">
      <c r="A5" s="399"/>
      <c r="B5" s="399"/>
      <c r="C5" s="12" t="s">
        <v>60</v>
      </c>
      <c r="D5" s="43" t="s">
        <v>61</v>
      </c>
    </row>
    <row r="6" spans="1:4" ht="16">
      <c r="A6" s="12">
        <v>1</v>
      </c>
      <c r="B6" s="43">
        <v>2</v>
      </c>
      <c r="C6" s="12">
        <v>3</v>
      </c>
      <c r="D6" s="12">
        <v>4</v>
      </c>
    </row>
    <row r="7" spans="1:4" ht="49.5" customHeight="1">
      <c r="A7" s="100" t="s">
        <v>53</v>
      </c>
      <c r="B7" s="101" t="s">
        <v>268</v>
      </c>
      <c r="C7" s="101" t="s">
        <v>108</v>
      </c>
      <c r="D7" s="101" t="s">
        <v>109</v>
      </c>
    </row>
    <row r="8" spans="1:4" ht="34">
      <c r="A8" s="86" t="s">
        <v>110</v>
      </c>
      <c r="B8" s="86" t="s">
        <v>166</v>
      </c>
      <c r="C8" s="86" t="s">
        <v>108</v>
      </c>
      <c r="D8" s="87" t="s">
        <v>111</v>
      </c>
    </row>
    <row r="9" spans="1:4" ht="34">
      <c r="A9" s="88" t="s">
        <v>112</v>
      </c>
      <c r="B9" s="102" t="s">
        <v>113</v>
      </c>
      <c r="C9" s="104" t="s">
        <v>108</v>
      </c>
      <c r="D9" s="104" t="s">
        <v>114</v>
      </c>
    </row>
    <row r="10" spans="1:4" ht="49.5" customHeight="1">
      <c r="A10" s="41" t="s">
        <v>19</v>
      </c>
      <c r="B10" s="102" t="s">
        <v>115</v>
      </c>
      <c r="C10" s="104" t="s">
        <v>108</v>
      </c>
      <c r="D10" s="104" t="s">
        <v>114</v>
      </c>
    </row>
    <row r="11" spans="1:4" ht="58.5" customHeight="1">
      <c r="A11" s="41" t="s">
        <v>20</v>
      </c>
      <c r="B11" s="102" t="s">
        <v>116</v>
      </c>
      <c r="C11" s="104" t="s">
        <v>108</v>
      </c>
      <c r="D11" s="104" t="s">
        <v>114</v>
      </c>
    </row>
    <row r="12" spans="1:4" ht="45" customHeight="1">
      <c r="A12" s="41" t="s">
        <v>163</v>
      </c>
      <c r="B12" s="102" t="s">
        <v>164</v>
      </c>
      <c r="C12" s="104" t="s">
        <v>108</v>
      </c>
      <c r="D12" s="104" t="s">
        <v>114</v>
      </c>
    </row>
    <row r="13" spans="1:4" ht="34">
      <c r="A13" s="88" t="s">
        <v>117</v>
      </c>
      <c r="B13" s="102" t="s">
        <v>118</v>
      </c>
      <c r="C13" s="104" t="s">
        <v>108</v>
      </c>
      <c r="D13" s="104" t="s">
        <v>114</v>
      </c>
    </row>
    <row r="14" spans="1:4" ht="34">
      <c r="A14" s="41" t="s">
        <v>21</v>
      </c>
      <c r="B14" s="102" t="s">
        <v>119</v>
      </c>
      <c r="C14" s="104" t="s">
        <v>108</v>
      </c>
      <c r="D14" s="104" t="s">
        <v>114</v>
      </c>
    </row>
    <row r="15" spans="1:4" ht="34">
      <c r="A15" s="41" t="s">
        <v>22</v>
      </c>
      <c r="B15" s="102" t="s">
        <v>120</v>
      </c>
      <c r="C15" s="104" t="s">
        <v>108</v>
      </c>
      <c r="D15" s="104" t="s">
        <v>114</v>
      </c>
    </row>
    <row r="16" spans="1:4" ht="34">
      <c r="A16" s="41" t="s">
        <v>121</v>
      </c>
      <c r="B16" s="102" t="s">
        <v>122</v>
      </c>
      <c r="C16" s="104" t="s">
        <v>108</v>
      </c>
      <c r="D16" s="104" t="s">
        <v>114</v>
      </c>
    </row>
    <row r="17" spans="1:4" ht="34">
      <c r="A17" s="41" t="s">
        <v>123</v>
      </c>
      <c r="B17" s="102" t="s">
        <v>124</v>
      </c>
      <c r="C17" s="104" t="s">
        <v>108</v>
      </c>
      <c r="D17" s="104" t="s">
        <v>114</v>
      </c>
    </row>
    <row r="18" spans="1:4" ht="34">
      <c r="A18" s="88" t="s">
        <v>125</v>
      </c>
      <c r="B18" s="102" t="s">
        <v>126</v>
      </c>
      <c r="C18" s="104" t="s">
        <v>108</v>
      </c>
      <c r="D18" s="104" t="s">
        <v>114</v>
      </c>
    </row>
    <row r="19" spans="1:4" ht="34">
      <c r="A19" s="41" t="s">
        <v>127</v>
      </c>
      <c r="B19" s="102" t="s">
        <v>128</v>
      </c>
      <c r="C19" s="104" t="s">
        <v>108</v>
      </c>
      <c r="D19" s="104" t="s">
        <v>114</v>
      </c>
    </row>
    <row r="20" spans="1:4" ht="47.25" customHeight="1">
      <c r="A20" s="41" t="s">
        <v>129</v>
      </c>
      <c r="B20" s="102" t="s">
        <v>130</v>
      </c>
      <c r="C20" s="104" t="s">
        <v>108</v>
      </c>
      <c r="D20" s="104" t="s">
        <v>114</v>
      </c>
    </row>
    <row r="21" spans="1:4" ht="39.75" customHeight="1">
      <c r="A21" s="88" t="s">
        <v>131</v>
      </c>
      <c r="B21" s="102" t="s">
        <v>132</v>
      </c>
      <c r="C21" s="104" t="s">
        <v>108</v>
      </c>
      <c r="D21" s="104" t="s">
        <v>114</v>
      </c>
    </row>
    <row r="22" spans="1:4" ht="34">
      <c r="A22" s="88" t="s">
        <v>133</v>
      </c>
      <c r="B22" s="102" t="s">
        <v>134</v>
      </c>
      <c r="C22" s="104" t="s">
        <v>108</v>
      </c>
      <c r="D22" s="104" t="s">
        <v>114</v>
      </c>
    </row>
    <row r="23" spans="1:4" ht="52.5" customHeight="1">
      <c r="A23" s="88" t="s">
        <v>135</v>
      </c>
      <c r="B23" s="102" t="s">
        <v>136</v>
      </c>
      <c r="C23" s="104" t="s">
        <v>108</v>
      </c>
      <c r="D23" s="104" t="s">
        <v>114</v>
      </c>
    </row>
    <row r="24" spans="1:4" ht="34">
      <c r="A24" s="86" t="s">
        <v>137</v>
      </c>
      <c r="B24" s="103" t="s">
        <v>138</v>
      </c>
      <c r="C24" s="86" t="s">
        <v>108</v>
      </c>
      <c r="D24" s="87" t="s">
        <v>111</v>
      </c>
    </row>
    <row r="25" spans="1:4" ht="79.5" customHeight="1">
      <c r="A25" s="96" t="s">
        <v>139</v>
      </c>
      <c r="B25" s="96" t="s">
        <v>165</v>
      </c>
      <c r="C25" s="104" t="s">
        <v>108</v>
      </c>
      <c r="D25" s="89" t="s">
        <v>395</v>
      </c>
    </row>
    <row r="26" spans="1:4" ht="59.25" customHeight="1">
      <c r="A26" s="90" t="s">
        <v>140</v>
      </c>
      <c r="B26" s="96" t="s">
        <v>141</v>
      </c>
      <c r="C26" s="104" t="s">
        <v>108</v>
      </c>
      <c r="D26" s="89" t="s">
        <v>395</v>
      </c>
    </row>
    <row r="27" spans="1:4" ht="34">
      <c r="A27" s="90" t="s">
        <v>125</v>
      </c>
      <c r="B27" s="97" t="s">
        <v>142</v>
      </c>
      <c r="C27" s="104" t="s">
        <v>108</v>
      </c>
      <c r="D27" s="89" t="s">
        <v>143</v>
      </c>
    </row>
    <row r="28" spans="1:4" ht="34">
      <c r="A28" s="90" t="s">
        <v>131</v>
      </c>
      <c r="B28" s="96" t="s">
        <v>152</v>
      </c>
      <c r="C28" s="104" t="s">
        <v>108</v>
      </c>
      <c r="D28" s="89" t="s">
        <v>394</v>
      </c>
    </row>
    <row r="29" spans="1:4" ht="34">
      <c r="A29" s="86" t="s">
        <v>159</v>
      </c>
      <c r="B29" s="92" t="s">
        <v>160</v>
      </c>
      <c r="C29" s="86" t="s">
        <v>108</v>
      </c>
      <c r="D29" s="87" t="s">
        <v>111</v>
      </c>
    </row>
    <row r="30" spans="1:4" ht="51">
      <c r="A30" s="93" t="s">
        <v>139</v>
      </c>
      <c r="B30" s="94" t="s">
        <v>161</v>
      </c>
      <c r="C30" s="104" t="s">
        <v>108</v>
      </c>
      <c r="D30" s="89" t="s">
        <v>162</v>
      </c>
    </row>
    <row r="37" ht="76.5" customHeight="1"/>
  </sheetData>
  <mergeCells count="4">
    <mergeCell ref="A3:D3"/>
    <mergeCell ref="A4:A5"/>
    <mergeCell ref="B4:B5"/>
    <mergeCell ref="C4:D4"/>
  </mergeCells>
  <printOptions horizontalCentered="1"/>
  <pageMargins left="0.39370078740157483" right="0.39370078740157483" top="1.1811023622047245" bottom="0.55118110236220474" header="0.86614173228346458" footer="0.27559055118110237"/>
  <pageSetup paperSize="9" scale="67" firstPageNumber="163" fitToHeight="0" orientation="landscape"/>
  <headerFooter differentFirst="1" scaleWithDoc="0">
    <oddHeader>&amp;C&amp;P</oddHeader>
  </headerFooter>
  <rowBreaks count="1" manualBreakCount="1">
    <brk id="3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L61"/>
  <sheetViews>
    <sheetView tabSelected="1" view="pageBreakPreview" zoomScale="70" zoomScaleNormal="85" zoomScaleSheetLayoutView="70" workbookViewId="0">
      <pane xSplit="1" ySplit="6" topLeftCell="C52" activePane="bottomRight" state="frozen"/>
      <selection pane="topRight" activeCell="B1" sqref="B1"/>
      <selection pane="bottomLeft" activeCell="A9" sqref="A9"/>
      <selection pane="bottomRight" activeCell="H56" sqref="H56"/>
    </sheetView>
  </sheetViews>
  <sheetFormatPr baseColWidth="10" defaultRowHeight="13"/>
  <cols>
    <col min="1" max="1" width="17.5" style="2" customWidth="1"/>
    <col min="2" max="2" width="31.33203125" style="2" customWidth="1"/>
    <col min="3" max="3" width="67.1640625" style="2" customWidth="1"/>
    <col min="4" max="4" width="16.33203125" style="139" customWidth="1"/>
    <col min="5" max="5" width="14.83203125" style="139" customWidth="1"/>
    <col min="6" max="6" width="14.6640625" style="139" customWidth="1"/>
    <col min="7" max="7" width="13.6640625" style="139" customWidth="1"/>
    <col min="8" max="8" width="30.5" style="139" customWidth="1"/>
    <col min="9" max="9" width="51.1640625" style="139" customWidth="1"/>
    <col min="10" max="10" width="23.83203125" style="2" customWidth="1"/>
    <col min="11" max="256" width="8.83203125" customWidth="1"/>
  </cols>
  <sheetData>
    <row r="1" spans="1:11" ht="18">
      <c r="A1" s="20"/>
      <c r="B1" s="20"/>
      <c r="C1" s="11"/>
      <c r="D1" s="14"/>
      <c r="E1" s="14"/>
      <c r="F1" s="14"/>
      <c r="G1" s="14"/>
      <c r="H1" s="14"/>
      <c r="I1" s="132" t="s">
        <v>12</v>
      </c>
      <c r="J1" s="15"/>
    </row>
    <row r="2" spans="1:11" s="2" customFormat="1" ht="86.25" customHeight="1">
      <c r="A2" s="398" t="s">
        <v>188</v>
      </c>
      <c r="B2" s="398"/>
      <c r="C2" s="398"/>
      <c r="D2" s="398"/>
      <c r="E2" s="398"/>
      <c r="F2" s="398"/>
      <c r="G2" s="398"/>
      <c r="H2" s="398"/>
      <c r="I2" s="398"/>
      <c r="J2" s="16"/>
    </row>
    <row r="3" spans="1:11">
      <c r="A3" s="17"/>
      <c r="B3" s="17"/>
      <c r="C3" s="21"/>
      <c r="D3" s="136"/>
      <c r="E3" s="136"/>
      <c r="F3" s="136"/>
      <c r="G3" s="23"/>
      <c r="H3" s="23"/>
      <c r="I3" s="23"/>
      <c r="J3" s="18"/>
    </row>
    <row r="4" spans="1:11" s="5" customFormat="1" ht="75.75" customHeight="1">
      <c r="A4" s="408" t="s">
        <v>3</v>
      </c>
      <c r="B4" s="408" t="s">
        <v>54</v>
      </c>
      <c r="C4" s="408" t="s">
        <v>2</v>
      </c>
      <c r="D4" s="408" t="s">
        <v>51</v>
      </c>
      <c r="E4" s="403" t="s">
        <v>69</v>
      </c>
      <c r="F4" s="403" t="s">
        <v>55</v>
      </c>
      <c r="G4" s="406" t="s">
        <v>62</v>
      </c>
      <c r="H4" s="407"/>
      <c r="I4" s="408" t="s">
        <v>9</v>
      </c>
      <c r="J4" s="19"/>
    </row>
    <row r="5" spans="1:11" s="5" customFormat="1" ht="51">
      <c r="A5" s="408"/>
      <c r="B5" s="408"/>
      <c r="C5" s="408"/>
      <c r="D5" s="408"/>
      <c r="E5" s="404"/>
      <c r="F5" s="404"/>
      <c r="G5" s="12" t="s">
        <v>66</v>
      </c>
      <c r="H5" s="12" t="s">
        <v>46</v>
      </c>
      <c r="I5" s="408"/>
      <c r="J5" s="25"/>
      <c r="K5" s="19"/>
    </row>
    <row r="6" spans="1:11" s="3" customFormat="1" ht="16">
      <c r="A6" s="38">
        <v>1</v>
      </c>
      <c r="B6" s="38">
        <v>2</v>
      </c>
      <c r="C6" s="12">
        <v>3</v>
      </c>
      <c r="D6" s="12">
        <v>4</v>
      </c>
      <c r="E6" s="12">
        <v>5</v>
      </c>
      <c r="F6" s="12">
        <v>6</v>
      </c>
      <c r="G6" s="12">
        <v>7</v>
      </c>
      <c r="H6" s="12">
        <v>8</v>
      </c>
      <c r="I6" s="12">
        <v>9</v>
      </c>
      <c r="J6" s="19"/>
    </row>
    <row r="7" spans="1:11" ht="34">
      <c r="A7" s="418" t="s">
        <v>53</v>
      </c>
      <c r="B7" s="421" t="s">
        <v>193</v>
      </c>
      <c r="C7" s="260" t="s">
        <v>167</v>
      </c>
      <c r="D7" s="261" t="s">
        <v>168</v>
      </c>
      <c r="E7" s="262" t="s">
        <v>169</v>
      </c>
      <c r="F7" s="263" t="s">
        <v>181</v>
      </c>
      <c r="G7" s="264">
        <v>669333.6</v>
      </c>
      <c r="H7" s="295" t="s">
        <v>212</v>
      </c>
      <c r="I7" s="295"/>
      <c r="J7" s="27"/>
    </row>
    <row r="8" spans="1:11" ht="102">
      <c r="A8" s="419"/>
      <c r="B8" s="422"/>
      <c r="C8" s="390" t="s">
        <v>179</v>
      </c>
      <c r="D8" s="261"/>
      <c r="E8" s="262" t="s">
        <v>169</v>
      </c>
      <c r="F8" s="263" t="s">
        <v>181</v>
      </c>
      <c r="G8" s="264">
        <v>5700</v>
      </c>
      <c r="H8" s="295" t="s">
        <v>377</v>
      </c>
      <c r="I8" s="295" t="s">
        <v>378</v>
      </c>
      <c r="J8" s="27"/>
    </row>
    <row r="9" spans="1:11" ht="34">
      <c r="A9" s="420"/>
      <c r="B9" s="423"/>
      <c r="C9" s="390" t="s">
        <v>180</v>
      </c>
      <c r="D9" s="261" t="s">
        <v>182</v>
      </c>
      <c r="E9" s="262" t="s">
        <v>169</v>
      </c>
      <c r="F9" s="263" t="s">
        <v>181</v>
      </c>
      <c r="G9" s="264">
        <v>483010</v>
      </c>
      <c r="H9" s="295" t="s">
        <v>213</v>
      </c>
      <c r="I9" s="295"/>
      <c r="J9" s="27"/>
    </row>
    <row r="10" spans="1:11" ht="51">
      <c r="A10" s="425" t="s">
        <v>211</v>
      </c>
      <c r="B10" s="409" t="s">
        <v>166</v>
      </c>
      <c r="C10" s="389" t="s">
        <v>183</v>
      </c>
      <c r="D10" s="133" t="s">
        <v>186</v>
      </c>
      <c r="E10" s="114" t="s">
        <v>169</v>
      </c>
      <c r="F10" s="130" t="s">
        <v>171</v>
      </c>
      <c r="G10" s="134">
        <v>33.9</v>
      </c>
      <c r="H10" s="294" t="s">
        <v>396</v>
      </c>
      <c r="I10" s="294"/>
      <c r="J10" s="27"/>
    </row>
    <row r="11" spans="1:11" ht="34">
      <c r="A11" s="426"/>
      <c r="B11" s="410"/>
      <c r="C11" s="391" t="s">
        <v>184</v>
      </c>
      <c r="D11" s="133" t="s">
        <v>186</v>
      </c>
      <c r="E11" s="114" t="s">
        <v>169</v>
      </c>
      <c r="F11" s="133" t="s">
        <v>187</v>
      </c>
      <c r="G11" s="134" t="s">
        <v>420</v>
      </c>
      <c r="H11" s="294" t="s">
        <v>397</v>
      </c>
      <c r="I11" s="294" t="s">
        <v>398</v>
      </c>
      <c r="J11" s="27"/>
    </row>
    <row r="12" spans="1:11" ht="68.25" customHeight="1">
      <c r="A12" s="427"/>
      <c r="B12" s="411"/>
      <c r="C12" s="391" t="s">
        <v>185</v>
      </c>
      <c r="D12" s="133"/>
      <c r="E12" s="114" t="s">
        <v>169</v>
      </c>
      <c r="F12" s="133" t="s">
        <v>171</v>
      </c>
      <c r="G12" s="134">
        <v>281</v>
      </c>
      <c r="H12" s="294" t="s">
        <v>429</v>
      </c>
      <c r="I12" s="294"/>
      <c r="J12" s="27"/>
    </row>
    <row r="13" spans="1:11" s="2" customFormat="1" ht="31.5" customHeight="1">
      <c r="A13" s="428" t="s">
        <v>139</v>
      </c>
      <c r="B13" s="401" t="s">
        <v>170</v>
      </c>
      <c r="C13" s="41" t="s">
        <v>194</v>
      </c>
      <c r="D13" s="113"/>
      <c r="E13" s="115" t="s">
        <v>169</v>
      </c>
      <c r="F13" s="117" t="s">
        <v>171</v>
      </c>
      <c r="G13" s="26" t="s">
        <v>196</v>
      </c>
      <c r="H13" s="143" t="s">
        <v>196</v>
      </c>
      <c r="I13" s="296"/>
      <c r="J13" s="27"/>
    </row>
    <row r="14" spans="1:11" s="2" customFormat="1" ht="51">
      <c r="A14" s="429"/>
      <c r="B14" s="402"/>
      <c r="C14" s="41" t="s">
        <v>195</v>
      </c>
      <c r="D14" s="113"/>
      <c r="E14" s="115" t="s">
        <v>169</v>
      </c>
      <c r="F14" s="117" t="s">
        <v>171</v>
      </c>
      <c r="G14" s="98">
        <v>32</v>
      </c>
      <c r="H14" s="143" t="s">
        <v>421</v>
      </c>
      <c r="I14" s="296"/>
      <c r="J14" s="27"/>
    </row>
    <row r="15" spans="1:11" s="107" customFormat="1" ht="34">
      <c r="A15" s="401" t="s">
        <v>140</v>
      </c>
      <c r="B15" s="401" t="s">
        <v>118</v>
      </c>
      <c r="C15" s="393" t="s">
        <v>197</v>
      </c>
      <c r="D15" s="113"/>
      <c r="E15" s="115" t="s">
        <v>169</v>
      </c>
      <c r="F15" s="113" t="s">
        <v>187</v>
      </c>
      <c r="G15" s="98">
        <v>100</v>
      </c>
      <c r="H15" s="143" t="s">
        <v>225</v>
      </c>
      <c r="I15" s="296"/>
      <c r="J15" s="106"/>
    </row>
    <row r="16" spans="1:11" s="107" customFormat="1" ht="51">
      <c r="A16" s="405"/>
      <c r="B16" s="405"/>
      <c r="C16" s="393" t="s">
        <v>198</v>
      </c>
      <c r="D16" s="113"/>
      <c r="E16" s="115" t="s">
        <v>169</v>
      </c>
      <c r="F16" s="113" t="s">
        <v>171</v>
      </c>
      <c r="G16" s="98">
        <v>212</v>
      </c>
      <c r="H16" s="143" t="s">
        <v>430</v>
      </c>
      <c r="I16" s="296"/>
      <c r="J16" s="106"/>
    </row>
    <row r="17" spans="1:12" s="107" customFormat="1" ht="34">
      <c r="A17" s="405"/>
      <c r="B17" s="405"/>
      <c r="C17" s="393" t="s">
        <v>172</v>
      </c>
      <c r="D17" s="113"/>
      <c r="E17" s="115" t="s">
        <v>169</v>
      </c>
      <c r="F17" s="113" t="s">
        <v>171</v>
      </c>
      <c r="G17" s="98">
        <v>39</v>
      </c>
      <c r="H17" s="143" t="s">
        <v>432</v>
      </c>
      <c r="I17" s="296"/>
      <c r="J17" s="106"/>
    </row>
    <row r="18" spans="1:12" s="107" customFormat="1" ht="85">
      <c r="A18" s="405"/>
      <c r="B18" s="405"/>
      <c r="C18" s="112" t="s">
        <v>199</v>
      </c>
      <c r="D18" s="113"/>
      <c r="E18" s="115" t="s">
        <v>169</v>
      </c>
      <c r="F18" s="113" t="s">
        <v>187</v>
      </c>
      <c r="G18" s="98">
        <v>70</v>
      </c>
      <c r="H18" s="26" t="s">
        <v>386</v>
      </c>
      <c r="I18" s="113"/>
      <c r="J18" s="106"/>
    </row>
    <row r="19" spans="1:12" s="107" customFormat="1" ht="34">
      <c r="A19" s="405"/>
      <c r="B19" s="405"/>
      <c r="C19" s="393" t="s">
        <v>173</v>
      </c>
      <c r="D19" s="113"/>
      <c r="E19" s="115" t="s">
        <v>169</v>
      </c>
      <c r="F19" s="113" t="s">
        <v>210</v>
      </c>
      <c r="G19" s="98">
        <v>25420</v>
      </c>
      <c r="H19" s="143" t="s">
        <v>389</v>
      </c>
      <c r="I19" s="296"/>
      <c r="J19" s="106"/>
    </row>
    <row r="20" spans="1:12" s="107" customFormat="1" ht="84">
      <c r="A20" s="405"/>
      <c r="B20" s="405"/>
      <c r="C20" s="393" t="s">
        <v>208</v>
      </c>
      <c r="D20" s="26"/>
      <c r="E20" s="115" t="s">
        <v>169</v>
      </c>
      <c r="F20" s="113" t="s">
        <v>187</v>
      </c>
      <c r="G20" s="116">
        <v>40</v>
      </c>
      <c r="H20" s="143" t="s">
        <v>403</v>
      </c>
      <c r="I20" s="298" t="s">
        <v>402</v>
      </c>
      <c r="J20" s="106"/>
    </row>
    <row r="21" spans="1:12" s="107" customFormat="1" ht="85">
      <c r="A21" s="405"/>
      <c r="B21" s="405"/>
      <c r="C21" s="8" t="s">
        <v>200</v>
      </c>
      <c r="D21" s="113"/>
      <c r="E21" s="115" t="s">
        <v>169</v>
      </c>
      <c r="F21" s="113" t="s">
        <v>187</v>
      </c>
      <c r="G21" s="26" t="s">
        <v>209</v>
      </c>
      <c r="H21" s="143" t="s">
        <v>387</v>
      </c>
      <c r="I21" s="296"/>
      <c r="J21" s="106"/>
    </row>
    <row r="22" spans="1:12" s="107" customFormat="1" ht="36.75" customHeight="1">
      <c r="A22" s="405"/>
      <c r="B22" s="405"/>
      <c r="C22" s="8" t="s">
        <v>174</v>
      </c>
      <c r="D22" s="113"/>
      <c r="E22" s="115" t="s">
        <v>169</v>
      </c>
      <c r="F22" s="113" t="s">
        <v>210</v>
      </c>
      <c r="G22" s="98">
        <v>40600</v>
      </c>
      <c r="H22" s="143" t="s">
        <v>388</v>
      </c>
      <c r="I22" s="296"/>
      <c r="J22" s="106"/>
    </row>
    <row r="23" spans="1:12" s="107" customFormat="1" ht="102">
      <c r="A23" s="405"/>
      <c r="B23" s="405"/>
      <c r="C23" s="8" t="s">
        <v>201</v>
      </c>
      <c r="D23" s="113"/>
      <c r="E23" s="115" t="s">
        <v>169</v>
      </c>
      <c r="F23" s="113" t="s">
        <v>171</v>
      </c>
      <c r="G23" s="98">
        <v>1</v>
      </c>
      <c r="H23" s="143" t="s">
        <v>230</v>
      </c>
      <c r="I23" s="296"/>
      <c r="J23" s="106"/>
    </row>
    <row r="24" spans="1:12" s="107" customFormat="1" ht="34">
      <c r="A24" s="405"/>
      <c r="B24" s="405"/>
      <c r="C24" s="8" t="s">
        <v>202</v>
      </c>
      <c r="D24" s="113"/>
      <c r="E24" s="115" t="s">
        <v>169</v>
      </c>
      <c r="F24" s="113" t="s">
        <v>171</v>
      </c>
      <c r="G24" s="98">
        <v>83600</v>
      </c>
      <c r="H24" s="143" t="s">
        <v>399</v>
      </c>
      <c r="I24" s="296"/>
      <c r="J24" s="106"/>
    </row>
    <row r="25" spans="1:12" s="107" customFormat="1" ht="51">
      <c r="A25" s="405"/>
      <c r="B25" s="405"/>
      <c r="C25" s="8" t="s">
        <v>203</v>
      </c>
      <c r="D25" s="113"/>
      <c r="E25" s="115" t="s">
        <v>169</v>
      </c>
      <c r="F25" s="113" t="s">
        <v>171</v>
      </c>
      <c r="G25" s="98">
        <v>790</v>
      </c>
      <c r="H25" s="98">
        <v>40</v>
      </c>
      <c r="I25" s="412" t="s">
        <v>391</v>
      </c>
      <c r="J25" s="108" t="s">
        <v>175</v>
      </c>
      <c r="K25" s="108" t="s">
        <v>175</v>
      </c>
      <c r="L25" s="108" t="s">
        <v>175</v>
      </c>
    </row>
    <row r="26" spans="1:12" s="107" customFormat="1" ht="51">
      <c r="A26" s="405"/>
      <c r="B26" s="405"/>
      <c r="C26" s="8" t="s">
        <v>204</v>
      </c>
      <c r="D26" s="113"/>
      <c r="E26" s="115" t="s">
        <v>169</v>
      </c>
      <c r="F26" s="113" t="s">
        <v>171</v>
      </c>
      <c r="G26" s="98">
        <v>175</v>
      </c>
      <c r="H26" s="143" t="s">
        <v>390</v>
      </c>
      <c r="I26" s="413"/>
      <c r="J26" s="106"/>
    </row>
    <row r="27" spans="1:12" s="107" customFormat="1" ht="68">
      <c r="A27" s="405"/>
      <c r="B27" s="405"/>
      <c r="C27" s="8" t="s">
        <v>205</v>
      </c>
      <c r="D27" s="113"/>
      <c r="E27" s="115" t="s">
        <v>169</v>
      </c>
      <c r="F27" s="113" t="s">
        <v>171</v>
      </c>
      <c r="G27" s="98">
        <v>10</v>
      </c>
      <c r="H27" s="143" t="s">
        <v>230</v>
      </c>
      <c r="I27" s="414"/>
      <c r="J27" s="106"/>
    </row>
    <row r="28" spans="1:12" s="107" customFormat="1" ht="68">
      <c r="A28" s="405"/>
      <c r="B28" s="405"/>
      <c r="C28" s="393" t="s">
        <v>206</v>
      </c>
      <c r="D28" s="113" t="s">
        <v>186</v>
      </c>
      <c r="E28" s="115" t="s">
        <v>169</v>
      </c>
      <c r="F28" s="113" t="s">
        <v>187</v>
      </c>
      <c r="G28" s="120">
        <v>26.5</v>
      </c>
      <c r="H28" s="296" t="s">
        <v>214</v>
      </c>
      <c r="I28" s="113"/>
      <c r="J28" s="106"/>
    </row>
    <row r="29" spans="1:12" s="107" customFormat="1" ht="68">
      <c r="A29" s="402"/>
      <c r="B29" s="402"/>
      <c r="C29" s="393" t="s">
        <v>207</v>
      </c>
      <c r="D29" s="26"/>
      <c r="E29" s="115" t="s">
        <v>169</v>
      </c>
      <c r="F29" s="113" t="s">
        <v>171</v>
      </c>
      <c r="G29" s="116">
        <v>15.5</v>
      </c>
      <c r="H29" s="143" t="s">
        <v>400</v>
      </c>
      <c r="I29" s="137"/>
      <c r="J29" s="106"/>
    </row>
    <row r="30" spans="1:12" s="107" customFormat="1" ht="51">
      <c r="A30" s="392" t="s">
        <v>215</v>
      </c>
      <c r="B30" s="96" t="s">
        <v>126</v>
      </c>
      <c r="C30" s="393" t="s">
        <v>216</v>
      </c>
      <c r="D30" s="26"/>
      <c r="E30" s="115" t="s">
        <v>169</v>
      </c>
      <c r="F30" s="113" t="s">
        <v>187</v>
      </c>
      <c r="G30" s="116">
        <v>7.3</v>
      </c>
      <c r="H30" s="143" t="s">
        <v>422</v>
      </c>
      <c r="I30" s="298" t="s">
        <v>401</v>
      </c>
      <c r="J30" s="106"/>
    </row>
    <row r="31" spans="1:12" s="107" customFormat="1" ht="50.25" customHeight="1">
      <c r="A31" s="109"/>
      <c r="B31" s="105"/>
      <c r="C31" s="393" t="s">
        <v>217</v>
      </c>
      <c r="D31" s="26"/>
      <c r="E31" s="115" t="s">
        <v>169</v>
      </c>
      <c r="F31" s="113" t="s">
        <v>187</v>
      </c>
      <c r="G31" s="98">
        <v>102</v>
      </c>
      <c r="H31" s="143" t="s">
        <v>423</v>
      </c>
      <c r="I31" s="298" t="s">
        <v>401</v>
      </c>
      <c r="J31" s="106"/>
    </row>
    <row r="32" spans="1:12" s="107" customFormat="1" ht="54" customHeight="1">
      <c r="C32" s="393" t="s">
        <v>218</v>
      </c>
      <c r="D32" s="137"/>
      <c r="E32" s="115" t="s">
        <v>169</v>
      </c>
      <c r="F32" s="113" t="s">
        <v>187</v>
      </c>
      <c r="G32" s="26" t="s">
        <v>219</v>
      </c>
      <c r="H32" s="26" t="s">
        <v>423</v>
      </c>
      <c r="I32" s="298" t="s">
        <v>401</v>
      </c>
      <c r="J32" s="106"/>
    </row>
    <row r="33" spans="1:10" s="2" customFormat="1" ht="51">
      <c r="A33" s="392" t="s">
        <v>220</v>
      </c>
      <c r="B33" s="96" t="s">
        <v>132</v>
      </c>
      <c r="C33" s="393" t="s">
        <v>197</v>
      </c>
      <c r="D33" s="137"/>
      <c r="E33" s="115" t="s">
        <v>169</v>
      </c>
      <c r="F33" s="113" t="s">
        <v>187</v>
      </c>
      <c r="G33" s="26" t="s">
        <v>225</v>
      </c>
      <c r="H33" s="113" t="s">
        <v>428</v>
      </c>
      <c r="I33" s="394" t="s">
        <v>326</v>
      </c>
      <c r="J33" s="27"/>
    </row>
    <row r="34" spans="1:10" s="107" customFormat="1" ht="103.5" customHeight="1">
      <c r="A34" s="109"/>
      <c r="B34" s="105"/>
      <c r="C34" s="393" t="s">
        <v>221</v>
      </c>
      <c r="D34" s="137"/>
      <c r="E34" s="115" t="s">
        <v>169</v>
      </c>
      <c r="F34" s="113" t="s">
        <v>187</v>
      </c>
      <c r="G34" s="26" t="s">
        <v>226</v>
      </c>
      <c r="H34" s="113" t="s">
        <v>254</v>
      </c>
      <c r="I34" s="394" t="s">
        <v>325</v>
      </c>
      <c r="J34" s="106"/>
    </row>
    <row r="35" spans="1:10" s="107" customFormat="1" ht="85">
      <c r="A35" s="109"/>
      <c r="B35" s="105"/>
      <c r="C35" s="119" t="s">
        <v>222</v>
      </c>
      <c r="D35" s="137"/>
      <c r="E35" s="115" t="s">
        <v>169</v>
      </c>
      <c r="F35" s="113" t="s">
        <v>187</v>
      </c>
      <c r="G35" s="116" t="s">
        <v>227</v>
      </c>
      <c r="H35" s="113" t="s">
        <v>431</v>
      </c>
      <c r="I35" s="297"/>
      <c r="J35" s="106"/>
    </row>
    <row r="36" spans="1:10" s="107" customFormat="1" ht="51">
      <c r="A36" s="109"/>
      <c r="B36" s="105"/>
      <c r="C36" s="393" t="s">
        <v>176</v>
      </c>
      <c r="D36" s="113" t="s">
        <v>177</v>
      </c>
      <c r="E36" s="115" t="s">
        <v>169</v>
      </c>
      <c r="F36" s="113" t="s">
        <v>224</v>
      </c>
      <c r="G36" s="116">
        <v>7.3</v>
      </c>
      <c r="H36" s="26" t="s">
        <v>422</v>
      </c>
      <c r="I36" s="299" t="s">
        <v>401</v>
      </c>
      <c r="J36" s="106"/>
    </row>
    <row r="37" spans="1:10" s="107" customFormat="1" ht="120.75" customHeight="1">
      <c r="A37" s="109"/>
      <c r="B37" s="105"/>
      <c r="C37" s="393" t="s">
        <v>223</v>
      </c>
      <c r="D37" s="137"/>
      <c r="E37" s="115" t="s">
        <v>169</v>
      </c>
      <c r="F37" s="113" t="s">
        <v>171</v>
      </c>
      <c r="G37" s="98">
        <v>21</v>
      </c>
      <c r="H37" s="113" t="s">
        <v>327</v>
      </c>
      <c r="I37" s="127" t="s">
        <v>328</v>
      </c>
      <c r="J37" s="106"/>
    </row>
    <row r="38" spans="1:10" s="107" customFormat="1" ht="34">
      <c r="A38" s="109"/>
      <c r="B38" s="105"/>
      <c r="C38" s="393" t="s">
        <v>172</v>
      </c>
      <c r="D38" s="137"/>
      <c r="E38" s="115" t="s">
        <v>169</v>
      </c>
      <c r="F38" s="113" t="s">
        <v>171</v>
      </c>
      <c r="G38" s="98">
        <v>21</v>
      </c>
      <c r="H38" s="113" t="s">
        <v>329</v>
      </c>
      <c r="I38" s="127" t="s">
        <v>330</v>
      </c>
      <c r="J38" s="106"/>
    </row>
    <row r="39" spans="1:10" s="2" customFormat="1" ht="54.75" customHeight="1">
      <c r="A39" s="392" t="s">
        <v>228</v>
      </c>
      <c r="B39" s="96" t="s">
        <v>134</v>
      </c>
      <c r="C39" s="393" t="s">
        <v>229</v>
      </c>
      <c r="D39" s="137"/>
      <c r="E39" s="115" t="s">
        <v>169</v>
      </c>
      <c r="F39" s="113" t="s">
        <v>171</v>
      </c>
      <c r="G39" s="118" t="s">
        <v>230</v>
      </c>
      <c r="H39" s="26" t="s">
        <v>230</v>
      </c>
      <c r="I39" s="297"/>
      <c r="J39" s="27"/>
    </row>
    <row r="40" spans="1:10" s="107" customFormat="1" ht="86.25" customHeight="1">
      <c r="A40" s="392" t="s">
        <v>231</v>
      </c>
      <c r="B40" s="96" t="s">
        <v>178</v>
      </c>
      <c r="C40" s="393" t="s">
        <v>197</v>
      </c>
      <c r="D40" s="26"/>
      <c r="E40" s="115" t="s">
        <v>169</v>
      </c>
      <c r="F40" s="113" t="s">
        <v>187</v>
      </c>
      <c r="G40" s="142">
        <v>100</v>
      </c>
      <c r="H40" s="113" t="s">
        <v>225</v>
      </c>
      <c r="I40" s="297"/>
      <c r="J40" s="106"/>
    </row>
    <row r="41" spans="1:10" s="107" customFormat="1" ht="51">
      <c r="A41" s="110"/>
      <c r="B41" s="96"/>
      <c r="C41" s="393" t="s">
        <v>232</v>
      </c>
      <c r="D41" s="26"/>
      <c r="E41" s="115" t="s">
        <v>169</v>
      </c>
      <c r="F41" s="113" t="s">
        <v>171</v>
      </c>
      <c r="G41" s="26" t="s">
        <v>252</v>
      </c>
      <c r="H41" s="26" t="s">
        <v>392</v>
      </c>
      <c r="I41" s="297"/>
      <c r="J41" s="106"/>
    </row>
    <row r="42" spans="1:10" s="107" customFormat="1" ht="68">
      <c r="A42" s="110"/>
      <c r="B42" s="96"/>
      <c r="C42" s="393" t="s">
        <v>233</v>
      </c>
      <c r="D42" s="26"/>
      <c r="E42" s="115" t="s">
        <v>169</v>
      </c>
      <c r="F42" s="113" t="s">
        <v>171</v>
      </c>
      <c r="G42" s="26" t="s">
        <v>226</v>
      </c>
      <c r="H42" s="26" t="s">
        <v>226</v>
      </c>
      <c r="I42" s="297"/>
      <c r="J42" s="106"/>
    </row>
    <row r="43" spans="1:10" s="107" customFormat="1" ht="34">
      <c r="A43" s="110"/>
      <c r="B43" s="111"/>
      <c r="C43" s="393" t="s">
        <v>234</v>
      </c>
      <c r="D43" s="26"/>
      <c r="E43" s="115" t="s">
        <v>169</v>
      </c>
      <c r="F43" s="113" t="s">
        <v>171</v>
      </c>
      <c r="G43" s="26" t="s">
        <v>252</v>
      </c>
      <c r="H43" s="26" t="s">
        <v>393</v>
      </c>
      <c r="I43" s="137"/>
      <c r="J43" s="106"/>
    </row>
    <row r="44" spans="1:10" s="107" customFormat="1" ht="34">
      <c r="A44" s="110"/>
      <c r="B44" s="111"/>
      <c r="C44" s="128" t="s">
        <v>235</v>
      </c>
      <c r="D44" s="143"/>
      <c r="E44" s="144" t="s">
        <v>169</v>
      </c>
      <c r="F44" s="113" t="s">
        <v>187</v>
      </c>
      <c r="G44" s="143" t="s">
        <v>196</v>
      </c>
      <c r="H44" s="143" t="s">
        <v>424</v>
      </c>
      <c r="I44" s="395" t="s">
        <v>433</v>
      </c>
      <c r="J44" s="106"/>
    </row>
    <row r="45" spans="1:10" s="107" customFormat="1" ht="56">
      <c r="A45" s="109"/>
      <c r="B45" s="105"/>
      <c r="C45" s="393" t="s">
        <v>236</v>
      </c>
      <c r="D45" s="26"/>
      <c r="E45" s="115" t="s">
        <v>169</v>
      </c>
      <c r="F45" s="113" t="s">
        <v>187</v>
      </c>
      <c r="G45" s="26" t="s">
        <v>253</v>
      </c>
      <c r="H45" s="26" t="s">
        <v>425</v>
      </c>
      <c r="I45" s="395" t="s">
        <v>434</v>
      </c>
      <c r="J45" s="106"/>
    </row>
    <row r="46" spans="1:10" s="107" customFormat="1" ht="85">
      <c r="A46" s="109"/>
      <c r="B46" s="105"/>
      <c r="C46" s="127" t="s">
        <v>237</v>
      </c>
      <c r="D46" s="26"/>
      <c r="E46" s="115" t="s">
        <v>169</v>
      </c>
      <c r="F46" s="113" t="s">
        <v>171</v>
      </c>
      <c r="G46" s="26" t="s">
        <v>226</v>
      </c>
      <c r="H46" s="26" t="s">
        <v>419</v>
      </c>
      <c r="I46" s="137"/>
      <c r="J46" s="106"/>
    </row>
    <row r="47" spans="1:10" ht="17">
      <c r="A47" s="416" t="s">
        <v>137</v>
      </c>
      <c r="B47" s="417" t="s">
        <v>138</v>
      </c>
      <c r="C47" s="259" t="s">
        <v>238</v>
      </c>
      <c r="D47" s="130"/>
      <c r="E47" s="114" t="s">
        <v>169</v>
      </c>
      <c r="F47" s="130" t="s">
        <v>181</v>
      </c>
      <c r="G47" s="135">
        <v>4000</v>
      </c>
      <c r="H47" s="130" t="s">
        <v>376</v>
      </c>
      <c r="I47" s="130"/>
      <c r="J47" s="27"/>
    </row>
    <row r="48" spans="1:10" ht="34">
      <c r="A48" s="416"/>
      <c r="B48" s="417"/>
      <c r="C48" s="259" t="s">
        <v>239</v>
      </c>
      <c r="D48" s="130"/>
      <c r="E48" s="114" t="s">
        <v>169</v>
      </c>
      <c r="F48" s="130" t="s">
        <v>187</v>
      </c>
      <c r="G48" s="135">
        <v>95</v>
      </c>
      <c r="H48" s="130" t="s">
        <v>382</v>
      </c>
      <c r="I48" s="130"/>
      <c r="J48" s="27"/>
    </row>
    <row r="49" spans="1:10" ht="51">
      <c r="A49" s="416"/>
      <c r="B49" s="417"/>
      <c r="C49" s="259" t="s">
        <v>240</v>
      </c>
      <c r="D49" s="130"/>
      <c r="E49" s="114" t="s">
        <v>241</v>
      </c>
      <c r="F49" s="130" t="s">
        <v>187</v>
      </c>
      <c r="G49" s="135">
        <v>68</v>
      </c>
      <c r="H49" s="130" t="s">
        <v>383</v>
      </c>
      <c r="I49" s="130"/>
      <c r="J49" s="27"/>
    </row>
    <row r="50" spans="1:10" s="129" customFormat="1" ht="170.25" customHeight="1">
      <c r="A50" s="40" t="s">
        <v>112</v>
      </c>
      <c r="B50" s="97" t="s">
        <v>165</v>
      </c>
      <c r="C50" s="393" t="s">
        <v>242</v>
      </c>
      <c r="D50" s="26"/>
      <c r="E50" s="131" t="s">
        <v>169</v>
      </c>
      <c r="F50" s="26" t="s">
        <v>181</v>
      </c>
      <c r="G50" s="120">
        <v>450</v>
      </c>
      <c r="H50" s="26" t="s">
        <v>379</v>
      </c>
      <c r="I50" s="143" t="s">
        <v>380</v>
      </c>
      <c r="J50" s="7"/>
    </row>
    <row r="51" spans="1:10" s="129" customFormat="1" ht="68">
      <c r="A51" s="40" t="s">
        <v>243</v>
      </c>
      <c r="B51" s="97" t="s">
        <v>141</v>
      </c>
      <c r="C51" s="393" t="s">
        <v>244</v>
      </c>
      <c r="D51" s="26"/>
      <c r="E51" s="131" t="s">
        <v>169</v>
      </c>
      <c r="F51" s="26" t="s">
        <v>181</v>
      </c>
      <c r="G51" s="120">
        <v>174</v>
      </c>
      <c r="H51" s="26" t="s">
        <v>381</v>
      </c>
      <c r="I51" s="26"/>
      <c r="J51" s="7"/>
    </row>
    <row r="52" spans="1:10" s="129" customFormat="1" ht="51">
      <c r="A52" s="40"/>
      <c r="B52" s="97"/>
      <c r="C52" s="393" t="s">
        <v>245</v>
      </c>
      <c r="D52" s="26"/>
      <c r="E52" s="131" t="s">
        <v>169</v>
      </c>
      <c r="F52" s="26" t="s">
        <v>171</v>
      </c>
      <c r="G52" s="120">
        <v>0</v>
      </c>
      <c r="H52" s="26" t="s">
        <v>426</v>
      </c>
      <c r="I52" s="26"/>
      <c r="J52" s="7"/>
    </row>
    <row r="53" spans="1:10" s="129" customFormat="1" ht="55.5" customHeight="1">
      <c r="A53" s="40" t="s">
        <v>125</v>
      </c>
      <c r="B53" s="97" t="s">
        <v>142</v>
      </c>
      <c r="C53" s="387" t="s">
        <v>246</v>
      </c>
      <c r="D53" s="26"/>
      <c r="E53" s="131" t="s">
        <v>169</v>
      </c>
      <c r="F53" s="26" t="s">
        <v>187</v>
      </c>
      <c r="G53" s="120">
        <v>100</v>
      </c>
      <c r="H53" s="26" t="s">
        <v>384</v>
      </c>
      <c r="I53" s="26"/>
      <c r="J53" s="7"/>
    </row>
    <row r="54" spans="1:10" s="129" customFormat="1" ht="34">
      <c r="A54" s="40" t="s">
        <v>131</v>
      </c>
      <c r="B54" s="8" t="s">
        <v>152</v>
      </c>
      <c r="C54" s="140" t="s">
        <v>247</v>
      </c>
      <c r="D54" s="26"/>
      <c r="E54" s="131" t="s">
        <v>169</v>
      </c>
      <c r="F54" s="26" t="s">
        <v>171</v>
      </c>
      <c r="G54" s="120">
        <v>0</v>
      </c>
      <c r="H54" s="26" t="s">
        <v>385</v>
      </c>
      <c r="I54" s="26"/>
      <c r="J54" s="7"/>
    </row>
    <row r="55" spans="1:10" s="129" customFormat="1" ht="51">
      <c r="A55" s="40"/>
      <c r="B55" s="141"/>
      <c r="C55" s="141" t="s">
        <v>248</v>
      </c>
      <c r="D55" s="26"/>
      <c r="E55" s="131" t="s">
        <v>169</v>
      </c>
      <c r="F55" s="26" t="s">
        <v>187</v>
      </c>
      <c r="G55" s="120">
        <v>97.1</v>
      </c>
      <c r="H55" s="26" t="s">
        <v>427</v>
      </c>
      <c r="I55" s="26"/>
      <c r="J55" s="7"/>
    </row>
    <row r="56" spans="1:10" ht="51">
      <c r="A56" s="388" t="s">
        <v>159</v>
      </c>
      <c r="B56" s="389" t="s">
        <v>160</v>
      </c>
      <c r="C56" s="258" t="s">
        <v>249</v>
      </c>
      <c r="D56" s="130"/>
      <c r="E56" s="114" t="s">
        <v>169</v>
      </c>
      <c r="F56" s="130" t="s">
        <v>187</v>
      </c>
      <c r="G56" s="135">
        <v>100</v>
      </c>
      <c r="H56" s="396" t="s">
        <v>435</v>
      </c>
      <c r="I56" s="130"/>
      <c r="J56" s="27"/>
    </row>
    <row r="57" spans="1:10" s="129" customFormat="1" ht="114.75" customHeight="1">
      <c r="A57" s="40" t="s">
        <v>112</v>
      </c>
      <c r="B57" s="97" t="s">
        <v>251</v>
      </c>
      <c r="C57" s="13" t="s">
        <v>250</v>
      </c>
      <c r="D57" s="26"/>
      <c r="E57" s="131" t="s">
        <v>169</v>
      </c>
      <c r="F57" s="26" t="s">
        <v>187</v>
      </c>
      <c r="G57" s="120">
        <v>95.5</v>
      </c>
      <c r="H57" s="26" t="s">
        <v>428</v>
      </c>
      <c r="I57" s="26"/>
      <c r="J57" s="7"/>
    </row>
    <row r="58" spans="1:10" s="107" customFormat="1" ht="16">
      <c r="A58" s="121"/>
      <c r="B58" s="122"/>
      <c r="C58" s="123"/>
      <c r="D58" s="124"/>
      <c r="E58" s="125"/>
      <c r="F58" s="124"/>
      <c r="G58" s="124"/>
      <c r="H58" s="126"/>
      <c r="I58" s="138"/>
      <c r="J58" s="106"/>
    </row>
    <row r="59" spans="1:10" ht="60.75" customHeight="1">
      <c r="A59" s="415" t="s">
        <v>68</v>
      </c>
      <c r="B59" s="415"/>
      <c r="C59" s="424"/>
      <c r="D59" s="424"/>
      <c r="E59" s="424"/>
      <c r="F59" s="424"/>
      <c r="G59" s="424"/>
      <c r="H59" s="424"/>
      <c r="I59" s="424"/>
      <c r="J59" s="24"/>
    </row>
    <row r="60" spans="1:10" ht="45.75" customHeight="1">
      <c r="A60" s="415" t="s">
        <v>67</v>
      </c>
      <c r="B60" s="415"/>
      <c r="C60" s="415"/>
      <c r="D60" s="415"/>
      <c r="E60" s="415"/>
      <c r="F60" s="415"/>
      <c r="G60" s="415"/>
      <c r="H60" s="415"/>
      <c r="I60" s="415"/>
    </row>
    <row r="61" spans="1:10">
      <c r="A61" s="300" t="s">
        <v>404</v>
      </c>
      <c r="B61" s="300"/>
      <c r="C61" s="300"/>
      <c r="D61" s="301"/>
      <c r="E61" s="301"/>
      <c r="F61" s="301"/>
      <c r="G61" s="301"/>
      <c r="H61" s="301"/>
      <c r="I61" s="301"/>
    </row>
  </sheetData>
  <mergeCells count="22">
    <mergeCell ref="A10:A12"/>
    <mergeCell ref="A13:A14"/>
    <mergeCell ref="B4:B5"/>
    <mergeCell ref="D4:D5"/>
    <mergeCell ref="I25:I27"/>
    <mergeCell ref="I4:I5"/>
    <mergeCell ref="A60:I60"/>
    <mergeCell ref="A47:A49"/>
    <mergeCell ref="B47:B49"/>
    <mergeCell ref="A7:A9"/>
    <mergeCell ref="B7:B9"/>
    <mergeCell ref="A59:I59"/>
    <mergeCell ref="B13:B14"/>
    <mergeCell ref="E4:E5"/>
    <mergeCell ref="B15:B29"/>
    <mergeCell ref="A15:A29"/>
    <mergeCell ref="A2:I2"/>
    <mergeCell ref="F4:F5"/>
    <mergeCell ref="G4:H4"/>
    <mergeCell ref="A4:A5"/>
    <mergeCell ref="C4:C5"/>
    <mergeCell ref="B10:B12"/>
  </mergeCells>
  <printOptions horizontalCentered="1"/>
  <pageMargins left="0.39370078740157483" right="0.39370078740157483" top="1.1811023622047245" bottom="0.55118110236220474" header="0.86614173228346458" footer="0.27559055118110237"/>
  <pageSetup paperSize="9" scale="50" firstPageNumber="163" fitToHeight="0" orientation="landscape"/>
  <headerFooter differentFirst="1" scaleWithDoc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/>
  </sheetPr>
  <dimension ref="A1:V96"/>
  <sheetViews>
    <sheetView view="pageBreakPreview" topLeftCell="B25" zoomScale="70" zoomScaleNormal="85" zoomScaleSheetLayoutView="70" workbookViewId="0">
      <selection activeCell="C25" sqref="C25:C26"/>
    </sheetView>
  </sheetViews>
  <sheetFormatPr baseColWidth="10" defaultColWidth="9.1640625" defaultRowHeight="16"/>
  <cols>
    <col min="1" max="1" width="9.33203125" style="145" hidden="1" customWidth="1"/>
    <col min="2" max="2" width="18.1640625" style="146" customWidth="1"/>
    <col min="3" max="3" width="25.6640625" style="146" customWidth="1"/>
    <col min="4" max="4" width="91" style="147" customWidth="1"/>
    <col min="5" max="5" width="24.33203125" style="146" customWidth="1"/>
    <col min="6" max="6" width="29.1640625" style="145" hidden="1" customWidth="1"/>
    <col min="7" max="7" width="30.5" style="146" customWidth="1"/>
    <col min="8" max="8" width="12.5" style="146" bestFit="1" customWidth="1"/>
    <col min="9" max="9" width="15" style="146" customWidth="1"/>
    <col min="10" max="10" width="11.83203125" style="146" customWidth="1"/>
    <col min="11" max="11" width="12.5" style="146" bestFit="1" customWidth="1"/>
    <col min="12" max="12" width="14.33203125" style="146" customWidth="1"/>
    <col min="13" max="13" width="12.1640625" style="146" customWidth="1"/>
    <col min="14" max="14" width="12.5" style="149" bestFit="1" customWidth="1"/>
    <col min="15" max="15" width="16.5" style="149" customWidth="1"/>
    <col min="16" max="16" width="11.5" style="149" customWidth="1"/>
    <col min="17" max="17" width="12.5" style="146" bestFit="1" customWidth="1"/>
    <col min="18" max="18" width="14.33203125" style="146" customWidth="1"/>
    <col min="19" max="19" width="11.33203125" style="146" customWidth="1"/>
    <col min="20" max="20" width="8.33203125" style="149" bestFit="1" customWidth="1"/>
    <col min="21" max="21" width="14.6640625" style="149" customWidth="1"/>
    <col min="22" max="22" width="11.5" style="149" customWidth="1"/>
    <col min="23" max="16384" width="9.1640625" style="146"/>
  </cols>
  <sheetData>
    <row r="1" spans="1:22" ht="20">
      <c r="J1" s="148"/>
      <c r="K1" s="148"/>
      <c r="L1" s="148"/>
      <c r="V1" s="150" t="s">
        <v>255</v>
      </c>
    </row>
    <row r="2" spans="1:22" ht="60" customHeight="1">
      <c r="A2" s="473" t="s">
        <v>322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151"/>
      <c r="O2" s="151"/>
      <c r="P2" s="151"/>
    </row>
    <row r="3" spans="1:22">
      <c r="A3" s="474" t="s">
        <v>256</v>
      </c>
      <c r="B3" s="476" t="s">
        <v>3</v>
      </c>
      <c r="C3" s="476" t="s">
        <v>23</v>
      </c>
      <c r="D3" s="408" t="s">
        <v>257</v>
      </c>
      <c r="E3" s="476" t="s">
        <v>56</v>
      </c>
      <c r="F3" s="152"/>
      <c r="G3" s="476" t="s">
        <v>258</v>
      </c>
      <c r="H3" s="477" t="s">
        <v>44</v>
      </c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9"/>
      <c r="T3" s="488" t="s">
        <v>259</v>
      </c>
      <c r="U3" s="489"/>
      <c r="V3" s="490"/>
    </row>
    <row r="4" spans="1:22" ht="104.25" customHeight="1">
      <c r="A4" s="474"/>
      <c r="B4" s="476"/>
      <c r="C4" s="476"/>
      <c r="D4" s="408"/>
      <c r="E4" s="476"/>
      <c r="F4" s="152"/>
      <c r="G4" s="476"/>
      <c r="H4" s="480" t="s">
        <v>260</v>
      </c>
      <c r="I4" s="480"/>
      <c r="J4" s="480"/>
      <c r="K4" s="480" t="s">
        <v>261</v>
      </c>
      <c r="L4" s="480"/>
      <c r="M4" s="480"/>
      <c r="N4" s="477" t="s">
        <v>262</v>
      </c>
      <c r="O4" s="478"/>
      <c r="P4" s="479"/>
      <c r="Q4" s="480" t="s">
        <v>263</v>
      </c>
      <c r="R4" s="480"/>
      <c r="S4" s="480"/>
      <c r="T4" s="491"/>
      <c r="U4" s="492"/>
      <c r="V4" s="493"/>
    </row>
    <row r="5" spans="1:22" ht="34.5" customHeight="1">
      <c r="A5" s="475"/>
      <c r="B5" s="476"/>
      <c r="C5" s="476"/>
      <c r="D5" s="408"/>
      <c r="E5" s="476"/>
      <c r="F5" s="152"/>
      <c r="G5" s="476"/>
      <c r="H5" s="471" t="s">
        <v>264</v>
      </c>
      <c r="I5" s="464" t="s">
        <v>265</v>
      </c>
      <c r="J5" s="464"/>
      <c r="K5" s="471" t="s">
        <v>264</v>
      </c>
      <c r="L5" s="464" t="s">
        <v>265</v>
      </c>
      <c r="M5" s="464"/>
      <c r="N5" s="494" t="s">
        <v>264</v>
      </c>
      <c r="O5" s="496" t="s">
        <v>265</v>
      </c>
      <c r="P5" s="497"/>
      <c r="Q5" s="471" t="s">
        <v>264</v>
      </c>
      <c r="R5" s="464" t="s">
        <v>265</v>
      </c>
      <c r="S5" s="464"/>
      <c r="T5" s="471" t="s">
        <v>264</v>
      </c>
      <c r="U5" s="464" t="s">
        <v>265</v>
      </c>
      <c r="V5" s="464"/>
    </row>
    <row r="6" spans="1:22" ht="35.25" customHeight="1">
      <c r="A6" s="153"/>
      <c r="B6" s="476"/>
      <c r="C6" s="476"/>
      <c r="D6" s="408"/>
      <c r="E6" s="476"/>
      <c r="F6" s="152"/>
      <c r="G6" s="476"/>
      <c r="H6" s="471"/>
      <c r="I6" s="154" t="s">
        <v>266</v>
      </c>
      <c r="J6" s="154" t="s">
        <v>267</v>
      </c>
      <c r="K6" s="471"/>
      <c r="L6" s="154" t="s">
        <v>266</v>
      </c>
      <c r="M6" s="154" t="s">
        <v>267</v>
      </c>
      <c r="N6" s="495"/>
      <c r="O6" s="206" t="s">
        <v>266</v>
      </c>
      <c r="P6" s="154" t="s">
        <v>267</v>
      </c>
      <c r="Q6" s="471"/>
      <c r="R6" s="154" t="s">
        <v>266</v>
      </c>
      <c r="S6" s="154" t="s">
        <v>267</v>
      </c>
      <c r="T6" s="471"/>
      <c r="U6" s="154" t="s">
        <v>266</v>
      </c>
      <c r="V6" s="154" t="s">
        <v>267</v>
      </c>
    </row>
    <row r="7" spans="1:22">
      <c r="A7" s="155">
        <v>1</v>
      </c>
      <c r="B7" s="156">
        <v>1</v>
      </c>
      <c r="C7" s="156">
        <v>2</v>
      </c>
      <c r="D7" s="157">
        <v>3</v>
      </c>
      <c r="E7" s="156">
        <v>4</v>
      </c>
      <c r="F7" s="155">
        <v>7</v>
      </c>
      <c r="G7" s="156">
        <v>5</v>
      </c>
      <c r="H7" s="156">
        <v>6</v>
      </c>
      <c r="I7" s="156">
        <v>7</v>
      </c>
      <c r="J7" s="156">
        <v>8</v>
      </c>
      <c r="K7" s="156">
        <v>9</v>
      </c>
      <c r="L7" s="156">
        <v>10</v>
      </c>
      <c r="M7" s="156">
        <v>11</v>
      </c>
      <c r="N7" s="158">
        <v>10</v>
      </c>
      <c r="O7" s="158">
        <v>11</v>
      </c>
      <c r="P7" s="158">
        <v>12</v>
      </c>
      <c r="Q7" s="159">
        <v>12</v>
      </c>
      <c r="R7" s="159">
        <v>13</v>
      </c>
      <c r="S7" s="159">
        <v>14</v>
      </c>
      <c r="T7" s="160">
        <v>15</v>
      </c>
      <c r="U7" s="160">
        <v>16</v>
      </c>
      <c r="V7" s="160">
        <v>17</v>
      </c>
    </row>
    <row r="8" spans="1:22" ht="74.25" customHeight="1">
      <c r="A8" s="161"/>
      <c r="B8" s="465" t="s">
        <v>7</v>
      </c>
      <c r="C8" s="465" t="s">
        <v>268</v>
      </c>
      <c r="D8" s="465" t="s">
        <v>269</v>
      </c>
      <c r="E8" s="162" t="s">
        <v>270</v>
      </c>
      <c r="F8" s="163"/>
      <c r="G8" s="164"/>
      <c r="H8" s="303">
        <f>H10+H63+H87</f>
        <v>112802</v>
      </c>
      <c r="I8" s="303">
        <f t="shared" ref="I8:S8" si="0">I10+I63+I87</f>
        <v>80100</v>
      </c>
      <c r="J8" s="303">
        <f t="shared" si="0"/>
        <v>32702</v>
      </c>
      <c r="K8" s="303">
        <f t="shared" si="0"/>
        <v>112802</v>
      </c>
      <c r="L8" s="303">
        <f t="shared" si="0"/>
        <v>80100</v>
      </c>
      <c r="M8" s="303">
        <f t="shared" si="0"/>
        <v>32702</v>
      </c>
      <c r="N8" s="303">
        <f t="shared" si="0"/>
        <v>112802</v>
      </c>
      <c r="O8" s="303">
        <f t="shared" si="0"/>
        <v>80100</v>
      </c>
      <c r="P8" s="303">
        <f t="shared" si="0"/>
        <v>32702</v>
      </c>
      <c r="Q8" s="303">
        <f t="shared" si="0"/>
        <v>112453.76205999999</v>
      </c>
      <c r="R8" s="303">
        <f t="shared" si="0"/>
        <v>80100</v>
      </c>
      <c r="S8" s="303">
        <f t="shared" si="0"/>
        <v>32353.762060000001</v>
      </c>
      <c r="T8" s="304">
        <f>Q8/N8*100</f>
        <v>99.691283895675596</v>
      </c>
      <c r="U8" s="303">
        <f>R8/O8*100</f>
        <v>100</v>
      </c>
      <c r="V8" s="304">
        <f>S8/P8*100</f>
        <v>98.935117301694092</v>
      </c>
    </row>
    <row r="9" spans="1:22" ht="83.25" customHeight="1">
      <c r="A9" s="165"/>
      <c r="B9" s="466"/>
      <c r="C9" s="466"/>
      <c r="D9" s="466"/>
      <c r="E9" s="166" t="s">
        <v>108</v>
      </c>
      <c r="F9" s="166"/>
      <c r="G9" s="162"/>
      <c r="H9" s="303">
        <f>H11+H12+H13+H14+H15+H16+H17+H18+H19+H20+H21+H22+H64+H88+H89+H90</f>
        <v>112802</v>
      </c>
      <c r="I9" s="303">
        <f t="shared" ref="I9:S9" si="1">I11+I12+I13+I14+I15+I16+I17+I18+I19+I20+I21+I22+I64+I88+I89+I90</f>
        <v>80100</v>
      </c>
      <c r="J9" s="303">
        <f t="shared" si="1"/>
        <v>32702</v>
      </c>
      <c r="K9" s="303">
        <f t="shared" si="1"/>
        <v>112802</v>
      </c>
      <c r="L9" s="303">
        <f t="shared" si="1"/>
        <v>80100</v>
      </c>
      <c r="M9" s="303">
        <f t="shared" si="1"/>
        <v>32702</v>
      </c>
      <c r="N9" s="303">
        <f t="shared" si="1"/>
        <v>112802</v>
      </c>
      <c r="O9" s="303">
        <f t="shared" si="1"/>
        <v>80100</v>
      </c>
      <c r="P9" s="303">
        <f t="shared" si="1"/>
        <v>32702</v>
      </c>
      <c r="Q9" s="303">
        <f t="shared" si="1"/>
        <v>112453.76205999998</v>
      </c>
      <c r="R9" s="303">
        <f t="shared" si="1"/>
        <v>80100</v>
      </c>
      <c r="S9" s="303">
        <f t="shared" si="1"/>
        <v>32353.762060000001</v>
      </c>
      <c r="T9" s="304">
        <f t="shared" ref="T9:T64" si="2">Q9/N9*100</f>
        <v>99.691283895675582</v>
      </c>
      <c r="U9" s="303">
        <f>R9/O9*100</f>
        <v>100</v>
      </c>
      <c r="V9" s="304">
        <f t="shared" ref="V9:V64" si="3">S9/P9*100</f>
        <v>98.935117301694092</v>
      </c>
    </row>
    <row r="10" spans="1:22" ht="33" customHeight="1">
      <c r="A10" s="484">
        <v>1</v>
      </c>
      <c r="B10" s="467" t="s">
        <v>11</v>
      </c>
      <c r="C10" s="467" t="s">
        <v>166</v>
      </c>
      <c r="D10" s="467" t="s">
        <v>409</v>
      </c>
      <c r="E10" s="103" t="s">
        <v>270</v>
      </c>
      <c r="F10" s="167"/>
      <c r="G10" s="103"/>
      <c r="H10" s="305">
        <f>H11+H12+H13+H14+H15+H16+H17+H18+H19+H20+H21+H22</f>
        <v>90400</v>
      </c>
      <c r="I10" s="305">
        <f t="shared" ref="I10:S10" si="4">I11+I12+I13+I14+I15+I16+I17+I18+I19+I20+I21+I22</f>
        <v>80100</v>
      </c>
      <c r="J10" s="305">
        <f t="shared" si="4"/>
        <v>10300</v>
      </c>
      <c r="K10" s="305">
        <f t="shared" si="4"/>
        <v>90400</v>
      </c>
      <c r="L10" s="305">
        <f t="shared" si="4"/>
        <v>80100</v>
      </c>
      <c r="M10" s="305">
        <f t="shared" si="4"/>
        <v>10300</v>
      </c>
      <c r="N10" s="305">
        <f t="shared" si="4"/>
        <v>90400</v>
      </c>
      <c r="O10" s="305">
        <f t="shared" si="4"/>
        <v>80100</v>
      </c>
      <c r="P10" s="305">
        <f t="shared" si="4"/>
        <v>10300</v>
      </c>
      <c r="Q10" s="305">
        <f t="shared" si="4"/>
        <v>90289</v>
      </c>
      <c r="R10" s="305">
        <f t="shared" si="4"/>
        <v>80100</v>
      </c>
      <c r="S10" s="305">
        <f t="shared" si="4"/>
        <v>10189</v>
      </c>
      <c r="T10" s="306">
        <f t="shared" si="2"/>
        <v>99.877212389380531</v>
      </c>
      <c r="U10" s="305">
        <f>R10/O10*100</f>
        <v>100</v>
      </c>
      <c r="V10" s="306">
        <f t="shared" si="3"/>
        <v>98.922330097087368</v>
      </c>
    </row>
    <row r="11" spans="1:22" ht="25.5" customHeight="1">
      <c r="A11" s="485"/>
      <c r="B11" s="435"/>
      <c r="C11" s="435"/>
      <c r="D11" s="468"/>
      <c r="E11" s="469" t="s">
        <v>108</v>
      </c>
      <c r="F11" s="167"/>
      <c r="G11" s="103" t="s">
        <v>271</v>
      </c>
      <c r="H11" s="307">
        <f>H24</f>
        <v>400</v>
      </c>
      <c r="I11" s="307">
        <f t="shared" ref="I11:S11" si="5">I24</f>
        <v>0</v>
      </c>
      <c r="J11" s="307">
        <f t="shared" si="5"/>
        <v>400</v>
      </c>
      <c r="K11" s="307">
        <f t="shared" si="5"/>
        <v>400</v>
      </c>
      <c r="L11" s="307">
        <f t="shared" si="5"/>
        <v>0</v>
      </c>
      <c r="M11" s="307">
        <f t="shared" si="5"/>
        <v>400</v>
      </c>
      <c r="N11" s="307">
        <f t="shared" si="5"/>
        <v>400</v>
      </c>
      <c r="O11" s="307">
        <f t="shared" si="5"/>
        <v>0</v>
      </c>
      <c r="P11" s="307">
        <f t="shared" si="5"/>
        <v>400</v>
      </c>
      <c r="Q11" s="307">
        <f t="shared" si="5"/>
        <v>290</v>
      </c>
      <c r="R11" s="307">
        <f t="shared" si="5"/>
        <v>0</v>
      </c>
      <c r="S11" s="307">
        <f t="shared" si="5"/>
        <v>290</v>
      </c>
      <c r="T11" s="306">
        <f t="shared" si="2"/>
        <v>72.5</v>
      </c>
      <c r="U11" s="305">
        <v>0</v>
      </c>
      <c r="V11" s="306">
        <f t="shared" si="3"/>
        <v>72.5</v>
      </c>
    </row>
    <row r="12" spans="1:22" ht="25.5" customHeight="1">
      <c r="A12" s="169"/>
      <c r="B12" s="435"/>
      <c r="C12" s="435"/>
      <c r="D12" s="468"/>
      <c r="E12" s="470"/>
      <c r="F12" s="167"/>
      <c r="G12" s="103" t="s">
        <v>272</v>
      </c>
      <c r="H12" s="307">
        <f>H32</f>
        <v>60420</v>
      </c>
      <c r="I12" s="307">
        <f t="shared" ref="I12:S12" si="6">I32</f>
        <v>60420</v>
      </c>
      <c r="J12" s="307">
        <f t="shared" si="6"/>
        <v>0</v>
      </c>
      <c r="K12" s="307">
        <f t="shared" si="6"/>
        <v>60420</v>
      </c>
      <c r="L12" s="307">
        <f t="shared" si="6"/>
        <v>60420</v>
      </c>
      <c r="M12" s="307">
        <f t="shared" si="6"/>
        <v>0</v>
      </c>
      <c r="N12" s="307">
        <f t="shared" si="6"/>
        <v>60420</v>
      </c>
      <c r="O12" s="307">
        <f t="shared" si="6"/>
        <v>60420</v>
      </c>
      <c r="P12" s="307">
        <f t="shared" si="6"/>
        <v>0</v>
      </c>
      <c r="Q12" s="307">
        <f t="shared" si="6"/>
        <v>60420</v>
      </c>
      <c r="R12" s="307">
        <f t="shared" si="6"/>
        <v>60420</v>
      </c>
      <c r="S12" s="307">
        <f t="shared" si="6"/>
        <v>0</v>
      </c>
      <c r="T12" s="306">
        <f t="shared" si="2"/>
        <v>100</v>
      </c>
      <c r="U12" s="305">
        <f>R12/O12*100</f>
        <v>100</v>
      </c>
      <c r="V12" s="306">
        <v>0</v>
      </c>
    </row>
    <row r="13" spans="1:22" ht="25.5" customHeight="1">
      <c r="A13" s="169"/>
      <c r="B13" s="435"/>
      <c r="C13" s="435"/>
      <c r="D13" s="468"/>
      <c r="E13" s="470"/>
      <c r="F13" s="167"/>
      <c r="G13" s="199" t="s">
        <v>367</v>
      </c>
      <c r="H13" s="307">
        <f>H33</f>
        <v>4450</v>
      </c>
      <c r="I13" s="307">
        <f t="shared" ref="I13:S13" si="7">I33</f>
        <v>0</v>
      </c>
      <c r="J13" s="307">
        <f t="shared" si="7"/>
        <v>4450</v>
      </c>
      <c r="K13" s="307">
        <f t="shared" si="7"/>
        <v>4450</v>
      </c>
      <c r="L13" s="307">
        <f t="shared" si="7"/>
        <v>0</v>
      </c>
      <c r="M13" s="307">
        <f t="shared" si="7"/>
        <v>4450</v>
      </c>
      <c r="N13" s="307">
        <f t="shared" si="7"/>
        <v>4450</v>
      </c>
      <c r="O13" s="307">
        <f t="shared" si="7"/>
        <v>0</v>
      </c>
      <c r="P13" s="307">
        <f t="shared" si="7"/>
        <v>4450</v>
      </c>
      <c r="Q13" s="307">
        <f t="shared" si="7"/>
        <v>4450</v>
      </c>
      <c r="R13" s="307">
        <f t="shared" si="7"/>
        <v>0</v>
      </c>
      <c r="S13" s="307">
        <f t="shared" si="7"/>
        <v>4450</v>
      </c>
      <c r="T13" s="306">
        <f t="shared" si="2"/>
        <v>100</v>
      </c>
      <c r="U13" s="305">
        <v>0</v>
      </c>
      <c r="V13" s="306">
        <f t="shared" si="3"/>
        <v>100</v>
      </c>
    </row>
    <row r="14" spans="1:22" ht="25.5" customHeight="1">
      <c r="A14" s="169"/>
      <c r="B14" s="435"/>
      <c r="C14" s="435"/>
      <c r="D14" s="468"/>
      <c r="E14" s="470"/>
      <c r="F14" s="167"/>
      <c r="G14" s="199" t="s">
        <v>273</v>
      </c>
      <c r="H14" s="307">
        <f>H34</f>
        <v>1150</v>
      </c>
      <c r="I14" s="307">
        <f t="shared" ref="I14:S14" si="8">I34</f>
        <v>0</v>
      </c>
      <c r="J14" s="307">
        <f t="shared" si="8"/>
        <v>1150</v>
      </c>
      <c r="K14" s="307">
        <f t="shared" si="8"/>
        <v>1150</v>
      </c>
      <c r="L14" s="307">
        <f t="shared" si="8"/>
        <v>0</v>
      </c>
      <c r="M14" s="307">
        <f t="shared" si="8"/>
        <v>1150</v>
      </c>
      <c r="N14" s="307">
        <f t="shared" si="8"/>
        <v>1150</v>
      </c>
      <c r="O14" s="307">
        <f t="shared" si="8"/>
        <v>0</v>
      </c>
      <c r="P14" s="307">
        <f t="shared" si="8"/>
        <v>1150</v>
      </c>
      <c r="Q14" s="307">
        <f t="shared" si="8"/>
        <v>1150</v>
      </c>
      <c r="R14" s="307">
        <f t="shared" si="8"/>
        <v>0</v>
      </c>
      <c r="S14" s="307">
        <f t="shared" si="8"/>
        <v>1150</v>
      </c>
      <c r="T14" s="306">
        <f t="shared" si="2"/>
        <v>100</v>
      </c>
      <c r="U14" s="305">
        <v>0</v>
      </c>
      <c r="V14" s="306">
        <f t="shared" si="3"/>
        <v>100</v>
      </c>
    </row>
    <row r="15" spans="1:22" ht="25.5" customHeight="1">
      <c r="A15" s="169"/>
      <c r="B15" s="435"/>
      <c r="C15" s="435"/>
      <c r="D15" s="468"/>
      <c r="E15" s="470"/>
      <c r="F15" s="167"/>
      <c r="G15" s="199" t="s">
        <v>274</v>
      </c>
      <c r="H15" s="307">
        <f>H35</f>
        <v>3000</v>
      </c>
      <c r="I15" s="307">
        <f t="shared" ref="I15:S15" si="9">I35</f>
        <v>3000</v>
      </c>
      <c r="J15" s="307">
        <f t="shared" si="9"/>
        <v>0</v>
      </c>
      <c r="K15" s="307">
        <f t="shared" si="9"/>
        <v>3000</v>
      </c>
      <c r="L15" s="307">
        <f t="shared" si="9"/>
        <v>3000</v>
      </c>
      <c r="M15" s="307">
        <f t="shared" si="9"/>
        <v>0</v>
      </c>
      <c r="N15" s="307">
        <f t="shared" si="9"/>
        <v>3000</v>
      </c>
      <c r="O15" s="307">
        <f t="shared" si="9"/>
        <v>3000</v>
      </c>
      <c r="P15" s="307">
        <f t="shared" si="9"/>
        <v>0</v>
      </c>
      <c r="Q15" s="307">
        <f t="shared" si="9"/>
        <v>3000</v>
      </c>
      <c r="R15" s="307">
        <f t="shared" si="9"/>
        <v>3000</v>
      </c>
      <c r="S15" s="307">
        <f t="shared" si="9"/>
        <v>0</v>
      </c>
      <c r="T15" s="306">
        <f t="shared" si="2"/>
        <v>100</v>
      </c>
      <c r="U15" s="305">
        <f>R15/O15*100</f>
        <v>100</v>
      </c>
      <c r="V15" s="306">
        <v>0</v>
      </c>
    </row>
    <row r="16" spans="1:22" ht="25.5" customHeight="1">
      <c r="A16" s="169"/>
      <c r="B16" s="435"/>
      <c r="C16" s="435"/>
      <c r="D16" s="468"/>
      <c r="E16" s="470"/>
      <c r="F16" s="167"/>
      <c r="G16" s="199" t="s">
        <v>369</v>
      </c>
      <c r="H16" s="307">
        <f>H36</f>
        <v>450</v>
      </c>
      <c r="I16" s="307">
        <f t="shared" ref="I16:S16" si="10">I36</f>
        <v>0</v>
      </c>
      <c r="J16" s="307">
        <f t="shared" si="10"/>
        <v>450</v>
      </c>
      <c r="K16" s="307">
        <f t="shared" si="10"/>
        <v>450</v>
      </c>
      <c r="L16" s="307">
        <f t="shared" si="10"/>
        <v>0</v>
      </c>
      <c r="M16" s="307">
        <f t="shared" si="10"/>
        <v>450</v>
      </c>
      <c r="N16" s="307">
        <f t="shared" si="10"/>
        <v>450</v>
      </c>
      <c r="O16" s="307">
        <f t="shared" si="10"/>
        <v>0</v>
      </c>
      <c r="P16" s="307">
        <f t="shared" si="10"/>
        <v>450</v>
      </c>
      <c r="Q16" s="307">
        <f t="shared" si="10"/>
        <v>450</v>
      </c>
      <c r="R16" s="307">
        <f t="shared" si="10"/>
        <v>0</v>
      </c>
      <c r="S16" s="307">
        <f t="shared" si="10"/>
        <v>450</v>
      </c>
      <c r="T16" s="306">
        <f t="shared" si="2"/>
        <v>100</v>
      </c>
      <c r="U16" s="305">
        <v>0</v>
      </c>
      <c r="V16" s="306">
        <f t="shared" si="3"/>
        <v>100</v>
      </c>
    </row>
    <row r="17" spans="1:22" ht="25.5" customHeight="1">
      <c r="A17" s="169"/>
      <c r="B17" s="435"/>
      <c r="C17" s="435"/>
      <c r="D17" s="468"/>
      <c r="E17" s="470"/>
      <c r="F17" s="167"/>
      <c r="G17" s="199" t="s">
        <v>298</v>
      </c>
      <c r="H17" s="307">
        <f>H50</f>
        <v>0</v>
      </c>
      <c r="I17" s="307">
        <f t="shared" ref="I17:S17" si="11">I50</f>
        <v>0</v>
      </c>
      <c r="J17" s="307">
        <f t="shared" si="11"/>
        <v>0</v>
      </c>
      <c r="K17" s="307">
        <f t="shared" si="11"/>
        <v>0</v>
      </c>
      <c r="L17" s="307">
        <f t="shared" si="11"/>
        <v>0</v>
      </c>
      <c r="M17" s="307">
        <f t="shared" si="11"/>
        <v>0</v>
      </c>
      <c r="N17" s="307">
        <f t="shared" si="11"/>
        <v>0</v>
      </c>
      <c r="O17" s="307">
        <f t="shared" si="11"/>
        <v>0</v>
      </c>
      <c r="P17" s="307">
        <f t="shared" si="11"/>
        <v>0</v>
      </c>
      <c r="Q17" s="307">
        <f t="shared" si="11"/>
        <v>0</v>
      </c>
      <c r="R17" s="307">
        <f t="shared" si="11"/>
        <v>0</v>
      </c>
      <c r="S17" s="307">
        <f t="shared" si="11"/>
        <v>0</v>
      </c>
      <c r="T17" s="306">
        <v>0</v>
      </c>
      <c r="U17" s="305">
        <v>0</v>
      </c>
      <c r="V17" s="306">
        <v>0</v>
      </c>
    </row>
    <row r="18" spans="1:22" ht="25.5" customHeight="1">
      <c r="A18" s="169"/>
      <c r="B18" s="435"/>
      <c r="C18" s="435"/>
      <c r="D18" s="468"/>
      <c r="E18" s="470"/>
      <c r="F18" s="167"/>
      <c r="G18" s="199" t="s">
        <v>275</v>
      </c>
      <c r="H18" s="307">
        <f>H56</f>
        <v>13680</v>
      </c>
      <c r="I18" s="307">
        <f t="shared" ref="I18:S18" si="12">I56</f>
        <v>13680</v>
      </c>
      <c r="J18" s="307">
        <f t="shared" si="12"/>
        <v>0</v>
      </c>
      <c r="K18" s="307">
        <f t="shared" si="12"/>
        <v>13680</v>
      </c>
      <c r="L18" s="307">
        <f t="shared" si="12"/>
        <v>13680</v>
      </c>
      <c r="M18" s="307">
        <f t="shared" si="12"/>
        <v>0</v>
      </c>
      <c r="N18" s="307">
        <f t="shared" si="12"/>
        <v>13680</v>
      </c>
      <c r="O18" s="307">
        <f t="shared" si="12"/>
        <v>13680</v>
      </c>
      <c r="P18" s="307">
        <f t="shared" si="12"/>
        <v>0</v>
      </c>
      <c r="Q18" s="307">
        <f t="shared" si="12"/>
        <v>13680</v>
      </c>
      <c r="R18" s="307">
        <f t="shared" si="12"/>
        <v>13680</v>
      </c>
      <c r="S18" s="307">
        <f t="shared" si="12"/>
        <v>0</v>
      </c>
      <c r="T18" s="306">
        <f t="shared" si="2"/>
        <v>100</v>
      </c>
      <c r="U18" s="305">
        <f>R18/O18*100</f>
        <v>100</v>
      </c>
      <c r="V18" s="306">
        <v>0</v>
      </c>
    </row>
    <row r="19" spans="1:22" ht="25.5" customHeight="1">
      <c r="A19" s="169"/>
      <c r="B19" s="435"/>
      <c r="C19" s="435"/>
      <c r="D19" s="468"/>
      <c r="E19" s="470"/>
      <c r="F19" s="167"/>
      <c r="G19" s="199" t="s">
        <v>365</v>
      </c>
      <c r="H19" s="307">
        <f>H57</f>
        <v>2000</v>
      </c>
      <c r="I19" s="307">
        <f t="shared" ref="I19:S19" si="13">I57</f>
        <v>0</v>
      </c>
      <c r="J19" s="307">
        <f t="shared" si="13"/>
        <v>2000</v>
      </c>
      <c r="K19" s="307">
        <f t="shared" si="13"/>
        <v>2000</v>
      </c>
      <c r="L19" s="307">
        <f t="shared" si="13"/>
        <v>0</v>
      </c>
      <c r="M19" s="307">
        <f t="shared" si="13"/>
        <v>2000</v>
      </c>
      <c r="N19" s="307">
        <f t="shared" si="13"/>
        <v>2000</v>
      </c>
      <c r="O19" s="307">
        <f t="shared" si="13"/>
        <v>0</v>
      </c>
      <c r="P19" s="307">
        <f t="shared" si="13"/>
        <v>2000</v>
      </c>
      <c r="Q19" s="307">
        <f t="shared" si="13"/>
        <v>2000</v>
      </c>
      <c r="R19" s="307">
        <f t="shared" si="13"/>
        <v>0</v>
      </c>
      <c r="S19" s="307">
        <f t="shared" si="13"/>
        <v>2000</v>
      </c>
      <c r="T19" s="306">
        <f t="shared" si="2"/>
        <v>100</v>
      </c>
      <c r="U19" s="305">
        <v>0</v>
      </c>
      <c r="V19" s="306">
        <f t="shared" si="3"/>
        <v>100</v>
      </c>
    </row>
    <row r="20" spans="1:22" ht="25.5" customHeight="1">
      <c r="A20" s="169"/>
      <c r="B20" s="435"/>
      <c r="C20" s="435"/>
      <c r="D20" s="468"/>
      <c r="E20" s="470"/>
      <c r="F20" s="167"/>
      <c r="G20" s="199" t="s">
        <v>276</v>
      </c>
      <c r="H20" s="307">
        <f>H59</f>
        <v>100</v>
      </c>
      <c r="I20" s="307">
        <f t="shared" ref="I20:S20" si="14">I59</f>
        <v>0</v>
      </c>
      <c r="J20" s="307">
        <f t="shared" si="14"/>
        <v>100</v>
      </c>
      <c r="K20" s="307">
        <f t="shared" si="14"/>
        <v>100</v>
      </c>
      <c r="L20" s="307">
        <f t="shared" si="14"/>
        <v>0</v>
      </c>
      <c r="M20" s="307">
        <f t="shared" si="14"/>
        <v>100</v>
      </c>
      <c r="N20" s="307">
        <f t="shared" si="14"/>
        <v>100</v>
      </c>
      <c r="O20" s="307">
        <f t="shared" si="14"/>
        <v>0</v>
      </c>
      <c r="P20" s="307">
        <f t="shared" si="14"/>
        <v>100</v>
      </c>
      <c r="Q20" s="307">
        <f t="shared" si="14"/>
        <v>99</v>
      </c>
      <c r="R20" s="307">
        <f t="shared" si="14"/>
        <v>0</v>
      </c>
      <c r="S20" s="307">
        <f t="shared" si="14"/>
        <v>99</v>
      </c>
      <c r="T20" s="306">
        <f t="shared" si="2"/>
        <v>99</v>
      </c>
      <c r="U20" s="305">
        <v>0</v>
      </c>
      <c r="V20" s="306">
        <f t="shared" si="3"/>
        <v>99</v>
      </c>
    </row>
    <row r="21" spans="1:22" ht="25.5" customHeight="1">
      <c r="A21" s="169"/>
      <c r="B21" s="435"/>
      <c r="C21" s="435"/>
      <c r="D21" s="468"/>
      <c r="E21" s="470"/>
      <c r="F21" s="167"/>
      <c r="G21" s="199" t="s">
        <v>277</v>
      </c>
      <c r="H21" s="307">
        <f>H61</f>
        <v>3000</v>
      </c>
      <c r="I21" s="307">
        <f t="shared" ref="I21:S21" si="15">I61</f>
        <v>3000</v>
      </c>
      <c r="J21" s="307">
        <f t="shared" si="15"/>
        <v>0</v>
      </c>
      <c r="K21" s="307">
        <f t="shared" si="15"/>
        <v>3000</v>
      </c>
      <c r="L21" s="307">
        <f t="shared" si="15"/>
        <v>3000</v>
      </c>
      <c r="M21" s="307">
        <f t="shared" si="15"/>
        <v>0</v>
      </c>
      <c r="N21" s="307">
        <f t="shared" si="15"/>
        <v>3000</v>
      </c>
      <c r="O21" s="307">
        <f t="shared" si="15"/>
        <v>3000</v>
      </c>
      <c r="P21" s="307">
        <f t="shared" si="15"/>
        <v>0</v>
      </c>
      <c r="Q21" s="307">
        <f t="shared" si="15"/>
        <v>3000</v>
      </c>
      <c r="R21" s="307">
        <f t="shared" si="15"/>
        <v>3000</v>
      </c>
      <c r="S21" s="307">
        <f t="shared" si="15"/>
        <v>0</v>
      </c>
      <c r="T21" s="306">
        <f t="shared" si="2"/>
        <v>100</v>
      </c>
      <c r="U21" s="305">
        <f>R21/O21*100</f>
        <v>100</v>
      </c>
      <c r="V21" s="306">
        <v>0</v>
      </c>
    </row>
    <row r="22" spans="1:22" ht="25.5" customHeight="1">
      <c r="A22" s="169"/>
      <c r="B22" s="435"/>
      <c r="C22" s="435"/>
      <c r="D22" s="468"/>
      <c r="E22" s="470"/>
      <c r="F22" s="167"/>
      <c r="G22" s="199" t="s">
        <v>370</v>
      </c>
      <c r="H22" s="307">
        <f>H62</f>
        <v>1750</v>
      </c>
      <c r="I22" s="307">
        <f t="shared" ref="I22:S22" si="16">I62</f>
        <v>0</v>
      </c>
      <c r="J22" s="307">
        <f t="shared" si="16"/>
        <v>1750</v>
      </c>
      <c r="K22" s="307">
        <f t="shared" si="16"/>
        <v>1750</v>
      </c>
      <c r="L22" s="307">
        <f t="shared" si="16"/>
        <v>0</v>
      </c>
      <c r="M22" s="307">
        <f t="shared" si="16"/>
        <v>1750</v>
      </c>
      <c r="N22" s="307">
        <f t="shared" si="16"/>
        <v>1750</v>
      </c>
      <c r="O22" s="307">
        <f t="shared" si="16"/>
        <v>0</v>
      </c>
      <c r="P22" s="307">
        <f t="shared" si="16"/>
        <v>1750</v>
      </c>
      <c r="Q22" s="307">
        <f t="shared" si="16"/>
        <v>1750</v>
      </c>
      <c r="R22" s="307">
        <f t="shared" si="16"/>
        <v>0</v>
      </c>
      <c r="S22" s="307">
        <f t="shared" si="16"/>
        <v>1750</v>
      </c>
      <c r="T22" s="306">
        <f t="shared" si="2"/>
        <v>100</v>
      </c>
      <c r="U22" s="305">
        <v>0</v>
      </c>
      <c r="V22" s="306">
        <f t="shared" si="3"/>
        <v>100</v>
      </c>
    </row>
    <row r="23" spans="1:22" ht="34">
      <c r="A23" s="165" t="s">
        <v>278</v>
      </c>
      <c r="B23" s="486" t="s">
        <v>139</v>
      </c>
      <c r="C23" s="446" t="s">
        <v>113</v>
      </c>
      <c r="D23" s="446" t="s">
        <v>407</v>
      </c>
      <c r="E23" s="170" t="s">
        <v>279</v>
      </c>
      <c r="F23" s="171"/>
      <c r="G23" s="170"/>
      <c r="H23" s="308">
        <f>H24</f>
        <v>400</v>
      </c>
      <c r="I23" s="308">
        <f t="shared" ref="I23:S23" si="17">I24</f>
        <v>0</v>
      </c>
      <c r="J23" s="308">
        <f t="shared" si="17"/>
        <v>400</v>
      </c>
      <c r="K23" s="308">
        <f t="shared" si="17"/>
        <v>400</v>
      </c>
      <c r="L23" s="308">
        <f t="shared" si="17"/>
        <v>0</v>
      </c>
      <c r="M23" s="308">
        <f t="shared" si="17"/>
        <v>400</v>
      </c>
      <c r="N23" s="308">
        <f t="shared" si="17"/>
        <v>400</v>
      </c>
      <c r="O23" s="308">
        <f t="shared" si="17"/>
        <v>0</v>
      </c>
      <c r="P23" s="308">
        <f t="shared" si="17"/>
        <v>400</v>
      </c>
      <c r="Q23" s="308">
        <f t="shared" si="17"/>
        <v>290</v>
      </c>
      <c r="R23" s="308">
        <f t="shared" si="17"/>
        <v>0</v>
      </c>
      <c r="S23" s="308">
        <f t="shared" si="17"/>
        <v>290</v>
      </c>
      <c r="T23" s="309">
        <f t="shared" si="2"/>
        <v>72.5</v>
      </c>
      <c r="U23" s="308">
        <v>0</v>
      </c>
      <c r="V23" s="309">
        <f t="shared" si="3"/>
        <v>72.5</v>
      </c>
    </row>
    <row r="24" spans="1:22" ht="75" customHeight="1">
      <c r="A24" s="165"/>
      <c r="B24" s="487"/>
      <c r="C24" s="481"/>
      <c r="D24" s="481"/>
      <c r="E24" s="172" t="s">
        <v>108</v>
      </c>
      <c r="F24" s="171"/>
      <c r="G24" s="170" t="s">
        <v>280</v>
      </c>
      <c r="H24" s="308">
        <f>H26+H28+H30</f>
        <v>400</v>
      </c>
      <c r="I24" s="308">
        <f t="shared" ref="I24:S24" si="18">I26+I28+I30</f>
        <v>0</v>
      </c>
      <c r="J24" s="308">
        <f t="shared" si="18"/>
        <v>400</v>
      </c>
      <c r="K24" s="308">
        <f t="shared" si="18"/>
        <v>400</v>
      </c>
      <c r="L24" s="308">
        <f t="shared" si="18"/>
        <v>0</v>
      </c>
      <c r="M24" s="308">
        <f t="shared" si="18"/>
        <v>400</v>
      </c>
      <c r="N24" s="308">
        <f t="shared" si="18"/>
        <v>400</v>
      </c>
      <c r="O24" s="308">
        <f t="shared" si="18"/>
        <v>0</v>
      </c>
      <c r="P24" s="308">
        <f t="shared" si="18"/>
        <v>400</v>
      </c>
      <c r="Q24" s="308">
        <f t="shared" si="18"/>
        <v>290</v>
      </c>
      <c r="R24" s="308">
        <f t="shared" si="18"/>
        <v>0</v>
      </c>
      <c r="S24" s="308">
        <f t="shared" si="18"/>
        <v>290</v>
      </c>
      <c r="T24" s="309">
        <f t="shared" si="2"/>
        <v>72.5</v>
      </c>
      <c r="U24" s="308">
        <v>0</v>
      </c>
      <c r="V24" s="309">
        <f t="shared" si="3"/>
        <v>72.5</v>
      </c>
    </row>
    <row r="25" spans="1:22" ht="60" customHeight="1">
      <c r="A25" s="173" t="s">
        <v>281</v>
      </c>
      <c r="B25" s="437" t="s">
        <v>282</v>
      </c>
      <c r="C25" s="437" t="s">
        <v>283</v>
      </c>
      <c r="D25" s="437" t="s">
        <v>405</v>
      </c>
      <c r="E25" s="90" t="s">
        <v>279</v>
      </c>
      <c r="F25" s="174"/>
      <c r="G25" s="191"/>
      <c r="H25" s="310">
        <f t="shared" ref="H25:H81" si="19">I25+J25</f>
        <v>300</v>
      </c>
      <c r="I25" s="311">
        <v>0</v>
      </c>
      <c r="J25" s="311">
        <v>300</v>
      </c>
      <c r="K25" s="310">
        <f t="shared" ref="K25:K81" si="20">L25+M25</f>
        <v>300</v>
      </c>
      <c r="L25" s="311">
        <v>0</v>
      </c>
      <c r="M25" s="311">
        <v>300</v>
      </c>
      <c r="N25" s="310">
        <f t="shared" ref="N25:N81" si="21">O25+P25</f>
        <v>300</v>
      </c>
      <c r="O25" s="311">
        <v>0</v>
      </c>
      <c r="P25" s="311">
        <v>300</v>
      </c>
      <c r="Q25" s="312">
        <f t="shared" ref="Q25:Q81" si="22">R25+S25</f>
        <v>290</v>
      </c>
      <c r="R25" s="313">
        <v>0</v>
      </c>
      <c r="S25" s="313">
        <v>290</v>
      </c>
      <c r="T25" s="314">
        <f t="shared" si="2"/>
        <v>96.666666666666671</v>
      </c>
      <c r="U25" s="310">
        <v>0</v>
      </c>
      <c r="V25" s="314">
        <f t="shared" si="3"/>
        <v>96.666666666666671</v>
      </c>
    </row>
    <row r="26" spans="1:22" ht="65.25" customHeight="1">
      <c r="A26" s="173"/>
      <c r="B26" s="443"/>
      <c r="C26" s="457"/>
      <c r="D26" s="443"/>
      <c r="E26" s="93" t="s">
        <v>108</v>
      </c>
      <c r="F26" s="174"/>
      <c r="G26" s="192" t="s">
        <v>271</v>
      </c>
      <c r="H26" s="310">
        <f t="shared" si="19"/>
        <v>300</v>
      </c>
      <c r="I26" s="311">
        <v>0</v>
      </c>
      <c r="J26" s="311">
        <v>300</v>
      </c>
      <c r="K26" s="310">
        <f t="shared" si="20"/>
        <v>300</v>
      </c>
      <c r="L26" s="311">
        <v>0</v>
      </c>
      <c r="M26" s="311">
        <v>300</v>
      </c>
      <c r="N26" s="310">
        <f t="shared" si="21"/>
        <v>300</v>
      </c>
      <c r="O26" s="311">
        <v>0</v>
      </c>
      <c r="P26" s="311">
        <v>300</v>
      </c>
      <c r="Q26" s="312">
        <f t="shared" si="22"/>
        <v>290</v>
      </c>
      <c r="R26" s="313">
        <v>0</v>
      </c>
      <c r="S26" s="313">
        <v>290</v>
      </c>
      <c r="T26" s="314">
        <f t="shared" si="2"/>
        <v>96.666666666666671</v>
      </c>
      <c r="U26" s="310">
        <v>0</v>
      </c>
      <c r="V26" s="314">
        <f t="shared" si="3"/>
        <v>96.666666666666671</v>
      </c>
    </row>
    <row r="27" spans="1:22" ht="68.25" customHeight="1">
      <c r="A27" s="175" t="s">
        <v>284</v>
      </c>
      <c r="B27" s="437" t="s">
        <v>285</v>
      </c>
      <c r="C27" s="437" t="s">
        <v>417</v>
      </c>
      <c r="D27" s="437" t="s">
        <v>286</v>
      </c>
      <c r="E27" s="90" t="s">
        <v>279</v>
      </c>
      <c r="F27" s="174"/>
      <c r="G27" s="191"/>
      <c r="H27" s="310">
        <f t="shared" si="19"/>
        <v>0</v>
      </c>
      <c r="I27" s="311">
        <f>I28</f>
        <v>0</v>
      </c>
      <c r="J27" s="311">
        <f>J28</f>
        <v>0</v>
      </c>
      <c r="K27" s="310">
        <f t="shared" si="20"/>
        <v>0</v>
      </c>
      <c r="L27" s="311">
        <f>L28</f>
        <v>0</v>
      </c>
      <c r="M27" s="311">
        <v>0</v>
      </c>
      <c r="N27" s="310">
        <f t="shared" si="21"/>
        <v>0</v>
      </c>
      <c r="O27" s="311">
        <v>0</v>
      </c>
      <c r="P27" s="311">
        <v>0</v>
      </c>
      <c r="Q27" s="312">
        <f t="shared" si="22"/>
        <v>0</v>
      </c>
      <c r="R27" s="311">
        <f>R28</f>
        <v>0</v>
      </c>
      <c r="S27" s="311">
        <f>S28</f>
        <v>0</v>
      </c>
      <c r="T27" s="314">
        <v>0</v>
      </c>
      <c r="U27" s="310">
        <v>0</v>
      </c>
      <c r="V27" s="314">
        <v>0</v>
      </c>
    </row>
    <row r="28" spans="1:22" ht="83.25" customHeight="1">
      <c r="A28" s="175"/>
      <c r="B28" s="443"/>
      <c r="C28" s="443"/>
      <c r="D28" s="457"/>
      <c r="E28" s="93" t="s">
        <v>108</v>
      </c>
      <c r="F28" s="174"/>
      <c r="G28" s="192" t="s">
        <v>271</v>
      </c>
      <c r="H28" s="310">
        <f t="shared" si="19"/>
        <v>0</v>
      </c>
      <c r="I28" s="311">
        <v>0</v>
      </c>
      <c r="J28" s="311">
        <v>0</v>
      </c>
      <c r="K28" s="310">
        <f t="shared" si="20"/>
        <v>0</v>
      </c>
      <c r="L28" s="311">
        <v>0</v>
      </c>
      <c r="M28" s="311">
        <v>0</v>
      </c>
      <c r="N28" s="310">
        <f t="shared" si="21"/>
        <v>0</v>
      </c>
      <c r="O28" s="311">
        <v>0</v>
      </c>
      <c r="P28" s="311">
        <v>0</v>
      </c>
      <c r="Q28" s="312">
        <f t="shared" si="22"/>
        <v>0</v>
      </c>
      <c r="R28" s="315">
        <v>0</v>
      </c>
      <c r="S28" s="315">
        <v>0</v>
      </c>
      <c r="T28" s="314">
        <v>0</v>
      </c>
      <c r="U28" s="310">
        <v>0</v>
      </c>
      <c r="V28" s="314">
        <v>0</v>
      </c>
    </row>
    <row r="29" spans="1:22" ht="67.5" customHeight="1">
      <c r="A29" s="175" t="s">
        <v>284</v>
      </c>
      <c r="B29" s="437" t="s">
        <v>332</v>
      </c>
      <c r="C29" s="437" t="s">
        <v>164</v>
      </c>
      <c r="D29" s="437" t="s">
        <v>406</v>
      </c>
      <c r="E29" s="185" t="s">
        <v>279</v>
      </c>
      <c r="F29" s="174"/>
      <c r="G29" s="191"/>
      <c r="H29" s="310">
        <f t="shared" si="19"/>
        <v>100</v>
      </c>
      <c r="I29" s="311">
        <f>I30</f>
        <v>0</v>
      </c>
      <c r="J29" s="311">
        <f>J30</f>
        <v>100</v>
      </c>
      <c r="K29" s="310">
        <f t="shared" si="20"/>
        <v>100</v>
      </c>
      <c r="L29" s="311">
        <f>L30</f>
        <v>0</v>
      </c>
      <c r="M29" s="311">
        <v>100</v>
      </c>
      <c r="N29" s="310">
        <f t="shared" si="21"/>
        <v>100</v>
      </c>
      <c r="O29" s="311">
        <v>0</v>
      </c>
      <c r="P29" s="311">
        <v>100</v>
      </c>
      <c r="Q29" s="312">
        <f t="shared" si="22"/>
        <v>0</v>
      </c>
      <c r="R29" s="311">
        <f>R30</f>
        <v>0</v>
      </c>
      <c r="S29" s="311">
        <f>S30</f>
        <v>0</v>
      </c>
      <c r="T29" s="314">
        <f t="shared" si="2"/>
        <v>0</v>
      </c>
      <c r="U29" s="310">
        <v>0</v>
      </c>
      <c r="V29" s="314">
        <f t="shared" si="3"/>
        <v>0</v>
      </c>
    </row>
    <row r="30" spans="1:22" ht="67.5" customHeight="1">
      <c r="A30" s="175"/>
      <c r="B30" s="443"/>
      <c r="C30" s="443"/>
      <c r="D30" s="457"/>
      <c r="E30" s="93" t="s">
        <v>108</v>
      </c>
      <c r="F30" s="174"/>
      <c r="G30" s="192" t="s">
        <v>271</v>
      </c>
      <c r="H30" s="310">
        <f t="shared" si="19"/>
        <v>100</v>
      </c>
      <c r="I30" s="311">
        <v>0</v>
      </c>
      <c r="J30" s="311">
        <v>100</v>
      </c>
      <c r="K30" s="310">
        <f t="shared" si="20"/>
        <v>100</v>
      </c>
      <c r="L30" s="311">
        <v>0</v>
      </c>
      <c r="M30" s="311">
        <v>100</v>
      </c>
      <c r="N30" s="310">
        <f t="shared" si="21"/>
        <v>100</v>
      </c>
      <c r="O30" s="311">
        <v>0</v>
      </c>
      <c r="P30" s="311">
        <v>100</v>
      </c>
      <c r="Q30" s="312">
        <f t="shared" si="22"/>
        <v>0</v>
      </c>
      <c r="R30" s="315">
        <v>0</v>
      </c>
      <c r="S30" s="315">
        <v>0</v>
      </c>
      <c r="T30" s="314">
        <f t="shared" si="2"/>
        <v>0</v>
      </c>
      <c r="U30" s="310">
        <v>0</v>
      </c>
      <c r="V30" s="314">
        <f t="shared" si="3"/>
        <v>0</v>
      </c>
    </row>
    <row r="31" spans="1:22" ht="99.75" customHeight="1">
      <c r="A31" s="176"/>
      <c r="B31" s="446" t="s">
        <v>140</v>
      </c>
      <c r="C31" s="446" t="s">
        <v>287</v>
      </c>
      <c r="D31" s="446" t="s">
        <v>408</v>
      </c>
      <c r="E31" s="170" t="s">
        <v>279</v>
      </c>
      <c r="F31" s="177"/>
      <c r="G31" s="177"/>
      <c r="H31" s="308">
        <f>H32+H33+H34+H35+H36</f>
        <v>69470</v>
      </c>
      <c r="I31" s="308">
        <f t="shared" ref="I31:S31" si="23">I32+I33+I34+I35+I36</f>
        <v>63420</v>
      </c>
      <c r="J31" s="308">
        <f t="shared" si="23"/>
        <v>6050</v>
      </c>
      <c r="K31" s="308">
        <f t="shared" si="23"/>
        <v>69470</v>
      </c>
      <c r="L31" s="308">
        <f t="shared" si="23"/>
        <v>63420</v>
      </c>
      <c r="M31" s="308">
        <f t="shared" si="23"/>
        <v>6050</v>
      </c>
      <c r="N31" s="308">
        <f t="shared" si="23"/>
        <v>69470</v>
      </c>
      <c r="O31" s="308">
        <f t="shared" si="23"/>
        <v>63420</v>
      </c>
      <c r="P31" s="308">
        <f t="shared" si="23"/>
        <v>6050</v>
      </c>
      <c r="Q31" s="308">
        <f t="shared" si="23"/>
        <v>69470</v>
      </c>
      <c r="R31" s="308">
        <f t="shared" si="23"/>
        <v>63420</v>
      </c>
      <c r="S31" s="308">
        <f t="shared" si="23"/>
        <v>6050</v>
      </c>
      <c r="T31" s="309">
        <f t="shared" si="2"/>
        <v>100</v>
      </c>
      <c r="U31" s="308">
        <f>R31/O31*100</f>
        <v>100</v>
      </c>
      <c r="V31" s="309">
        <f t="shared" si="3"/>
        <v>100</v>
      </c>
    </row>
    <row r="32" spans="1:22" ht="99.75" customHeight="1">
      <c r="A32" s="176"/>
      <c r="B32" s="447"/>
      <c r="C32" s="447"/>
      <c r="D32" s="447"/>
      <c r="E32" s="446" t="s">
        <v>108</v>
      </c>
      <c r="F32" s="177"/>
      <c r="G32" s="170" t="s">
        <v>272</v>
      </c>
      <c r="H32" s="308">
        <f>H38+H44</f>
        <v>60420</v>
      </c>
      <c r="I32" s="308">
        <f t="shared" ref="I32:S32" si="24">I38+I44</f>
        <v>60420</v>
      </c>
      <c r="J32" s="308">
        <f t="shared" si="24"/>
        <v>0</v>
      </c>
      <c r="K32" s="308">
        <f t="shared" si="24"/>
        <v>60420</v>
      </c>
      <c r="L32" s="308">
        <f t="shared" si="24"/>
        <v>60420</v>
      </c>
      <c r="M32" s="308">
        <f t="shared" si="24"/>
        <v>0</v>
      </c>
      <c r="N32" s="308">
        <f t="shared" si="24"/>
        <v>60420</v>
      </c>
      <c r="O32" s="308">
        <f t="shared" si="24"/>
        <v>60420</v>
      </c>
      <c r="P32" s="308">
        <f t="shared" si="24"/>
        <v>0</v>
      </c>
      <c r="Q32" s="308">
        <f t="shared" si="24"/>
        <v>60420</v>
      </c>
      <c r="R32" s="308">
        <f t="shared" si="24"/>
        <v>60420</v>
      </c>
      <c r="S32" s="308">
        <f t="shared" si="24"/>
        <v>0</v>
      </c>
      <c r="T32" s="309">
        <f t="shared" si="2"/>
        <v>100</v>
      </c>
      <c r="U32" s="308">
        <f>R32/O32*100</f>
        <v>100</v>
      </c>
      <c r="V32" s="309">
        <v>0</v>
      </c>
    </row>
    <row r="33" spans="1:22" ht="99.75" customHeight="1">
      <c r="A33" s="178"/>
      <c r="B33" s="447"/>
      <c r="C33" s="447"/>
      <c r="D33" s="447"/>
      <c r="E33" s="447"/>
      <c r="F33" s="171"/>
      <c r="G33" s="187" t="s">
        <v>367</v>
      </c>
      <c r="H33" s="308">
        <f>H39+H45</f>
        <v>4450</v>
      </c>
      <c r="I33" s="308">
        <f t="shared" ref="I33:S33" si="25">I39+I45</f>
        <v>0</v>
      </c>
      <c r="J33" s="308">
        <f t="shared" si="25"/>
        <v>4450</v>
      </c>
      <c r="K33" s="308">
        <f t="shared" si="25"/>
        <v>4450</v>
      </c>
      <c r="L33" s="308">
        <f t="shared" si="25"/>
        <v>0</v>
      </c>
      <c r="M33" s="308">
        <f t="shared" si="25"/>
        <v>4450</v>
      </c>
      <c r="N33" s="308">
        <f t="shared" si="25"/>
        <v>4450</v>
      </c>
      <c r="O33" s="308">
        <f t="shared" si="25"/>
        <v>0</v>
      </c>
      <c r="P33" s="308">
        <f t="shared" si="25"/>
        <v>4450</v>
      </c>
      <c r="Q33" s="308">
        <f t="shared" si="25"/>
        <v>4450</v>
      </c>
      <c r="R33" s="308">
        <f t="shared" si="25"/>
        <v>0</v>
      </c>
      <c r="S33" s="308">
        <f t="shared" si="25"/>
        <v>4450</v>
      </c>
      <c r="T33" s="309">
        <f t="shared" si="2"/>
        <v>100</v>
      </c>
      <c r="U33" s="308">
        <v>0</v>
      </c>
      <c r="V33" s="309">
        <v>0</v>
      </c>
    </row>
    <row r="34" spans="1:22" ht="99.75" customHeight="1">
      <c r="A34" s="178"/>
      <c r="B34" s="481"/>
      <c r="C34" s="481"/>
      <c r="D34" s="482"/>
      <c r="E34" s="447"/>
      <c r="F34" s="171"/>
      <c r="G34" s="170" t="s">
        <v>273</v>
      </c>
      <c r="H34" s="308">
        <f>H40+H42</f>
        <v>1150</v>
      </c>
      <c r="I34" s="308">
        <f t="shared" ref="I34:S34" si="26">I40+I42</f>
        <v>0</v>
      </c>
      <c r="J34" s="308">
        <f t="shared" si="26"/>
        <v>1150</v>
      </c>
      <c r="K34" s="308">
        <f t="shared" si="26"/>
        <v>1150</v>
      </c>
      <c r="L34" s="308">
        <f t="shared" si="26"/>
        <v>0</v>
      </c>
      <c r="M34" s="308">
        <f t="shared" si="26"/>
        <v>1150</v>
      </c>
      <c r="N34" s="308">
        <f t="shared" si="26"/>
        <v>1150</v>
      </c>
      <c r="O34" s="308">
        <f t="shared" si="26"/>
        <v>0</v>
      </c>
      <c r="P34" s="308">
        <f t="shared" si="26"/>
        <v>1150</v>
      </c>
      <c r="Q34" s="308">
        <f t="shared" si="26"/>
        <v>1150</v>
      </c>
      <c r="R34" s="308">
        <f t="shared" si="26"/>
        <v>0</v>
      </c>
      <c r="S34" s="308">
        <f t="shared" si="26"/>
        <v>1150</v>
      </c>
      <c r="T34" s="309">
        <f t="shared" si="2"/>
        <v>100</v>
      </c>
      <c r="U34" s="308">
        <v>0</v>
      </c>
      <c r="V34" s="309">
        <f t="shared" si="3"/>
        <v>100</v>
      </c>
    </row>
    <row r="35" spans="1:22" ht="99.75" customHeight="1">
      <c r="A35" s="178"/>
      <c r="B35" s="481"/>
      <c r="C35" s="481"/>
      <c r="D35" s="482"/>
      <c r="E35" s="447"/>
      <c r="F35" s="171"/>
      <c r="G35" s="170" t="s">
        <v>274</v>
      </c>
      <c r="H35" s="308">
        <f>H47</f>
        <v>3000</v>
      </c>
      <c r="I35" s="308">
        <f t="shared" ref="I35:S35" si="27">I47</f>
        <v>3000</v>
      </c>
      <c r="J35" s="308">
        <f t="shared" si="27"/>
        <v>0</v>
      </c>
      <c r="K35" s="308">
        <f t="shared" si="27"/>
        <v>3000</v>
      </c>
      <c r="L35" s="308">
        <f t="shared" si="27"/>
        <v>3000</v>
      </c>
      <c r="M35" s="308">
        <f t="shared" si="27"/>
        <v>0</v>
      </c>
      <c r="N35" s="308">
        <f t="shared" si="27"/>
        <v>3000</v>
      </c>
      <c r="O35" s="308">
        <f t="shared" si="27"/>
        <v>3000</v>
      </c>
      <c r="P35" s="308">
        <f t="shared" si="27"/>
        <v>0</v>
      </c>
      <c r="Q35" s="308">
        <f t="shared" si="27"/>
        <v>3000</v>
      </c>
      <c r="R35" s="308">
        <f t="shared" si="27"/>
        <v>3000</v>
      </c>
      <c r="S35" s="308">
        <f t="shared" si="27"/>
        <v>0</v>
      </c>
      <c r="T35" s="309">
        <f t="shared" si="2"/>
        <v>100</v>
      </c>
      <c r="U35" s="308">
        <f>R35/O35*100</f>
        <v>100</v>
      </c>
      <c r="V35" s="309">
        <v>0</v>
      </c>
    </row>
    <row r="36" spans="1:22" ht="310.5" customHeight="1">
      <c r="A36" s="178"/>
      <c r="B36" s="458"/>
      <c r="C36" s="458"/>
      <c r="D36" s="483"/>
      <c r="E36" s="448"/>
      <c r="F36" s="171"/>
      <c r="G36" s="187" t="s">
        <v>369</v>
      </c>
      <c r="H36" s="308">
        <f>H48</f>
        <v>450</v>
      </c>
      <c r="I36" s="308">
        <f t="shared" ref="I36:S36" si="28">I48</f>
        <v>0</v>
      </c>
      <c r="J36" s="308">
        <f t="shared" si="28"/>
        <v>450</v>
      </c>
      <c r="K36" s="308">
        <f t="shared" si="28"/>
        <v>450</v>
      </c>
      <c r="L36" s="308">
        <f t="shared" si="28"/>
        <v>0</v>
      </c>
      <c r="M36" s="308">
        <f t="shared" si="28"/>
        <v>450</v>
      </c>
      <c r="N36" s="308">
        <f t="shared" si="28"/>
        <v>450</v>
      </c>
      <c r="O36" s="308">
        <f t="shared" si="28"/>
        <v>0</v>
      </c>
      <c r="P36" s="308">
        <f t="shared" si="28"/>
        <v>450</v>
      </c>
      <c r="Q36" s="308">
        <f t="shared" si="28"/>
        <v>450</v>
      </c>
      <c r="R36" s="308">
        <f t="shared" si="28"/>
        <v>0</v>
      </c>
      <c r="S36" s="308">
        <f t="shared" si="28"/>
        <v>450</v>
      </c>
      <c r="T36" s="309">
        <f t="shared" si="2"/>
        <v>100</v>
      </c>
      <c r="U36" s="308">
        <v>0</v>
      </c>
      <c r="V36" s="309">
        <f t="shared" si="3"/>
        <v>100</v>
      </c>
    </row>
    <row r="37" spans="1:22" ht="34">
      <c r="A37" s="179"/>
      <c r="B37" s="437" t="s">
        <v>288</v>
      </c>
      <c r="C37" s="437" t="s">
        <v>289</v>
      </c>
      <c r="D37" s="437" t="s">
        <v>410</v>
      </c>
      <c r="E37" s="90" t="s">
        <v>279</v>
      </c>
      <c r="F37" s="180"/>
      <c r="G37" s="96"/>
      <c r="H37" s="310">
        <f>H38+H39+H40</f>
        <v>25420</v>
      </c>
      <c r="I37" s="310">
        <f t="shared" ref="I37:S37" si="29">I38+I39+I40</f>
        <v>21850</v>
      </c>
      <c r="J37" s="310">
        <f t="shared" si="29"/>
        <v>3570</v>
      </c>
      <c r="K37" s="310">
        <f t="shared" si="29"/>
        <v>25420</v>
      </c>
      <c r="L37" s="310">
        <f t="shared" si="29"/>
        <v>21850</v>
      </c>
      <c r="M37" s="310">
        <f t="shared" si="29"/>
        <v>3570</v>
      </c>
      <c r="N37" s="310">
        <f t="shared" si="29"/>
        <v>25420</v>
      </c>
      <c r="O37" s="310">
        <f t="shared" si="29"/>
        <v>21850</v>
      </c>
      <c r="P37" s="310">
        <f t="shared" si="29"/>
        <v>3570</v>
      </c>
      <c r="Q37" s="310">
        <f t="shared" si="29"/>
        <v>25420</v>
      </c>
      <c r="R37" s="310">
        <f t="shared" si="29"/>
        <v>21850</v>
      </c>
      <c r="S37" s="310">
        <f t="shared" si="29"/>
        <v>3570</v>
      </c>
      <c r="T37" s="314">
        <f t="shared" si="2"/>
        <v>100</v>
      </c>
      <c r="U37" s="310">
        <f>R37/O37*100</f>
        <v>100</v>
      </c>
      <c r="V37" s="314">
        <f t="shared" si="3"/>
        <v>100</v>
      </c>
    </row>
    <row r="38" spans="1:22" ht="51" customHeight="1">
      <c r="A38" s="181" t="s">
        <v>290</v>
      </c>
      <c r="B38" s="456"/>
      <c r="C38" s="456"/>
      <c r="D38" s="456"/>
      <c r="E38" s="91" t="s">
        <v>108</v>
      </c>
      <c r="F38" s="174"/>
      <c r="G38" s="192" t="s">
        <v>272</v>
      </c>
      <c r="H38" s="310">
        <f t="shared" si="19"/>
        <v>21850</v>
      </c>
      <c r="I38" s="311">
        <v>21850</v>
      </c>
      <c r="J38" s="311">
        <v>0</v>
      </c>
      <c r="K38" s="310">
        <f t="shared" si="20"/>
        <v>21850</v>
      </c>
      <c r="L38" s="311">
        <v>21850</v>
      </c>
      <c r="M38" s="311">
        <v>0</v>
      </c>
      <c r="N38" s="310">
        <f t="shared" si="21"/>
        <v>21850</v>
      </c>
      <c r="O38" s="311">
        <v>21850</v>
      </c>
      <c r="P38" s="311">
        <v>0</v>
      </c>
      <c r="Q38" s="312">
        <f t="shared" si="22"/>
        <v>21850</v>
      </c>
      <c r="R38" s="313">
        <v>21850</v>
      </c>
      <c r="S38" s="313">
        <v>0</v>
      </c>
      <c r="T38" s="314">
        <f t="shared" si="2"/>
        <v>100</v>
      </c>
      <c r="U38" s="310">
        <f>R38/O38*100</f>
        <v>100</v>
      </c>
      <c r="V38" s="314">
        <v>0</v>
      </c>
    </row>
    <row r="39" spans="1:22" ht="51" customHeight="1">
      <c r="A39" s="183"/>
      <c r="B39" s="456"/>
      <c r="C39" s="456"/>
      <c r="D39" s="456"/>
      <c r="E39" s="182"/>
      <c r="F39" s="174"/>
      <c r="G39" s="192" t="s">
        <v>368</v>
      </c>
      <c r="H39" s="310">
        <f>I39+J39</f>
        <v>2420</v>
      </c>
      <c r="I39" s="311">
        <v>0</v>
      </c>
      <c r="J39" s="311">
        <v>2420</v>
      </c>
      <c r="K39" s="310">
        <f>L39+M39</f>
        <v>2420</v>
      </c>
      <c r="L39" s="311">
        <v>0</v>
      </c>
      <c r="M39" s="311">
        <v>2420</v>
      </c>
      <c r="N39" s="310">
        <f>O39+P39</f>
        <v>2420</v>
      </c>
      <c r="O39" s="311">
        <v>0</v>
      </c>
      <c r="P39" s="311">
        <v>2420</v>
      </c>
      <c r="Q39" s="312">
        <f>R39+S39</f>
        <v>2420</v>
      </c>
      <c r="R39" s="313">
        <v>0</v>
      </c>
      <c r="S39" s="313">
        <v>2420</v>
      </c>
      <c r="T39" s="314">
        <f>Q39/N39*100</f>
        <v>100</v>
      </c>
      <c r="U39" s="310">
        <v>0</v>
      </c>
      <c r="V39" s="314">
        <f>S39/P39*100</f>
        <v>100</v>
      </c>
    </row>
    <row r="40" spans="1:22" ht="17">
      <c r="A40" s="183"/>
      <c r="B40" s="457"/>
      <c r="C40" s="457"/>
      <c r="D40" s="457"/>
      <c r="E40" s="184"/>
      <c r="F40" s="174"/>
      <c r="G40" s="192" t="s">
        <v>291</v>
      </c>
      <c r="H40" s="310">
        <f t="shared" si="19"/>
        <v>1150</v>
      </c>
      <c r="I40" s="311">
        <v>0</v>
      </c>
      <c r="J40" s="311">
        <v>1150</v>
      </c>
      <c r="K40" s="310">
        <f t="shared" si="20"/>
        <v>1150</v>
      </c>
      <c r="L40" s="311">
        <v>0</v>
      </c>
      <c r="M40" s="311">
        <v>1150</v>
      </c>
      <c r="N40" s="310">
        <f t="shared" si="21"/>
        <v>1150</v>
      </c>
      <c r="O40" s="311">
        <v>0</v>
      </c>
      <c r="P40" s="311">
        <v>1150</v>
      </c>
      <c r="Q40" s="312">
        <f t="shared" si="22"/>
        <v>1150</v>
      </c>
      <c r="R40" s="313">
        <v>0</v>
      </c>
      <c r="S40" s="313">
        <v>1150</v>
      </c>
      <c r="T40" s="314">
        <f t="shared" si="2"/>
        <v>100</v>
      </c>
      <c r="U40" s="310">
        <v>0</v>
      </c>
      <c r="V40" s="314">
        <f t="shared" si="3"/>
        <v>100</v>
      </c>
    </row>
    <row r="41" spans="1:22" ht="34">
      <c r="A41" s="179"/>
      <c r="B41" s="472" t="s">
        <v>22</v>
      </c>
      <c r="C41" s="472" t="s">
        <v>292</v>
      </c>
      <c r="D41" s="472" t="s">
        <v>293</v>
      </c>
      <c r="E41" s="90" t="s">
        <v>279</v>
      </c>
      <c r="F41" s="180"/>
      <c r="G41" s="96"/>
      <c r="H41" s="310">
        <f t="shared" si="19"/>
        <v>0</v>
      </c>
      <c r="I41" s="311">
        <f t="shared" ref="I41:S41" si="30">I42</f>
        <v>0</v>
      </c>
      <c r="J41" s="311">
        <f t="shared" si="30"/>
        <v>0</v>
      </c>
      <c r="K41" s="310">
        <f t="shared" si="20"/>
        <v>0</v>
      </c>
      <c r="L41" s="311">
        <f t="shared" si="30"/>
        <v>0</v>
      </c>
      <c r="M41" s="311">
        <f t="shared" si="30"/>
        <v>0</v>
      </c>
      <c r="N41" s="310">
        <f t="shared" si="21"/>
        <v>0</v>
      </c>
      <c r="O41" s="311">
        <f t="shared" si="30"/>
        <v>0</v>
      </c>
      <c r="P41" s="311">
        <f t="shared" si="30"/>
        <v>0</v>
      </c>
      <c r="Q41" s="312">
        <f t="shared" si="22"/>
        <v>0</v>
      </c>
      <c r="R41" s="311">
        <f t="shared" si="30"/>
        <v>0</v>
      </c>
      <c r="S41" s="311">
        <f t="shared" si="30"/>
        <v>0</v>
      </c>
      <c r="T41" s="314">
        <v>0</v>
      </c>
      <c r="U41" s="310">
        <v>0</v>
      </c>
      <c r="V41" s="314">
        <v>0</v>
      </c>
    </row>
    <row r="42" spans="1:22" ht="66" customHeight="1">
      <c r="A42" s="181" t="s">
        <v>290</v>
      </c>
      <c r="B42" s="472"/>
      <c r="C42" s="472"/>
      <c r="D42" s="472"/>
      <c r="E42" s="93" t="s">
        <v>108</v>
      </c>
      <c r="F42" s="174"/>
      <c r="G42" s="192" t="s">
        <v>273</v>
      </c>
      <c r="H42" s="310">
        <f t="shared" si="19"/>
        <v>0</v>
      </c>
      <c r="I42" s="311">
        <v>0</v>
      </c>
      <c r="J42" s="311">
        <v>0</v>
      </c>
      <c r="K42" s="310">
        <f t="shared" si="20"/>
        <v>0</v>
      </c>
      <c r="L42" s="311">
        <v>0</v>
      </c>
      <c r="M42" s="311">
        <v>0</v>
      </c>
      <c r="N42" s="310">
        <f t="shared" si="21"/>
        <v>0</v>
      </c>
      <c r="O42" s="311">
        <v>0</v>
      </c>
      <c r="P42" s="311">
        <v>0</v>
      </c>
      <c r="Q42" s="312">
        <f t="shared" si="22"/>
        <v>0</v>
      </c>
      <c r="R42" s="313">
        <v>0</v>
      </c>
      <c r="S42" s="313">
        <v>0</v>
      </c>
      <c r="T42" s="314">
        <v>0</v>
      </c>
      <c r="U42" s="310">
        <v>0</v>
      </c>
      <c r="V42" s="314">
        <v>0</v>
      </c>
    </row>
    <row r="43" spans="1:22" ht="34">
      <c r="A43" s="179"/>
      <c r="B43" s="437" t="s">
        <v>121</v>
      </c>
      <c r="C43" s="437" t="s">
        <v>294</v>
      </c>
      <c r="D43" s="437" t="s">
        <v>295</v>
      </c>
      <c r="E43" s="90" t="s">
        <v>279</v>
      </c>
      <c r="F43" s="180"/>
      <c r="G43" s="96"/>
      <c r="H43" s="310">
        <f t="shared" si="19"/>
        <v>40600</v>
      </c>
      <c r="I43" s="311">
        <f t="shared" ref="I43:S43" si="31">I44+I45</f>
        <v>38570</v>
      </c>
      <c r="J43" s="311">
        <f t="shared" si="31"/>
        <v>2030</v>
      </c>
      <c r="K43" s="310">
        <f t="shared" si="20"/>
        <v>40600</v>
      </c>
      <c r="L43" s="311">
        <f t="shared" si="31"/>
        <v>38570</v>
      </c>
      <c r="M43" s="311">
        <f t="shared" si="31"/>
        <v>2030</v>
      </c>
      <c r="N43" s="310">
        <f t="shared" si="21"/>
        <v>40600</v>
      </c>
      <c r="O43" s="311">
        <f t="shared" si="31"/>
        <v>38570</v>
      </c>
      <c r="P43" s="311">
        <f t="shared" si="31"/>
        <v>2030</v>
      </c>
      <c r="Q43" s="312">
        <f t="shared" si="22"/>
        <v>40600</v>
      </c>
      <c r="R43" s="311">
        <f t="shared" si="31"/>
        <v>38570</v>
      </c>
      <c r="S43" s="311">
        <f t="shared" si="31"/>
        <v>2030</v>
      </c>
      <c r="T43" s="314">
        <f t="shared" si="2"/>
        <v>100</v>
      </c>
      <c r="U43" s="310">
        <f>R43/O43*100</f>
        <v>100</v>
      </c>
      <c r="V43" s="314">
        <f t="shared" si="3"/>
        <v>100</v>
      </c>
    </row>
    <row r="44" spans="1:22" ht="68.25" customHeight="1">
      <c r="A44" s="181" t="s">
        <v>290</v>
      </c>
      <c r="B44" s="456"/>
      <c r="C44" s="456"/>
      <c r="D44" s="456"/>
      <c r="E44" s="91" t="s">
        <v>108</v>
      </c>
      <c r="F44" s="174"/>
      <c r="G44" s="192" t="s">
        <v>272</v>
      </c>
      <c r="H44" s="310">
        <f t="shared" si="19"/>
        <v>38570</v>
      </c>
      <c r="I44" s="311">
        <v>38570</v>
      </c>
      <c r="J44" s="311">
        <v>0</v>
      </c>
      <c r="K44" s="310">
        <f t="shared" si="20"/>
        <v>38570</v>
      </c>
      <c r="L44" s="311">
        <v>38570</v>
      </c>
      <c r="M44" s="311">
        <v>0</v>
      </c>
      <c r="N44" s="310">
        <f t="shared" si="21"/>
        <v>38570</v>
      </c>
      <c r="O44" s="311">
        <v>38570</v>
      </c>
      <c r="P44" s="311">
        <v>0</v>
      </c>
      <c r="Q44" s="312">
        <f t="shared" si="22"/>
        <v>38570</v>
      </c>
      <c r="R44" s="313">
        <v>38570</v>
      </c>
      <c r="S44" s="313">
        <v>0</v>
      </c>
      <c r="T44" s="314">
        <f t="shared" si="2"/>
        <v>100</v>
      </c>
      <c r="U44" s="310">
        <f>R44/O44*100</f>
        <v>100</v>
      </c>
      <c r="V44" s="314">
        <v>0</v>
      </c>
    </row>
    <row r="45" spans="1:22" ht="17">
      <c r="A45" s="183"/>
      <c r="B45" s="457"/>
      <c r="C45" s="457"/>
      <c r="D45" s="457"/>
      <c r="E45" s="184"/>
      <c r="F45" s="174"/>
      <c r="G45" s="192" t="s">
        <v>367</v>
      </c>
      <c r="H45" s="310">
        <f t="shared" si="19"/>
        <v>2030</v>
      </c>
      <c r="I45" s="311">
        <v>0</v>
      </c>
      <c r="J45" s="311">
        <v>2030</v>
      </c>
      <c r="K45" s="310">
        <f t="shared" si="20"/>
        <v>2030</v>
      </c>
      <c r="L45" s="311">
        <v>0</v>
      </c>
      <c r="M45" s="311">
        <v>2030</v>
      </c>
      <c r="N45" s="310">
        <f t="shared" si="21"/>
        <v>2030</v>
      </c>
      <c r="O45" s="311">
        <v>0</v>
      </c>
      <c r="P45" s="311">
        <v>2030</v>
      </c>
      <c r="Q45" s="312">
        <f t="shared" si="22"/>
        <v>2030</v>
      </c>
      <c r="R45" s="313">
        <v>0</v>
      </c>
      <c r="S45" s="313">
        <v>2030</v>
      </c>
      <c r="T45" s="314">
        <f t="shared" si="2"/>
        <v>100</v>
      </c>
      <c r="U45" s="310">
        <v>0</v>
      </c>
      <c r="V45" s="314">
        <f t="shared" si="3"/>
        <v>100</v>
      </c>
    </row>
    <row r="46" spans="1:22" ht="31.5" customHeight="1">
      <c r="A46" s="179"/>
      <c r="B46" s="437" t="s">
        <v>123</v>
      </c>
      <c r="C46" s="437" t="s">
        <v>296</v>
      </c>
      <c r="D46" s="437" t="s">
        <v>411</v>
      </c>
      <c r="E46" s="90" t="s">
        <v>279</v>
      </c>
      <c r="F46" s="180"/>
      <c r="G46" s="96"/>
      <c r="H46" s="310">
        <f t="shared" si="19"/>
        <v>3450</v>
      </c>
      <c r="I46" s="311">
        <f t="shared" ref="I46:S46" si="32">I47+I48</f>
        <v>3000</v>
      </c>
      <c r="J46" s="311">
        <f t="shared" si="32"/>
        <v>450</v>
      </c>
      <c r="K46" s="310">
        <f t="shared" si="20"/>
        <v>3450</v>
      </c>
      <c r="L46" s="311">
        <f t="shared" si="32"/>
        <v>3000</v>
      </c>
      <c r="M46" s="311">
        <f t="shared" si="32"/>
        <v>450</v>
      </c>
      <c r="N46" s="310">
        <f t="shared" si="21"/>
        <v>3450</v>
      </c>
      <c r="O46" s="311">
        <f t="shared" si="32"/>
        <v>3000</v>
      </c>
      <c r="P46" s="311">
        <f t="shared" si="32"/>
        <v>450</v>
      </c>
      <c r="Q46" s="312">
        <f t="shared" si="22"/>
        <v>3450</v>
      </c>
      <c r="R46" s="311">
        <f t="shared" si="32"/>
        <v>3000</v>
      </c>
      <c r="S46" s="311">
        <f t="shared" si="32"/>
        <v>450</v>
      </c>
      <c r="T46" s="314">
        <f t="shared" si="2"/>
        <v>100</v>
      </c>
      <c r="U46" s="310">
        <f>R46/O46*100</f>
        <v>100</v>
      </c>
      <c r="V46" s="314">
        <f t="shared" si="3"/>
        <v>100</v>
      </c>
    </row>
    <row r="47" spans="1:22" ht="51.75" customHeight="1">
      <c r="A47" s="181" t="s">
        <v>290</v>
      </c>
      <c r="B47" s="456"/>
      <c r="C47" s="456"/>
      <c r="D47" s="456"/>
      <c r="E47" s="437" t="s">
        <v>108</v>
      </c>
      <c r="F47" s="174"/>
      <c r="G47" s="192" t="s">
        <v>274</v>
      </c>
      <c r="H47" s="310">
        <f t="shared" si="19"/>
        <v>3000</v>
      </c>
      <c r="I47" s="311">
        <v>3000</v>
      </c>
      <c r="J47" s="311">
        <v>0</v>
      </c>
      <c r="K47" s="310">
        <f t="shared" si="20"/>
        <v>3000</v>
      </c>
      <c r="L47" s="311">
        <v>3000</v>
      </c>
      <c r="M47" s="311">
        <v>0</v>
      </c>
      <c r="N47" s="310">
        <f t="shared" si="21"/>
        <v>3000</v>
      </c>
      <c r="O47" s="311">
        <v>3000</v>
      </c>
      <c r="P47" s="311">
        <v>0</v>
      </c>
      <c r="Q47" s="312">
        <f t="shared" si="22"/>
        <v>3000</v>
      </c>
      <c r="R47" s="313">
        <v>3000</v>
      </c>
      <c r="S47" s="313">
        <v>0</v>
      </c>
      <c r="T47" s="314">
        <f t="shared" si="2"/>
        <v>100</v>
      </c>
      <c r="U47" s="310">
        <f>R47/O47*100</f>
        <v>100</v>
      </c>
      <c r="V47" s="314">
        <v>0</v>
      </c>
    </row>
    <row r="48" spans="1:22" ht="86.25" customHeight="1">
      <c r="A48" s="183"/>
      <c r="B48" s="457"/>
      <c r="C48" s="457"/>
      <c r="D48" s="457"/>
      <c r="E48" s="456"/>
      <c r="F48" s="174"/>
      <c r="G48" s="192" t="s">
        <v>366</v>
      </c>
      <c r="H48" s="310">
        <f t="shared" si="19"/>
        <v>450</v>
      </c>
      <c r="I48" s="311">
        <v>0</v>
      </c>
      <c r="J48" s="311">
        <v>450</v>
      </c>
      <c r="K48" s="310">
        <f t="shared" si="20"/>
        <v>450</v>
      </c>
      <c r="L48" s="311">
        <v>0</v>
      </c>
      <c r="M48" s="311">
        <v>450</v>
      </c>
      <c r="N48" s="310">
        <f t="shared" si="21"/>
        <v>450</v>
      </c>
      <c r="O48" s="311">
        <v>0</v>
      </c>
      <c r="P48" s="311">
        <v>450</v>
      </c>
      <c r="Q48" s="312">
        <f t="shared" si="22"/>
        <v>450</v>
      </c>
      <c r="R48" s="313">
        <v>0</v>
      </c>
      <c r="S48" s="313">
        <v>450</v>
      </c>
      <c r="T48" s="314">
        <f t="shared" si="2"/>
        <v>100</v>
      </c>
      <c r="U48" s="310">
        <v>0</v>
      </c>
      <c r="V48" s="314">
        <f t="shared" si="3"/>
        <v>100</v>
      </c>
    </row>
    <row r="49" spans="1:22" ht="36" customHeight="1">
      <c r="A49" s="186"/>
      <c r="B49" s="446" t="s">
        <v>297</v>
      </c>
      <c r="C49" s="446" t="s">
        <v>126</v>
      </c>
      <c r="D49" s="432" t="s">
        <v>293</v>
      </c>
      <c r="E49" s="187" t="s">
        <v>279</v>
      </c>
      <c r="F49" s="171"/>
      <c r="G49" s="177"/>
      <c r="H49" s="308">
        <f t="shared" si="19"/>
        <v>0</v>
      </c>
      <c r="I49" s="308">
        <f t="shared" ref="I49:S49" si="33">I50</f>
        <v>0</v>
      </c>
      <c r="J49" s="308">
        <f t="shared" si="33"/>
        <v>0</v>
      </c>
      <c r="K49" s="308">
        <f t="shared" si="20"/>
        <v>0</v>
      </c>
      <c r="L49" s="308">
        <f t="shared" si="33"/>
        <v>0</v>
      </c>
      <c r="M49" s="308">
        <f t="shared" si="33"/>
        <v>0</v>
      </c>
      <c r="N49" s="308">
        <f t="shared" si="21"/>
        <v>0</v>
      </c>
      <c r="O49" s="308">
        <f t="shared" si="33"/>
        <v>0</v>
      </c>
      <c r="P49" s="308">
        <f t="shared" si="33"/>
        <v>0</v>
      </c>
      <c r="Q49" s="316">
        <f t="shared" si="22"/>
        <v>0</v>
      </c>
      <c r="R49" s="308">
        <f t="shared" si="33"/>
        <v>0</v>
      </c>
      <c r="S49" s="308">
        <f t="shared" si="33"/>
        <v>0</v>
      </c>
      <c r="T49" s="309">
        <v>0</v>
      </c>
      <c r="U49" s="308">
        <v>0</v>
      </c>
      <c r="V49" s="309">
        <v>0</v>
      </c>
    </row>
    <row r="50" spans="1:22" ht="70.5" customHeight="1">
      <c r="A50" s="188"/>
      <c r="B50" s="458"/>
      <c r="C50" s="458"/>
      <c r="D50" s="432"/>
      <c r="E50" s="189" t="s">
        <v>108</v>
      </c>
      <c r="F50" s="171"/>
      <c r="G50" s="170" t="s">
        <v>298</v>
      </c>
      <c r="H50" s="308">
        <f t="shared" si="19"/>
        <v>0</v>
      </c>
      <c r="I50" s="308">
        <f t="shared" ref="I50:S50" si="34">I52+I54</f>
        <v>0</v>
      </c>
      <c r="J50" s="308">
        <f t="shared" si="34"/>
        <v>0</v>
      </c>
      <c r="K50" s="308">
        <f t="shared" si="20"/>
        <v>0</v>
      </c>
      <c r="L50" s="308">
        <f t="shared" si="34"/>
        <v>0</v>
      </c>
      <c r="M50" s="308">
        <f t="shared" si="34"/>
        <v>0</v>
      </c>
      <c r="N50" s="308">
        <f t="shared" si="21"/>
        <v>0</v>
      </c>
      <c r="O50" s="308">
        <f>O52+O54</f>
        <v>0</v>
      </c>
      <c r="P50" s="308">
        <f>P52+P54</f>
        <v>0</v>
      </c>
      <c r="Q50" s="316">
        <f t="shared" si="22"/>
        <v>0</v>
      </c>
      <c r="R50" s="308">
        <f t="shared" si="34"/>
        <v>0</v>
      </c>
      <c r="S50" s="308">
        <f t="shared" si="34"/>
        <v>0</v>
      </c>
      <c r="T50" s="309">
        <v>0</v>
      </c>
      <c r="U50" s="308">
        <v>0</v>
      </c>
      <c r="V50" s="309">
        <v>0</v>
      </c>
    </row>
    <row r="51" spans="1:22" ht="34">
      <c r="A51" s="176"/>
      <c r="B51" s="459" t="s">
        <v>127</v>
      </c>
      <c r="C51" s="459" t="s">
        <v>299</v>
      </c>
      <c r="D51" s="460" t="s">
        <v>293</v>
      </c>
      <c r="E51" s="96" t="s">
        <v>279</v>
      </c>
      <c r="F51" s="96"/>
      <c r="G51" s="96"/>
      <c r="H51" s="310">
        <f t="shared" si="19"/>
        <v>0</v>
      </c>
      <c r="I51" s="311">
        <f t="shared" ref="I51:S51" si="35">I52</f>
        <v>0</v>
      </c>
      <c r="J51" s="311">
        <f t="shared" si="35"/>
        <v>0</v>
      </c>
      <c r="K51" s="310">
        <f t="shared" si="20"/>
        <v>0</v>
      </c>
      <c r="L51" s="311">
        <f t="shared" si="35"/>
        <v>0</v>
      </c>
      <c r="M51" s="311">
        <f t="shared" si="35"/>
        <v>0</v>
      </c>
      <c r="N51" s="310">
        <f t="shared" si="21"/>
        <v>0</v>
      </c>
      <c r="O51" s="311">
        <f t="shared" si="35"/>
        <v>0</v>
      </c>
      <c r="P51" s="311">
        <f t="shared" si="35"/>
        <v>0</v>
      </c>
      <c r="Q51" s="312">
        <f t="shared" si="22"/>
        <v>0</v>
      </c>
      <c r="R51" s="311">
        <f t="shared" si="35"/>
        <v>0</v>
      </c>
      <c r="S51" s="311">
        <f t="shared" si="35"/>
        <v>0</v>
      </c>
      <c r="T51" s="314">
        <v>0</v>
      </c>
      <c r="U51" s="310">
        <v>0</v>
      </c>
      <c r="V51" s="314">
        <v>0</v>
      </c>
    </row>
    <row r="52" spans="1:22" ht="66.75" customHeight="1">
      <c r="A52" s="190" t="s">
        <v>300</v>
      </c>
      <c r="B52" s="459"/>
      <c r="C52" s="459"/>
      <c r="D52" s="461"/>
      <c r="E52" s="94" t="s">
        <v>108</v>
      </c>
      <c r="F52" s="191"/>
      <c r="G52" s="192" t="s">
        <v>301</v>
      </c>
      <c r="H52" s="310">
        <f t="shared" si="19"/>
        <v>0</v>
      </c>
      <c r="I52" s="311">
        <v>0</v>
      </c>
      <c r="J52" s="311">
        <v>0</v>
      </c>
      <c r="K52" s="310">
        <f t="shared" si="20"/>
        <v>0</v>
      </c>
      <c r="L52" s="311">
        <v>0</v>
      </c>
      <c r="M52" s="311">
        <v>0</v>
      </c>
      <c r="N52" s="310">
        <f t="shared" si="21"/>
        <v>0</v>
      </c>
      <c r="O52" s="311">
        <v>0</v>
      </c>
      <c r="P52" s="311">
        <v>0</v>
      </c>
      <c r="Q52" s="312">
        <f t="shared" si="22"/>
        <v>0</v>
      </c>
      <c r="R52" s="313">
        <v>0</v>
      </c>
      <c r="S52" s="313">
        <v>0</v>
      </c>
      <c r="T52" s="314">
        <v>0</v>
      </c>
      <c r="U52" s="310">
        <v>0</v>
      </c>
      <c r="V52" s="314">
        <v>0</v>
      </c>
    </row>
    <row r="53" spans="1:22" ht="34">
      <c r="A53" s="186"/>
      <c r="B53" s="459" t="s">
        <v>146</v>
      </c>
      <c r="C53" s="462" t="s">
        <v>302</v>
      </c>
      <c r="D53" s="401" t="s">
        <v>293</v>
      </c>
      <c r="E53" s="96" t="s">
        <v>279</v>
      </c>
      <c r="F53" s="191"/>
      <c r="G53" s="96"/>
      <c r="H53" s="310">
        <f t="shared" si="19"/>
        <v>0</v>
      </c>
      <c r="I53" s="311">
        <f t="shared" ref="I53:S53" si="36">I54</f>
        <v>0</v>
      </c>
      <c r="J53" s="311">
        <f t="shared" si="36"/>
        <v>0</v>
      </c>
      <c r="K53" s="310">
        <f t="shared" si="20"/>
        <v>0</v>
      </c>
      <c r="L53" s="311">
        <f t="shared" si="36"/>
        <v>0</v>
      </c>
      <c r="M53" s="311">
        <f t="shared" si="36"/>
        <v>0</v>
      </c>
      <c r="N53" s="310">
        <f t="shared" si="21"/>
        <v>0</v>
      </c>
      <c r="O53" s="311">
        <f t="shared" si="36"/>
        <v>0</v>
      </c>
      <c r="P53" s="311">
        <f t="shared" si="36"/>
        <v>0</v>
      </c>
      <c r="Q53" s="312">
        <f t="shared" si="22"/>
        <v>0</v>
      </c>
      <c r="R53" s="311">
        <f t="shared" si="36"/>
        <v>0</v>
      </c>
      <c r="S53" s="311">
        <f t="shared" si="36"/>
        <v>0</v>
      </c>
      <c r="T53" s="314">
        <v>0</v>
      </c>
      <c r="U53" s="310">
        <v>0</v>
      </c>
      <c r="V53" s="314">
        <v>0</v>
      </c>
    </row>
    <row r="54" spans="1:22" ht="82.5" customHeight="1">
      <c r="A54" s="190" t="s">
        <v>303</v>
      </c>
      <c r="B54" s="459"/>
      <c r="C54" s="462"/>
      <c r="D54" s="463"/>
      <c r="E54" s="94" t="s">
        <v>108</v>
      </c>
      <c r="F54" s="191"/>
      <c r="G54" s="192" t="s">
        <v>301</v>
      </c>
      <c r="H54" s="310">
        <f t="shared" si="19"/>
        <v>0</v>
      </c>
      <c r="I54" s="311">
        <v>0</v>
      </c>
      <c r="J54" s="311">
        <v>0</v>
      </c>
      <c r="K54" s="310">
        <f t="shared" si="20"/>
        <v>0</v>
      </c>
      <c r="L54" s="311">
        <v>0</v>
      </c>
      <c r="M54" s="311">
        <v>0</v>
      </c>
      <c r="N54" s="310">
        <f t="shared" si="21"/>
        <v>0</v>
      </c>
      <c r="O54" s="311">
        <v>0</v>
      </c>
      <c r="P54" s="311">
        <v>0</v>
      </c>
      <c r="Q54" s="312">
        <f t="shared" si="22"/>
        <v>0</v>
      </c>
      <c r="R54" s="313">
        <v>0</v>
      </c>
      <c r="S54" s="313">
        <v>0</v>
      </c>
      <c r="T54" s="314">
        <v>0</v>
      </c>
      <c r="U54" s="310">
        <v>0</v>
      </c>
      <c r="V54" s="314">
        <v>0</v>
      </c>
    </row>
    <row r="55" spans="1:22" ht="86.25" customHeight="1">
      <c r="A55" s="186"/>
      <c r="B55" s="446" t="s">
        <v>304</v>
      </c>
      <c r="C55" s="446" t="s">
        <v>132</v>
      </c>
      <c r="D55" s="446" t="s">
        <v>412</v>
      </c>
      <c r="E55" s="170" t="s">
        <v>279</v>
      </c>
      <c r="F55" s="171"/>
      <c r="G55" s="177"/>
      <c r="H55" s="308">
        <f t="shared" si="19"/>
        <v>15680</v>
      </c>
      <c r="I55" s="308">
        <f t="shared" ref="I55:S55" si="37">I56+I57</f>
        <v>13680</v>
      </c>
      <c r="J55" s="308">
        <f t="shared" si="37"/>
        <v>2000</v>
      </c>
      <c r="K55" s="308">
        <f t="shared" si="20"/>
        <v>15680</v>
      </c>
      <c r="L55" s="308">
        <f t="shared" si="37"/>
        <v>13680</v>
      </c>
      <c r="M55" s="308">
        <f t="shared" si="37"/>
        <v>2000</v>
      </c>
      <c r="N55" s="308">
        <f t="shared" si="21"/>
        <v>15680</v>
      </c>
      <c r="O55" s="308">
        <f t="shared" si="37"/>
        <v>13680</v>
      </c>
      <c r="P55" s="308">
        <f t="shared" si="37"/>
        <v>2000</v>
      </c>
      <c r="Q55" s="316">
        <f t="shared" si="22"/>
        <v>15680</v>
      </c>
      <c r="R55" s="308">
        <f t="shared" si="37"/>
        <v>13680</v>
      </c>
      <c r="S55" s="308">
        <f t="shared" si="37"/>
        <v>2000</v>
      </c>
      <c r="T55" s="309">
        <f t="shared" si="2"/>
        <v>100</v>
      </c>
      <c r="U55" s="308">
        <f>R55/O55*100</f>
        <v>100</v>
      </c>
      <c r="V55" s="309">
        <f t="shared" si="3"/>
        <v>100</v>
      </c>
    </row>
    <row r="56" spans="1:22" ht="86.25" customHeight="1">
      <c r="A56" s="188"/>
      <c r="B56" s="447"/>
      <c r="C56" s="447"/>
      <c r="D56" s="447"/>
      <c r="E56" s="193" t="s">
        <v>108</v>
      </c>
      <c r="F56" s="171"/>
      <c r="G56" s="204" t="s">
        <v>275</v>
      </c>
      <c r="H56" s="308">
        <f t="shared" si="19"/>
        <v>13680</v>
      </c>
      <c r="I56" s="308">
        <v>13680</v>
      </c>
      <c r="J56" s="308">
        <v>0</v>
      </c>
      <c r="K56" s="308">
        <f t="shared" si="20"/>
        <v>13680</v>
      </c>
      <c r="L56" s="308">
        <v>13680</v>
      </c>
      <c r="M56" s="308">
        <v>0</v>
      </c>
      <c r="N56" s="308">
        <f t="shared" si="21"/>
        <v>13680</v>
      </c>
      <c r="O56" s="308">
        <v>13680</v>
      </c>
      <c r="P56" s="308">
        <v>0</v>
      </c>
      <c r="Q56" s="316">
        <f t="shared" si="22"/>
        <v>13680</v>
      </c>
      <c r="R56" s="308">
        <v>13680</v>
      </c>
      <c r="S56" s="308">
        <v>0</v>
      </c>
      <c r="T56" s="309">
        <f t="shared" si="2"/>
        <v>100</v>
      </c>
      <c r="U56" s="308">
        <f>R56/O56*100</f>
        <v>100</v>
      </c>
      <c r="V56" s="309">
        <v>0</v>
      </c>
    </row>
    <row r="57" spans="1:22" ht="86.25" customHeight="1">
      <c r="A57" s="169"/>
      <c r="B57" s="448"/>
      <c r="C57" s="448"/>
      <c r="D57" s="448"/>
      <c r="E57" s="194"/>
      <c r="F57" s="171"/>
      <c r="G57" s="187" t="s">
        <v>365</v>
      </c>
      <c r="H57" s="308">
        <f t="shared" si="19"/>
        <v>2000</v>
      </c>
      <c r="I57" s="308">
        <v>0</v>
      </c>
      <c r="J57" s="308">
        <v>2000</v>
      </c>
      <c r="K57" s="308">
        <f t="shared" si="20"/>
        <v>2000</v>
      </c>
      <c r="L57" s="308">
        <v>0</v>
      </c>
      <c r="M57" s="308">
        <v>2000</v>
      </c>
      <c r="N57" s="308">
        <f t="shared" si="21"/>
        <v>2000</v>
      </c>
      <c r="O57" s="308">
        <v>0</v>
      </c>
      <c r="P57" s="308">
        <v>2000</v>
      </c>
      <c r="Q57" s="316">
        <f t="shared" si="22"/>
        <v>2000</v>
      </c>
      <c r="R57" s="308">
        <v>0</v>
      </c>
      <c r="S57" s="308">
        <v>2000</v>
      </c>
      <c r="T57" s="309">
        <f t="shared" si="2"/>
        <v>100</v>
      </c>
      <c r="U57" s="308">
        <v>0</v>
      </c>
      <c r="V57" s="309">
        <f t="shared" si="3"/>
        <v>100</v>
      </c>
    </row>
    <row r="58" spans="1:22" ht="34">
      <c r="A58" s="186"/>
      <c r="B58" s="446" t="s">
        <v>228</v>
      </c>
      <c r="C58" s="446" t="s">
        <v>305</v>
      </c>
      <c r="D58" s="432" t="s">
        <v>306</v>
      </c>
      <c r="E58" s="170" t="s">
        <v>279</v>
      </c>
      <c r="F58" s="171"/>
      <c r="G58" s="177"/>
      <c r="H58" s="308">
        <f t="shared" si="19"/>
        <v>100</v>
      </c>
      <c r="I58" s="308">
        <f t="shared" ref="I58:S58" si="38">I59</f>
        <v>0</v>
      </c>
      <c r="J58" s="308">
        <f t="shared" si="38"/>
        <v>100</v>
      </c>
      <c r="K58" s="308">
        <f t="shared" si="20"/>
        <v>100</v>
      </c>
      <c r="L58" s="308">
        <f t="shared" si="38"/>
        <v>0</v>
      </c>
      <c r="M58" s="308">
        <f t="shared" si="38"/>
        <v>100</v>
      </c>
      <c r="N58" s="308">
        <f t="shared" si="21"/>
        <v>100</v>
      </c>
      <c r="O58" s="308">
        <f t="shared" si="38"/>
        <v>0</v>
      </c>
      <c r="P58" s="308">
        <f t="shared" si="38"/>
        <v>100</v>
      </c>
      <c r="Q58" s="316">
        <f t="shared" si="22"/>
        <v>99</v>
      </c>
      <c r="R58" s="308">
        <f t="shared" si="38"/>
        <v>0</v>
      </c>
      <c r="S58" s="308">
        <f t="shared" si="38"/>
        <v>99</v>
      </c>
      <c r="T58" s="309">
        <f t="shared" si="2"/>
        <v>99</v>
      </c>
      <c r="U58" s="308">
        <v>0</v>
      </c>
      <c r="V58" s="309">
        <f t="shared" si="3"/>
        <v>99</v>
      </c>
    </row>
    <row r="59" spans="1:22" ht="66.75" customHeight="1">
      <c r="A59" s="188"/>
      <c r="B59" s="448"/>
      <c r="C59" s="448"/>
      <c r="D59" s="432"/>
      <c r="E59" s="189" t="s">
        <v>108</v>
      </c>
      <c r="F59" s="171"/>
      <c r="G59" s="170" t="s">
        <v>276</v>
      </c>
      <c r="H59" s="308">
        <f t="shared" si="19"/>
        <v>100</v>
      </c>
      <c r="I59" s="308">
        <v>0</v>
      </c>
      <c r="J59" s="308">
        <v>100</v>
      </c>
      <c r="K59" s="308">
        <f t="shared" si="20"/>
        <v>100</v>
      </c>
      <c r="L59" s="308">
        <v>0</v>
      </c>
      <c r="M59" s="308">
        <v>100</v>
      </c>
      <c r="N59" s="308">
        <f t="shared" si="21"/>
        <v>100</v>
      </c>
      <c r="O59" s="308">
        <v>0</v>
      </c>
      <c r="P59" s="308">
        <v>100</v>
      </c>
      <c r="Q59" s="316">
        <f t="shared" si="22"/>
        <v>99</v>
      </c>
      <c r="R59" s="316">
        <v>0</v>
      </c>
      <c r="S59" s="316">
        <v>99</v>
      </c>
      <c r="T59" s="309">
        <f t="shared" si="2"/>
        <v>99</v>
      </c>
      <c r="U59" s="308">
        <v>0</v>
      </c>
      <c r="V59" s="309">
        <f t="shared" si="3"/>
        <v>99</v>
      </c>
    </row>
    <row r="60" spans="1:22" ht="48.75" customHeight="1">
      <c r="A60" s="186"/>
      <c r="B60" s="446" t="s">
        <v>231</v>
      </c>
      <c r="C60" s="446" t="s">
        <v>307</v>
      </c>
      <c r="D60" s="446" t="s">
        <v>413</v>
      </c>
      <c r="E60" s="170" t="s">
        <v>279</v>
      </c>
      <c r="F60" s="171"/>
      <c r="G60" s="177"/>
      <c r="H60" s="308">
        <f t="shared" si="19"/>
        <v>4750</v>
      </c>
      <c r="I60" s="308">
        <f t="shared" ref="I60:S60" si="39">I61+I62</f>
        <v>3000</v>
      </c>
      <c r="J60" s="308">
        <f t="shared" si="39"/>
        <v>1750</v>
      </c>
      <c r="K60" s="308">
        <f t="shared" si="20"/>
        <v>4750</v>
      </c>
      <c r="L60" s="308">
        <f t="shared" si="39"/>
        <v>3000</v>
      </c>
      <c r="M60" s="308">
        <f t="shared" si="39"/>
        <v>1750</v>
      </c>
      <c r="N60" s="308">
        <f t="shared" si="21"/>
        <v>4750</v>
      </c>
      <c r="O60" s="308">
        <f t="shared" si="39"/>
        <v>3000</v>
      </c>
      <c r="P60" s="308">
        <f t="shared" si="39"/>
        <v>1750</v>
      </c>
      <c r="Q60" s="316">
        <f t="shared" si="22"/>
        <v>4750</v>
      </c>
      <c r="R60" s="308">
        <f t="shared" si="39"/>
        <v>3000</v>
      </c>
      <c r="S60" s="308">
        <f t="shared" si="39"/>
        <v>1750</v>
      </c>
      <c r="T60" s="309">
        <f t="shared" si="2"/>
        <v>100</v>
      </c>
      <c r="U60" s="308">
        <f>R60/O60*100</f>
        <v>100</v>
      </c>
      <c r="V60" s="309">
        <f t="shared" si="3"/>
        <v>100</v>
      </c>
    </row>
    <row r="61" spans="1:22" ht="48.75" customHeight="1">
      <c r="A61" s="188"/>
      <c r="B61" s="447"/>
      <c r="C61" s="447"/>
      <c r="D61" s="447"/>
      <c r="E61" s="449" t="s">
        <v>108</v>
      </c>
      <c r="F61" s="171"/>
      <c r="G61" s="170" t="s">
        <v>277</v>
      </c>
      <c r="H61" s="308">
        <f t="shared" si="19"/>
        <v>3000</v>
      </c>
      <c r="I61" s="308">
        <v>3000</v>
      </c>
      <c r="J61" s="308">
        <v>0</v>
      </c>
      <c r="K61" s="308">
        <f t="shared" si="20"/>
        <v>3000</v>
      </c>
      <c r="L61" s="308">
        <v>3000</v>
      </c>
      <c r="M61" s="308">
        <v>0</v>
      </c>
      <c r="N61" s="308">
        <f t="shared" si="21"/>
        <v>3000</v>
      </c>
      <c r="O61" s="308">
        <v>3000</v>
      </c>
      <c r="P61" s="308">
        <v>0</v>
      </c>
      <c r="Q61" s="316">
        <f t="shared" si="22"/>
        <v>3000</v>
      </c>
      <c r="R61" s="316">
        <v>3000</v>
      </c>
      <c r="S61" s="316">
        <v>0</v>
      </c>
      <c r="T61" s="309">
        <f t="shared" si="2"/>
        <v>100</v>
      </c>
      <c r="U61" s="308">
        <f>R61/O61*100</f>
        <v>100</v>
      </c>
      <c r="V61" s="309">
        <v>0</v>
      </c>
    </row>
    <row r="62" spans="1:22" ht="193.5" customHeight="1">
      <c r="A62" s="188"/>
      <c r="B62" s="448"/>
      <c r="C62" s="448"/>
      <c r="D62" s="448"/>
      <c r="E62" s="455"/>
      <c r="F62" s="171"/>
      <c r="G62" s="187" t="s">
        <v>370</v>
      </c>
      <c r="H62" s="308">
        <f t="shared" si="19"/>
        <v>1750</v>
      </c>
      <c r="I62" s="308">
        <v>0</v>
      </c>
      <c r="J62" s="308">
        <v>1750</v>
      </c>
      <c r="K62" s="308">
        <f t="shared" si="20"/>
        <v>1750</v>
      </c>
      <c r="L62" s="308">
        <v>0</v>
      </c>
      <c r="M62" s="308">
        <v>1750</v>
      </c>
      <c r="N62" s="308">
        <f t="shared" si="21"/>
        <v>1750</v>
      </c>
      <c r="O62" s="308">
        <v>0</v>
      </c>
      <c r="P62" s="308">
        <v>1750</v>
      </c>
      <c r="Q62" s="316">
        <f t="shared" si="22"/>
        <v>1750</v>
      </c>
      <c r="R62" s="316">
        <v>0</v>
      </c>
      <c r="S62" s="316">
        <v>1750</v>
      </c>
      <c r="T62" s="309">
        <f t="shared" si="2"/>
        <v>100</v>
      </c>
      <c r="U62" s="308">
        <v>0</v>
      </c>
      <c r="V62" s="309">
        <f t="shared" si="3"/>
        <v>100</v>
      </c>
    </row>
    <row r="63" spans="1:22" s="83" customFormat="1" ht="34">
      <c r="A63" s="453">
        <v>3</v>
      </c>
      <c r="B63" s="440" t="s">
        <v>14</v>
      </c>
      <c r="C63" s="440" t="s">
        <v>138</v>
      </c>
      <c r="D63" s="440" t="s">
        <v>323</v>
      </c>
      <c r="E63" s="103" t="s">
        <v>279</v>
      </c>
      <c r="F63" s="195"/>
      <c r="G63" s="168"/>
      <c r="H63" s="305">
        <f>H65+H67+H69+H79</f>
        <v>1131</v>
      </c>
      <c r="I63" s="305">
        <f t="shared" ref="I63:S63" si="40">I65+I67+I69+I79</f>
        <v>0</v>
      </c>
      <c r="J63" s="305">
        <f t="shared" si="40"/>
        <v>1131</v>
      </c>
      <c r="K63" s="305">
        <f t="shared" si="40"/>
        <v>1131</v>
      </c>
      <c r="L63" s="305">
        <f t="shared" si="40"/>
        <v>0</v>
      </c>
      <c r="M63" s="305">
        <f t="shared" si="40"/>
        <v>1131</v>
      </c>
      <c r="N63" s="305">
        <f t="shared" si="40"/>
        <v>1131</v>
      </c>
      <c r="O63" s="305">
        <f t="shared" si="40"/>
        <v>0</v>
      </c>
      <c r="P63" s="305">
        <f t="shared" si="40"/>
        <v>1131</v>
      </c>
      <c r="Q63" s="305">
        <f t="shared" si="40"/>
        <v>1126.98</v>
      </c>
      <c r="R63" s="305">
        <f t="shared" si="40"/>
        <v>0</v>
      </c>
      <c r="S63" s="305">
        <f t="shared" si="40"/>
        <v>1126.98</v>
      </c>
      <c r="T63" s="306">
        <f t="shared" si="2"/>
        <v>99.644562334217511</v>
      </c>
      <c r="U63" s="305">
        <v>0</v>
      </c>
      <c r="V63" s="306">
        <f t="shared" si="3"/>
        <v>99.644562334217511</v>
      </c>
    </row>
    <row r="64" spans="1:22" s="83" customFormat="1" ht="107.25" customHeight="1">
      <c r="A64" s="430"/>
      <c r="B64" s="441"/>
      <c r="C64" s="441"/>
      <c r="D64" s="441"/>
      <c r="E64" s="205" t="s">
        <v>108</v>
      </c>
      <c r="F64" s="195"/>
      <c r="G64" s="168" t="s">
        <v>308</v>
      </c>
      <c r="H64" s="305">
        <f>H66+H68+H70+H80</f>
        <v>1131</v>
      </c>
      <c r="I64" s="305">
        <f t="shared" ref="I64:S64" si="41">I66+I68+I70+I80</f>
        <v>0</v>
      </c>
      <c r="J64" s="305">
        <f t="shared" si="41"/>
        <v>1131</v>
      </c>
      <c r="K64" s="305">
        <f t="shared" si="41"/>
        <v>1131</v>
      </c>
      <c r="L64" s="305">
        <f t="shared" si="41"/>
        <v>0</v>
      </c>
      <c r="M64" s="305">
        <f t="shared" si="41"/>
        <v>1131</v>
      </c>
      <c r="N64" s="305">
        <f t="shared" si="41"/>
        <v>1131</v>
      </c>
      <c r="O64" s="305">
        <f t="shared" si="41"/>
        <v>0</v>
      </c>
      <c r="P64" s="305">
        <f t="shared" si="41"/>
        <v>1131</v>
      </c>
      <c r="Q64" s="305">
        <f t="shared" si="41"/>
        <v>1126.98</v>
      </c>
      <c r="R64" s="305">
        <f t="shared" si="41"/>
        <v>0</v>
      </c>
      <c r="S64" s="305">
        <f t="shared" si="41"/>
        <v>1126.98</v>
      </c>
      <c r="T64" s="306">
        <f t="shared" si="2"/>
        <v>99.644562334217511</v>
      </c>
      <c r="U64" s="305">
        <v>0</v>
      </c>
      <c r="V64" s="306">
        <f t="shared" si="3"/>
        <v>99.644562334217511</v>
      </c>
    </row>
    <row r="65" spans="1:22" ht="34">
      <c r="A65" s="453" t="s">
        <v>309</v>
      </c>
      <c r="B65" s="432" t="s">
        <v>139</v>
      </c>
      <c r="C65" s="454" t="s">
        <v>310</v>
      </c>
      <c r="D65" s="449" t="s">
        <v>414</v>
      </c>
      <c r="E65" s="177" t="s">
        <v>279</v>
      </c>
      <c r="F65" s="171"/>
      <c r="G65" s="170"/>
      <c r="H65" s="308">
        <f t="shared" si="19"/>
        <v>0</v>
      </c>
      <c r="I65" s="308">
        <f t="shared" ref="I65:S65" si="42">I66</f>
        <v>0</v>
      </c>
      <c r="J65" s="308">
        <f t="shared" si="42"/>
        <v>0</v>
      </c>
      <c r="K65" s="308">
        <f t="shared" si="20"/>
        <v>0</v>
      </c>
      <c r="L65" s="308">
        <f t="shared" si="42"/>
        <v>0</v>
      </c>
      <c r="M65" s="308">
        <f t="shared" si="42"/>
        <v>0</v>
      </c>
      <c r="N65" s="308">
        <f t="shared" si="21"/>
        <v>0</v>
      </c>
      <c r="O65" s="308">
        <f t="shared" si="42"/>
        <v>0</v>
      </c>
      <c r="P65" s="308">
        <f t="shared" si="42"/>
        <v>0</v>
      </c>
      <c r="Q65" s="316">
        <f t="shared" si="22"/>
        <v>0</v>
      </c>
      <c r="R65" s="308">
        <f t="shared" si="42"/>
        <v>0</v>
      </c>
      <c r="S65" s="308">
        <f t="shared" si="42"/>
        <v>0</v>
      </c>
      <c r="T65" s="309">
        <v>0</v>
      </c>
      <c r="U65" s="308">
        <v>0</v>
      </c>
      <c r="V65" s="309">
        <v>0</v>
      </c>
    </row>
    <row r="66" spans="1:22" ht="202.5" customHeight="1">
      <c r="A66" s="430"/>
      <c r="B66" s="432"/>
      <c r="C66" s="454"/>
      <c r="D66" s="455"/>
      <c r="E66" s="189" t="s">
        <v>108</v>
      </c>
      <c r="F66" s="171"/>
      <c r="G66" s="196"/>
      <c r="H66" s="308">
        <f t="shared" si="19"/>
        <v>0</v>
      </c>
      <c r="I66" s="308">
        <v>0</v>
      </c>
      <c r="J66" s="308">
        <v>0</v>
      </c>
      <c r="K66" s="308">
        <f t="shared" si="20"/>
        <v>0</v>
      </c>
      <c r="L66" s="308">
        <v>0</v>
      </c>
      <c r="M66" s="308">
        <v>0</v>
      </c>
      <c r="N66" s="308">
        <f t="shared" si="21"/>
        <v>0</v>
      </c>
      <c r="O66" s="308">
        <v>0</v>
      </c>
      <c r="P66" s="308">
        <v>0</v>
      </c>
      <c r="Q66" s="316">
        <f t="shared" si="22"/>
        <v>0</v>
      </c>
      <c r="R66" s="308">
        <v>0</v>
      </c>
      <c r="S66" s="308">
        <v>0</v>
      </c>
      <c r="T66" s="309">
        <v>0</v>
      </c>
      <c r="U66" s="308">
        <v>0</v>
      </c>
      <c r="V66" s="309">
        <v>0</v>
      </c>
    </row>
    <row r="67" spans="1:22" ht="34">
      <c r="A67" s="179"/>
      <c r="B67" s="432" t="s">
        <v>140</v>
      </c>
      <c r="C67" s="433" t="s">
        <v>141</v>
      </c>
      <c r="D67" s="449" t="s">
        <v>414</v>
      </c>
      <c r="E67" s="177" t="s">
        <v>279</v>
      </c>
      <c r="F67" s="171"/>
      <c r="G67" s="177"/>
      <c r="H67" s="308">
        <f t="shared" si="19"/>
        <v>0</v>
      </c>
      <c r="I67" s="317">
        <f t="shared" ref="I67:S67" si="43">I68</f>
        <v>0</v>
      </c>
      <c r="J67" s="317">
        <f t="shared" si="43"/>
        <v>0</v>
      </c>
      <c r="K67" s="308">
        <f t="shared" si="20"/>
        <v>0</v>
      </c>
      <c r="L67" s="317">
        <f t="shared" si="43"/>
        <v>0</v>
      </c>
      <c r="M67" s="317">
        <f t="shared" si="43"/>
        <v>0</v>
      </c>
      <c r="N67" s="308">
        <f t="shared" si="21"/>
        <v>0</v>
      </c>
      <c r="O67" s="317">
        <f t="shared" si="43"/>
        <v>0</v>
      </c>
      <c r="P67" s="317">
        <f t="shared" si="43"/>
        <v>0</v>
      </c>
      <c r="Q67" s="316">
        <f t="shared" si="22"/>
        <v>0</v>
      </c>
      <c r="R67" s="317">
        <f t="shared" si="43"/>
        <v>0</v>
      </c>
      <c r="S67" s="317">
        <f t="shared" si="43"/>
        <v>0</v>
      </c>
      <c r="T67" s="309">
        <v>0</v>
      </c>
      <c r="U67" s="308">
        <v>0</v>
      </c>
      <c r="V67" s="309">
        <v>0</v>
      </c>
    </row>
    <row r="68" spans="1:22" ht="67.5" customHeight="1">
      <c r="A68" s="197" t="s">
        <v>311</v>
      </c>
      <c r="B68" s="432"/>
      <c r="C68" s="433"/>
      <c r="D68" s="455"/>
      <c r="E68" s="189" t="s">
        <v>108</v>
      </c>
      <c r="F68" s="171"/>
      <c r="G68" s="196"/>
      <c r="H68" s="308">
        <f t="shared" si="19"/>
        <v>0</v>
      </c>
      <c r="I68" s="318">
        <v>0</v>
      </c>
      <c r="J68" s="318">
        <v>0</v>
      </c>
      <c r="K68" s="308">
        <f t="shared" si="20"/>
        <v>0</v>
      </c>
      <c r="L68" s="318">
        <v>0</v>
      </c>
      <c r="M68" s="318">
        <v>0</v>
      </c>
      <c r="N68" s="308">
        <f t="shared" si="21"/>
        <v>0</v>
      </c>
      <c r="O68" s="318">
        <v>0</v>
      </c>
      <c r="P68" s="318">
        <v>0</v>
      </c>
      <c r="Q68" s="316">
        <f t="shared" si="22"/>
        <v>0</v>
      </c>
      <c r="R68" s="318">
        <v>0</v>
      </c>
      <c r="S68" s="318">
        <v>0</v>
      </c>
      <c r="T68" s="309">
        <v>0</v>
      </c>
      <c r="U68" s="308">
        <v>0</v>
      </c>
      <c r="V68" s="309">
        <v>0</v>
      </c>
    </row>
    <row r="69" spans="1:22" ht="34.5" customHeight="1">
      <c r="A69" s="183"/>
      <c r="B69" s="446" t="s">
        <v>297</v>
      </c>
      <c r="C69" s="449" t="s">
        <v>142</v>
      </c>
      <c r="D69" s="451" t="s">
        <v>312</v>
      </c>
      <c r="E69" s="177" t="s">
        <v>279</v>
      </c>
      <c r="F69" s="171"/>
      <c r="G69" s="198"/>
      <c r="H69" s="308">
        <f>H70</f>
        <v>1131</v>
      </c>
      <c r="I69" s="308">
        <f t="shared" ref="I69:S69" si="44">I70</f>
        <v>0</v>
      </c>
      <c r="J69" s="308">
        <f t="shared" si="44"/>
        <v>1131</v>
      </c>
      <c r="K69" s="308">
        <f t="shared" si="44"/>
        <v>1131</v>
      </c>
      <c r="L69" s="308">
        <f t="shared" si="44"/>
        <v>0</v>
      </c>
      <c r="M69" s="308">
        <f t="shared" si="44"/>
        <v>1131</v>
      </c>
      <c r="N69" s="308">
        <f t="shared" si="44"/>
        <v>1131</v>
      </c>
      <c r="O69" s="308">
        <f t="shared" si="44"/>
        <v>0</v>
      </c>
      <c r="P69" s="308">
        <f t="shared" si="44"/>
        <v>1131</v>
      </c>
      <c r="Q69" s="308">
        <f t="shared" si="44"/>
        <v>1126.98</v>
      </c>
      <c r="R69" s="308">
        <f t="shared" si="44"/>
        <v>0</v>
      </c>
      <c r="S69" s="308">
        <f t="shared" si="44"/>
        <v>1126.98</v>
      </c>
      <c r="T69" s="309">
        <v>0</v>
      </c>
      <c r="U69" s="308">
        <v>0</v>
      </c>
      <c r="V69" s="309">
        <f t="shared" ref="V69:V94" si="45">S69/P69*100</f>
        <v>99.644562334217511</v>
      </c>
    </row>
    <row r="70" spans="1:22" ht="76.5" customHeight="1">
      <c r="A70" s="176" t="s">
        <v>313</v>
      </c>
      <c r="B70" s="447"/>
      <c r="C70" s="450"/>
      <c r="D70" s="452"/>
      <c r="E70" s="172" t="s">
        <v>108</v>
      </c>
      <c r="F70" s="171"/>
      <c r="G70" s="198" t="s">
        <v>314</v>
      </c>
      <c r="H70" s="308">
        <f>H72+H74+H76</f>
        <v>1131</v>
      </c>
      <c r="I70" s="308">
        <f t="shared" ref="I70:S70" si="46">I72+I74+I76</f>
        <v>0</v>
      </c>
      <c r="J70" s="308">
        <f t="shared" si="46"/>
        <v>1131</v>
      </c>
      <c r="K70" s="308">
        <f t="shared" si="46"/>
        <v>1131</v>
      </c>
      <c r="L70" s="308">
        <f t="shared" si="46"/>
        <v>0</v>
      </c>
      <c r="M70" s="308">
        <f t="shared" si="46"/>
        <v>1131</v>
      </c>
      <c r="N70" s="308">
        <f t="shared" si="46"/>
        <v>1131</v>
      </c>
      <c r="O70" s="308">
        <f t="shared" si="46"/>
        <v>0</v>
      </c>
      <c r="P70" s="308">
        <f t="shared" si="46"/>
        <v>1131</v>
      </c>
      <c r="Q70" s="308">
        <f t="shared" si="46"/>
        <v>1126.98</v>
      </c>
      <c r="R70" s="308">
        <f t="shared" si="46"/>
        <v>0</v>
      </c>
      <c r="S70" s="308">
        <f t="shared" si="46"/>
        <v>1126.98</v>
      </c>
      <c r="T70" s="309">
        <f t="shared" ref="T70:T94" si="47">Q70/N70*100</f>
        <v>99.644562334217511</v>
      </c>
      <c r="U70" s="308">
        <v>0</v>
      </c>
      <c r="V70" s="309">
        <f t="shared" si="45"/>
        <v>99.644562334217511</v>
      </c>
    </row>
    <row r="71" spans="1:22" ht="73.5" customHeight="1">
      <c r="A71" s="186"/>
      <c r="B71" s="437" t="s">
        <v>144</v>
      </c>
      <c r="C71" s="444" t="s">
        <v>145</v>
      </c>
      <c r="D71" s="445" t="s">
        <v>315</v>
      </c>
      <c r="E71" s="93" t="s">
        <v>279</v>
      </c>
      <c r="F71" s="174"/>
      <c r="G71" s="281"/>
      <c r="H71" s="310">
        <f t="shared" si="19"/>
        <v>400</v>
      </c>
      <c r="I71" s="311">
        <f t="shared" ref="I71:S71" si="48">I72</f>
        <v>0</v>
      </c>
      <c r="J71" s="311">
        <f t="shared" si="48"/>
        <v>400</v>
      </c>
      <c r="K71" s="310">
        <f t="shared" si="20"/>
        <v>400</v>
      </c>
      <c r="L71" s="311">
        <f t="shared" si="48"/>
        <v>0</v>
      </c>
      <c r="M71" s="311">
        <f t="shared" si="48"/>
        <v>400</v>
      </c>
      <c r="N71" s="310">
        <f t="shared" si="21"/>
        <v>400</v>
      </c>
      <c r="O71" s="311">
        <f t="shared" si="48"/>
        <v>0</v>
      </c>
      <c r="P71" s="311">
        <f t="shared" si="48"/>
        <v>400</v>
      </c>
      <c r="Q71" s="312">
        <f t="shared" si="22"/>
        <v>399.98</v>
      </c>
      <c r="R71" s="311">
        <f t="shared" si="48"/>
        <v>0</v>
      </c>
      <c r="S71" s="311">
        <f t="shared" si="48"/>
        <v>399.98</v>
      </c>
      <c r="T71" s="314">
        <f t="shared" si="47"/>
        <v>99.995000000000005</v>
      </c>
      <c r="U71" s="310">
        <v>0</v>
      </c>
      <c r="V71" s="314">
        <f t="shared" si="45"/>
        <v>99.995000000000005</v>
      </c>
    </row>
    <row r="72" spans="1:22" ht="84" customHeight="1">
      <c r="A72" s="186"/>
      <c r="B72" s="443"/>
      <c r="C72" s="443"/>
      <c r="D72" s="442"/>
      <c r="E72" s="94" t="s">
        <v>108</v>
      </c>
      <c r="F72" s="174"/>
      <c r="G72" s="281" t="s">
        <v>314</v>
      </c>
      <c r="H72" s="310">
        <f t="shared" si="19"/>
        <v>400</v>
      </c>
      <c r="I72" s="311">
        <v>0</v>
      </c>
      <c r="J72" s="311">
        <v>400</v>
      </c>
      <c r="K72" s="310">
        <f t="shared" si="20"/>
        <v>400</v>
      </c>
      <c r="L72" s="311">
        <v>0</v>
      </c>
      <c r="M72" s="311">
        <v>400</v>
      </c>
      <c r="N72" s="310">
        <f t="shared" si="21"/>
        <v>400</v>
      </c>
      <c r="O72" s="311">
        <v>0</v>
      </c>
      <c r="P72" s="311">
        <v>400</v>
      </c>
      <c r="Q72" s="312">
        <f t="shared" si="22"/>
        <v>399.98</v>
      </c>
      <c r="R72" s="311">
        <v>0</v>
      </c>
      <c r="S72" s="311">
        <v>399.98</v>
      </c>
      <c r="T72" s="314">
        <f t="shared" si="47"/>
        <v>99.995000000000005</v>
      </c>
      <c r="U72" s="310">
        <v>0</v>
      </c>
      <c r="V72" s="314">
        <f t="shared" si="45"/>
        <v>99.995000000000005</v>
      </c>
    </row>
    <row r="73" spans="1:22" ht="51.75" customHeight="1">
      <c r="A73" s="186"/>
      <c r="B73" s="437" t="s">
        <v>146</v>
      </c>
      <c r="C73" s="444" t="s">
        <v>147</v>
      </c>
      <c r="D73" s="445" t="s">
        <v>324</v>
      </c>
      <c r="E73" s="94" t="s">
        <v>279</v>
      </c>
      <c r="F73" s="174"/>
      <c r="G73" s="281"/>
      <c r="H73" s="310">
        <f t="shared" si="19"/>
        <v>700</v>
      </c>
      <c r="I73" s="311">
        <f t="shared" ref="I73:S73" si="49">I74</f>
        <v>0</v>
      </c>
      <c r="J73" s="311">
        <f t="shared" si="49"/>
        <v>700</v>
      </c>
      <c r="K73" s="310">
        <f t="shared" si="20"/>
        <v>700</v>
      </c>
      <c r="L73" s="311">
        <f t="shared" si="49"/>
        <v>0</v>
      </c>
      <c r="M73" s="311">
        <f t="shared" si="49"/>
        <v>700</v>
      </c>
      <c r="N73" s="310">
        <f t="shared" si="21"/>
        <v>700</v>
      </c>
      <c r="O73" s="311">
        <f t="shared" si="49"/>
        <v>0</v>
      </c>
      <c r="P73" s="311">
        <f>P74</f>
        <v>700</v>
      </c>
      <c r="Q73" s="312">
        <f t="shared" si="22"/>
        <v>696</v>
      </c>
      <c r="R73" s="311">
        <f t="shared" si="49"/>
        <v>0</v>
      </c>
      <c r="S73" s="311">
        <f t="shared" si="49"/>
        <v>696</v>
      </c>
      <c r="T73" s="314">
        <f t="shared" si="47"/>
        <v>99.428571428571431</v>
      </c>
      <c r="U73" s="310">
        <v>0</v>
      </c>
      <c r="V73" s="314">
        <f t="shared" si="45"/>
        <v>99.428571428571431</v>
      </c>
    </row>
    <row r="74" spans="1:22" ht="64.5" customHeight="1">
      <c r="A74" s="186"/>
      <c r="B74" s="443"/>
      <c r="C74" s="443"/>
      <c r="D74" s="442"/>
      <c r="E74" s="94" t="s">
        <v>108</v>
      </c>
      <c r="F74" s="174"/>
      <c r="G74" s="281" t="s">
        <v>314</v>
      </c>
      <c r="H74" s="310">
        <f t="shared" si="19"/>
        <v>700</v>
      </c>
      <c r="I74" s="311">
        <v>0</v>
      </c>
      <c r="J74" s="311">
        <v>700</v>
      </c>
      <c r="K74" s="310">
        <f t="shared" si="20"/>
        <v>700</v>
      </c>
      <c r="L74" s="311">
        <v>0</v>
      </c>
      <c r="M74" s="311">
        <v>700</v>
      </c>
      <c r="N74" s="310">
        <f t="shared" si="21"/>
        <v>700</v>
      </c>
      <c r="O74" s="311">
        <v>0</v>
      </c>
      <c r="P74" s="311">
        <v>700</v>
      </c>
      <c r="Q74" s="312">
        <f t="shared" si="22"/>
        <v>696</v>
      </c>
      <c r="R74" s="313">
        <v>0</v>
      </c>
      <c r="S74" s="313">
        <v>696</v>
      </c>
      <c r="T74" s="314">
        <f t="shared" si="47"/>
        <v>99.428571428571431</v>
      </c>
      <c r="U74" s="310">
        <v>0</v>
      </c>
      <c r="V74" s="314">
        <f t="shared" si="45"/>
        <v>99.428571428571431</v>
      </c>
    </row>
    <row r="75" spans="1:22" ht="34">
      <c r="A75" s="186"/>
      <c r="B75" s="437" t="s">
        <v>148</v>
      </c>
      <c r="C75" s="444" t="s">
        <v>149</v>
      </c>
      <c r="D75" s="445" t="s">
        <v>316</v>
      </c>
      <c r="E75" s="94" t="s">
        <v>279</v>
      </c>
      <c r="F75" s="174"/>
      <c r="G75" s="281"/>
      <c r="H75" s="310">
        <f t="shared" si="19"/>
        <v>31</v>
      </c>
      <c r="I75" s="311">
        <f t="shared" ref="I75:R75" si="50">I76</f>
        <v>0</v>
      </c>
      <c r="J75" s="311">
        <f t="shared" si="50"/>
        <v>31</v>
      </c>
      <c r="K75" s="310">
        <f t="shared" si="20"/>
        <v>31</v>
      </c>
      <c r="L75" s="311">
        <f t="shared" si="50"/>
        <v>0</v>
      </c>
      <c r="M75" s="311">
        <f t="shared" si="50"/>
        <v>31</v>
      </c>
      <c r="N75" s="310">
        <f t="shared" si="21"/>
        <v>31</v>
      </c>
      <c r="O75" s="311">
        <f t="shared" si="50"/>
        <v>0</v>
      </c>
      <c r="P75" s="311">
        <v>31</v>
      </c>
      <c r="Q75" s="312">
        <f t="shared" si="22"/>
        <v>31</v>
      </c>
      <c r="R75" s="311">
        <f t="shared" si="50"/>
        <v>0</v>
      </c>
      <c r="S75" s="311">
        <v>31</v>
      </c>
      <c r="T75" s="314">
        <f t="shared" si="47"/>
        <v>100</v>
      </c>
      <c r="U75" s="310">
        <v>0</v>
      </c>
      <c r="V75" s="314">
        <f t="shared" si="45"/>
        <v>100</v>
      </c>
    </row>
    <row r="76" spans="1:22" ht="67.5" customHeight="1">
      <c r="A76" s="186"/>
      <c r="B76" s="443"/>
      <c r="C76" s="443"/>
      <c r="D76" s="442"/>
      <c r="E76" s="94" t="s">
        <v>108</v>
      </c>
      <c r="F76" s="174"/>
      <c r="G76" s="281" t="s">
        <v>314</v>
      </c>
      <c r="H76" s="310">
        <f t="shared" si="19"/>
        <v>31</v>
      </c>
      <c r="I76" s="311">
        <v>0</v>
      </c>
      <c r="J76" s="311">
        <v>31</v>
      </c>
      <c r="K76" s="310">
        <f t="shared" si="20"/>
        <v>31</v>
      </c>
      <c r="L76" s="311">
        <v>0</v>
      </c>
      <c r="M76" s="311">
        <v>31</v>
      </c>
      <c r="N76" s="310">
        <f t="shared" si="21"/>
        <v>31</v>
      </c>
      <c r="O76" s="311">
        <v>0</v>
      </c>
      <c r="P76" s="311">
        <v>31</v>
      </c>
      <c r="Q76" s="312">
        <f t="shared" si="22"/>
        <v>31</v>
      </c>
      <c r="R76" s="311">
        <v>0</v>
      </c>
      <c r="S76" s="311">
        <v>31</v>
      </c>
      <c r="T76" s="314">
        <f t="shared" si="47"/>
        <v>100</v>
      </c>
      <c r="U76" s="310">
        <v>0</v>
      </c>
      <c r="V76" s="314">
        <f t="shared" si="45"/>
        <v>100</v>
      </c>
    </row>
    <row r="77" spans="1:22" ht="34">
      <c r="A77" s="186"/>
      <c r="B77" s="437" t="s">
        <v>150</v>
      </c>
      <c r="C77" s="444" t="s">
        <v>151</v>
      </c>
      <c r="D77" s="437" t="s">
        <v>414</v>
      </c>
      <c r="E77" s="94" t="s">
        <v>279</v>
      </c>
      <c r="F77" s="174"/>
      <c r="G77" s="281"/>
      <c r="H77" s="310">
        <f t="shared" si="19"/>
        <v>0</v>
      </c>
      <c r="I77" s="311">
        <f t="shared" ref="I77:S77" si="51">I78</f>
        <v>0</v>
      </c>
      <c r="J77" s="311">
        <f t="shared" si="51"/>
        <v>0</v>
      </c>
      <c r="K77" s="310">
        <f t="shared" si="20"/>
        <v>0</v>
      </c>
      <c r="L77" s="311">
        <f t="shared" si="51"/>
        <v>0</v>
      </c>
      <c r="M77" s="311">
        <f t="shared" si="51"/>
        <v>0</v>
      </c>
      <c r="N77" s="310">
        <f t="shared" si="21"/>
        <v>0</v>
      </c>
      <c r="O77" s="311">
        <f t="shared" si="51"/>
        <v>0</v>
      </c>
      <c r="P77" s="311">
        <f t="shared" si="51"/>
        <v>0</v>
      </c>
      <c r="Q77" s="312">
        <f t="shared" si="22"/>
        <v>0</v>
      </c>
      <c r="R77" s="311">
        <f t="shared" si="51"/>
        <v>0</v>
      </c>
      <c r="S77" s="311">
        <f t="shared" si="51"/>
        <v>0</v>
      </c>
      <c r="T77" s="314">
        <v>0</v>
      </c>
      <c r="U77" s="310">
        <v>0</v>
      </c>
      <c r="V77" s="314">
        <v>0</v>
      </c>
    </row>
    <row r="78" spans="1:22" ht="70.5" customHeight="1">
      <c r="A78" s="183"/>
      <c r="B78" s="443"/>
      <c r="C78" s="443"/>
      <c r="D78" s="443"/>
      <c r="E78" s="90" t="s">
        <v>108</v>
      </c>
      <c r="F78" s="174"/>
      <c r="G78" s="105"/>
      <c r="H78" s="310">
        <f t="shared" si="19"/>
        <v>0</v>
      </c>
      <c r="I78" s="311">
        <v>0</v>
      </c>
      <c r="J78" s="311">
        <v>0</v>
      </c>
      <c r="K78" s="310">
        <f t="shared" si="20"/>
        <v>0</v>
      </c>
      <c r="L78" s="311">
        <v>0</v>
      </c>
      <c r="M78" s="311">
        <v>0</v>
      </c>
      <c r="N78" s="310">
        <f t="shared" si="21"/>
        <v>0</v>
      </c>
      <c r="O78" s="311">
        <v>0</v>
      </c>
      <c r="P78" s="311">
        <v>0</v>
      </c>
      <c r="Q78" s="312">
        <f t="shared" si="22"/>
        <v>0</v>
      </c>
      <c r="R78" s="311">
        <v>0</v>
      </c>
      <c r="S78" s="311">
        <v>0</v>
      </c>
      <c r="T78" s="314">
        <v>0</v>
      </c>
      <c r="U78" s="310">
        <v>0</v>
      </c>
      <c r="V78" s="314">
        <v>0</v>
      </c>
    </row>
    <row r="79" spans="1:22" ht="34">
      <c r="A79" s="183"/>
      <c r="B79" s="432" t="s">
        <v>304</v>
      </c>
      <c r="C79" s="433" t="s">
        <v>152</v>
      </c>
      <c r="D79" s="433" t="s">
        <v>414</v>
      </c>
      <c r="E79" s="177" t="s">
        <v>279</v>
      </c>
      <c r="F79" s="171"/>
      <c r="G79" s="177"/>
      <c r="H79" s="308">
        <f t="shared" si="19"/>
        <v>0</v>
      </c>
      <c r="I79" s="318">
        <f t="shared" ref="I79:S79" si="52">I80</f>
        <v>0</v>
      </c>
      <c r="J79" s="318">
        <f t="shared" si="52"/>
        <v>0</v>
      </c>
      <c r="K79" s="308">
        <f t="shared" si="20"/>
        <v>0</v>
      </c>
      <c r="L79" s="318">
        <f t="shared" si="52"/>
        <v>0</v>
      </c>
      <c r="M79" s="318">
        <f t="shared" si="52"/>
        <v>0</v>
      </c>
      <c r="N79" s="308">
        <f t="shared" si="21"/>
        <v>0</v>
      </c>
      <c r="O79" s="318">
        <f t="shared" si="52"/>
        <v>0</v>
      </c>
      <c r="P79" s="318">
        <f t="shared" si="52"/>
        <v>0</v>
      </c>
      <c r="Q79" s="316">
        <f t="shared" si="22"/>
        <v>0</v>
      </c>
      <c r="R79" s="318">
        <f t="shared" si="52"/>
        <v>0</v>
      </c>
      <c r="S79" s="318">
        <f t="shared" si="52"/>
        <v>0</v>
      </c>
      <c r="T79" s="309">
        <v>0</v>
      </c>
      <c r="U79" s="308">
        <v>0</v>
      </c>
      <c r="V79" s="309">
        <v>0</v>
      </c>
    </row>
    <row r="80" spans="1:22" ht="74.25" customHeight="1">
      <c r="A80" s="176" t="s">
        <v>313</v>
      </c>
      <c r="B80" s="432"/>
      <c r="C80" s="433"/>
      <c r="D80" s="433"/>
      <c r="E80" s="189" t="s">
        <v>108</v>
      </c>
      <c r="F80" s="171"/>
      <c r="G80" s="196"/>
      <c r="H80" s="308">
        <f t="shared" si="19"/>
        <v>0</v>
      </c>
      <c r="I80" s="318">
        <f t="shared" ref="I80:S80" si="53">I82+I84+I86</f>
        <v>0</v>
      </c>
      <c r="J80" s="318">
        <f t="shared" si="53"/>
        <v>0</v>
      </c>
      <c r="K80" s="308">
        <f t="shared" si="20"/>
        <v>0</v>
      </c>
      <c r="L80" s="318">
        <f t="shared" si="53"/>
        <v>0</v>
      </c>
      <c r="M80" s="318">
        <f t="shared" si="53"/>
        <v>0</v>
      </c>
      <c r="N80" s="308">
        <f t="shared" si="21"/>
        <v>0</v>
      </c>
      <c r="O80" s="318">
        <f t="shared" si="53"/>
        <v>0</v>
      </c>
      <c r="P80" s="318">
        <f t="shared" si="53"/>
        <v>0</v>
      </c>
      <c r="Q80" s="316">
        <f t="shared" si="22"/>
        <v>0</v>
      </c>
      <c r="R80" s="318">
        <f t="shared" si="53"/>
        <v>0</v>
      </c>
      <c r="S80" s="318">
        <f t="shared" si="53"/>
        <v>0</v>
      </c>
      <c r="T80" s="309">
        <v>0</v>
      </c>
      <c r="U80" s="308">
        <v>0</v>
      </c>
      <c r="V80" s="309">
        <v>0</v>
      </c>
    </row>
    <row r="81" spans="1:22" s="83" customFormat="1" ht="34">
      <c r="A81" s="179"/>
      <c r="B81" s="437" t="s">
        <v>153</v>
      </c>
      <c r="C81" s="401" t="s">
        <v>154</v>
      </c>
      <c r="D81" s="437" t="s">
        <v>414</v>
      </c>
      <c r="E81" s="93" t="s">
        <v>279</v>
      </c>
      <c r="F81" s="282"/>
      <c r="G81" s="96"/>
      <c r="H81" s="310">
        <f t="shared" si="19"/>
        <v>0</v>
      </c>
      <c r="I81" s="311">
        <f t="shared" ref="I81:S81" si="54">I82</f>
        <v>0</v>
      </c>
      <c r="J81" s="311">
        <f t="shared" si="54"/>
        <v>0</v>
      </c>
      <c r="K81" s="310">
        <f t="shared" si="20"/>
        <v>0</v>
      </c>
      <c r="L81" s="311">
        <f t="shared" si="54"/>
        <v>0</v>
      </c>
      <c r="M81" s="311">
        <f t="shared" si="54"/>
        <v>0</v>
      </c>
      <c r="N81" s="310">
        <f t="shared" si="21"/>
        <v>0</v>
      </c>
      <c r="O81" s="311">
        <f t="shared" si="54"/>
        <v>0</v>
      </c>
      <c r="P81" s="311">
        <f t="shared" si="54"/>
        <v>0</v>
      </c>
      <c r="Q81" s="312">
        <f t="shared" si="22"/>
        <v>0</v>
      </c>
      <c r="R81" s="311">
        <f t="shared" si="54"/>
        <v>0</v>
      </c>
      <c r="S81" s="311">
        <f t="shared" si="54"/>
        <v>0</v>
      </c>
      <c r="T81" s="314">
        <v>0</v>
      </c>
      <c r="U81" s="310">
        <v>0</v>
      </c>
      <c r="V81" s="314">
        <v>0</v>
      </c>
    </row>
    <row r="82" spans="1:22" s="83" customFormat="1" ht="265.5" customHeight="1">
      <c r="A82" s="179"/>
      <c r="B82" s="438"/>
      <c r="C82" s="438"/>
      <c r="D82" s="438"/>
      <c r="E82" s="93" t="s">
        <v>108</v>
      </c>
      <c r="F82" s="282"/>
      <c r="G82" s="96"/>
      <c r="H82" s="310">
        <f t="shared" ref="H82:H94" si="55">I82+J82</f>
        <v>0</v>
      </c>
      <c r="I82" s="311">
        <v>0</v>
      </c>
      <c r="J82" s="311">
        <v>0</v>
      </c>
      <c r="K82" s="310">
        <f t="shared" ref="K82:K94" si="56">L82+M82</f>
        <v>0</v>
      </c>
      <c r="L82" s="311">
        <v>0</v>
      </c>
      <c r="M82" s="311">
        <v>0</v>
      </c>
      <c r="N82" s="310">
        <f t="shared" ref="N82:N94" si="57">O82+P82</f>
        <v>0</v>
      </c>
      <c r="O82" s="311">
        <v>0</v>
      </c>
      <c r="P82" s="311">
        <v>0</v>
      </c>
      <c r="Q82" s="312">
        <f t="shared" ref="Q82:Q94" si="58">R82+S82</f>
        <v>0</v>
      </c>
      <c r="R82" s="313">
        <v>0</v>
      </c>
      <c r="S82" s="313">
        <v>0</v>
      </c>
      <c r="T82" s="314">
        <v>0</v>
      </c>
      <c r="U82" s="310">
        <v>0</v>
      </c>
      <c r="V82" s="314">
        <v>0</v>
      </c>
    </row>
    <row r="83" spans="1:22" s="83" customFormat="1" ht="34">
      <c r="A83" s="179"/>
      <c r="B83" s="437" t="s">
        <v>155</v>
      </c>
      <c r="C83" s="401" t="s">
        <v>156</v>
      </c>
      <c r="D83" s="437" t="s">
        <v>414</v>
      </c>
      <c r="E83" s="93" t="s">
        <v>279</v>
      </c>
      <c r="F83" s="282"/>
      <c r="G83" s="96"/>
      <c r="H83" s="310">
        <f t="shared" si="55"/>
        <v>0</v>
      </c>
      <c r="I83" s="311">
        <v>0</v>
      </c>
      <c r="J83" s="311">
        <v>0</v>
      </c>
      <c r="K83" s="310">
        <f t="shared" si="56"/>
        <v>0</v>
      </c>
      <c r="L83" s="311">
        <v>0</v>
      </c>
      <c r="M83" s="311">
        <v>0</v>
      </c>
      <c r="N83" s="310">
        <f t="shared" si="57"/>
        <v>0</v>
      </c>
      <c r="O83" s="311">
        <v>0</v>
      </c>
      <c r="P83" s="311">
        <v>0</v>
      </c>
      <c r="Q83" s="312">
        <f t="shared" si="58"/>
        <v>0</v>
      </c>
      <c r="R83" s="313">
        <v>0</v>
      </c>
      <c r="S83" s="313">
        <v>0</v>
      </c>
      <c r="T83" s="314">
        <v>0</v>
      </c>
      <c r="U83" s="310">
        <v>0</v>
      </c>
      <c r="V83" s="314">
        <v>0</v>
      </c>
    </row>
    <row r="84" spans="1:22" s="83" customFormat="1" ht="122.25" customHeight="1">
      <c r="A84" s="179"/>
      <c r="B84" s="438"/>
      <c r="C84" s="438"/>
      <c r="D84" s="438"/>
      <c r="E84" s="93" t="s">
        <v>108</v>
      </c>
      <c r="F84" s="282"/>
      <c r="G84" s="96"/>
      <c r="H84" s="310">
        <f t="shared" si="55"/>
        <v>0</v>
      </c>
      <c r="I84" s="311">
        <v>0</v>
      </c>
      <c r="J84" s="311">
        <v>0</v>
      </c>
      <c r="K84" s="310">
        <f t="shared" si="56"/>
        <v>0</v>
      </c>
      <c r="L84" s="311">
        <v>0</v>
      </c>
      <c r="M84" s="311">
        <v>0</v>
      </c>
      <c r="N84" s="310">
        <f t="shared" si="57"/>
        <v>0</v>
      </c>
      <c r="O84" s="311">
        <v>0</v>
      </c>
      <c r="P84" s="311">
        <v>0</v>
      </c>
      <c r="Q84" s="312">
        <f t="shared" si="58"/>
        <v>0</v>
      </c>
      <c r="R84" s="313">
        <v>0</v>
      </c>
      <c r="S84" s="313">
        <v>0</v>
      </c>
      <c r="T84" s="314">
        <v>0</v>
      </c>
      <c r="U84" s="310">
        <v>0</v>
      </c>
      <c r="V84" s="314">
        <v>0</v>
      </c>
    </row>
    <row r="85" spans="1:22" s="83" customFormat="1" ht="34">
      <c r="A85" s="179"/>
      <c r="B85" s="437" t="s">
        <v>157</v>
      </c>
      <c r="C85" s="401" t="s">
        <v>158</v>
      </c>
      <c r="D85" s="439" t="s">
        <v>414</v>
      </c>
      <c r="E85" s="93" t="s">
        <v>279</v>
      </c>
      <c r="F85" s="282"/>
      <c r="G85" s="96"/>
      <c r="H85" s="310">
        <f t="shared" si="55"/>
        <v>0</v>
      </c>
      <c r="I85" s="311">
        <f t="shared" ref="I85:S85" si="59">I86</f>
        <v>0</v>
      </c>
      <c r="J85" s="311">
        <f t="shared" si="59"/>
        <v>0</v>
      </c>
      <c r="K85" s="310">
        <f t="shared" si="56"/>
        <v>0</v>
      </c>
      <c r="L85" s="311">
        <f t="shared" si="59"/>
        <v>0</v>
      </c>
      <c r="M85" s="311">
        <f t="shared" si="59"/>
        <v>0</v>
      </c>
      <c r="N85" s="310">
        <f t="shared" si="57"/>
        <v>0</v>
      </c>
      <c r="O85" s="311">
        <f t="shared" si="59"/>
        <v>0</v>
      </c>
      <c r="P85" s="311">
        <f t="shared" si="59"/>
        <v>0</v>
      </c>
      <c r="Q85" s="312">
        <f t="shared" si="58"/>
        <v>0</v>
      </c>
      <c r="R85" s="311">
        <f t="shared" si="59"/>
        <v>0</v>
      </c>
      <c r="S85" s="311">
        <f t="shared" si="59"/>
        <v>0</v>
      </c>
      <c r="T85" s="314">
        <v>0</v>
      </c>
      <c r="U85" s="310">
        <v>0</v>
      </c>
      <c r="V85" s="314">
        <v>0</v>
      </c>
    </row>
    <row r="86" spans="1:22" s="83" customFormat="1" ht="74.25" customHeight="1">
      <c r="A86" s="179"/>
      <c r="B86" s="438"/>
      <c r="C86" s="438"/>
      <c r="D86" s="438"/>
      <c r="E86" s="93" t="s">
        <v>108</v>
      </c>
      <c r="F86" s="282"/>
      <c r="G86" s="96"/>
      <c r="H86" s="310">
        <f t="shared" si="55"/>
        <v>0</v>
      </c>
      <c r="I86" s="311">
        <v>0</v>
      </c>
      <c r="J86" s="311">
        <v>0</v>
      </c>
      <c r="K86" s="310">
        <f t="shared" si="56"/>
        <v>0</v>
      </c>
      <c r="L86" s="311">
        <v>0</v>
      </c>
      <c r="M86" s="311">
        <v>0</v>
      </c>
      <c r="N86" s="310">
        <f t="shared" si="57"/>
        <v>0</v>
      </c>
      <c r="O86" s="311">
        <v>0</v>
      </c>
      <c r="P86" s="311">
        <v>0</v>
      </c>
      <c r="Q86" s="312">
        <f t="shared" si="58"/>
        <v>0</v>
      </c>
      <c r="R86" s="313">
        <v>0</v>
      </c>
      <c r="S86" s="313">
        <v>0</v>
      </c>
      <c r="T86" s="314">
        <v>0</v>
      </c>
      <c r="U86" s="310">
        <v>0</v>
      </c>
      <c r="V86" s="314">
        <v>0</v>
      </c>
    </row>
    <row r="87" spans="1:22" ht="38.25" customHeight="1">
      <c r="A87" s="430">
        <v>4</v>
      </c>
      <c r="B87" s="431" t="s">
        <v>317</v>
      </c>
      <c r="C87" s="431" t="s">
        <v>160</v>
      </c>
      <c r="D87" s="431" t="s">
        <v>415</v>
      </c>
      <c r="E87" s="103" t="s">
        <v>279</v>
      </c>
      <c r="F87" s="167"/>
      <c r="G87" s="199"/>
      <c r="H87" s="305">
        <f>H91</f>
        <v>21271</v>
      </c>
      <c r="I87" s="305">
        <f t="shared" ref="I87:S87" si="60">I91</f>
        <v>0</v>
      </c>
      <c r="J87" s="305">
        <f t="shared" si="60"/>
        <v>21271</v>
      </c>
      <c r="K87" s="305">
        <f t="shared" si="60"/>
        <v>21271</v>
      </c>
      <c r="L87" s="305">
        <f t="shared" si="60"/>
        <v>0</v>
      </c>
      <c r="M87" s="305">
        <f t="shared" si="60"/>
        <v>21271</v>
      </c>
      <c r="N87" s="305">
        <f t="shared" si="60"/>
        <v>21271</v>
      </c>
      <c r="O87" s="305">
        <f t="shared" si="60"/>
        <v>0</v>
      </c>
      <c r="P87" s="305">
        <f t="shared" si="60"/>
        <v>21271</v>
      </c>
      <c r="Q87" s="305">
        <f t="shared" si="60"/>
        <v>21037.782060000001</v>
      </c>
      <c r="R87" s="305">
        <f t="shared" si="60"/>
        <v>0</v>
      </c>
      <c r="S87" s="305">
        <f t="shared" si="60"/>
        <v>21037.782060000001</v>
      </c>
      <c r="T87" s="306">
        <f t="shared" si="47"/>
        <v>98.903587325466603</v>
      </c>
      <c r="U87" s="305">
        <v>0</v>
      </c>
      <c r="V87" s="306">
        <f t="shared" si="45"/>
        <v>98.903587325466603</v>
      </c>
    </row>
    <row r="88" spans="1:22" ht="38.25" customHeight="1">
      <c r="A88" s="430"/>
      <c r="B88" s="431"/>
      <c r="C88" s="431"/>
      <c r="D88" s="431"/>
      <c r="E88" s="440" t="s">
        <v>108</v>
      </c>
      <c r="F88" s="167"/>
      <c r="G88" s="199" t="s">
        <v>318</v>
      </c>
      <c r="H88" s="305">
        <f>H92</f>
        <v>20005</v>
      </c>
      <c r="I88" s="305">
        <f t="shared" ref="I88:S88" si="61">I92</f>
        <v>0</v>
      </c>
      <c r="J88" s="305">
        <f t="shared" si="61"/>
        <v>20005</v>
      </c>
      <c r="K88" s="305">
        <f t="shared" si="61"/>
        <v>20005</v>
      </c>
      <c r="L88" s="305">
        <f t="shared" si="61"/>
        <v>0</v>
      </c>
      <c r="M88" s="305">
        <f t="shared" si="61"/>
        <v>20005</v>
      </c>
      <c r="N88" s="305">
        <f t="shared" si="61"/>
        <v>20005</v>
      </c>
      <c r="O88" s="305">
        <f t="shared" si="61"/>
        <v>0</v>
      </c>
      <c r="P88" s="305">
        <f t="shared" si="61"/>
        <v>20005</v>
      </c>
      <c r="Q88" s="305">
        <f t="shared" si="61"/>
        <v>19917.424200000001</v>
      </c>
      <c r="R88" s="305">
        <f t="shared" si="61"/>
        <v>0</v>
      </c>
      <c r="S88" s="305">
        <f t="shared" si="61"/>
        <v>19917.424200000001</v>
      </c>
      <c r="T88" s="306">
        <f t="shared" si="47"/>
        <v>99.562230442389406</v>
      </c>
      <c r="U88" s="305">
        <v>0</v>
      </c>
      <c r="V88" s="306">
        <f t="shared" si="45"/>
        <v>99.562230442389406</v>
      </c>
    </row>
    <row r="89" spans="1:22" ht="38.25" customHeight="1">
      <c r="A89" s="430"/>
      <c r="B89" s="431"/>
      <c r="C89" s="431"/>
      <c r="D89" s="431"/>
      <c r="E89" s="441"/>
      <c r="F89" s="167"/>
      <c r="G89" s="199" t="s">
        <v>319</v>
      </c>
      <c r="H89" s="305">
        <f>H93</f>
        <v>1236</v>
      </c>
      <c r="I89" s="305">
        <f t="shared" ref="I89:S89" si="62">I93</f>
        <v>0</v>
      </c>
      <c r="J89" s="305">
        <f t="shared" si="62"/>
        <v>1236</v>
      </c>
      <c r="K89" s="305">
        <f t="shared" si="62"/>
        <v>1236</v>
      </c>
      <c r="L89" s="305">
        <f t="shared" si="62"/>
        <v>0</v>
      </c>
      <c r="M89" s="305">
        <f t="shared" si="62"/>
        <v>1236</v>
      </c>
      <c r="N89" s="305">
        <f t="shared" si="62"/>
        <v>1236</v>
      </c>
      <c r="O89" s="305">
        <f t="shared" si="62"/>
        <v>0</v>
      </c>
      <c r="P89" s="305">
        <f t="shared" si="62"/>
        <v>1236</v>
      </c>
      <c r="Q89" s="305">
        <f t="shared" si="62"/>
        <v>1091.8098600000001</v>
      </c>
      <c r="R89" s="305">
        <f t="shared" si="62"/>
        <v>0</v>
      </c>
      <c r="S89" s="305">
        <f t="shared" si="62"/>
        <v>1091.8098600000001</v>
      </c>
      <c r="T89" s="306">
        <f t="shared" si="47"/>
        <v>88.334131067961181</v>
      </c>
      <c r="U89" s="305">
        <v>0</v>
      </c>
      <c r="V89" s="306">
        <f t="shared" si="45"/>
        <v>88.334131067961181</v>
      </c>
    </row>
    <row r="90" spans="1:22" ht="38.25" customHeight="1">
      <c r="A90" s="430"/>
      <c r="B90" s="431"/>
      <c r="C90" s="431"/>
      <c r="D90" s="431"/>
      <c r="E90" s="442"/>
      <c r="F90" s="167"/>
      <c r="G90" s="199" t="s">
        <v>320</v>
      </c>
      <c r="H90" s="305">
        <f>H94</f>
        <v>30</v>
      </c>
      <c r="I90" s="305">
        <f t="shared" ref="I90:S90" si="63">I94</f>
        <v>0</v>
      </c>
      <c r="J90" s="305">
        <f t="shared" si="63"/>
        <v>30</v>
      </c>
      <c r="K90" s="305">
        <f t="shared" si="63"/>
        <v>30</v>
      </c>
      <c r="L90" s="305">
        <f t="shared" si="63"/>
        <v>0</v>
      </c>
      <c r="M90" s="305">
        <f t="shared" si="63"/>
        <v>30</v>
      </c>
      <c r="N90" s="305">
        <f t="shared" si="63"/>
        <v>30</v>
      </c>
      <c r="O90" s="305">
        <f t="shared" si="63"/>
        <v>0</v>
      </c>
      <c r="P90" s="305">
        <f t="shared" si="63"/>
        <v>30</v>
      </c>
      <c r="Q90" s="305">
        <f t="shared" si="63"/>
        <v>28.547999999999998</v>
      </c>
      <c r="R90" s="305">
        <f t="shared" si="63"/>
        <v>0</v>
      </c>
      <c r="S90" s="305">
        <f t="shared" si="63"/>
        <v>28.547999999999998</v>
      </c>
      <c r="T90" s="306">
        <f t="shared" si="47"/>
        <v>95.159999999999982</v>
      </c>
      <c r="U90" s="305">
        <v>0</v>
      </c>
      <c r="V90" s="306">
        <f t="shared" si="45"/>
        <v>95.159999999999982</v>
      </c>
    </row>
    <row r="91" spans="1:22" ht="51.75" customHeight="1">
      <c r="A91" s="190"/>
      <c r="B91" s="432" t="s">
        <v>139</v>
      </c>
      <c r="C91" s="432" t="s">
        <v>321</v>
      </c>
      <c r="D91" s="432" t="s">
        <v>416</v>
      </c>
      <c r="E91" s="200" t="s">
        <v>279</v>
      </c>
      <c r="F91" s="177"/>
      <c r="G91" s="170"/>
      <c r="H91" s="308">
        <f>H92+H93+H94</f>
        <v>21271</v>
      </c>
      <c r="I91" s="308">
        <f t="shared" ref="I91:S91" si="64">I92+I93+I94</f>
        <v>0</v>
      </c>
      <c r="J91" s="308">
        <f t="shared" si="64"/>
        <v>21271</v>
      </c>
      <c r="K91" s="308">
        <f t="shared" si="64"/>
        <v>21271</v>
      </c>
      <c r="L91" s="308">
        <f t="shared" si="64"/>
        <v>0</v>
      </c>
      <c r="M91" s="308">
        <f t="shared" si="64"/>
        <v>21271</v>
      </c>
      <c r="N91" s="308">
        <f t="shared" si="64"/>
        <v>21271</v>
      </c>
      <c r="O91" s="308">
        <f t="shared" si="64"/>
        <v>0</v>
      </c>
      <c r="P91" s="308">
        <f t="shared" si="64"/>
        <v>21271</v>
      </c>
      <c r="Q91" s="308">
        <f t="shared" si="64"/>
        <v>21037.782060000001</v>
      </c>
      <c r="R91" s="308">
        <f t="shared" si="64"/>
        <v>0</v>
      </c>
      <c r="S91" s="308">
        <f t="shared" si="64"/>
        <v>21037.782060000001</v>
      </c>
      <c r="T91" s="309">
        <f t="shared" si="47"/>
        <v>98.903587325466603</v>
      </c>
      <c r="U91" s="308">
        <v>0</v>
      </c>
      <c r="V91" s="309">
        <f t="shared" si="45"/>
        <v>98.903587325466603</v>
      </c>
    </row>
    <row r="92" spans="1:22" ht="51.75" customHeight="1">
      <c r="A92" s="190"/>
      <c r="B92" s="432"/>
      <c r="C92" s="432"/>
      <c r="D92" s="432"/>
      <c r="E92" s="434" t="s">
        <v>108</v>
      </c>
      <c r="F92" s="177"/>
      <c r="G92" s="170" t="s">
        <v>318</v>
      </c>
      <c r="H92" s="308">
        <f t="shared" si="55"/>
        <v>20005</v>
      </c>
      <c r="I92" s="308">
        <v>0</v>
      </c>
      <c r="J92" s="308">
        <v>20005</v>
      </c>
      <c r="K92" s="308">
        <f t="shared" si="56"/>
        <v>20005</v>
      </c>
      <c r="L92" s="308">
        <v>0</v>
      </c>
      <c r="M92" s="308">
        <v>20005</v>
      </c>
      <c r="N92" s="308">
        <f t="shared" si="57"/>
        <v>20005</v>
      </c>
      <c r="O92" s="308">
        <v>0</v>
      </c>
      <c r="P92" s="308">
        <v>20005</v>
      </c>
      <c r="Q92" s="316">
        <f t="shared" si="58"/>
        <v>19917.424200000001</v>
      </c>
      <c r="R92" s="316">
        <v>0</v>
      </c>
      <c r="S92" s="316">
        <v>19917.424200000001</v>
      </c>
      <c r="T92" s="309">
        <f t="shared" si="47"/>
        <v>99.562230442389406</v>
      </c>
      <c r="U92" s="308">
        <v>0</v>
      </c>
      <c r="V92" s="309">
        <f t="shared" si="45"/>
        <v>99.562230442389406</v>
      </c>
    </row>
    <row r="93" spans="1:22" ht="51.75" customHeight="1">
      <c r="A93" s="190"/>
      <c r="B93" s="432"/>
      <c r="C93" s="432"/>
      <c r="D93" s="432"/>
      <c r="E93" s="435"/>
      <c r="F93" s="177"/>
      <c r="G93" s="170" t="s">
        <v>319</v>
      </c>
      <c r="H93" s="308">
        <f t="shared" si="55"/>
        <v>1236</v>
      </c>
      <c r="I93" s="308">
        <v>0</v>
      </c>
      <c r="J93" s="308">
        <v>1236</v>
      </c>
      <c r="K93" s="308">
        <f t="shared" si="56"/>
        <v>1236</v>
      </c>
      <c r="L93" s="308">
        <v>0</v>
      </c>
      <c r="M93" s="308">
        <v>1236</v>
      </c>
      <c r="N93" s="308">
        <f t="shared" si="57"/>
        <v>1236</v>
      </c>
      <c r="O93" s="308">
        <v>0</v>
      </c>
      <c r="P93" s="308">
        <v>1236</v>
      </c>
      <c r="Q93" s="316">
        <f t="shared" si="58"/>
        <v>1091.8098600000001</v>
      </c>
      <c r="R93" s="316">
        <v>0</v>
      </c>
      <c r="S93" s="316">
        <v>1091.8098600000001</v>
      </c>
      <c r="T93" s="309">
        <f t="shared" si="47"/>
        <v>88.334131067961181</v>
      </c>
      <c r="U93" s="308">
        <v>0</v>
      </c>
      <c r="V93" s="309">
        <f t="shared" si="45"/>
        <v>88.334131067961181</v>
      </c>
    </row>
    <row r="94" spans="1:22" ht="31.5" customHeight="1">
      <c r="A94" s="190" t="s">
        <v>313</v>
      </c>
      <c r="B94" s="432"/>
      <c r="C94" s="432"/>
      <c r="D94" s="432"/>
      <c r="E94" s="436"/>
      <c r="F94" s="171"/>
      <c r="G94" s="170" t="s">
        <v>320</v>
      </c>
      <c r="H94" s="308">
        <f t="shared" si="55"/>
        <v>30</v>
      </c>
      <c r="I94" s="308">
        <v>0</v>
      </c>
      <c r="J94" s="308">
        <v>30</v>
      </c>
      <c r="K94" s="308">
        <f t="shared" si="56"/>
        <v>30</v>
      </c>
      <c r="L94" s="308">
        <v>0</v>
      </c>
      <c r="M94" s="308">
        <v>30</v>
      </c>
      <c r="N94" s="308">
        <f t="shared" si="57"/>
        <v>30</v>
      </c>
      <c r="O94" s="308">
        <v>0</v>
      </c>
      <c r="P94" s="308">
        <v>30</v>
      </c>
      <c r="Q94" s="316">
        <f t="shared" si="58"/>
        <v>28.547999999999998</v>
      </c>
      <c r="R94" s="316">
        <v>0</v>
      </c>
      <c r="S94" s="316">
        <v>28.547999999999998</v>
      </c>
      <c r="T94" s="309">
        <f t="shared" si="47"/>
        <v>95.159999999999982</v>
      </c>
      <c r="U94" s="308">
        <v>0</v>
      </c>
      <c r="V94" s="309">
        <f t="shared" si="45"/>
        <v>95.159999999999982</v>
      </c>
    </row>
    <row r="96" spans="1:22">
      <c r="L96" s="201"/>
      <c r="N96" s="202"/>
      <c r="T96" s="203"/>
    </row>
  </sheetData>
  <mergeCells count="126">
    <mergeCell ref="B27:B28"/>
    <mergeCell ref="C27:C28"/>
    <mergeCell ref="T3:V4"/>
    <mergeCell ref="N5:N6"/>
    <mergeCell ref="O5:P5"/>
    <mergeCell ref="Q5:Q6"/>
    <mergeCell ref="R5:S5"/>
    <mergeCell ref="T5:T6"/>
    <mergeCell ref="N4:P4"/>
    <mergeCell ref="Q4:S4"/>
    <mergeCell ref="A10:A11"/>
    <mergeCell ref="B23:B24"/>
    <mergeCell ref="C23:C24"/>
    <mergeCell ref="D23:D24"/>
    <mergeCell ref="B25:B26"/>
    <mergeCell ref="C25:C26"/>
    <mergeCell ref="D25:D26"/>
    <mergeCell ref="D27:D28"/>
    <mergeCell ref="B31:B36"/>
    <mergeCell ref="C31:C36"/>
    <mergeCell ref="E32:E36"/>
    <mergeCell ref="E47:E48"/>
    <mergeCell ref="D31:D36"/>
    <mergeCell ref="B37:B40"/>
    <mergeCell ref="C37:C40"/>
    <mergeCell ref="B43:B45"/>
    <mergeCell ref="C43:C45"/>
    <mergeCell ref="A2:M2"/>
    <mergeCell ref="A3:A5"/>
    <mergeCell ref="B3:B6"/>
    <mergeCell ref="C3:C6"/>
    <mergeCell ref="D3:D6"/>
    <mergeCell ref="E3:E6"/>
    <mergeCell ref="G3:G6"/>
    <mergeCell ref="H3:S3"/>
    <mergeCell ref="H4:J4"/>
    <mergeCell ref="K4:M4"/>
    <mergeCell ref="H5:H6"/>
    <mergeCell ref="I5:J5"/>
    <mergeCell ref="K5:K6"/>
    <mergeCell ref="L5:M5"/>
    <mergeCell ref="B41:B42"/>
    <mergeCell ref="C41:C42"/>
    <mergeCell ref="D41:D42"/>
    <mergeCell ref="B29:B30"/>
    <mergeCell ref="C29:C30"/>
    <mergeCell ref="D29:D30"/>
    <mergeCell ref="D43:D45"/>
    <mergeCell ref="D37:D40"/>
    <mergeCell ref="U5:V5"/>
    <mergeCell ref="B8:B9"/>
    <mergeCell ref="C8:C9"/>
    <mergeCell ref="D8:D9"/>
    <mergeCell ref="B10:B22"/>
    <mergeCell ref="C10:C22"/>
    <mergeCell ref="D10:D22"/>
    <mergeCell ref="E11:E22"/>
    <mergeCell ref="B51:B52"/>
    <mergeCell ref="C51:C52"/>
    <mergeCell ref="D51:D52"/>
    <mergeCell ref="B53:B54"/>
    <mergeCell ref="C53:C54"/>
    <mergeCell ref="D53:D54"/>
    <mergeCell ref="B46:B48"/>
    <mergeCell ref="C46:C48"/>
    <mergeCell ref="D46:D48"/>
    <mergeCell ref="B49:B50"/>
    <mergeCell ref="C49:C50"/>
    <mergeCell ref="D49:D50"/>
    <mergeCell ref="E61:E62"/>
    <mergeCell ref="A63:A64"/>
    <mergeCell ref="B63:B64"/>
    <mergeCell ref="C63:C64"/>
    <mergeCell ref="D63:D64"/>
    <mergeCell ref="B55:B57"/>
    <mergeCell ref="C55:C57"/>
    <mergeCell ref="D55:D57"/>
    <mergeCell ref="B58:B59"/>
    <mergeCell ref="C58:C59"/>
    <mergeCell ref="D58:D59"/>
    <mergeCell ref="A65:A66"/>
    <mergeCell ref="B65:B66"/>
    <mergeCell ref="C65:C66"/>
    <mergeCell ref="D65:D66"/>
    <mergeCell ref="B67:B68"/>
    <mergeCell ref="C67:C68"/>
    <mergeCell ref="D67:D68"/>
    <mergeCell ref="B60:B62"/>
    <mergeCell ref="C60:C62"/>
    <mergeCell ref="D60:D62"/>
    <mergeCell ref="B73:B74"/>
    <mergeCell ref="C73:C74"/>
    <mergeCell ref="D73:D74"/>
    <mergeCell ref="B75:B76"/>
    <mergeCell ref="C75:C76"/>
    <mergeCell ref="D75:D76"/>
    <mergeCell ref="B69:B70"/>
    <mergeCell ref="C69:C70"/>
    <mergeCell ref="D69:D70"/>
    <mergeCell ref="B71:B72"/>
    <mergeCell ref="C71:C72"/>
    <mergeCell ref="D71:D72"/>
    <mergeCell ref="B81:B82"/>
    <mergeCell ref="C81:C82"/>
    <mergeCell ref="D81:D82"/>
    <mergeCell ref="B77:B78"/>
    <mergeCell ref="C77:C78"/>
    <mergeCell ref="D77:D78"/>
    <mergeCell ref="B79:B80"/>
    <mergeCell ref="C79:C80"/>
    <mergeCell ref="D79:D80"/>
    <mergeCell ref="E92:E94"/>
    <mergeCell ref="B85:B86"/>
    <mergeCell ref="C85:C86"/>
    <mergeCell ref="D85:D86"/>
    <mergeCell ref="B83:B84"/>
    <mergeCell ref="C83:C84"/>
    <mergeCell ref="D83:D84"/>
    <mergeCell ref="E88:E90"/>
    <mergeCell ref="A87:A90"/>
    <mergeCell ref="B87:B90"/>
    <mergeCell ref="C87:C90"/>
    <mergeCell ref="D87:D90"/>
    <mergeCell ref="B91:B94"/>
    <mergeCell ref="C91:C94"/>
    <mergeCell ref="D91:D94"/>
  </mergeCells>
  <printOptions horizontalCentered="1"/>
  <pageMargins left="0.39370078740157483" right="0.39370078740157483" top="1.1811023622047245" bottom="0.55118110236220474" header="0.27559055118110237" footer="0.27559055118110237"/>
  <pageSetup paperSize="9" scale="36" firstPageNumber="9" fitToHeight="0" orientation="landscape" useFirstPageNumber="1"/>
  <headerFooter scaleWithDoc="0">
    <oddHeader>&amp;C&amp;P</oddHeader>
  </headerFooter>
  <rowBreaks count="5" manualBreakCount="5">
    <brk id="30" max="21" man="1"/>
    <brk id="42" max="21" man="1"/>
    <brk id="59" max="21" man="1"/>
    <brk id="72" max="21" man="1"/>
    <brk id="86" max="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/>
  </sheetPr>
  <dimension ref="A1:U416"/>
  <sheetViews>
    <sheetView view="pageBreakPreview" topLeftCell="A163" zoomScale="30" zoomScaleNormal="85" zoomScaleSheetLayoutView="30" workbookViewId="0">
      <selection activeCell="B23" sqref="B23:B35"/>
    </sheetView>
  </sheetViews>
  <sheetFormatPr baseColWidth="10" defaultRowHeight="33"/>
  <cols>
    <col min="1" max="1" width="48.5" style="28" customWidth="1"/>
    <col min="2" max="2" width="53.5" style="28" customWidth="1"/>
    <col min="3" max="3" width="130.33203125" style="28" customWidth="1"/>
    <col min="4" max="4" width="24.6640625" style="28" bestFit="1" customWidth="1"/>
    <col min="5" max="5" width="29.5" style="28" customWidth="1"/>
    <col min="6" max="6" width="28.1640625" style="28" customWidth="1"/>
    <col min="7" max="7" width="24.6640625" style="28" bestFit="1" customWidth="1"/>
    <col min="8" max="8" width="29.5" style="28" customWidth="1"/>
    <col min="9" max="9" width="28.5" style="28" customWidth="1"/>
    <col min="10" max="10" width="27.5" style="28" bestFit="1" customWidth="1"/>
    <col min="11" max="11" width="29.5" style="28" customWidth="1"/>
    <col min="12" max="12" width="28.5" style="28" customWidth="1"/>
    <col min="13" max="13" width="24.6640625" style="28" bestFit="1" customWidth="1"/>
    <col min="14" max="14" width="29.5" style="28" customWidth="1"/>
    <col min="15" max="15" width="26.6640625" style="28" customWidth="1"/>
    <col min="16" max="256" width="8.83203125" customWidth="1"/>
  </cols>
  <sheetData>
    <row r="1" spans="1:2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 t="s">
        <v>45</v>
      </c>
    </row>
    <row r="2" spans="1:2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21" s="2" customFormat="1" ht="125.25" customHeight="1">
      <c r="A3" s="513" t="s">
        <v>189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</row>
    <row r="4" spans="1:21">
      <c r="A4" s="32"/>
      <c r="B4" s="33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21" s="5" customFormat="1" ht="68.25" customHeight="1">
      <c r="A5" s="498" t="s">
        <v>3</v>
      </c>
      <c r="B5" s="498" t="s">
        <v>23</v>
      </c>
      <c r="C5" s="499" t="s">
        <v>57</v>
      </c>
      <c r="D5" s="498" t="s">
        <v>44</v>
      </c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</row>
    <row r="6" spans="1:21" s="5" customFormat="1" ht="223.5" customHeight="1">
      <c r="A6" s="498"/>
      <c r="B6" s="498"/>
      <c r="C6" s="499"/>
      <c r="D6" s="499" t="s">
        <v>52</v>
      </c>
      <c r="E6" s="499"/>
      <c r="F6" s="499"/>
      <c r="G6" s="499" t="s">
        <v>71</v>
      </c>
      <c r="H6" s="499"/>
      <c r="I6" s="499"/>
      <c r="J6" s="498" t="s">
        <v>72</v>
      </c>
      <c r="K6" s="498"/>
      <c r="L6" s="498"/>
      <c r="M6" s="498" t="s">
        <v>47</v>
      </c>
      <c r="N6" s="498"/>
      <c r="O6" s="498"/>
    </row>
    <row r="7" spans="1:21" s="5" customFormat="1" ht="74.25" customHeight="1">
      <c r="A7" s="498"/>
      <c r="B7" s="498"/>
      <c r="C7" s="499"/>
      <c r="D7" s="499" t="s">
        <v>1</v>
      </c>
      <c r="E7" s="499" t="s">
        <v>43</v>
      </c>
      <c r="F7" s="499"/>
      <c r="G7" s="499" t="s">
        <v>1</v>
      </c>
      <c r="H7" s="499" t="s">
        <v>43</v>
      </c>
      <c r="I7" s="499"/>
      <c r="J7" s="499" t="s">
        <v>1</v>
      </c>
      <c r="K7" s="499" t="s">
        <v>43</v>
      </c>
      <c r="L7" s="499"/>
      <c r="M7" s="499" t="s">
        <v>1</v>
      </c>
      <c r="N7" s="499" t="s">
        <v>43</v>
      </c>
      <c r="O7" s="499"/>
    </row>
    <row r="8" spans="1:21" s="2" customFormat="1" ht="87.75" customHeight="1">
      <c r="A8" s="498"/>
      <c r="B8" s="498"/>
      <c r="C8" s="499"/>
      <c r="D8" s="499"/>
      <c r="E8" s="39" t="s">
        <v>41</v>
      </c>
      <c r="F8" s="39" t="s">
        <v>4</v>
      </c>
      <c r="G8" s="499"/>
      <c r="H8" s="39" t="s">
        <v>41</v>
      </c>
      <c r="I8" s="39" t="s">
        <v>4</v>
      </c>
      <c r="J8" s="499"/>
      <c r="K8" s="39" t="s">
        <v>41</v>
      </c>
      <c r="L8" s="39" t="s">
        <v>4</v>
      </c>
      <c r="M8" s="499"/>
      <c r="N8" s="39" t="s">
        <v>41</v>
      </c>
      <c r="O8" s="39" t="s">
        <v>4</v>
      </c>
    </row>
    <row r="9" spans="1:21" s="3" customFormat="1">
      <c r="A9" s="213">
        <v>1</v>
      </c>
      <c r="B9" s="212">
        <v>2</v>
      </c>
      <c r="C9" s="39">
        <v>3</v>
      </c>
      <c r="D9" s="39">
        <v>4</v>
      </c>
      <c r="E9" s="39">
        <v>5</v>
      </c>
      <c r="F9" s="39">
        <v>6</v>
      </c>
      <c r="G9" s="39">
        <v>7</v>
      </c>
      <c r="H9" s="39">
        <v>8</v>
      </c>
      <c r="I9" s="39">
        <v>9</v>
      </c>
      <c r="J9" s="39">
        <v>10</v>
      </c>
      <c r="K9" s="39">
        <v>11</v>
      </c>
      <c r="L9" s="39">
        <v>12</v>
      </c>
      <c r="M9" s="39">
        <v>13</v>
      </c>
      <c r="N9" s="39">
        <v>14</v>
      </c>
      <c r="O9" s="39">
        <v>15</v>
      </c>
    </row>
    <row r="10" spans="1:21" s="3" customFormat="1" ht="34">
      <c r="A10" s="514" t="s">
        <v>7</v>
      </c>
      <c r="B10" s="514" t="s">
        <v>268</v>
      </c>
      <c r="C10" s="209" t="s">
        <v>58</v>
      </c>
      <c r="D10" s="287">
        <f>D22</f>
        <v>112802</v>
      </c>
      <c r="E10" s="287">
        <f t="shared" ref="E10:O10" si="0">E22</f>
        <v>80100</v>
      </c>
      <c r="F10" s="287">
        <f t="shared" si="0"/>
        <v>32702</v>
      </c>
      <c r="G10" s="287">
        <f t="shared" si="0"/>
        <v>112802</v>
      </c>
      <c r="H10" s="287">
        <f t="shared" si="0"/>
        <v>80100</v>
      </c>
      <c r="I10" s="287">
        <f t="shared" si="0"/>
        <v>32702</v>
      </c>
      <c r="J10" s="287">
        <f t="shared" si="0"/>
        <v>112802</v>
      </c>
      <c r="K10" s="287">
        <f t="shared" si="0"/>
        <v>80100</v>
      </c>
      <c r="L10" s="287">
        <f t="shared" si="0"/>
        <v>32702</v>
      </c>
      <c r="M10" s="287">
        <f t="shared" si="0"/>
        <v>112453.75999999999</v>
      </c>
      <c r="N10" s="287">
        <f t="shared" si="0"/>
        <v>80100</v>
      </c>
      <c r="O10" s="287">
        <f t="shared" si="0"/>
        <v>32353.759999999998</v>
      </c>
    </row>
    <row r="11" spans="1:21" s="3" customFormat="1" ht="34">
      <c r="A11" s="515"/>
      <c r="B11" s="515"/>
      <c r="C11" s="209" t="s">
        <v>28</v>
      </c>
      <c r="D11" s="250"/>
      <c r="E11" s="250"/>
      <c r="F11" s="250"/>
      <c r="G11" s="250"/>
      <c r="H11" s="250"/>
      <c r="I11" s="250"/>
      <c r="J11" s="266"/>
      <c r="K11" s="267"/>
      <c r="L11" s="266"/>
      <c r="M11" s="266"/>
      <c r="N11" s="266"/>
      <c r="O11" s="266"/>
    </row>
    <row r="12" spans="1:21" s="3" customFormat="1" ht="34">
      <c r="A12" s="515"/>
      <c r="B12" s="515"/>
      <c r="C12" s="209" t="s">
        <v>27</v>
      </c>
      <c r="D12" s="250"/>
      <c r="E12" s="250"/>
      <c r="F12" s="249"/>
      <c r="G12" s="249"/>
      <c r="H12" s="250"/>
      <c r="I12" s="249"/>
      <c r="J12" s="266"/>
      <c r="K12" s="267"/>
      <c r="L12" s="266"/>
      <c r="M12" s="266"/>
      <c r="N12" s="266"/>
      <c r="O12" s="266"/>
    </row>
    <row r="13" spans="1:21" s="3" customFormat="1" ht="108.75" customHeight="1">
      <c r="A13" s="515"/>
      <c r="B13" s="515"/>
      <c r="C13" s="209" t="s">
        <v>33</v>
      </c>
      <c r="D13" s="250"/>
      <c r="E13" s="250"/>
      <c r="F13" s="250"/>
      <c r="G13" s="250"/>
      <c r="H13" s="250"/>
      <c r="I13" s="250"/>
      <c r="J13" s="266"/>
      <c r="K13" s="267"/>
      <c r="L13" s="266"/>
      <c r="M13" s="266"/>
      <c r="N13" s="266"/>
      <c r="O13" s="266"/>
    </row>
    <row r="14" spans="1:21" s="3" customFormat="1" ht="108.75" customHeight="1">
      <c r="A14" s="515"/>
      <c r="B14" s="515"/>
      <c r="C14" s="210" t="s">
        <v>39</v>
      </c>
      <c r="D14" s="250"/>
      <c r="E14" s="250"/>
      <c r="F14" s="250"/>
      <c r="G14" s="250"/>
      <c r="H14" s="250"/>
      <c r="I14" s="250"/>
      <c r="J14" s="266"/>
      <c r="K14" s="267"/>
      <c r="L14" s="266"/>
      <c r="M14" s="266"/>
      <c r="N14" s="266"/>
      <c r="O14" s="266"/>
    </row>
    <row r="15" spans="1:21" s="3" customFormat="1" ht="108.75" customHeight="1">
      <c r="A15" s="515"/>
      <c r="B15" s="515"/>
      <c r="C15" s="210" t="s">
        <v>40</v>
      </c>
      <c r="D15" s="250"/>
      <c r="E15" s="250"/>
      <c r="F15" s="250"/>
      <c r="G15" s="250"/>
      <c r="H15" s="250"/>
      <c r="I15" s="250"/>
      <c r="J15" s="266"/>
      <c r="K15" s="267"/>
      <c r="L15" s="266"/>
      <c r="M15" s="266"/>
      <c r="N15" s="266"/>
      <c r="O15" s="266"/>
    </row>
    <row r="16" spans="1:21" s="3" customFormat="1" ht="108.75" customHeight="1">
      <c r="A16" s="515"/>
      <c r="B16" s="515"/>
      <c r="C16" s="228" t="s">
        <v>34</v>
      </c>
      <c r="D16" s="250"/>
      <c r="E16" s="250"/>
      <c r="F16" s="250"/>
      <c r="G16" s="250"/>
      <c r="H16" s="250"/>
      <c r="I16" s="250"/>
      <c r="J16" s="266"/>
      <c r="K16" s="267"/>
      <c r="L16" s="266"/>
      <c r="M16" s="266"/>
      <c r="N16" s="266"/>
      <c r="O16" s="266"/>
    </row>
    <row r="17" spans="1:15" s="3" customFormat="1" ht="108.75" customHeight="1">
      <c r="A17" s="515"/>
      <c r="B17" s="515"/>
      <c r="C17" s="210" t="s">
        <v>35</v>
      </c>
      <c r="D17" s="250"/>
      <c r="E17" s="250"/>
      <c r="F17" s="250"/>
      <c r="G17" s="250"/>
      <c r="H17" s="250"/>
      <c r="I17" s="250"/>
      <c r="J17" s="266"/>
      <c r="K17" s="267"/>
      <c r="L17" s="266"/>
      <c r="M17" s="266"/>
      <c r="N17" s="266"/>
      <c r="O17" s="266"/>
    </row>
    <row r="18" spans="1:15" s="3" customFormat="1" ht="108.75" customHeight="1">
      <c r="A18" s="515"/>
      <c r="B18" s="515"/>
      <c r="C18" s="211" t="s">
        <v>36</v>
      </c>
      <c r="D18" s="250"/>
      <c r="E18" s="250"/>
      <c r="F18" s="250"/>
      <c r="G18" s="250"/>
      <c r="H18" s="250"/>
      <c r="I18" s="250"/>
      <c r="J18" s="266"/>
      <c r="K18" s="267"/>
      <c r="L18" s="266"/>
      <c r="M18" s="266"/>
      <c r="N18" s="266"/>
      <c r="O18" s="266"/>
    </row>
    <row r="19" spans="1:15" s="3" customFormat="1" ht="108.75" customHeight="1">
      <c r="A19" s="515"/>
      <c r="B19" s="515"/>
      <c r="C19" s="210" t="s">
        <v>37</v>
      </c>
      <c r="D19" s="250"/>
      <c r="E19" s="250"/>
      <c r="F19" s="250"/>
      <c r="G19" s="250"/>
      <c r="H19" s="250"/>
      <c r="I19" s="250"/>
      <c r="J19" s="266"/>
      <c r="K19" s="267"/>
      <c r="L19" s="266"/>
      <c r="M19" s="266"/>
      <c r="N19" s="266"/>
      <c r="O19" s="266"/>
    </row>
    <row r="20" spans="1:15" s="3" customFormat="1" ht="108.75" customHeight="1">
      <c r="A20" s="515"/>
      <c r="B20" s="515"/>
      <c r="C20" s="209" t="s">
        <v>38</v>
      </c>
      <c r="D20" s="250"/>
      <c r="E20" s="250"/>
      <c r="F20" s="250"/>
      <c r="G20" s="250"/>
      <c r="H20" s="250"/>
      <c r="I20" s="250"/>
      <c r="J20" s="266"/>
      <c r="K20" s="267"/>
      <c r="L20" s="266"/>
      <c r="M20" s="266"/>
      <c r="N20" s="266"/>
      <c r="O20" s="266"/>
    </row>
    <row r="21" spans="1:15" s="3" customFormat="1" ht="34">
      <c r="A21" s="515"/>
      <c r="B21" s="515"/>
      <c r="C21" s="209" t="s">
        <v>26</v>
      </c>
      <c r="D21" s="250"/>
      <c r="E21" s="250"/>
      <c r="F21" s="250"/>
      <c r="G21" s="250"/>
      <c r="H21" s="250"/>
      <c r="I21" s="250"/>
      <c r="J21" s="266"/>
      <c r="K21" s="267"/>
      <c r="L21" s="266"/>
      <c r="M21" s="266"/>
      <c r="N21" s="266"/>
      <c r="O21" s="266"/>
    </row>
    <row r="22" spans="1:15" s="3" customFormat="1" ht="34">
      <c r="A22" s="516"/>
      <c r="B22" s="516"/>
      <c r="C22" s="209" t="s">
        <v>25</v>
      </c>
      <c r="D22" s="250">
        <f t="shared" ref="D22:O22" si="1">D23+D231+D387</f>
        <v>112802</v>
      </c>
      <c r="E22" s="250">
        <f t="shared" si="1"/>
        <v>80100</v>
      </c>
      <c r="F22" s="250">
        <f t="shared" si="1"/>
        <v>32702</v>
      </c>
      <c r="G22" s="250">
        <f t="shared" si="1"/>
        <v>112802</v>
      </c>
      <c r="H22" s="250">
        <f t="shared" si="1"/>
        <v>80100</v>
      </c>
      <c r="I22" s="250">
        <f t="shared" si="1"/>
        <v>32702</v>
      </c>
      <c r="J22" s="250">
        <f t="shared" si="1"/>
        <v>112802</v>
      </c>
      <c r="K22" s="250">
        <f t="shared" si="1"/>
        <v>80100</v>
      </c>
      <c r="L22" s="250">
        <f t="shared" si="1"/>
        <v>32702</v>
      </c>
      <c r="M22" s="250">
        <f t="shared" si="1"/>
        <v>112453.75999999999</v>
      </c>
      <c r="N22" s="250">
        <f t="shared" si="1"/>
        <v>80100</v>
      </c>
      <c r="O22" s="250">
        <f t="shared" si="1"/>
        <v>32353.759999999998</v>
      </c>
    </row>
    <row r="23" spans="1:15" s="215" customFormat="1" ht="34">
      <c r="A23" s="207" t="s">
        <v>11</v>
      </c>
      <c r="B23" s="500" t="s">
        <v>166</v>
      </c>
      <c r="C23" s="214" t="s">
        <v>58</v>
      </c>
      <c r="D23" s="319">
        <f>D35</f>
        <v>90400</v>
      </c>
      <c r="E23" s="319">
        <f t="shared" ref="E23:O23" si="2">E35</f>
        <v>80100</v>
      </c>
      <c r="F23" s="319">
        <f t="shared" si="2"/>
        <v>10300</v>
      </c>
      <c r="G23" s="319">
        <f t="shared" si="2"/>
        <v>90400</v>
      </c>
      <c r="H23" s="319">
        <f t="shared" si="2"/>
        <v>80100</v>
      </c>
      <c r="I23" s="319">
        <f t="shared" si="2"/>
        <v>10300</v>
      </c>
      <c r="J23" s="319">
        <f t="shared" si="2"/>
        <v>90400</v>
      </c>
      <c r="K23" s="319">
        <f t="shared" si="2"/>
        <v>80100</v>
      </c>
      <c r="L23" s="319">
        <f t="shared" si="2"/>
        <v>10300</v>
      </c>
      <c r="M23" s="319">
        <f t="shared" si="2"/>
        <v>90289</v>
      </c>
      <c r="N23" s="319">
        <f t="shared" si="2"/>
        <v>80100</v>
      </c>
      <c r="O23" s="319">
        <f t="shared" si="2"/>
        <v>10189</v>
      </c>
    </row>
    <row r="24" spans="1:15" s="215" customFormat="1" ht="34">
      <c r="A24" s="208"/>
      <c r="B24" s="501"/>
      <c r="C24" s="214" t="s">
        <v>28</v>
      </c>
      <c r="D24" s="320"/>
      <c r="E24" s="320"/>
      <c r="F24" s="320"/>
      <c r="G24" s="320"/>
      <c r="H24" s="320"/>
      <c r="I24" s="320"/>
      <c r="J24" s="321"/>
      <c r="K24" s="322"/>
      <c r="L24" s="321"/>
      <c r="M24" s="321"/>
      <c r="N24" s="321"/>
      <c r="O24" s="321"/>
    </row>
    <row r="25" spans="1:15" s="215" customFormat="1" ht="34">
      <c r="A25" s="208"/>
      <c r="B25" s="501"/>
      <c r="C25" s="214" t="s">
        <v>27</v>
      </c>
      <c r="D25" s="320"/>
      <c r="E25" s="320"/>
      <c r="F25" s="323"/>
      <c r="G25" s="323"/>
      <c r="H25" s="323"/>
      <c r="I25" s="323"/>
      <c r="J25" s="321"/>
      <c r="K25" s="321"/>
      <c r="L25" s="321"/>
      <c r="M25" s="321"/>
      <c r="N25" s="321"/>
      <c r="O25" s="321"/>
    </row>
    <row r="26" spans="1:15" s="215" customFormat="1" ht="102">
      <c r="A26" s="208"/>
      <c r="B26" s="501"/>
      <c r="C26" s="214" t="s">
        <v>33</v>
      </c>
      <c r="D26" s="320"/>
      <c r="E26" s="320"/>
      <c r="F26" s="320"/>
      <c r="G26" s="320"/>
      <c r="H26" s="320"/>
      <c r="I26" s="320"/>
      <c r="J26" s="321"/>
      <c r="K26" s="322"/>
      <c r="L26" s="321"/>
      <c r="M26" s="321"/>
      <c r="N26" s="321"/>
      <c r="O26" s="321"/>
    </row>
    <row r="27" spans="1:15" s="215" customFormat="1" ht="68">
      <c r="A27" s="208"/>
      <c r="B27" s="501"/>
      <c r="C27" s="216" t="s">
        <v>39</v>
      </c>
      <c r="D27" s="320"/>
      <c r="E27" s="320"/>
      <c r="F27" s="320"/>
      <c r="G27" s="320"/>
      <c r="H27" s="320"/>
      <c r="I27" s="320"/>
      <c r="J27" s="321"/>
      <c r="K27" s="322"/>
      <c r="L27" s="321"/>
      <c r="M27" s="321"/>
      <c r="N27" s="321"/>
      <c r="O27" s="321"/>
    </row>
    <row r="28" spans="1:15" s="215" customFormat="1" ht="68">
      <c r="A28" s="208"/>
      <c r="B28" s="501"/>
      <c r="C28" s="216" t="s">
        <v>40</v>
      </c>
      <c r="D28" s="320"/>
      <c r="E28" s="320"/>
      <c r="F28" s="320"/>
      <c r="G28" s="320"/>
      <c r="H28" s="320"/>
      <c r="I28" s="320"/>
      <c r="J28" s="321"/>
      <c r="K28" s="322"/>
      <c r="L28" s="321"/>
      <c r="M28" s="321"/>
      <c r="N28" s="321"/>
      <c r="O28" s="321"/>
    </row>
    <row r="29" spans="1:15" s="215" customFormat="1" ht="68">
      <c r="A29" s="208"/>
      <c r="B29" s="501"/>
      <c r="C29" s="216" t="s">
        <v>34</v>
      </c>
      <c r="D29" s="320"/>
      <c r="E29" s="320"/>
      <c r="F29" s="320"/>
      <c r="G29" s="320"/>
      <c r="H29" s="320"/>
      <c r="I29" s="320"/>
      <c r="J29" s="321"/>
      <c r="K29" s="322"/>
      <c r="L29" s="321"/>
      <c r="M29" s="321"/>
      <c r="N29" s="321"/>
      <c r="O29" s="321"/>
    </row>
    <row r="30" spans="1:15" s="215" customFormat="1" ht="68">
      <c r="A30" s="208"/>
      <c r="B30" s="501"/>
      <c r="C30" s="216" t="s">
        <v>35</v>
      </c>
      <c r="D30" s="320"/>
      <c r="E30" s="320"/>
      <c r="F30" s="320"/>
      <c r="G30" s="320"/>
      <c r="H30" s="320"/>
      <c r="I30" s="320"/>
      <c r="J30" s="321"/>
      <c r="K30" s="322"/>
      <c r="L30" s="321"/>
      <c r="M30" s="321"/>
      <c r="N30" s="321"/>
      <c r="O30" s="321"/>
    </row>
    <row r="31" spans="1:15" s="215" customFormat="1" ht="68">
      <c r="A31" s="217"/>
      <c r="B31" s="501"/>
      <c r="C31" s="218" t="s">
        <v>36</v>
      </c>
      <c r="D31" s="320"/>
      <c r="E31" s="320"/>
      <c r="F31" s="320"/>
      <c r="G31" s="320"/>
      <c r="H31" s="320"/>
      <c r="I31" s="320"/>
      <c r="J31" s="321"/>
      <c r="K31" s="322"/>
      <c r="L31" s="321"/>
      <c r="M31" s="321"/>
      <c r="N31" s="321"/>
      <c r="O31" s="321"/>
    </row>
    <row r="32" spans="1:15" s="215" customFormat="1" ht="68">
      <c r="A32" s="217"/>
      <c r="B32" s="501"/>
      <c r="C32" s="216" t="s">
        <v>37</v>
      </c>
      <c r="D32" s="320"/>
      <c r="E32" s="320"/>
      <c r="F32" s="320"/>
      <c r="G32" s="320"/>
      <c r="H32" s="320"/>
      <c r="I32" s="320"/>
      <c r="J32" s="321"/>
      <c r="K32" s="322"/>
      <c r="L32" s="321"/>
      <c r="M32" s="321"/>
      <c r="N32" s="321"/>
      <c r="O32" s="321"/>
    </row>
    <row r="33" spans="1:15" s="215" customFormat="1" ht="102">
      <c r="A33" s="217"/>
      <c r="B33" s="501"/>
      <c r="C33" s="214" t="s">
        <v>38</v>
      </c>
      <c r="D33" s="320"/>
      <c r="E33" s="320"/>
      <c r="F33" s="320"/>
      <c r="G33" s="320"/>
      <c r="H33" s="320"/>
      <c r="I33" s="320"/>
      <c r="J33" s="321"/>
      <c r="K33" s="322"/>
      <c r="L33" s="321"/>
      <c r="M33" s="321"/>
      <c r="N33" s="321"/>
      <c r="O33" s="321"/>
    </row>
    <row r="34" spans="1:15" s="215" customFormat="1" ht="34">
      <c r="A34" s="217"/>
      <c r="B34" s="501"/>
      <c r="C34" s="214" t="s">
        <v>26</v>
      </c>
      <c r="D34" s="320"/>
      <c r="E34" s="320"/>
      <c r="F34" s="320"/>
      <c r="G34" s="320"/>
      <c r="H34" s="320"/>
      <c r="I34" s="320"/>
      <c r="J34" s="321"/>
      <c r="K34" s="322"/>
      <c r="L34" s="321"/>
      <c r="M34" s="321"/>
      <c r="N34" s="321"/>
      <c r="O34" s="321"/>
    </row>
    <row r="35" spans="1:15" s="215" customFormat="1" ht="34">
      <c r="A35" s="217"/>
      <c r="B35" s="502"/>
      <c r="C35" s="214" t="s">
        <v>25</v>
      </c>
      <c r="D35" s="320">
        <f>D36+D88+D153+D192+D205+D218</f>
        <v>90400</v>
      </c>
      <c r="E35" s="320">
        <f t="shared" ref="E35:O35" si="3">E36+E88+E153+E192+E205+E218</f>
        <v>80100</v>
      </c>
      <c r="F35" s="320">
        <f t="shared" si="3"/>
        <v>10300</v>
      </c>
      <c r="G35" s="320">
        <f t="shared" si="3"/>
        <v>90400</v>
      </c>
      <c r="H35" s="320">
        <f t="shared" si="3"/>
        <v>80100</v>
      </c>
      <c r="I35" s="320">
        <f t="shared" si="3"/>
        <v>10300</v>
      </c>
      <c r="J35" s="320">
        <f t="shared" si="3"/>
        <v>90400</v>
      </c>
      <c r="K35" s="320">
        <f t="shared" si="3"/>
        <v>80100</v>
      </c>
      <c r="L35" s="320">
        <f t="shared" si="3"/>
        <v>10300</v>
      </c>
      <c r="M35" s="320">
        <f t="shared" si="3"/>
        <v>90289</v>
      </c>
      <c r="N35" s="320">
        <f t="shared" si="3"/>
        <v>80100</v>
      </c>
      <c r="O35" s="320">
        <f t="shared" si="3"/>
        <v>10189</v>
      </c>
    </row>
    <row r="36" spans="1:15" s="3" customFormat="1" ht="68">
      <c r="A36" s="222" t="s">
        <v>17</v>
      </c>
      <c r="B36" s="506" t="s">
        <v>113</v>
      </c>
      <c r="C36" s="223" t="s">
        <v>58</v>
      </c>
      <c r="D36" s="327">
        <f>D48</f>
        <v>400</v>
      </c>
      <c r="E36" s="327">
        <f t="shared" ref="E36:O36" si="4">E48</f>
        <v>0</v>
      </c>
      <c r="F36" s="327">
        <f t="shared" si="4"/>
        <v>400</v>
      </c>
      <c r="G36" s="327">
        <f t="shared" si="4"/>
        <v>400</v>
      </c>
      <c r="H36" s="327">
        <f t="shared" si="4"/>
        <v>0</v>
      </c>
      <c r="I36" s="327">
        <f t="shared" si="4"/>
        <v>400</v>
      </c>
      <c r="J36" s="327">
        <f t="shared" si="4"/>
        <v>400</v>
      </c>
      <c r="K36" s="327">
        <f t="shared" si="4"/>
        <v>0</v>
      </c>
      <c r="L36" s="327">
        <f t="shared" si="4"/>
        <v>400</v>
      </c>
      <c r="M36" s="327">
        <f t="shared" si="4"/>
        <v>290</v>
      </c>
      <c r="N36" s="327">
        <f t="shared" si="4"/>
        <v>0</v>
      </c>
      <c r="O36" s="327">
        <f t="shared" si="4"/>
        <v>290</v>
      </c>
    </row>
    <row r="37" spans="1:15" s="3" customFormat="1" ht="34">
      <c r="A37" s="224"/>
      <c r="B37" s="507"/>
      <c r="C37" s="223" t="s">
        <v>28</v>
      </c>
      <c r="D37" s="328"/>
      <c r="E37" s="328"/>
      <c r="F37" s="328"/>
      <c r="G37" s="328"/>
      <c r="H37" s="328"/>
      <c r="I37" s="328"/>
      <c r="J37" s="331"/>
      <c r="K37" s="331"/>
      <c r="L37" s="331"/>
      <c r="M37" s="331"/>
      <c r="N37" s="331"/>
      <c r="O37" s="331"/>
    </row>
    <row r="38" spans="1:15" s="3" customFormat="1" ht="34">
      <c r="A38" s="224"/>
      <c r="B38" s="507"/>
      <c r="C38" s="223" t="s">
        <v>27</v>
      </c>
      <c r="D38" s="328"/>
      <c r="E38" s="328"/>
      <c r="F38" s="332"/>
      <c r="G38" s="332"/>
      <c r="H38" s="332"/>
      <c r="I38" s="332"/>
      <c r="J38" s="331"/>
      <c r="K38" s="331"/>
      <c r="L38" s="331"/>
      <c r="M38" s="331"/>
      <c r="N38" s="331"/>
      <c r="O38" s="331"/>
    </row>
    <row r="39" spans="1:15" s="3" customFormat="1" ht="102">
      <c r="A39" s="224"/>
      <c r="B39" s="507"/>
      <c r="C39" s="223" t="s">
        <v>33</v>
      </c>
      <c r="D39" s="328"/>
      <c r="E39" s="328"/>
      <c r="F39" s="328"/>
      <c r="G39" s="328"/>
      <c r="H39" s="328"/>
      <c r="I39" s="328"/>
      <c r="J39" s="331"/>
      <c r="K39" s="331"/>
      <c r="L39" s="331"/>
      <c r="M39" s="331"/>
      <c r="N39" s="331"/>
      <c r="O39" s="331"/>
    </row>
    <row r="40" spans="1:15" s="3" customFormat="1" ht="68">
      <c r="A40" s="224"/>
      <c r="B40" s="507"/>
      <c r="C40" s="225" t="s">
        <v>39</v>
      </c>
      <c r="D40" s="328"/>
      <c r="E40" s="328"/>
      <c r="F40" s="328"/>
      <c r="G40" s="328"/>
      <c r="H40" s="328"/>
      <c r="I40" s="328"/>
      <c r="J40" s="331"/>
      <c r="K40" s="331"/>
      <c r="L40" s="331"/>
      <c r="M40" s="331"/>
      <c r="N40" s="331"/>
      <c r="O40" s="331"/>
    </row>
    <row r="41" spans="1:15" s="3" customFormat="1" ht="81.75" customHeight="1">
      <c r="A41" s="224"/>
      <c r="B41" s="507"/>
      <c r="C41" s="226" t="s">
        <v>40</v>
      </c>
      <c r="D41" s="328"/>
      <c r="E41" s="328"/>
      <c r="F41" s="328"/>
      <c r="G41" s="328"/>
      <c r="H41" s="328"/>
      <c r="I41" s="328"/>
      <c r="J41" s="331"/>
      <c r="K41" s="331"/>
      <c r="L41" s="331"/>
      <c r="M41" s="331"/>
      <c r="N41" s="331"/>
      <c r="O41" s="331"/>
    </row>
    <row r="42" spans="1:15" s="3" customFormat="1" ht="68">
      <c r="A42" s="224"/>
      <c r="B42" s="507"/>
      <c r="C42" s="225" t="s">
        <v>34</v>
      </c>
      <c r="D42" s="328"/>
      <c r="E42" s="328"/>
      <c r="F42" s="328"/>
      <c r="G42" s="328"/>
      <c r="H42" s="328"/>
      <c r="I42" s="328"/>
      <c r="J42" s="331"/>
      <c r="K42" s="331"/>
      <c r="L42" s="331"/>
      <c r="M42" s="331"/>
      <c r="N42" s="331"/>
      <c r="O42" s="331"/>
    </row>
    <row r="43" spans="1:15" s="3" customFormat="1" ht="77.25" customHeight="1">
      <c r="A43" s="224"/>
      <c r="B43" s="507"/>
      <c r="C43" s="225" t="s">
        <v>35</v>
      </c>
      <c r="D43" s="328"/>
      <c r="E43" s="328"/>
      <c r="F43" s="328"/>
      <c r="G43" s="328"/>
      <c r="H43" s="328"/>
      <c r="I43" s="328"/>
      <c r="J43" s="331"/>
      <c r="K43" s="331"/>
      <c r="L43" s="331"/>
      <c r="M43" s="331"/>
      <c r="N43" s="331"/>
      <c r="O43" s="331"/>
    </row>
    <row r="44" spans="1:15" s="3" customFormat="1" ht="81.75" customHeight="1">
      <c r="A44" s="224"/>
      <c r="B44" s="507"/>
      <c r="C44" s="225" t="s">
        <v>36</v>
      </c>
      <c r="D44" s="328"/>
      <c r="E44" s="328"/>
      <c r="F44" s="328"/>
      <c r="G44" s="328"/>
      <c r="H44" s="328"/>
      <c r="I44" s="328"/>
      <c r="J44" s="331"/>
      <c r="K44" s="331"/>
      <c r="L44" s="331"/>
      <c r="M44" s="331"/>
      <c r="N44" s="331"/>
      <c r="O44" s="331"/>
    </row>
    <row r="45" spans="1:15" s="3" customFormat="1" ht="76.5" customHeight="1">
      <c r="A45" s="224"/>
      <c r="B45" s="507"/>
      <c r="C45" s="225" t="s">
        <v>37</v>
      </c>
      <c r="D45" s="328"/>
      <c r="E45" s="328"/>
      <c r="F45" s="328"/>
      <c r="G45" s="328"/>
      <c r="H45" s="328"/>
      <c r="I45" s="328"/>
      <c r="J45" s="331"/>
      <c r="K45" s="331"/>
      <c r="L45" s="331"/>
      <c r="M45" s="331"/>
      <c r="N45" s="331"/>
      <c r="O45" s="331"/>
    </row>
    <row r="46" spans="1:15" s="3" customFormat="1" ht="102">
      <c r="A46" s="227"/>
      <c r="B46" s="507"/>
      <c r="C46" s="223" t="s">
        <v>38</v>
      </c>
      <c r="D46" s="328"/>
      <c r="E46" s="328"/>
      <c r="F46" s="328"/>
      <c r="G46" s="328"/>
      <c r="H46" s="328"/>
      <c r="I46" s="328"/>
      <c r="J46" s="331"/>
      <c r="K46" s="331"/>
      <c r="L46" s="331"/>
      <c r="M46" s="331"/>
      <c r="N46" s="331"/>
      <c r="O46" s="331"/>
    </row>
    <row r="47" spans="1:15" s="3" customFormat="1" ht="34">
      <c r="A47" s="227"/>
      <c r="B47" s="507"/>
      <c r="C47" s="223" t="s">
        <v>26</v>
      </c>
      <c r="D47" s="328"/>
      <c r="E47" s="328"/>
      <c r="F47" s="328"/>
      <c r="G47" s="328"/>
      <c r="H47" s="328"/>
      <c r="I47" s="328"/>
      <c r="J47" s="331"/>
      <c r="K47" s="331"/>
      <c r="L47" s="331"/>
      <c r="M47" s="331"/>
      <c r="N47" s="331"/>
      <c r="O47" s="331"/>
    </row>
    <row r="48" spans="1:15" s="3" customFormat="1" ht="34">
      <c r="A48" s="227"/>
      <c r="B48" s="508"/>
      <c r="C48" s="223" t="s">
        <v>25</v>
      </c>
      <c r="D48" s="328">
        <f>D61+D74+D87</f>
        <v>400</v>
      </c>
      <c r="E48" s="328">
        <f t="shared" ref="E48:O48" si="5">E61+E74+E87</f>
        <v>0</v>
      </c>
      <c r="F48" s="328">
        <f t="shared" si="5"/>
        <v>400</v>
      </c>
      <c r="G48" s="328">
        <f t="shared" si="5"/>
        <v>400</v>
      </c>
      <c r="H48" s="328">
        <f t="shared" si="5"/>
        <v>0</v>
      </c>
      <c r="I48" s="328">
        <f t="shared" si="5"/>
        <v>400</v>
      </c>
      <c r="J48" s="328">
        <f t="shared" si="5"/>
        <v>400</v>
      </c>
      <c r="K48" s="328">
        <f t="shared" si="5"/>
        <v>0</v>
      </c>
      <c r="L48" s="328">
        <f t="shared" si="5"/>
        <v>400</v>
      </c>
      <c r="M48" s="328">
        <f t="shared" si="5"/>
        <v>290</v>
      </c>
      <c r="N48" s="328">
        <f t="shared" si="5"/>
        <v>0</v>
      </c>
      <c r="O48" s="328">
        <f t="shared" si="5"/>
        <v>290</v>
      </c>
    </row>
    <row r="49" spans="1:15" s="3" customFormat="1" ht="34">
      <c r="A49" s="517" t="s">
        <v>19</v>
      </c>
      <c r="B49" s="503" t="s">
        <v>331</v>
      </c>
      <c r="C49" s="219" t="s">
        <v>58</v>
      </c>
      <c r="D49" s="251">
        <f>D61</f>
        <v>300</v>
      </c>
      <c r="E49" s="251">
        <f t="shared" ref="E49:O49" si="6">E61</f>
        <v>0</v>
      </c>
      <c r="F49" s="251">
        <f t="shared" si="6"/>
        <v>300</v>
      </c>
      <c r="G49" s="251">
        <f t="shared" si="6"/>
        <v>300</v>
      </c>
      <c r="H49" s="251">
        <f t="shared" si="6"/>
        <v>0</v>
      </c>
      <c r="I49" s="251">
        <f t="shared" si="6"/>
        <v>300</v>
      </c>
      <c r="J49" s="251">
        <f t="shared" si="6"/>
        <v>300</v>
      </c>
      <c r="K49" s="251">
        <f t="shared" si="6"/>
        <v>0</v>
      </c>
      <c r="L49" s="251">
        <f t="shared" si="6"/>
        <v>300</v>
      </c>
      <c r="M49" s="251">
        <f t="shared" si="6"/>
        <v>290</v>
      </c>
      <c r="N49" s="251">
        <f t="shared" si="6"/>
        <v>0</v>
      </c>
      <c r="O49" s="251">
        <f t="shared" si="6"/>
        <v>290</v>
      </c>
    </row>
    <row r="50" spans="1:15" s="3" customFormat="1" ht="34">
      <c r="A50" s="518"/>
      <c r="B50" s="504"/>
      <c r="C50" s="219" t="s">
        <v>28</v>
      </c>
      <c r="D50" s="253"/>
      <c r="E50" s="253"/>
      <c r="F50" s="253"/>
      <c r="G50" s="253"/>
      <c r="H50" s="256"/>
      <c r="I50" s="253"/>
      <c r="J50" s="283"/>
      <c r="K50" s="283"/>
      <c r="L50" s="283"/>
      <c r="M50" s="283"/>
      <c r="N50" s="283"/>
      <c r="O50" s="283"/>
    </row>
    <row r="51" spans="1:15" s="3" customFormat="1" ht="34">
      <c r="A51" s="518"/>
      <c r="B51" s="504"/>
      <c r="C51" s="219" t="s">
        <v>27</v>
      </c>
      <c r="D51" s="253"/>
      <c r="E51" s="253"/>
      <c r="F51" s="284"/>
      <c r="G51" s="284"/>
      <c r="H51" s="283"/>
      <c r="I51" s="284"/>
      <c r="J51" s="283"/>
      <c r="K51" s="283"/>
      <c r="L51" s="283"/>
      <c r="M51" s="283"/>
      <c r="N51" s="283"/>
      <c r="O51" s="283"/>
    </row>
    <row r="52" spans="1:15" s="3" customFormat="1" ht="102">
      <c r="A52" s="518"/>
      <c r="B52" s="504"/>
      <c r="C52" s="220" t="s">
        <v>33</v>
      </c>
      <c r="D52" s="253"/>
      <c r="E52" s="253"/>
      <c r="F52" s="253"/>
      <c r="G52" s="253"/>
      <c r="H52" s="256"/>
      <c r="I52" s="253"/>
      <c r="J52" s="283"/>
      <c r="K52" s="283"/>
      <c r="L52" s="283"/>
      <c r="M52" s="283"/>
      <c r="N52" s="283"/>
      <c r="O52" s="283"/>
    </row>
    <row r="53" spans="1:15" s="3" customFormat="1" ht="68">
      <c r="A53" s="518"/>
      <c r="B53" s="504"/>
      <c r="C53" s="221" t="s">
        <v>39</v>
      </c>
      <c r="D53" s="253"/>
      <c r="E53" s="253"/>
      <c r="F53" s="253"/>
      <c r="G53" s="253"/>
      <c r="H53" s="256"/>
      <c r="I53" s="253"/>
      <c r="J53" s="283"/>
      <c r="K53" s="283"/>
      <c r="L53" s="283"/>
      <c r="M53" s="283"/>
      <c r="N53" s="283"/>
      <c r="O53" s="283"/>
    </row>
    <row r="54" spans="1:15" s="3" customFormat="1" ht="68">
      <c r="A54" s="518"/>
      <c r="B54" s="504"/>
      <c r="C54" s="221" t="s">
        <v>40</v>
      </c>
      <c r="D54" s="253"/>
      <c r="E54" s="253"/>
      <c r="F54" s="253"/>
      <c r="G54" s="253"/>
      <c r="H54" s="256"/>
      <c r="I54" s="253"/>
      <c r="J54" s="283"/>
      <c r="K54" s="283"/>
      <c r="L54" s="283"/>
      <c r="M54" s="283"/>
      <c r="N54" s="283"/>
      <c r="O54" s="283"/>
    </row>
    <row r="55" spans="1:15" s="3" customFormat="1" ht="68">
      <c r="A55" s="518"/>
      <c r="B55" s="504"/>
      <c r="C55" s="221" t="s">
        <v>34</v>
      </c>
      <c r="D55" s="253"/>
      <c r="E55" s="253"/>
      <c r="F55" s="253"/>
      <c r="G55" s="253"/>
      <c r="H55" s="256"/>
      <c r="I55" s="253"/>
      <c r="J55" s="283"/>
      <c r="K55" s="283"/>
      <c r="L55" s="283"/>
      <c r="M55" s="283"/>
      <c r="N55" s="283"/>
      <c r="O55" s="283"/>
    </row>
    <row r="56" spans="1:15" s="3" customFormat="1" ht="68">
      <c r="A56" s="518"/>
      <c r="B56" s="504"/>
      <c r="C56" s="221" t="s">
        <v>35</v>
      </c>
      <c r="D56" s="253"/>
      <c r="E56" s="253"/>
      <c r="F56" s="253"/>
      <c r="G56" s="253"/>
      <c r="H56" s="256"/>
      <c r="I56" s="253"/>
      <c r="J56" s="283"/>
      <c r="K56" s="283"/>
      <c r="L56" s="283"/>
      <c r="M56" s="283"/>
      <c r="N56" s="283"/>
      <c r="O56" s="283"/>
    </row>
    <row r="57" spans="1:15" s="3" customFormat="1" ht="68">
      <c r="A57" s="518"/>
      <c r="B57" s="504"/>
      <c r="C57" s="221" t="s">
        <v>36</v>
      </c>
      <c r="D57" s="253"/>
      <c r="E57" s="253"/>
      <c r="F57" s="253"/>
      <c r="G57" s="253"/>
      <c r="H57" s="256"/>
      <c r="I57" s="253"/>
      <c r="J57" s="283"/>
      <c r="K57" s="283"/>
      <c r="L57" s="283"/>
      <c r="M57" s="283"/>
      <c r="N57" s="283"/>
      <c r="O57" s="283"/>
    </row>
    <row r="58" spans="1:15" s="3" customFormat="1" ht="68">
      <c r="A58" s="518"/>
      <c r="B58" s="504"/>
      <c r="C58" s="221" t="s">
        <v>37</v>
      </c>
      <c r="D58" s="253"/>
      <c r="E58" s="253"/>
      <c r="F58" s="253"/>
      <c r="G58" s="253"/>
      <c r="H58" s="256"/>
      <c r="I58" s="253"/>
      <c r="J58" s="283"/>
      <c r="K58" s="283"/>
      <c r="L58" s="283"/>
      <c r="M58" s="283"/>
      <c r="N58" s="283"/>
      <c r="O58" s="283"/>
    </row>
    <row r="59" spans="1:15" s="3" customFormat="1" ht="102">
      <c r="A59" s="518"/>
      <c r="B59" s="504"/>
      <c r="C59" s="220" t="s">
        <v>38</v>
      </c>
      <c r="D59" s="253"/>
      <c r="E59" s="253"/>
      <c r="F59" s="253"/>
      <c r="G59" s="253"/>
      <c r="H59" s="256"/>
      <c r="I59" s="253"/>
      <c r="J59" s="283"/>
      <c r="K59" s="283"/>
      <c r="L59" s="283"/>
      <c r="M59" s="283"/>
      <c r="N59" s="283"/>
      <c r="O59" s="283"/>
    </row>
    <row r="60" spans="1:15" s="3" customFormat="1" ht="34">
      <c r="A60" s="518"/>
      <c r="B60" s="504"/>
      <c r="C60" s="219" t="s">
        <v>26</v>
      </c>
      <c r="D60" s="253"/>
      <c r="E60" s="253"/>
      <c r="F60" s="253"/>
      <c r="G60" s="253"/>
      <c r="H60" s="256"/>
      <c r="I60" s="253"/>
      <c r="J60" s="283"/>
      <c r="K60" s="283"/>
      <c r="L60" s="283"/>
      <c r="M60" s="283"/>
      <c r="N60" s="283"/>
      <c r="O60" s="283"/>
    </row>
    <row r="61" spans="1:15" s="3" customFormat="1" ht="34">
      <c r="A61" s="519"/>
      <c r="B61" s="505"/>
      <c r="C61" s="219" t="s">
        <v>25</v>
      </c>
      <c r="D61" s="253">
        <f>E61+F61</f>
        <v>300</v>
      </c>
      <c r="E61" s="253">
        <v>0</v>
      </c>
      <c r="F61" s="253">
        <v>300</v>
      </c>
      <c r="G61" s="253">
        <f>H61+I61</f>
        <v>300</v>
      </c>
      <c r="H61" s="256">
        <v>0</v>
      </c>
      <c r="I61" s="253">
        <v>300</v>
      </c>
      <c r="J61" s="286">
        <f>K61+L61</f>
        <v>300</v>
      </c>
      <c r="K61" s="286">
        <v>0</v>
      </c>
      <c r="L61" s="286">
        <v>300</v>
      </c>
      <c r="M61" s="286">
        <f>N61+O61</f>
        <v>290</v>
      </c>
      <c r="N61" s="286">
        <v>0</v>
      </c>
      <c r="O61" s="286">
        <v>290</v>
      </c>
    </row>
    <row r="62" spans="1:15" s="3" customFormat="1" ht="33" customHeight="1">
      <c r="A62" s="503" t="s">
        <v>20</v>
      </c>
      <c r="B62" s="503" t="s">
        <v>333</v>
      </c>
      <c r="C62" s="219" t="s">
        <v>58</v>
      </c>
      <c r="D62" s="251">
        <f>D74</f>
        <v>0</v>
      </c>
      <c r="E62" s="251">
        <f t="shared" ref="E62:O62" si="7">E74</f>
        <v>0</v>
      </c>
      <c r="F62" s="251">
        <f t="shared" si="7"/>
        <v>0</v>
      </c>
      <c r="G62" s="251">
        <f t="shared" si="7"/>
        <v>0</v>
      </c>
      <c r="H62" s="251">
        <f t="shared" si="7"/>
        <v>0</v>
      </c>
      <c r="I62" s="251">
        <f t="shared" si="7"/>
        <v>0</v>
      </c>
      <c r="J62" s="251">
        <f t="shared" si="7"/>
        <v>0</v>
      </c>
      <c r="K62" s="251">
        <f t="shared" si="7"/>
        <v>0</v>
      </c>
      <c r="L62" s="251">
        <f t="shared" si="7"/>
        <v>0</v>
      </c>
      <c r="M62" s="251">
        <f t="shared" si="7"/>
        <v>0</v>
      </c>
      <c r="N62" s="251">
        <f t="shared" si="7"/>
        <v>0</v>
      </c>
      <c r="O62" s="251">
        <f t="shared" si="7"/>
        <v>0</v>
      </c>
    </row>
    <row r="63" spans="1:15" s="3" customFormat="1" ht="34">
      <c r="A63" s="504"/>
      <c r="B63" s="504"/>
      <c r="C63" s="219" t="s">
        <v>28</v>
      </c>
      <c r="D63" s="253"/>
      <c r="E63" s="253"/>
      <c r="F63" s="253"/>
      <c r="G63" s="253"/>
      <c r="H63" s="256"/>
      <c r="I63" s="253"/>
      <c r="J63" s="283"/>
      <c r="K63" s="283"/>
      <c r="L63" s="283"/>
      <c r="M63" s="283"/>
      <c r="N63" s="283"/>
      <c r="O63" s="283"/>
    </row>
    <row r="64" spans="1:15" s="3" customFormat="1" ht="34">
      <c r="A64" s="504"/>
      <c r="B64" s="504"/>
      <c r="C64" s="219" t="s">
        <v>27</v>
      </c>
      <c r="D64" s="253"/>
      <c r="E64" s="253"/>
      <c r="F64" s="284"/>
      <c r="G64" s="284"/>
      <c r="H64" s="283"/>
      <c r="I64" s="284"/>
      <c r="J64" s="283"/>
      <c r="K64" s="283"/>
      <c r="L64" s="283"/>
      <c r="M64" s="283"/>
      <c r="N64" s="283"/>
      <c r="O64" s="283"/>
    </row>
    <row r="65" spans="1:15" s="3" customFormat="1" ht="102">
      <c r="A65" s="504"/>
      <c r="B65" s="504"/>
      <c r="C65" s="220" t="s">
        <v>33</v>
      </c>
      <c r="D65" s="253"/>
      <c r="E65" s="253"/>
      <c r="F65" s="253"/>
      <c r="G65" s="253"/>
      <c r="H65" s="256"/>
      <c r="I65" s="253"/>
      <c r="J65" s="283"/>
      <c r="K65" s="283"/>
      <c r="L65" s="283"/>
      <c r="M65" s="283"/>
      <c r="N65" s="283"/>
      <c r="O65" s="283"/>
    </row>
    <row r="66" spans="1:15" s="3" customFormat="1" ht="68">
      <c r="A66" s="504"/>
      <c r="B66" s="504"/>
      <c r="C66" s="221" t="s">
        <v>39</v>
      </c>
      <c r="D66" s="253"/>
      <c r="E66" s="253"/>
      <c r="F66" s="253"/>
      <c r="G66" s="253"/>
      <c r="H66" s="256"/>
      <c r="I66" s="253"/>
      <c r="J66" s="283"/>
      <c r="K66" s="283"/>
      <c r="L66" s="283"/>
      <c r="M66" s="283"/>
      <c r="N66" s="283"/>
      <c r="O66" s="283"/>
    </row>
    <row r="67" spans="1:15" s="3" customFormat="1" ht="68">
      <c r="A67" s="504"/>
      <c r="B67" s="504"/>
      <c r="C67" s="221" t="s">
        <v>40</v>
      </c>
      <c r="D67" s="253"/>
      <c r="E67" s="253"/>
      <c r="F67" s="253"/>
      <c r="G67" s="253"/>
      <c r="H67" s="256"/>
      <c r="I67" s="253"/>
      <c r="J67" s="283"/>
      <c r="K67" s="283"/>
      <c r="L67" s="283"/>
      <c r="M67" s="283"/>
      <c r="N67" s="283"/>
      <c r="O67" s="283"/>
    </row>
    <row r="68" spans="1:15" s="3" customFormat="1" ht="68">
      <c r="A68" s="504"/>
      <c r="B68" s="504"/>
      <c r="C68" s="221" t="s">
        <v>34</v>
      </c>
      <c r="D68" s="253"/>
      <c r="E68" s="253"/>
      <c r="F68" s="253"/>
      <c r="G68" s="253"/>
      <c r="H68" s="256"/>
      <c r="I68" s="253"/>
      <c r="J68" s="283"/>
      <c r="K68" s="283"/>
      <c r="L68" s="283"/>
      <c r="M68" s="283"/>
      <c r="N68" s="283"/>
      <c r="O68" s="283"/>
    </row>
    <row r="69" spans="1:15" s="3" customFormat="1" ht="68">
      <c r="A69" s="504"/>
      <c r="B69" s="504"/>
      <c r="C69" s="221" t="s">
        <v>35</v>
      </c>
      <c r="D69" s="253"/>
      <c r="E69" s="253"/>
      <c r="F69" s="253"/>
      <c r="G69" s="253"/>
      <c r="H69" s="256"/>
      <c r="I69" s="253"/>
      <c r="J69" s="283"/>
      <c r="K69" s="283"/>
      <c r="L69" s="283"/>
      <c r="M69" s="283"/>
      <c r="N69" s="283"/>
      <c r="O69" s="283"/>
    </row>
    <row r="70" spans="1:15" s="3" customFormat="1" ht="68">
      <c r="A70" s="504"/>
      <c r="B70" s="504"/>
      <c r="C70" s="221" t="s">
        <v>36</v>
      </c>
      <c r="D70" s="253"/>
      <c r="E70" s="253"/>
      <c r="F70" s="253"/>
      <c r="G70" s="253"/>
      <c r="H70" s="256"/>
      <c r="I70" s="253"/>
      <c r="J70" s="283"/>
      <c r="K70" s="283"/>
      <c r="L70" s="283"/>
      <c r="M70" s="283"/>
      <c r="N70" s="283"/>
      <c r="O70" s="283"/>
    </row>
    <row r="71" spans="1:15" s="3" customFormat="1" ht="68">
      <c r="A71" s="504"/>
      <c r="B71" s="504"/>
      <c r="C71" s="221" t="s">
        <v>37</v>
      </c>
      <c r="D71" s="253"/>
      <c r="E71" s="253"/>
      <c r="F71" s="253"/>
      <c r="G71" s="253"/>
      <c r="H71" s="256"/>
      <c r="I71" s="253"/>
      <c r="J71" s="283"/>
      <c r="K71" s="283"/>
      <c r="L71" s="283"/>
      <c r="M71" s="283"/>
      <c r="N71" s="283"/>
      <c r="O71" s="283"/>
    </row>
    <row r="72" spans="1:15" s="3" customFormat="1" ht="102">
      <c r="A72" s="504"/>
      <c r="B72" s="504"/>
      <c r="C72" s="220" t="s">
        <v>38</v>
      </c>
      <c r="D72" s="253"/>
      <c r="E72" s="253"/>
      <c r="F72" s="253"/>
      <c r="G72" s="253"/>
      <c r="H72" s="256"/>
      <c r="I72" s="253"/>
      <c r="J72" s="283"/>
      <c r="K72" s="283"/>
      <c r="L72" s="283"/>
      <c r="M72" s="283"/>
      <c r="N72" s="283"/>
      <c r="O72" s="283"/>
    </row>
    <row r="73" spans="1:15" s="3" customFormat="1" ht="34">
      <c r="A73" s="504"/>
      <c r="B73" s="504"/>
      <c r="C73" s="219" t="s">
        <v>26</v>
      </c>
      <c r="D73" s="253"/>
      <c r="E73" s="253"/>
      <c r="F73" s="253"/>
      <c r="G73" s="253"/>
      <c r="H73" s="256"/>
      <c r="I73" s="253"/>
      <c r="J73" s="283"/>
      <c r="K73" s="283"/>
      <c r="L73" s="283"/>
      <c r="M73" s="283"/>
      <c r="N73" s="283"/>
      <c r="O73" s="283"/>
    </row>
    <row r="74" spans="1:15" s="3" customFormat="1" ht="34">
      <c r="A74" s="505"/>
      <c r="B74" s="505"/>
      <c r="C74" s="219" t="s">
        <v>25</v>
      </c>
      <c r="D74" s="253">
        <f>E74+F74</f>
        <v>0</v>
      </c>
      <c r="E74" s="253">
        <v>0</v>
      </c>
      <c r="F74" s="253">
        <v>0</v>
      </c>
      <c r="G74" s="253">
        <f>H74+I74</f>
        <v>0</v>
      </c>
      <c r="H74" s="256">
        <v>0</v>
      </c>
      <c r="I74" s="253">
        <v>0</v>
      </c>
      <c r="J74" s="253">
        <f>K74+L74</f>
        <v>0</v>
      </c>
      <c r="K74" s="256">
        <v>0</v>
      </c>
      <c r="L74" s="253">
        <v>0</v>
      </c>
      <c r="M74" s="253">
        <f>N74+O74</f>
        <v>0</v>
      </c>
      <c r="N74" s="253">
        <v>0</v>
      </c>
      <c r="O74" s="253">
        <v>0</v>
      </c>
    </row>
    <row r="75" spans="1:15" s="3" customFormat="1" ht="33" customHeight="1">
      <c r="A75" s="503" t="s">
        <v>163</v>
      </c>
      <c r="B75" s="503" t="s">
        <v>164</v>
      </c>
      <c r="C75" s="219" t="s">
        <v>58</v>
      </c>
      <c r="D75" s="251">
        <f>D87</f>
        <v>100</v>
      </c>
      <c r="E75" s="251">
        <f t="shared" ref="E75:O75" si="8">E87</f>
        <v>0</v>
      </c>
      <c r="F75" s="251">
        <f t="shared" si="8"/>
        <v>100</v>
      </c>
      <c r="G75" s="251">
        <f t="shared" si="8"/>
        <v>100</v>
      </c>
      <c r="H75" s="251">
        <f t="shared" si="8"/>
        <v>0</v>
      </c>
      <c r="I75" s="251">
        <f t="shared" si="8"/>
        <v>100</v>
      </c>
      <c r="J75" s="251">
        <f t="shared" si="8"/>
        <v>100</v>
      </c>
      <c r="K75" s="251">
        <f t="shared" si="8"/>
        <v>0</v>
      </c>
      <c r="L75" s="251">
        <f t="shared" si="8"/>
        <v>100</v>
      </c>
      <c r="M75" s="251">
        <f t="shared" si="8"/>
        <v>0</v>
      </c>
      <c r="N75" s="251">
        <f t="shared" si="8"/>
        <v>0</v>
      </c>
      <c r="O75" s="251">
        <f t="shared" si="8"/>
        <v>0</v>
      </c>
    </row>
    <row r="76" spans="1:15" s="3" customFormat="1" ht="34">
      <c r="A76" s="504"/>
      <c r="B76" s="504"/>
      <c r="C76" s="219" t="s">
        <v>28</v>
      </c>
      <c r="D76" s="253"/>
      <c r="E76" s="253"/>
      <c r="F76" s="253"/>
      <c r="G76" s="253"/>
      <c r="H76" s="256"/>
      <c r="I76" s="253"/>
      <c r="J76" s="283"/>
      <c r="K76" s="283"/>
      <c r="L76" s="283"/>
      <c r="M76" s="283"/>
      <c r="N76" s="283"/>
      <c r="O76" s="283"/>
    </row>
    <row r="77" spans="1:15" s="3" customFormat="1" ht="34">
      <c r="A77" s="504"/>
      <c r="B77" s="504"/>
      <c r="C77" s="219" t="s">
        <v>27</v>
      </c>
      <c r="D77" s="253"/>
      <c r="E77" s="253"/>
      <c r="F77" s="284"/>
      <c r="G77" s="284"/>
      <c r="H77" s="283"/>
      <c r="I77" s="284"/>
      <c r="J77" s="283"/>
      <c r="K77" s="283"/>
      <c r="L77" s="283"/>
      <c r="M77" s="283"/>
      <c r="N77" s="283"/>
      <c r="O77" s="283"/>
    </row>
    <row r="78" spans="1:15" s="3" customFormat="1" ht="102">
      <c r="A78" s="504"/>
      <c r="B78" s="504"/>
      <c r="C78" s="220" t="s">
        <v>33</v>
      </c>
      <c r="D78" s="253"/>
      <c r="E78" s="253"/>
      <c r="F78" s="253"/>
      <c r="G78" s="253"/>
      <c r="H78" s="256"/>
      <c r="I78" s="253"/>
      <c r="J78" s="283"/>
      <c r="K78" s="283"/>
      <c r="L78" s="283"/>
      <c r="M78" s="283"/>
      <c r="N78" s="283"/>
      <c r="O78" s="283"/>
    </row>
    <row r="79" spans="1:15" s="3" customFormat="1" ht="68">
      <c r="A79" s="504"/>
      <c r="B79" s="504"/>
      <c r="C79" s="221" t="s">
        <v>39</v>
      </c>
      <c r="D79" s="253"/>
      <c r="E79" s="253"/>
      <c r="F79" s="253"/>
      <c r="G79" s="253"/>
      <c r="H79" s="256"/>
      <c r="I79" s="253"/>
      <c r="J79" s="283"/>
      <c r="K79" s="283"/>
      <c r="L79" s="283"/>
      <c r="M79" s="283"/>
      <c r="N79" s="283"/>
      <c r="O79" s="283"/>
    </row>
    <row r="80" spans="1:15" s="3" customFormat="1" ht="68">
      <c r="A80" s="504"/>
      <c r="B80" s="504"/>
      <c r="C80" s="221" t="s">
        <v>40</v>
      </c>
      <c r="D80" s="253"/>
      <c r="E80" s="253"/>
      <c r="F80" s="253"/>
      <c r="G80" s="253"/>
      <c r="H80" s="256"/>
      <c r="I80" s="253"/>
      <c r="J80" s="283"/>
      <c r="K80" s="283"/>
      <c r="L80" s="283"/>
      <c r="M80" s="283"/>
      <c r="N80" s="283"/>
      <c r="O80" s="283"/>
    </row>
    <row r="81" spans="1:15" s="3" customFormat="1" ht="68">
      <c r="A81" s="504"/>
      <c r="B81" s="504"/>
      <c r="C81" s="221" t="s">
        <v>34</v>
      </c>
      <c r="D81" s="253"/>
      <c r="E81" s="253"/>
      <c r="F81" s="253"/>
      <c r="G81" s="253"/>
      <c r="H81" s="256"/>
      <c r="I81" s="253"/>
      <c r="J81" s="283"/>
      <c r="K81" s="283"/>
      <c r="L81" s="283"/>
      <c r="M81" s="283"/>
      <c r="N81" s="283"/>
      <c r="O81" s="283"/>
    </row>
    <row r="82" spans="1:15" s="3" customFormat="1" ht="68">
      <c r="A82" s="504"/>
      <c r="B82" s="504"/>
      <c r="C82" s="221" t="s">
        <v>35</v>
      </c>
      <c r="D82" s="253"/>
      <c r="E82" s="253"/>
      <c r="F82" s="253"/>
      <c r="G82" s="253"/>
      <c r="H82" s="256"/>
      <c r="I82" s="253"/>
      <c r="J82" s="283"/>
      <c r="K82" s="283"/>
      <c r="L82" s="283"/>
      <c r="M82" s="283"/>
      <c r="N82" s="283"/>
      <c r="O82" s="283"/>
    </row>
    <row r="83" spans="1:15" s="3" customFormat="1" ht="68">
      <c r="A83" s="504"/>
      <c r="B83" s="504"/>
      <c r="C83" s="221" t="s">
        <v>36</v>
      </c>
      <c r="D83" s="253"/>
      <c r="E83" s="253"/>
      <c r="F83" s="253"/>
      <c r="G83" s="253"/>
      <c r="H83" s="256"/>
      <c r="I83" s="253"/>
      <c r="J83" s="283"/>
      <c r="K83" s="283"/>
      <c r="L83" s="283"/>
      <c r="M83" s="283"/>
      <c r="N83" s="283"/>
      <c r="O83" s="283"/>
    </row>
    <row r="84" spans="1:15" s="3" customFormat="1" ht="68">
      <c r="A84" s="504"/>
      <c r="B84" s="504"/>
      <c r="C84" s="221" t="s">
        <v>37</v>
      </c>
      <c r="D84" s="253"/>
      <c r="E84" s="253"/>
      <c r="F84" s="253"/>
      <c r="G84" s="253"/>
      <c r="H84" s="256"/>
      <c r="I84" s="253"/>
      <c r="J84" s="283"/>
      <c r="K84" s="283"/>
      <c r="L84" s="283"/>
      <c r="M84" s="283"/>
      <c r="N84" s="283"/>
      <c r="O84" s="283"/>
    </row>
    <row r="85" spans="1:15" s="3" customFormat="1" ht="102">
      <c r="A85" s="504"/>
      <c r="B85" s="504"/>
      <c r="C85" s="220" t="s">
        <v>38</v>
      </c>
      <c r="D85" s="253"/>
      <c r="E85" s="253"/>
      <c r="F85" s="253"/>
      <c r="G85" s="253"/>
      <c r="H85" s="256"/>
      <c r="I85" s="253"/>
      <c r="J85" s="283"/>
      <c r="K85" s="283"/>
      <c r="L85" s="283"/>
      <c r="M85" s="283"/>
      <c r="N85" s="283"/>
      <c r="O85" s="283"/>
    </row>
    <row r="86" spans="1:15" s="3" customFormat="1" ht="34">
      <c r="A86" s="504"/>
      <c r="B86" s="504"/>
      <c r="C86" s="219" t="s">
        <v>26</v>
      </c>
      <c r="D86" s="253"/>
      <c r="E86" s="253"/>
      <c r="F86" s="253"/>
      <c r="G86" s="253"/>
      <c r="H86" s="256"/>
      <c r="I86" s="253"/>
      <c r="J86" s="283"/>
      <c r="K86" s="283"/>
      <c r="L86" s="283"/>
      <c r="M86" s="283"/>
      <c r="N86" s="283"/>
      <c r="O86" s="283"/>
    </row>
    <row r="87" spans="1:15" s="3" customFormat="1" ht="34">
      <c r="A87" s="505"/>
      <c r="B87" s="505"/>
      <c r="C87" s="219" t="s">
        <v>25</v>
      </c>
      <c r="D87" s="253">
        <f>E87+F87</f>
        <v>100</v>
      </c>
      <c r="E87" s="253">
        <v>0</v>
      </c>
      <c r="F87" s="253">
        <v>100</v>
      </c>
      <c r="G87" s="253">
        <f>H87+I87</f>
        <v>100</v>
      </c>
      <c r="H87" s="256">
        <v>0</v>
      </c>
      <c r="I87" s="253">
        <v>100</v>
      </c>
      <c r="J87" s="285">
        <f>K87+L87</f>
        <v>100</v>
      </c>
      <c r="K87" s="285">
        <v>0</v>
      </c>
      <c r="L87" s="285">
        <v>100</v>
      </c>
      <c r="M87" s="285">
        <f>N87+O87</f>
        <v>0</v>
      </c>
      <c r="N87" s="285">
        <v>0</v>
      </c>
      <c r="O87" s="285">
        <v>0</v>
      </c>
    </row>
    <row r="88" spans="1:15" s="3" customFormat="1" ht="33" customHeight="1">
      <c r="A88" s="510" t="s">
        <v>18</v>
      </c>
      <c r="B88" s="510" t="s">
        <v>118</v>
      </c>
      <c r="C88" s="231" t="s">
        <v>58</v>
      </c>
      <c r="D88" s="327">
        <f>D100</f>
        <v>69470</v>
      </c>
      <c r="E88" s="327">
        <f t="shared" ref="E88:O88" si="9">E100</f>
        <v>63420</v>
      </c>
      <c r="F88" s="327">
        <f t="shared" si="9"/>
        <v>6050</v>
      </c>
      <c r="G88" s="327">
        <f t="shared" si="9"/>
        <v>69470</v>
      </c>
      <c r="H88" s="327">
        <f t="shared" si="9"/>
        <v>63420</v>
      </c>
      <c r="I88" s="327">
        <f t="shared" si="9"/>
        <v>6050</v>
      </c>
      <c r="J88" s="327">
        <f t="shared" si="9"/>
        <v>69470</v>
      </c>
      <c r="K88" s="327">
        <f t="shared" si="9"/>
        <v>63420</v>
      </c>
      <c r="L88" s="327">
        <f t="shared" si="9"/>
        <v>6050</v>
      </c>
      <c r="M88" s="327">
        <f t="shared" si="9"/>
        <v>69470</v>
      </c>
      <c r="N88" s="327">
        <f t="shared" si="9"/>
        <v>63420</v>
      </c>
      <c r="O88" s="327">
        <f t="shared" si="9"/>
        <v>6050</v>
      </c>
    </row>
    <row r="89" spans="1:15" s="3" customFormat="1" ht="34">
      <c r="A89" s="511"/>
      <c r="B89" s="511"/>
      <c r="C89" s="231" t="s">
        <v>28</v>
      </c>
      <c r="D89" s="328"/>
      <c r="E89" s="328"/>
      <c r="F89" s="328"/>
      <c r="G89" s="328"/>
      <c r="H89" s="328"/>
      <c r="I89" s="328"/>
      <c r="J89" s="329"/>
      <c r="K89" s="329"/>
      <c r="L89" s="329"/>
      <c r="M89" s="329"/>
      <c r="N89" s="329"/>
      <c r="O89" s="329"/>
    </row>
    <row r="90" spans="1:15" s="3" customFormat="1" ht="34">
      <c r="A90" s="511"/>
      <c r="B90" s="511"/>
      <c r="C90" s="231" t="s">
        <v>27</v>
      </c>
      <c r="D90" s="328"/>
      <c r="E90" s="328"/>
      <c r="F90" s="329"/>
      <c r="G90" s="329"/>
      <c r="H90" s="329"/>
      <c r="I90" s="329"/>
      <c r="J90" s="329"/>
      <c r="K90" s="329"/>
      <c r="L90" s="329"/>
      <c r="M90" s="329"/>
      <c r="N90" s="329"/>
      <c r="O90" s="329"/>
    </row>
    <row r="91" spans="1:15" s="3" customFormat="1" ht="102">
      <c r="A91" s="511"/>
      <c r="B91" s="511"/>
      <c r="C91" s="231" t="s">
        <v>33</v>
      </c>
      <c r="D91" s="328"/>
      <c r="E91" s="328"/>
      <c r="F91" s="328"/>
      <c r="G91" s="328"/>
      <c r="H91" s="328"/>
      <c r="I91" s="328"/>
      <c r="J91" s="329"/>
      <c r="K91" s="329"/>
      <c r="L91" s="329"/>
      <c r="M91" s="329"/>
      <c r="N91" s="329"/>
      <c r="O91" s="329"/>
    </row>
    <row r="92" spans="1:15" s="3" customFormat="1" ht="68">
      <c r="A92" s="511"/>
      <c r="B92" s="511"/>
      <c r="C92" s="232" t="s">
        <v>39</v>
      </c>
      <c r="D92" s="328"/>
      <c r="E92" s="328"/>
      <c r="F92" s="328"/>
      <c r="G92" s="328"/>
      <c r="H92" s="328"/>
      <c r="I92" s="328"/>
      <c r="J92" s="329"/>
      <c r="K92" s="329"/>
      <c r="L92" s="329"/>
      <c r="M92" s="329"/>
      <c r="N92" s="329"/>
      <c r="O92" s="329"/>
    </row>
    <row r="93" spans="1:15" s="3" customFormat="1" ht="71.25" customHeight="1">
      <c r="A93" s="511"/>
      <c r="B93" s="511"/>
      <c r="C93" s="232" t="s">
        <v>40</v>
      </c>
      <c r="D93" s="328"/>
      <c r="E93" s="328"/>
      <c r="F93" s="328"/>
      <c r="G93" s="328"/>
      <c r="H93" s="328"/>
      <c r="I93" s="328"/>
      <c r="J93" s="329"/>
      <c r="K93" s="329"/>
      <c r="L93" s="329"/>
      <c r="M93" s="329"/>
      <c r="N93" s="329"/>
      <c r="O93" s="329"/>
    </row>
    <row r="94" spans="1:15" s="3" customFormat="1" ht="68">
      <c r="A94" s="511"/>
      <c r="B94" s="511"/>
      <c r="C94" s="232" t="s">
        <v>34</v>
      </c>
      <c r="D94" s="328"/>
      <c r="E94" s="328"/>
      <c r="F94" s="328"/>
      <c r="G94" s="328"/>
      <c r="H94" s="328"/>
      <c r="I94" s="328"/>
      <c r="J94" s="329"/>
      <c r="K94" s="329"/>
      <c r="L94" s="329"/>
      <c r="M94" s="329"/>
      <c r="N94" s="329"/>
      <c r="O94" s="329"/>
    </row>
    <row r="95" spans="1:15" s="3" customFormat="1" ht="86.25" customHeight="1">
      <c r="A95" s="511"/>
      <c r="B95" s="511"/>
      <c r="C95" s="232" t="s">
        <v>35</v>
      </c>
      <c r="D95" s="328"/>
      <c r="E95" s="328"/>
      <c r="F95" s="328"/>
      <c r="G95" s="328"/>
      <c r="H95" s="328"/>
      <c r="I95" s="328"/>
      <c r="J95" s="329"/>
      <c r="K95" s="329"/>
      <c r="L95" s="329"/>
      <c r="M95" s="329"/>
      <c r="N95" s="329"/>
      <c r="O95" s="329"/>
    </row>
    <row r="96" spans="1:15" s="3" customFormat="1" ht="78.75" customHeight="1">
      <c r="A96" s="511"/>
      <c r="B96" s="511"/>
      <c r="C96" s="232" t="s">
        <v>36</v>
      </c>
      <c r="D96" s="328"/>
      <c r="E96" s="328"/>
      <c r="F96" s="328"/>
      <c r="G96" s="328"/>
      <c r="H96" s="328"/>
      <c r="I96" s="328"/>
      <c r="J96" s="329"/>
      <c r="K96" s="329"/>
      <c r="L96" s="329"/>
      <c r="M96" s="329"/>
      <c r="N96" s="329"/>
      <c r="O96" s="329"/>
    </row>
    <row r="97" spans="1:15" s="3" customFormat="1" ht="78.75" customHeight="1">
      <c r="A97" s="511"/>
      <c r="B97" s="511"/>
      <c r="C97" s="232" t="s">
        <v>37</v>
      </c>
      <c r="D97" s="328"/>
      <c r="E97" s="328"/>
      <c r="F97" s="328"/>
      <c r="G97" s="328"/>
      <c r="H97" s="328"/>
      <c r="I97" s="328"/>
      <c r="J97" s="329"/>
      <c r="K97" s="329"/>
      <c r="L97" s="329"/>
      <c r="M97" s="329"/>
      <c r="N97" s="329"/>
      <c r="O97" s="329"/>
    </row>
    <row r="98" spans="1:15" s="3" customFormat="1" ht="102">
      <c r="A98" s="511"/>
      <c r="B98" s="511"/>
      <c r="C98" s="231" t="s">
        <v>38</v>
      </c>
      <c r="D98" s="328"/>
      <c r="E98" s="328"/>
      <c r="F98" s="328"/>
      <c r="G98" s="328"/>
      <c r="H98" s="328"/>
      <c r="I98" s="328"/>
      <c r="J98" s="329"/>
      <c r="K98" s="329"/>
      <c r="L98" s="329"/>
      <c r="M98" s="329"/>
      <c r="N98" s="329"/>
      <c r="O98" s="329"/>
    </row>
    <row r="99" spans="1:15" s="3" customFormat="1" ht="34">
      <c r="A99" s="511"/>
      <c r="B99" s="511"/>
      <c r="C99" s="231" t="s">
        <v>26</v>
      </c>
      <c r="D99" s="328"/>
      <c r="E99" s="328"/>
      <c r="F99" s="328"/>
      <c r="G99" s="328"/>
      <c r="H99" s="328"/>
      <c r="I99" s="328"/>
      <c r="J99" s="329"/>
      <c r="K99" s="329"/>
      <c r="L99" s="329"/>
      <c r="M99" s="329"/>
      <c r="N99" s="329"/>
      <c r="O99" s="329"/>
    </row>
    <row r="100" spans="1:15" s="3" customFormat="1" ht="34">
      <c r="A100" s="512"/>
      <c r="B100" s="512"/>
      <c r="C100" s="231" t="s">
        <v>25</v>
      </c>
      <c r="D100" s="328">
        <f>D101+D114+D127+D140</f>
        <v>69470</v>
      </c>
      <c r="E100" s="328">
        <f t="shared" ref="E100:O100" si="10">E101+E114+E127+E140</f>
        <v>63420</v>
      </c>
      <c r="F100" s="328">
        <f t="shared" si="10"/>
        <v>6050</v>
      </c>
      <c r="G100" s="328">
        <f t="shared" si="10"/>
        <v>69470</v>
      </c>
      <c r="H100" s="328">
        <f t="shared" si="10"/>
        <v>63420</v>
      </c>
      <c r="I100" s="328">
        <f t="shared" si="10"/>
        <v>6050</v>
      </c>
      <c r="J100" s="328">
        <f t="shared" si="10"/>
        <v>69470</v>
      </c>
      <c r="K100" s="328">
        <f t="shared" si="10"/>
        <v>63420</v>
      </c>
      <c r="L100" s="328">
        <f t="shared" si="10"/>
        <v>6050</v>
      </c>
      <c r="M100" s="328">
        <f t="shared" si="10"/>
        <v>69470</v>
      </c>
      <c r="N100" s="328">
        <f t="shared" si="10"/>
        <v>63420</v>
      </c>
      <c r="O100" s="328">
        <f t="shared" si="10"/>
        <v>6050</v>
      </c>
    </row>
    <row r="101" spans="1:15" s="3" customFormat="1" ht="34">
      <c r="A101" s="503" t="s">
        <v>21</v>
      </c>
      <c r="B101" s="503" t="s">
        <v>289</v>
      </c>
      <c r="C101" s="34" t="s">
        <v>58</v>
      </c>
      <c r="D101" s="251">
        <f>D113</f>
        <v>25420</v>
      </c>
      <c r="E101" s="251">
        <f t="shared" ref="E101:N101" si="11">E113</f>
        <v>21850</v>
      </c>
      <c r="F101" s="251">
        <f t="shared" si="11"/>
        <v>3570</v>
      </c>
      <c r="G101" s="251">
        <f t="shared" si="11"/>
        <v>25420</v>
      </c>
      <c r="H101" s="251">
        <f t="shared" si="11"/>
        <v>21850</v>
      </c>
      <c r="I101" s="251">
        <f t="shared" si="11"/>
        <v>3570</v>
      </c>
      <c r="J101" s="251">
        <f t="shared" si="11"/>
        <v>25420</v>
      </c>
      <c r="K101" s="251">
        <f t="shared" si="11"/>
        <v>21850</v>
      </c>
      <c r="L101" s="251">
        <f t="shared" si="11"/>
        <v>3570</v>
      </c>
      <c r="M101" s="251">
        <f t="shared" si="11"/>
        <v>25420</v>
      </c>
      <c r="N101" s="251">
        <f t="shared" si="11"/>
        <v>21850</v>
      </c>
      <c r="O101" s="251">
        <f>O113</f>
        <v>3570</v>
      </c>
    </row>
    <row r="102" spans="1:15" s="3" customFormat="1" ht="34">
      <c r="A102" s="504"/>
      <c r="B102" s="504"/>
      <c r="C102" s="34" t="s">
        <v>28</v>
      </c>
      <c r="D102" s="253"/>
      <c r="E102" s="253"/>
      <c r="F102" s="253"/>
      <c r="G102" s="253"/>
      <c r="H102" s="256"/>
      <c r="I102" s="253"/>
      <c r="J102" s="283"/>
      <c r="K102" s="283"/>
      <c r="L102" s="283"/>
      <c r="M102" s="283"/>
      <c r="N102" s="283"/>
      <c r="O102" s="283"/>
    </row>
    <row r="103" spans="1:15" s="3" customFormat="1" ht="34">
      <c r="A103" s="504"/>
      <c r="B103" s="504"/>
      <c r="C103" s="34" t="s">
        <v>27</v>
      </c>
      <c r="D103" s="253"/>
      <c r="E103" s="253"/>
      <c r="F103" s="284"/>
      <c r="G103" s="284"/>
      <c r="H103" s="283"/>
      <c r="I103" s="284"/>
      <c r="J103" s="283"/>
      <c r="K103" s="283"/>
      <c r="L103" s="283"/>
      <c r="M103" s="283"/>
      <c r="N103" s="283"/>
      <c r="O103" s="283"/>
    </row>
    <row r="104" spans="1:15" s="3" customFormat="1" ht="102">
      <c r="A104" s="504"/>
      <c r="B104" s="504"/>
      <c r="C104" s="35" t="s">
        <v>33</v>
      </c>
      <c r="D104" s="253"/>
      <c r="E104" s="253"/>
      <c r="F104" s="253"/>
      <c r="G104" s="253"/>
      <c r="H104" s="256"/>
      <c r="I104" s="253"/>
      <c r="J104" s="283"/>
      <c r="K104" s="283"/>
      <c r="L104" s="283"/>
      <c r="M104" s="283"/>
      <c r="N104" s="283"/>
      <c r="O104" s="283"/>
    </row>
    <row r="105" spans="1:15" s="3" customFormat="1" ht="68">
      <c r="A105" s="504"/>
      <c r="B105" s="504"/>
      <c r="C105" s="36" t="s">
        <v>39</v>
      </c>
      <c r="D105" s="253"/>
      <c r="E105" s="253"/>
      <c r="F105" s="253"/>
      <c r="G105" s="253"/>
      <c r="H105" s="256"/>
      <c r="I105" s="253"/>
      <c r="J105" s="283"/>
      <c r="K105" s="283"/>
      <c r="L105" s="283"/>
      <c r="M105" s="283"/>
      <c r="N105" s="283"/>
      <c r="O105" s="283"/>
    </row>
    <row r="106" spans="1:15" s="3" customFormat="1" ht="68">
      <c r="A106" s="504"/>
      <c r="B106" s="504"/>
      <c r="C106" s="36" t="s">
        <v>40</v>
      </c>
      <c r="D106" s="253"/>
      <c r="E106" s="253"/>
      <c r="F106" s="253"/>
      <c r="G106" s="253"/>
      <c r="H106" s="256"/>
      <c r="I106" s="253"/>
      <c r="J106" s="283"/>
      <c r="K106" s="283"/>
      <c r="L106" s="283"/>
      <c r="M106" s="283"/>
      <c r="N106" s="283"/>
      <c r="O106" s="283"/>
    </row>
    <row r="107" spans="1:15" s="3" customFormat="1" ht="68">
      <c r="A107" s="504"/>
      <c r="B107" s="504"/>
      <c r="C107" s="36" t="s">
        <v>34</v>
      </c>
      <c r="D107" s="253"/>
      <c r="E107" s="253"/>
      <c r="F107" s="253"/>
      <c r="G107" s="253"/>
      <c r="H107" s="256"/>
      <c r="I107" s="253"/>
      <c r="J107" s="283"/>
      <c r="K107" s="283"/>
      <c r="L107" s="283"/>
      <c r="M107" s="283"/>
      <c r="N107" s="283"/>
      <c r="O107" s="283"/>
    </row>
    <row r="108" spans="1:15" s="3" customFormat="1" ht="68">
      <c r="A108" s="504"/>
      <c r="B108" s="504"/>
      <c r="C108" s="36" t="s">
        <v>35</v>
      </c>
      <c r="D108" s="253"/>
      <c r="E108" s="253"/>
      <c r="F108" s="253"/>
      <c r="G108" s="253"/>
      <c r="H108" s="256"/>
      <c r="I108" s="253"/>
      <c r="J108" s="283"/>
      <c r="K108" s="283"/>
      <c r="L108" s="283"/>
      <c r="M108" s="283"/>
      <c r="N108" s="283"/>
      <c r="O108" s="283"/>
    </row>
    <row r="109" spans="1:15" s="3" customFormat="1" ht="68">
      <c r="A109" s="504"/>
      <c r="B109" s="504"/>
      <c r="C109" s="36" t="s">
        <v>36</v>
      </c>
      <c r="D109" s="253"/>
      <c r="E109" s="253"/>
      <c r="F109" s="253"/>
      <c r="G109" s="253"/>
      <c r="H109" s="256"/>
      <c r="I109" s="253"/>
      <c r="J109" s="283"/>
      <c r="K109" s="283"/>
      <c r="L109" s="283"/>
      <c r="M109" s="283"/>
      <c r="N109" s="283"/>
      <c r="O109" s="283"/>
    </row>
    <row r="110" spans="1:15" s="3" customFormat="1" ht="68">
      <c r="A110" s="504"/>
      <c r="B110" s="504"/>
      <c r="C110" s="36" t="s">
        <v>37</v>
      </c>
      <c r="D110" s="253"/>
      <c r="E110" s="253"/>
      <c r="F110" s="253"/>
      <c r="G110" s="253"/>
      <c r="H110" s="256"/>
      <c r="I110" s="253"/>
      <c r="J110" s="283"/>
      <c r="K110" s="283"/>
      <c r="L110" s="283"/>
      <c r="M110" s="283"/>
      <c r="N110" s="283"/>
      <c r="O110" s="283"/>
    </row>
    <row r="111" spans="1:15" s="3" customFormat="1" ht="102">
      <c r="A111" s="504"/>
      <c r="B111" s="504"/>
      <c r="C111" s="35" t="s">
        <v>38</v>
      </c>
      <c r="D111" s="253"/>
      <c r="E111" s="253"/>
      <c r="F111" s="253"/>
      <c r="G111" s="253"/>
      <c r="H111" s="256"/>
      <c r="I111" s="253"/>
      <c r="J111" s="283"/>
      <c r="K111" s="283"/>
      <c r="L111" s="283"/>
      <c r="M111" s="283"/>
      <c r="N111" s="283"/>
      <c r="O111" s="283"/>
    </row>
    <row r="112" spans="1:15" s="3" customFormat="1" ht="34">
      <c r="A112" s="504"/>
      <c r="B112" s="504"/>
      <c r="C112" s="34" t="s">
        <v>26</v>
      </c>
      <c r="D112" s="253"/>
      <c r="E112" s="253"/>
      <c r="F112" s="253"/>
      <c r="G112" s="253"/>
      <c r="H112" s="256"/>
      <c r="I112" s="253"/>
      <c r="J112" s="283"/>
      <c r="K112" s="283"/>
      <c r="L112" s="283"/>
      <c r="M112" s="283"/>
      <c r="N112" s="283"/>
      <c r="O112" s="283"/>
    </row>
    <row r="113" spans="1:15" s="3" customFormat="1" ht="34">
      <c r="A113" s="505"/>
      <c r="B113" s="505"/>
      <c r="C113" s="34" t="s">
        <v>25</v>
      </c>
      <c r="D113" s="253">
        <f>E113+F113</f>
        <v>25420</v>
      </c>
      <c r="E113" s="253">
        <v>21850</v>
      </c>
      <c r="F113" s="253">
        <v>3570</v>
      </c>
      <c r="G113" s="253">
        <f>H113+I113</f>
        <v>25420</v>
      </c>
      <c r="H113" s="253">
        <v>21850</v>
      </c>
      <c r="I113" s="253">
        <v>3570</v>
      </c>
      <c r="J113" s="286">
        <f>K113+L113</f>
        <v>25420</v>
      </c>
      <c r="K113" s="253">
        <v>21850</v>
      </c>
      <c r="L113" s="253">
        <v>3570</v>
      </c>
      <c r="M113" s="286">
        <f>N113+O113</f>
        <v>25420</v>
      </c>
      <c r="N113" s="253">
        <v>21850</v>
      </c>
      <c r="O113" s="253">
        <v>3570</v>
      </c>
    </row>
    <row r="114" spans="1:15" s="3" customFormat="1" ht="34">
      <c r="A114" s="503" t="s">
        <v>22</v>
      </c>
      <c r="B114" s="503" t="s">
        <v>292</v>
      </c>
      <c r="C114" s="34" t="s">
        <v>58</v>
      </c>
      <c r="D114" s="251">
        <f>D126</f>
        <v>0</v>
      </c>
      <c r="E114" s="251">
        <f t="shared" ref="E114:O114" si="12">E126</f>
        <v>0</v>
      </c>
      <c r="F114" s="251">
        <f t="shared" si="12"/>
        <v>0</v>
      </c>
      <c r="G114" s="251">
        <f t="shared" si="12"/>
        <v>0</v>
      </c>
      <c r="H114" s="251">
        <f t="shared" si="12"/>
        <v>0</v>
      </c>
      <c r="I114" s="251">
        <f t="shared" si="12"/>
        <v>0</v>
      </c>
      <c r="J114" s="251">
        <f t="shared" si="12"/>
        <v>0</v>
      </c>
      <c r="K114" s="251">
        <f t="shared" si="12"/>
        <v>0</v>
      </c>
      <c r="L114" s="251">
        <f t="shared" si="12"/>
        <v>0</v>
      </c>
      <c r="M114" s="251">
        <f t="shared" si="12"/>
        <v>0</v>
      </c>
      <c r="N114" s="251">
        <f t="shared" si="12"/>
        <v>0</v>
      </c>
      <c r="O114" s="251">
        <f t="shared" si="12"/>
        <v>0</v>
      </c>
    </row>
    <row r="115" spans="1:15" s="3" customFormat="1" ht="34">
      <c r="A115" s="504"/>
      <c r="B115" s="504"/>
      <c r="C115" s="34" t="s">
        <v>28</v>
      </c>
      <c r="D115" s="253"/>
      <c r="E115" s="253"/>
      <c r="F115" s="253"/>
      <c r="G115" s="253"/>
      <c r="H115" s="256"/>
      <c r="I115" s="253"/>
      <c r="J115" s="255"/>
      <c r="K115" s="255"/>
      <c r="L115" s="255"/>
      <c r="M115" s="255"/>
      <c r="N115" s="255"/>
      <c r="O115" s="255"/>
    </row>
    <row r="116" spans="1:15" s="3" customFormat="1" ht="34">
      <c r="A116" s="504"/>
      <c r="B116" s="504"/>
      <c r="C116" s="34" t="s">
        <v>27</v>
      </c>
      <c r="D116" s="253"/>
      <c r="E116" s="253"/>
      <c r="F116" s="254"/>
      <c r="G116" s="254"/>
      <c r="H116" s="252"/>
      <c r="I116" s="254"/>
      <c r="J116" s="255"/>
      <c r="K116" s="255"/>
      <c r="L116" s="255"/>
      <c r="M116" s="255"/>
      <c r="N116" s="255"/>
      <c r="O116" s="255"/>
    </row>
    <row r="117" spans="1:15" s="3" customFormat="1" ht="102">
      <c r="A117" s="504"/>
      <c r="B117" s="504"/>
      <c r="C117" s="35" t="s">
        <v>33</v>
      </c>
      <c r="D117" s="253"/>
      <c r="E117" s="253"/>
      <c r="F117" s="253"/>
      <c r="G117" s="253"/>
      <c r="H117" s="256"/>
      <c r="I117" s="253"/>
      <c r="J117" s="255"/>
      <c r="K117" s="255"/>
      <c r="L117" s="255"/>
      <c r="M117" s="255"/>
      <c r="N117" s="255"/>
      <c r="O117" s="255"/>
    </row>
    <row r="118" spans="1:15" s="3" customFormat="1" ht="68">
      <c r="A118" s="504"/>
      <c r="B118" s="504"/>
      <c r="C118" s="36" t="s">
        <v>39</v>
      </c>
      <c r="D118" s="253"/>
      <c r="E118" s="253"/>
      <c r="F118" s="253"/>
      <c r="G118" s="253"/>
      <c r="H118" s="256"/>
      <c r="I118" s="253"/>
      <c r="J118" s="255"/>
      <c r="K118" s="255"/>
      <c r="L118" s="255"/>
      <c r="M118" s="255"/>
      <c r="N118" s="255"/>
      <c r="O118" s="255"/>
    </row>
    <row r="119" spans="1:15" s="3" customFormat="1" ht="68">
      <c r="A119" s="504"/>
      <c r="B119" s="504"/>
      <c r="C119" s="36" t="s">
        <v>40</v>
      </c>
      <c r="D119" s="253"/>
      <c r="E119" s="253"/>
      <c r="F119" s="253"/>
      <c r="G119" s="253"/>
      <c r="H119" s="256"/>
      <c r="I119" s="253"/>
      <c r="J119" s="255"/>
      <c r="K119" s="255"/>
      <c r="L119" s="255"/>
      <c r="M119" s="255"/>
      <c r="N119" s="255"/>
      <c r="O119" s="255"/>
    </row>
    <row r="120" spans="1:15" s="3" customFormat="1" ht="68">
      <c r="A120" s="504"/>
      <c r="B120" s="504"/>
      <c r="C120" s="36" t="s">
        <v>34</v>
      </c>
      <c r="D120" s="253"/>
      <c r="E120" s="253"/>
      <c r="F120" s="253"/>
      <c r="G120" s="253"/>
      <c r="H120" s="256"/>
      <c r="I120" s="253"/>
      <c r="J120" s="255"/>
      <c r="K120" s="255"/>
      <c r="L120" s="255"/>
      <c r="M120" s="255"/>
      <c r="N120" s="255"/>
      <c r="O120" s="255"/>
    </row>
    <row r="121" spans="1:15" s="3" customFormat="1" ht="68">
      <c r="A121" s="504"/>
      <c r="B121" s="504"/>
      <c r="C121" s="36" t="s">
        <v>35</v>
      </c>
      <c r="D121" s="253"/>
      <c r="E121" s="253"/>
      <c r="F121" s="253"/>
      <c r="G121" s="253"/>
      <c r="H121" s="256"/>
      <c r="I121" s="253"/>
      <c r="J121" s="255"/>
      <c r="K121" s="255"/>
      <c r="L121" s="255"/>
      <c r="M121" s="255"/>
      <c r="N121" s="255"/>
      <c r="O121" s="255"/>
    </row>
    <row r="122" spans="1:15" s="3" customFormat="1" ht="68">
      <c r="A122" s="504"/>
      <c r="B122" s="504"/>
      <c r="C122" s="36" t="s">
        <v>36</v>
      </c>
      <c r="D122" s="253"/>
      <c r="E122" s="253"/>
      <c r="F122" s="253"/>
      <c r="G122" s="253"/>
      <c r="H122" s="256"/>
      <c r="I122" s="253"/>
      <c r="J122" s="255"/>
      <c r="K122" s="255"/>
      <c r="L122" s="255"/>
      <c r="M122" s="255"/>
      <c r="N122" s="255"/>
      <c r="O122" s="255"/>
    </row>
    <row r="123" spans="1:15" s="3" customFormat="1" ht="68">
      <c r="A123" s="504"/>
      <c r="B123" s="504"/>
      <c r="C123" s="36" t="s">
        <v>37</v>
      </c>
      <c r="D123" s="253"/>
      <c r="E123" s="253"/>
      <c r="F123" s="253"/>
      <c r="G123" s="253"/>
      <c r="H123" s="256"/>
      <c r="I123" s="253"/>
      <c r="J123" s="255"/>
      <c r="K123" s="255"/>
      <c r="L123" s="255"/>
      <c r="M123" s="255"/>
      <c r="N123" s="255"/>
      <c r="O123" s="255"/>
    </row>
    <row r="124" spans="1:15" s="3" customFormat="1" ht="102">
      <c r="A124" s="504"/>
      <c r="B124" s="504"/>
      <c r="C124" s="35" t="s">
        <v>38</v>
      </c>
      <c r="D124" s="253"/>
      <c r="E124" s="253"/>
      <c r="F124" s="253"/>
      <c r="G124" s="253"/>
      <c r="H124" s="256"/>
      <c r="I124" s="253"/>
      <c r="J124" s="255"/>
      <c r="K124" s="255"/>
      <c r="L124" s="255"/>
      <c r="M124" s="255"/>
      <c r="N124" s="255"/>
      <c r="O124" s="255"/>
    </row>
    <row r="125" spans="1:15" s="3" customFormat="1" ht="34">
      <c r="A125" s="504"/>
      <c r="B125" s="504"/>
      <c r="C125" s="34" t="s">
        <v>26</v>
      </c>
      <c r="D125" s="253"/>
      <c r="E125" s="253"/>
      <c r="F125" s="253"/>
      <c r="G125" s="253"/>
      <c r="H125" s="256"/>
      <c r="I125" s="253"/>
      <c r="J125" s="255"/>
      <c r="K125" s="255"/>
      <c r="L125" s="255"/>
      <c r="M125" s="255"/>
      <c r="N125" s="255"/>
      <c r="O125" s="255"/>
    </row>
    <row r="126" spans="1:15" s="3" customFormat="1" ht="34">
      <c r="A126" s="505"/>
      <c r="B126" s="505"/>
      <c r="C126" s="34" t="s">
        <v>25</v>
      </c>
      <c r="D126" s="253">
        <f>E126+F126</f>
        <v>0</v>
      </c>
      <c r="E126" s="253">
        <v>0</v>
      </c>
      <c r="F126" s="253">
        <v>0</v>
      </c>
      <c r="G126" s="253">
        <f>H126+I126</f>
        <v>0</v>
      </c>
      <c r="H126" s="256">
        <v>0</v>
      </c>
      <c r="I126" s="253">
        <v>0</v>
      </c>
      <c r="J126" s="257">
        <f>K126+L126</f>
        <v>0</v>
      </c>
      <c r="K126" s="257">
        <v>0</v>
      </c>
      <c r="L126" s="257">
        <v>0</v>
      </c>
      <c r="M126" s="257">
        <f>N126+O126</f>
        <v>0</v>
      </c>
      <c r="N126" s="257">
        <v>0</v>
      </c>
      <c r="O126" s="257">
        <v>0</v>
      </c>
    </row>
    <row r="127" spans="1:15" s="3" customFormat="1" ht="34">
      <c r="A127" s="503" t="s">
        <v>121</v>
      </c>
      <c r="B127" s="503" t="s">
        <v>294</v>
      </c>
      <c r="C127" s="34" t="s">
        <v>58</v>
      </c>
      <c r="D127" s="251">
        <f>D139</f>
        <v>40600</v>
      </c>
      <c r="E127" s="251">
        <f t="shared" ref="E127:O127" si="13">E139</f>
        <v>38570</v>
      </c>
      <c r="F127" s="251">
        <f t="shared" si="13"/>
        <v>2030</v>
      </c>
      <c r="G127" s="251">
        <f t="shared" si="13"/>
        <v>40600</v>
      </c>
      <c r="H127" s="251">
        <f t="shared" si="13"/>
        <v>38570</v>
      </c>
      <c r="I127" s="251">
        <f t="shared" si="13"/>
        <v>2030</v>
      </c>
      <c r="J127" s="251">
        <f t="shared" si="13"/>
        <v>40600</v>
      </c>
      <c r="K127" s="251">
        <f t="shared" si="13"/>
        <v>38570</v>
      </c>
      <c r="L127" s="251">
        <f t="shared" si="13"/>
        <v>2030</v>
      </c>
      <c r="M127" s="251">
        <f t="shared" si="13"/>
        <v>40600</v>
      </c>
      <c r="N127" s="251">
        <f>N139</f>
        <v>38570</v>
      </c>
      <c r="O127" s="251">
        <f t="shared" si="13"/>
        <v>2030</v>
      </c>
    </row>
    <row r="128" spans="1:15" s="3" customFormat="1" ht="34">
      <c r="A128" s="504"/>
      <c r="B128" s="504"/>
      <c r="C128" s="34" t="s">
        <v>28</v>
      </c>
      <c r="D128" s="253"/>
      <c r="E128" s="253"/>
      <c r="F128" s="253"/>
      <c r="G128" s="253"/>
      <c r="H128" s="256"/>
      <c r="I128" s="253"/>
      <c r="J128" s="283"/>
      <c r="K128" s="283"/>
      <c r="L128" s="283"/>
      <c r="M128" s="283"/>
      <c r="N128" s="283"/>
      <c r="O128" s="283"/>
    </row>
    <row r="129" spans="1:15" s="3" customFormat="1" ht="34">
      <c r="A129" s="504"/>
      <c r="B129" s="504"/>
      <c r="C129" s="34" t="s">
        <v>27</v>
      </c>
      <c r="D129" s="253"/>
      <c r="E129" s="253"/>
      <c r="F129" s="284"/>
      <c r="G129" s="284"/>
      <c r="H129" s="283"/>
      <c r="I129" s="284"/>
      <c r="J129" s="283"/>
      <c r="K129" s="283"/>
      <c r="L129" s="283"/>
      <c r="M129" s="283"/>
      <c r="N129" s="283"/>
      <c r="O129" s="283"/>
    </row>
    <row r="130" spans="1:15" s="3" customFormat="1" ht="102">
      <c r="A130" s="504"/>
      <c r="B130" s="504"/>
      <c r="C130" s="35" t="s">
        <v>33</v>
      </c>
      <c r="D130" s="253"/>
      <c r="E130" s="253"/>
      <c r="F130" s="253"/>
      <c r="G130" s="253"/>
      <c r="H130" s="256"/>
      <c r="I130" s="253"/>
      <c r="J130" s="283"/>
      <c r="K130" s="283"/>
      <c r="L130" s="283"/>
      <c r="M130" s="283"/>
      <c r="N130" s="283"/>
      <c r="O130" s="283"/>
    </row>
    <row r="131" spans="1:15" s="3" customFormat="1" ht="68">
      <c r="A131" s="504"/>
      <c r="B131" s="504"/>
      <c r="C131" s="36" t="s">
        <v>39</v>
      </c>
      <c r="D131" s="253"/>
      <c r="E131" s="253"/>
      <c r="F131" s="253"/>
      <c r="G131" s="253"/>
      <c r="H131" s="256"/>
      <c r="I131" s="253"/>
      <c r="J131" s="283"/>
      <c r="K131" s="283"/>
      <c r="L131" s="283"/>
      <c r="M131" s="283"/>
      <c r="N131" s="283"/>
      <c r="O131" s="283"/>
    </row>
    <row r="132" spans="1:15" s="3" customFormat="1" ht="68">
      <c r="A132" s="504"/>
      <c r="B132" s="504"/>
      <c r="C132" s="36" t="s">
        <v>40</v>
      </c>
      <c r="D132" s="253"/>
      <c r="E132" s="253"/>
      <c r="F132" s="253"/>
      <c r="G132" s="253"/>
      <c r="H132" s="256"/>
      <c r="I132" s="253"/>
      <c r="J132" s="283"/>
      <c r="K132" s="283"/>
      <c r="L132" s="283"/>
      <c r="M132" s="283"/>
      <c r="N132" s="283"/>
      <c r="O132" s="283"/>
    </row>
    <row r="133" spans="1:15" s="3" customFormat="1" ht="68">
      <c r="A133" s="504"/>
      <c r="B133" s="504"/>
      <c r="C133" s="36" t="s">
        <v>34</v>
      </c>
      <c r="D133" s="253"/>
      <c r="E133" s="253"/>
      <c r="F133" s="253"/>
      <c r="G133" s="253"/>
      <c r="H133" s="256"/>
      <c r="I133" s="253"/>
      <c r="J133" s="283"/>
      <c r="K133" s="283"/>
      <c r="L133" s="283"/>
      <c r="M133" s="283"/>
      <c r="N133" s="283"/>
      <c r="O133" s="283"/>
    </row>
    <row r="134" spans="1:15" s="3" customFormat="1" ht="68">
      <c r="A134" s="504"/>
      <c r="B134" s="504"/>
      <c r="C134" s="36" t="s">
        <v>35</v>
      </c>
      <c r="D134" s="253"/>
      <c r="E134" s="253"/>
      <c r="F134" s="253"/>
      <c r="G134" s="253"/>
      <c r="H134" s="256"/>
      <c r="I134" s="253"/>
      <c r="J134" s="283"/>
      <c r="K134" s="283"/>
      <c r="L134" s="283"/>
      <c r="M134" s="283"/>
      <c r="N134" s="283"/>
      <c r="O134" s="283"/>
    </row>
    <row r="135" spans="1:15" s="3" customFormat="1" ht="68">
      <c r="A135" s="504"/>
      <c r="B135" s="504"/>
      <c r="C135" s="36" t="s">
        <v>36</v>
      </c>
      <c r="D135" s="253"/>
      <c r="E135" s="253"/>
      <c r="F135" s="253"/>
      <c r="G135" s="253"/>
      <c r="H135" s="256"/>
      <c r="I135" s="253"/>
      <c r="J135" s="283"/>
      <c r="K135" s="283"/>
      <c r="L135" s="283"/>
      <c r="M135" s="283"/>
      <c r="N135" s="283"/>
      <c r="O135" s="283"/>
    </row>
    <row r="136" spans="1:15" s="3" customFormat="1" ht="68">
      <c r="A136" s="504"/>
      <c r="B136" s="504"/>
      <c r="C136" s="36" t="s">
        <v>37</v>
      </c>
      <c r="D136" s="253"/>
      <c r="E136" s="253"/>
      <c r="F136" s="253"/>
      <c r="G136" s="253"/>
      <c r="H136" s="256"/>
      <c r="I136" s="253"/>
      <c r="J136" s="283"/>
      <c r="K136" s="283"/>
      <c r="L136" s="283"/>
      <c r="M136" s="283"/>
      <c r="N136" s="283"/>
      <c r="O136" s="283"/>
    </row>
    <row r="137" spans="1:15" s="3" customFormat="1" ht="102">
      <c r="A137" s="504"/>
      <c r="B137" s="504"/>
      <c r="C137" s="35" t="s">
        <v>38</v>
      </c>
      <c r="D137" s="253"/>
      <c r="E137" s="253"/>
      <c r="F137" s="253"/>
      <c r="G137" s="253"/>
      <c r="H137" s="256"/>
      <c r="I137" s="253"/>
      <c r="J137" s="283"/>
      <c r="K137" s="283"/>
      <c r="L137" s="283"/>
      <c r="M137" s="283"/>
      <c r="N137" s="283"/>
      <c r="O137" s="283"/>
    </row>
    <row r="138" spans="1:15" s="3" customFormat="1" ht="34">
      <c r="A138" s="504"/>
      <c r="B138" s="504"/>
      <c r="C138" s="34" t="s">
        <v>26</v>
      </c>
      <c r="D138" s="253"/>
      <c r="E138" s="253"/>
      <c r="F138" s="253"/>
      <c r="G138" s="253"/>
      <c r="H138" s="256"/>
      <c r="I138" s="253"/>
      <c r="J138" s="283"/>
      <c r="K138" s="283"/>
      <c r="L138" s="283"/>
      <c r="M138" s="283"/>
      <c r="N138" s="283"/>
      <c r="O138" s="283"/>
    </row>
    <row r="139" spans="1:15" s="3" customFormat="1" ht="34">
      <c r="A139" s="505"/>
      <c r="B139" s="505"/>
      <c r="C139" s="34" t="s">
        <v>25</v>
      </c>
      <c r="D139" s="253">
        <f>E139+F139</f>
        <v>40600</v>
      </c>
      <c r="E139" s="253">
        <v>38570</v>
      </c>
      <c r="F139" s="253">
        <v>2030</v>
      </c>
      <c r="G139" s="253">
        <f>H139+I139</f>
        <v>40600</v>
      </c>
      <c r="H139" s="253">
        <v>38570</v>
      </c>
      <c r="I139" s="253">
        <v>2030</v>
      </c>
      <c r="J139" s="285">
        <f>K139+L139</f>
        <v>40600</v>
      </c>
      <c r="K139" s="253">
        <v>38570</v>
      </c>
      <c r="L139" s="253">
        <v>2030</v>
      </c>
      <c r="M139" s="285">
        <f>N139+O139</f>
        <v>40600</v>
      </c>
      <c r="N139" s="253">
        <v>38570</v>
      </c>
      <c r="O139" s="253">
        <v>2030</v>
      </c>
    </row>
    <row r="140" spans="1:15" s="3" customFormat="1" ht="34">
      <c r="A140" s="503" t="s">
        <v>123</v>
      </c>
      <c r="B140" s="503" t="s">
        <v>296</v>
      </c>
      <c r="C140" s="34" t="s">
        <v>58</v>
      </c>
      <c r="D140" s="251">
        <f>D152</f>
        <v>3450</v>
      </c>
      <c r="E140" s="251">
        <f t="shared" ref="E140:O140" si="14">E152</f>
        <v>3000</v>
      </c>
      <c r="F140" s="251">
        <f t="shared" si="14"/>
        <v>450</v>
      </c>
      <c r="G140" s="251">
        <f t="shared" si="14"/>
        <v>3450</v>
      </c>
      <c r="H140" s="251">
        <f t="shared" si="14"/>
        <v>3000</v>
      </c>
      <c r="I140" s="251">
        <f t="shared" si="14"/>
        <v>450</v>
      </c>
      <c r="J140" s="251">
        <f t="shared" si="14"/>
        <v>3450</v>
      </c>
      <c r="K140" s="251">
        <f t="shared" si="14"/>
        <v>3000</v>
      </c>
      <c r="L140" s="251">
        <f t="shared" si="14"/>
        <v>450</v>
      </c>
      <c r="M140" s="251">
        <f t="shared" si="14"/>
        <v>3450</v>
      </c>
      <c r="N140" s="251">
        <f t="shared" si="14"/>
        <v>3000</v>
      </c>
      <c r="O140" s="251">
        <f t="shared" si="14"/>
        <v>450</v>
      </c>
    </row>
    <row r="141" spans="1:15" s="3" customFormat="1" ht="34">
      <c r="A141" s="504"/>
      <c r="B141" s="504"/>
      <c r="C141" s="34" t="s">
        <v>28</v>
      </c>
      <c r="D141" s="253"/>
      <c r="E141" s="253"/>
      <c r="F141" s="253"/>
      <c r="G141" s="253"/>
      <c r="H141" s="256"/>
      <c r="I141" s="253"/>
      <c r="J141" s="283"/>
      <c r="K141" s="283"/>
      <c r="L141" s="283"/>
      <c r="M141" s="283"/>
      <c r="N141" s="283"/>
      <c r="O141" s="283"/>
    </row>
    <row r="142" spans="1:15" s="3" customFormat="1" ht="34">
      <c r="A142" s="504"/>
      <c r="B142" s="504"/>
      <c r="C142" s="34" t="s">
        <v>27</v>
      </c>
      <c r="D142" s="253"/>
      <c r="E142" s="253"/>
      <c r="F142" s="284"/>
      <c r="G142" s="284"/>
      <c r="H142" s="283"/>
      <c r="I142" s="284"/>
      <c r="J142" s="283"/>
      <c r="K142" s="283"/>
      <c r="L142" s="283"/>
      <c r="M142" s="283"/>
      <c r="N142" s="283"/>
      <c r="O142" s="283"/>
    </row>
    <row r="143" spans="1:15" s="3" customFormat="1" ht="102">
      <c r="A143" s="504"/>
      <c r="B143" s="504"/>
      <c r="C143" s="35" t="s">
        <v>33</v>
      </c>
      <c r="D143" s="253"/>
      <c r="E143" s="253"/>
      <c r="F143" s="253"/>
      <c r="G143" s="253"/>
      <c r="H143" s="256"/>
      <c r="I143" s="253"/>
      <c r="J143" s="283"/>
      <c r="K143" s="283"/>
      <c r="L143" s="283"/>
      <c r="M143" s="283"/>
      <c r="N143" s="283"/>
      <c r="O143" s="283"/>
    </row>
    <row r="144" spans="1:15" s="3" customFormat="1" ht="68">
      <c r="A144" s="504"/>
      <c r="B144" s="504"/>
      <c r="C144" s="36" t="s">
        <v>39</v>
      </c>
      <c r="D144" s="253"/>
      <c r="E144" s="253"/>
      <c r="F144" s="253"/>
      <c r="G144" s="253"/>
      <c r="H144" s="256"/>
      <c r="I144" s="253"/>
      <c r="J144" s="283"/>
      <c r="K144" s="283"/>
      <c r="L144" s="283"/>
      <c r="M144" s="283"/>
      <c r="N144" s="283"/>
      <c r="O144" s="283"/>
    </row>
    <row r="145" spans="1:15" s="3" customFormat="1" ht="68">
      <c r="A145" s="504"/>
      <c r="B145" s="504"/>
      <c r="C145" s="36" t="s">
        <v>40</v>
      </c>
      <c r="D145" s="253"/>
      <c r="E145" s="253"/>
      <c r="F145" s="253"/>
      <c r="G145" s="253"/>
      <c r="H145" s="256"/>
      <c r="I145" s="253"/>
      <c r="J145" s="283"/>
      <c r="K145" s="283"/>
      <c r="L145" s="283"/>
      <c r="M145" s="283"/>
      <c r="N145" s="283"/>
      <c r="O145" s="283"/>
    </row>
    <row r="146" spans="1:15" s="3" customFormat="1" ht="68">
      <c r="A146" s="504"/>
      <c r="B146" s="504"/>
      <c r="C146" s="36" t="s">
        <v>34</v>
      </c>
      <c r="D146" s="253"/>
      <c r="E146" s="253"/>
      <c r="F146" s="253"/>
      <c r="G146" s="253"/>
      <c r="H146" s="256"/>
      <c r="I146" s="253"/>
      <c r="J146" s="283"/>
      <c r="K146" s="283"/>
      <c r="L146" s="283"/>
      <c r="M146" s="283"/>
      <c r="N146" s="283"/>
      <c r="O146" s="283"/>
    </row>
    <row r="147" spans="1:15" s="3" customFormat="1" ht="68">
      <c r="A147" s="504"/>
      <c r="B147" s="504"/>
      <c r="C147" s="36" t="s">
        <v>35</v>
      </c>
      <c r="D147" s="253"/>
      <c r="E147" s="253"/>
      <c r="F147" s="253"/>
      <c r="G147" s="253"/>
      <c r="H147" s="256"/>
      <c r="I147" s="253"/>
      <c r="J147" s="283"/>
      <c r="K147" s="283"/>
      <c r="L147" s="283"/>
      <c r="M147" s="283"/>
      <c r="N147" s="283"/>
      <c r="O147" s="283"/>
    </row>
    <row r="148" spans="1:15" s="3" customFormat="1" ht="68">
      <c r="A148" s="504"/>
      <c r="B148" s="504"/>
      <c r="C148" s="36" t="s">
        <v>36</v>
      </c>
      <c r="D148" s="253"/>
      <c r="E148" s="253"/>
      <c r="F148" s="253"/>
      <c r="G148" s="253"/>
      <c r="H148" s="256"/>
      <c r="I148" s="253"/>
      <c r="J148" s="283"/>
      <c r="K148" s="283"/>
      <c r="L148" s="283"/>
      <c r="M148" s="283"/>
      <c r="N148" s="283"/>
      <c r="O148" s="283"/>
    </row>
    <row r="149" spans="1:15" s="3" customFormat="1" ht="68">
      <c r="A149" s="504"/>
      <c r="B149" s="504"/>
      <c r="C149" s="36" t="s">
        <v>37</v>
      </c>
      <c r="D149" s="253"/>
      <c r="E149" s="253"/>
      <c r="F149" s="253"/>
      <c r="G149" s="253"/>
      <c r="H149" s="256"/>
      <c r="I149" s="253"/>
      <c r="J149" s="283"/>
      <c r="K149" s="283"/>
      <c r="L149" s="283"/>
      <c r="M149" s="283"/>
      <c r="N149" s="283"/>
      <c r="O149" s="283"/>
    </row>
    <row r="150" spans="1:15" s="3" customFormat="1" ht="102">
      <c r="A150" s="504"/>
      <c r="B150" s="504"/>
      <c r="C150" s="35" t="s">
        <v>38</v>
      </c>
      <c r="D150" s="253"/>
      <c r="E150" s="253"/>
      <c r="F150" s="253"/>
      <c r="G150" s="253"/>
      <c r="H150" s="256"/>
      <c r="I150" s="253"/>
      <c r="J150" s="283"/>
      <c r="K150" s="283"/>
      <c r="L150" s="283"/>
      <c r="M150" s="283"/>
      <c r="N150" s="283"/>
      <c r="O150" s="283"/>
    </row>
    <row r="151" spans="1:15" s="3" customFormat="1" ht="34">
      <c r="A151" s="504"/>
      <c r="B151" s="504"/>
      <c r="C151" s="34" t="s">
        <v>26</v>
      </c>
      <c r="D151" s="253"/>
      <c r="E151" s="253"/>
      <c r="F151" s="253"/>
      <c r="G151" s="253"/>
      <c r="H151" s="256"/>
      <c r="I151" s="253"/>
      <c r="J151" s="283"/>
      <c r="K151" s="283"/>
      <c r="L151" s="283"/>
      <c r="M151" s="283"/>
      <c r="N151" s="283"/>
      <c r="O151" s="283"/>
    </row>
    <row r="152" spans="1:15" s="3" customFormat="1" ht="34">
      <c r="A152" s="505"/>
      <c r="B152" s="505"/>
      <c r="C152" s="34" t="s">
        <v>25</v>
      </c>
      <c r="D152" s="253">
        <f>E152+F152</f>
        <v>3450</v>
      </c>
      <c r="E152" s="253">
        <v>3000</v>
      </c>
      <c r="F152" s="253">
        <v>450</v>
      </c>
      <c r="G152" s="253">
        <f>H152+I152</f>
        <v>3450</v>
      </c>
      <c r="H152" s="256">
        <v>3000</v>
      </c>
      <c r="I152" s="253">
        <v>450</v>
      </c>
      <c r="J152" s="285">
        <f>K152+L152</f>
        <v>3450</v>
      </c>
      <c r="K152" s="285">
        <v>3000</v>
      </c>
      <c r="L152" s="285">
        <v>450</v>
      </c>
      <c r="M152" s="285">
        <f>N152+O152</f>
        <v>3450</v>
      </c>
      <c r="N152" s="285">
        <v>3000</v>
      </c>
      <c r="O152" s="285">
        <v>450</v>
      </c>
    </row>
    <row r="153" spans="1:15" s="3" customFormat="1" ht="34">
      <c r="A153" s="510" t="s">
        <v>334</v>
      </c>
      <c r="B153" s="510" t="s">
        <v>126</v>
      </c>
      <c r="C153" s="231" t="s">
        <v>58</v>
      </c>
      <c r="D153" s="327">
        <f>D165</f>
        <v>0</v>
      </c>
      <c r="E153" s="327">
        <f t="shared" ref="E153:O153" si="15">E165</f>
        <v>0</v>
      </c>
      <c r="F153" s="327">
        <f t="shared" si="15"/>
        <v>0</v>
      </c>
      <c r="G153" s="327">
        <f t="shared" si="15"/>
        <v>0</v>
      </c>
      <c r="H153" s="327">
        <f t="shared" si="15"/>
        <v>0</v>
      </c>
      <c r="I153" s="327">
        <f t="shared" si="15"/>
        <v>0</v>
      </c>
      <c r="J153" s="327">
        <f t="shared" si="15"/>
        <v>0</v>
      </c>
      <c r="K153" s="327">
        <f t="shared" si="15"/>
        <v>0</v>
      </c>
      <c r="L153" s="327">
        <f t="shared" si="15"/>
        <v>0</v>
      </c>
      <c r="M153" s="327">
        <f t="shared" si="15"/>
        <v>0</v>
      </c>
      <c r="N153" s="327">
        <f t="shared" si="15"/>
        <v>0</v>
      </c>
      <c r="O153" s="327">
        <f t="shared" si="15"/>
        <v>0</v>
      </c>
    </row>
    <row r="154" spans="1:15" s="3" customFormat="1" ht="34">
      <c r="A154" s="511"/>
      <c r="B154" s="511"/>
      <c r="C154" s="231" t="s">
        <v>28</v>
      </c>
      <c r="D154" s="328"/>
      <c r="E154" s="328"/>
      <c r="F154" s="328"/>
      <c r="G154" s="328"/>
      <c r="H154" s="328"/>
      <c r="I154" s="328"/>
      <c r="J154" s="329"/>
      <c r="K154" s="329"/>
      <c r="L154" s="329"/>
      <c r="M154" s="329"/>
      <c r="N154" s="329"/>
      <c r="O154" s="329"/>
    </row>
    <row r="155" spans="1:15" s="3" customFormat="1" ht="34">
      <c r="A155" s="511"/>
      <c r="B155" s="511"/>
      <c r="C155" s="231" t="s">
        <v>27</v>
      </c>
      <c r="D155" s="328"/>
      <c r="E155" s="328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</row>
    <row r="156" spans="1:15" s="3" customFormat="1" ht="102">
      <c r="A156" s="511"/>
      <c r="B156" s="511"/>
      <c r="C156" s="231" t="s">
        <v>33</v>
      </c>
      <c r="D156" s="328"/>
      <c r="E156" s="328"/>
      <c r="F156" s="328"/>
      <c r="G156" s="328"/>
      <c r="H156" s="328"/>
      <c r="I156" s="328"/>
      <c r="J156" s="329"/>
      <c r="K156" s="329"/>
      <c r="L156" s="329"/>
      <c r="M156" s="329"/>
      <c r="N156" s="329"/>
      <c r="O156" s="329"/>
    </row>
    <row r="157" spans="1:15" s="3" customFormat="1" ht="68">
      <c r="A157" s="511"/>
      <c r="B157" s="511"/>
      <c r="C157" s="232" t="s">
        <v>39</v>
      </c>
      <c r="D157" s="328"/>
      <c r="E157" s="328"/>
      <c r="F157" s="328"/>
      <c r="G157" s="328"/>
      <c r="H157" s="328"/>
      <c r="I157" s="328"/>
      <c r="J157" s="329"/>
      <c r="K157" s="329"/>
      <c r="L157" s="329"/>
      <c r="M157" s="329"/>
      <c r="N157" s="329"/>
      <c r="O157" s="329"/>
    </row>
    <row r="158" spans="1:15" s="3" customFormat="1" ht="68">
      <c r="A158" s="511"/>
      <c r="B158" s="511"/>
      <c r="C158" s="232" t="s">
        <v>40</v>
      </c>
      <c r="D158" s="328"/>
      <c r="E158" s="328"/>
      <c r="F158" s="328"/>
      <c r="G158" s="328"/>
      <c r="H158" s="328"/>
      <c r="I158" s="328"/>
      <c r="J158" s="329"/>
      <c r="K158" s="329"/>
      <c r="L158" s="329"/>
      <c r="M158" s="329"/>
      <c r="N158" s="329"/>
      <c r="O158" s="329"/>
    </row>
    <row r="159" spans="1:15" s="3" customFormat="1" ht="68">
      <c r="A159" s="511"/>
      <c r="B159" s="511"/>
      <c r="C159" s="232" t="s">
        <v>34</v>
      </c>
      <c r="D159" s="328"/>
      <c r="E159" s="328"/>
      <c r="F159" s="328"/>
      <c r="G159" s="328"/>
      <c r="H159" s="328"/>
      <c r="I159" s="328"/>
      <c r="J159" s="329"/>
      <c r="K159" s="329"/>
      <c r="L159" s="329"/>
      <c r="M159" s="329"/>
      <c r="N159" s="329"/>
      <c r="O159" s="329"/>
    </row>
    <row r="160" spans="1:15" s="3" customFormat="1" ht="68">
      <c r="A160" s="511"/>
      <c r="B160" s="511"/>
      <c r="C160" s="232" t="s">
        <v>35</v>
      </c>
      <c r="D160" s="328"/>
      <c r="E160" s="328"/>
      <c r="F160" s="328"/>
      <c r="G160" s="328"/>
      <c r="H160" s="328"/>
      <c r="I160" s="328"/>
      <c r="J160" s="329"/>
      <c r="K160" s="329"/>
      <c r="L160" s="329"/>
      <c r="M160" s="329"/>
      <c r="N160" s="329"/>
      <c r="O160" s="329"/>
    </row>
    <row r="161" spans="1:15" s="3" customFormat="1" ht="68">
      <c r="A161" s="511"/>
      <c r="B161" s="511"/>
      <c r="C161" s="232" t="s">
        <v>36</v>
      </c>
      <c r="D161" s="328"/>
      <c r="E161" s="328"/>
      <c r="F161" s="328"/>
      <c r="G161" s="328"/>
      <c r="H161" s="328"/>
      <c r="I161" s="328"/>
      <c r="J161" s="329"/>
      <c r="K161" s="329"/>
      <c r="L161" s="329"/>
      <c r="M161" s="329"/>
      <c r="N161" s="329"/>
      <c r="O161" s="329"/>
    </row>
    <row r="162" spans="1:15" s="3" customFormat="1" ht="68">
      <c r="A162" s="511"/>
      <c r="B162" s="511"/>
      <c r="C162" s="232" t="s">
        <v>37</v>
      </c>
      <c r="D162" s="328"/>
      <c r="E162" s="328"/>
      <c r="F162" s="328"/>
      <c r="G162" s="328"/>
      <c r="H162" s="328"/>
      <c r="I162" s="328"/>
      <c r="J162" s="329"/>
      <c r="K162" s="329"/>
      <c r="L162" s="329"/>
      <c r="M162" s="329"/>
      <c r="N162" s="329"/>
      <c r="O162" s="329"/>
    </row>
    <row r="163" spans="1:15" s="3" customFormat="1" ht="102">
      <c r="A163" s="511"/>
      <c r="B163" s="511"/>
      <c r="C163" s="231" t="s">
        <v>38</v>
      </c>
      <c r="D163" s="328"/>
      <c r="E163" s="328"/>
      <c r="F163" s="328"/>
      <c r="G163" s="328"/>
      <c r="H163" s="328"/>
      <c r="I163" s="328"/>
      <c r="J163" s="329"/>
      <c r="K163" s="329"/>
      <c r="L163" s="329"/>
      <c r="M163" s="329"/>
      <c r="N163" s="329"/>
      <c r="O163" s="329"/>
    </row>
    <row r="164" spans="1:15" s="3" customFormat="1" ht="34">
      <c r="A164" s="511"/>
      <c r="B164" s="511"/>
      <c r="C164" s="231" t="s">
        <v>26</v>
      </c>
      <c r="D164" s="328"/>
      <c r="E164" s="328"/>
      <c r="F164" s="328"/>
      <c r="G164" s="328"/>
      <c r="H164" s="328"/>
      <c r="I164" s="328"/>
      <c r="J164" s="329"/>
      <c r="K164" s="329"/>
      <c r="L164" s="329"/>
      <c r="M164" s="329"/>
      <c r="N164" s="329"/>
      <c r="O164" s="329"/>
    </row>
    <row r="165" spans="1:15" s="3" customFormat="1" ht="34">
      <c r="A165" s="512"/>
      <c r="B165" s="512"/>
      <c r="C165" s="231" t="s">
        <v>25</v>
      </c>
      <c r="D165" s="328">
        <f>D166+D179</f>
        <v>0</v>
      </c>
      <c r="E165" s="328">
        <f t="shared" ref="E165:O165" si="16">E166+E179</f>
        <v>0</v>
      </c>
      <c r="F165" s="328">
        <f t="shared" si="16"/>
        <v>0</v>
      </c>
      <c r="G165" s="328">
        <f t="shared" si="16"/>
        <v>0</v>
      </c>
      <c r="H165" s="328">
        <f t="shared" si="16"/>
        <v>0</v>
      </c>
      <c r="I165" s="328">
        <f t="shared" si="16"/>
        <v>0</v>
      </c>
      <c r="J165" s="328">
        <f t="shared" si="16"/>
        <v>0</v>
      </c>
      <c r="K165" s="328">
        <f t="shared" si="16"/>
        <v>0</v>
      </c>
      <c r="L165" s="328">
        <f t="shared" si="16"/>
        <v>0</v>
      </c>
      <c r="M165" s="328">
        <f t="shared" si="16"/>
        <v>0</v>
      </c>
      <c r="N165" s="328">
        <f t="shared" si="16"/>
        <v>0</v>
      </c>
      <c r="O165" s="328">
        <f t="shared" si="16"/>
        <v>0</v>
      </c>
    </row>
    <row r="166" spans="1:15" s="3" customFormat="1" ht="34">
      <c r="A166" s="503" t="s">
        <v>127</v>
      </c>
      <c r="B166" s="503" t="s">
        <v>335</v>
      </c>
      <c r="C166" s="34" t="s">
        <v>58</v>
      </c>
      <c r="D166" s="251">
        <f>D178</f>
        <v>0</v>
      </c>
      <c r="E166" s="251">
        <f t="shared" ref="E166:O166" si="17">E178</f>
        <v>0</v>
      </c>
      <c r="F166" s="251">
        <f t="shared" si="17"/>
        <v>0</v>
      </c>
      <c r="G166" s="251">
        <f t="shared" si="17"/>
        <v>0</v>
      </c>
      <c r="H166" s="251">
        <f t="shared" si="17"/>
        <v>0</v>
      </c>
      <c r="I166" s="251">
        <f t="shared" si="17"/>
        <v>0</v>
      </c>
      <c r="J166" s="251">
        <f t="shared" si="17"/>
        <v>0</v>
      </c>
      <c r="K166" s="251">
        <f t="shared" si="17"/>
        <v>0</v>
      </c>
      <c r="L166" s="251">
        <f t="shared" si="17"/>
        <v>0</v>
      </c>
      <c r="M166" s="251">
        <f t="shared" si="17"/>
        <v>0</v>
      </c>
      <c r="N166" s="251">
        <f t="shared" si="17"/>
        <v>0</v>
      </c>
      <c r="O166" s="251">
        <f t="shared" si="17"/>
        <v>0</v>
      </c>
    </row>
    <row r="167" spans="1:15" s="3" customFormat="1" ht="34">
      <c r="A167" s="504"/>
      <c r="B167" s="504"/>
      <c r="C167" s="34" t="s">
        <v>28</v>
      </c>
      <c r="D167" s="253"/>
      <c r="E167" s="253"/>
      <c r="F167" s="253"/>
      <c r="G167" s="253"/>
      <c r="H167" s="256"/>
      <c r="I167" s="253"/>
      <c r="J167" s="283"/>
      <c r="K167" s="283"/>
      <c r="L167" s="283"/>
      <c r="M167" s="283"/>
      <c r="N167" s="283"/>
      <c r="O167" s="283"/>
    </row>
    <row r="168" spans="1:15" s="3" customFormat="1" ht="34">
      <c r="A168" s="504"/>
      <c r="B168" s="504"/>
      <c r="C168" s="34" t="s">
        <v>27</v>
      </c>
      <c r="D168" s="253"/>
      <c r="E168" s="253"/>
      <c r="F168" s="284"/>
      <c r="G168" s="284"/>
      <c r="H168" s="283"/>
      <c r="I168" s="284"/>
      <c r="J168" s="283"/>
      <c r="K168" s="283"/>
      <c r="L168" s="283"/>
      <c r="M168" s="283"/>
      <c r="N168" s="283"/>
      <c r="O168" s="283"/>
    </row>
    <row r="169" spans="1:15" s="3" customFormat="1" ht="102">
      <c r="A169" s="504"/>
      <c r="B169" s="504"/>
      <c r="C169" s="35" t="s">
        <v>33</v>
      </c>
      <c r="D169" s="253"/>
      <c r="E169" s="253"/>
      <c r="F169" s="253"/>
      <c r="G169" s="253"/>
      <c r="H169" s="256"/>
      <c r="I169" s="253"/>
      <c r="J169" s="283"/>
      <c r="K169" s="283"/>
      <c r="L169" s="283"/>
      <c r="M169" s="283"/>
      <c r="N169" s="283"/>
      <c r="O169" s="283"/>
    </row>
    <row r="170" spans="1:15" s="3" customFormat="1" ht="68">
      <c r="A170" s="504"/>
      <c r="B170" s="504"/>
      <c r="C170" s="36" t="s">
        <v>39</v>
      </c>
      <c r="D170" s="253"/>
      <c r="E170" s="253"/>
      <c r="F170" s="253"/>
      <c r="G170" s="253"/>
      <c r="H170" s="256"/>
      <c r="I170" s="253"/>
      <c r="J170" s="283"/>
      <c r="K170" s="283"/>
      <c r="L170" s="283"/>
      <c r="M170" s="283"/>
      <c r="N170" s="283"/>
      <c r="O170" s="283"/>
    </row>
    <row r="171" spans="1:15" s="3" customFormat="1" ht="68">
      <c r="A171" s="504"/>
      <c r="B171" s="504"/>
      <c r="C171" s="36" t="s">
        <v>40</v>
      </c>
      <c r="D171" s="253"/>
      <c r="E171" s="253"/>
      <c r="F171" s="253"/>
      <c r="G171" s="253"/>
      <c r="H171" s="256"/>
      <c r="I171" s="253"/>
      <c r="J171" s="283"/>
      <c r="K171" s="283"/>
      <c r="L171" s="283"/>
      <c r="M171" s="283"/>
      <c r="N171" s="283"/>
      <c r="O171" s="283"/>
    </row>
    <row r="172" spans="1:15" s="3" customFormat="1" ht="68">
      <c r="A172" s="504"/>
      <c r="B172" s="504"/>
      <c r="C172" s="36" t="s">
        <v>34</v>
      </c>
      <c r="D172" s="253"/>
      <c r="E172" s="253"/>
      <c r="F172" s="253"/>
      <c r="G172" s="253"/>
      <c r="H172" s="256"/>
      <c r="I172" s="253"/>
      <c r="J172" s="283"/>
      <c r="K172" s="283"/>
      <c r="L172" s="283"/>
      <c r="M172" s="283"/>
      <c r="N172" s="283"/>
      <c r="O172" s="283"/>
    </row>
    <row r="173" spans="1:15" s="3" customFormat="1" ht="68">
      <c r="A173" s="504"/>
      <c r="B173" s="504"/>
      <c r="C173" s="36" t="s">
        <v>35</v>
      </c>
      <c r="D173" s="253"/>
      <c r="E173" s="253"/>
      <c r="F173" s="253"/>
      <c r="G173" s="253"/>
      <c r="H173" s="256"/>
      <c r="I173" s="253"/>
      <c r="J173" s="283"/>
      <c r="K173" s="283"/>
      <c r="L173" s="283"/>
      <c r="M173" s="283"/>
      <c r="N173" s="283"/>
      <c r="O173" s="283"/>
    </row>
    <row r="174" spans="1:15" s="3" customFormat="1" ht="68">
      <c r="A174" s="504"/>
      <c r="B174" s="504"/>
      <c r="C174" s="36" t="s">
        <v>36</v>
      </c>
      <c r="D174" s="253"/>
      <c r="E174" s="253"/>
      <c r="F174" s="253"/>
      <c r="G174" s="253"/>
      <c r="H174" s="256"/>
      <c r="I174" s="253"/>
      <c r="J174" s="283"/>
      <c r="K174" s="283"/>
      <c r="L174" s="283"/>
      <c r="M174" s="283"/>
      <c r="N174" s="283"/>
      <c r="O174" s="283"/>
    </row>
    <row r="175" spans="1:15" s="3" customFormat="1" ht="68">
      <c r="A175" s="504"/>
      <c r="B175" s="504"/>
      <c r="C175" s="36" t="s">
        <v>37</v>
      </c>
      <c r="D175" s="253"/>
      <c r="E175" s="253"/>
      <c r="F175" s="253"/>
      <c r="G175" s="253"/>
      <c r="H175" s="256"/>
      <c r="I175" s="253"/>
      <c r="J175" s="283"/>
      <c r="K175" s="283"/>
      <c r="L175" s="283"/>
      <c r="M175" s="283"/>
      <c r="N175" s="283"/>
      <c r="O175" s="283"/>
    </row>
    <row r="176" spans="1:15" s="3" customFormat="1" ht="102">
      <c r="A176" s="504"/>
      <c r="B176" s="504"/>
      <c r="C176" s="35" t="s">
        <v>38</v>
      </c>
      <c r="D176" s="253"/>
      <c r="E176" s="253"/>
      <c r="F176" s="253"/>
      <c r="G176" s="253"/>
      <c r="H176" s="256"/>
      <c r="I176" s="253"/>
      <c r="J176" s="283"/>
      <c r="K176" s="283"/>
      <c r="L176" s="283"/>
      <c r="M176" s="283"/>
      <c r="N176" s="283"/>
      <c r="O176" s="283"/>
    </row>
    <row r="177" spans="1:15" s="3" customFormat="1" ht="34">
      <c r="A177" s="504"/>
      <c r="B177" s="504"/>
      <c r="C177" s="34" t="s">
        <v>26</v>
      </c>
      <c r="D177" s="253"/>
      <c r="E177" s="253"/>
      <c r="F177" s="253"/>
      <c r="G177" s="253"/>
      <c r="H177" s="256"/>
      <c r="I177" s="253"/>
      <c r="J177" s="283"/>
      <c r="K177" s="283"/>
      <c r="L177" s="283"/>
      <c r="M177" s="283"/>
      <c r="N177" s="283"/>
      <c r="O177" s="283"/>
    </row>
    <row r="178" spans="1:15" s="3" customFormat="1" ht="34">
      <c r="A178" s="505"/>
      <c r="B178" s="505"/>
      <c r="C178" s="34" t="s">
        <v>25</v>
      </c>
      <c r="D178" s="253">
        <f>E178+F178</f>
        <v>0</v>
      </c>
      <c r="E178" s="253">
        <v>0</v>
      </c>
      <c r="F178" s="253">
        <v>0</v>
      </c>
      <c r="G178" s="253">
        <f>H178+I178</f>
        <v>0</v>
      </c>
      <c r="H178" s="256">
        <v>0</v>
      </c>
      <c r="I178" s="253">
        <v>0</v>
      </c>
      <c r="J178" s="285">
        <f>K178+L178</f>
        <v>0</v>
      </c>
      <c r="K178" s="285">
        <v>0</v>
      </c>
      <c r="L178" s="285">
        <v>0</v>
      </c>
      <c r="M178" s="285">
        <f>N178+O178</f>
        <v>0</v>
      </c>
      <c r="N178" s="285">
        <v>0</v>
      </c>
      <c r="O178" s="285">
        <v>0</v>
      </c>
    </row>
    <row r="179" spans="1:15" s="3" customFormat="1" ht="34">
      <c r="A179" s="503" t="s">
        <v>129</v>
      </c>
      <c r="B179" s="503" t="s">
        <v>336</v>
      </c>
      <c r="C179" s="34" t="s">
        <v>58</v>
      </c>
      <c r="D179" s="251">
        <f>D191</f>
        <v>0</v>
      </c>
      <c r="E179" s="251">
        <f t="shared" ref="E179:O179" si="18">E191</f>
        <v>0</v>
      </c>
      <c r="F179" s="251">
        <f t="shared" si="18"/>
        <v>0</v>
      </c>
      <c r="G179" s="251">
        <f t="shared" si="18"/>
        <v>0</v>
      </c>
      <c r="H179" s="251">
        <f t="shared" si="18"/>
        <v>0</v>
      </c>
      <c r="I179" s="251">
        <f t="shared" si="18"/>
        <v>0</v>
      </c>
      <c r="J179" s="251">
        <f t="shared" si="18"/>
        <v>0</v>
      </c>
      <c r="K179" s="251">
        <f t="shared" si="18"/>
        <v>0</v>
      </c>
      <c r="L179" s="251">
        <f t="shared" si="18"/>
        <v>0</v>
      </c>
      <c r="M179" s="251">
        <f t="shared" si="18"/>
        <v>0</v>
      </c>
      <c r="N179" s="251">
        <f t="shared" si="18"/>
        <v>0</v>
      </c>
      <c r="O179" s="251">
        <f t="shared" si="18"/>
        <v>0</v>
      </c>
    </row>
    <row r="180" spans="1:15" s="3" customFormat="1" ht="34">
      <c r="A180" s="504"/>
      <c r="B180" s="504"/>
      <c r="C180" s="34" t="s">
        <v>28</v>
      </c>
      <c r="D180" s="253"/>
      <c r="E180" s="253"/>
      <c r="F180" s="253"/>
      <c r="G180" s="253"/>
      <c r="H180" s="256"/>
      <c r="I180" s="253"/>
      <c r="J180" s="283"/>
      <c r="K180" s="283"/>
      <c r="L180" s="283"/>
      <c r="M180" s="283"/>
      <c r="N180" s="283"/>
      <c r="O180" s="283"/>
    </row>
    <row r="181" spans="1:15" s="3" customFormat="1" ht="34">
      <c r="A181" s="504"/>
      <c r="B181" s="504"/>
      <c r="C181" s="34" t="s">
        <v>27</v>
      </c>
      <c r="D181" s="253"/>
      <c r="E181" s="253"/>
      <c r="F181" s="284"/>
      <c r="G181" s="284"/>
      <c r="H181" s="283"/>
      <c r="I181" s="284"/>
      <c r="J181" s="283"/>
      <c r="K181" s="283"/>
      <c r="L181" s="283"/>
      <c r="M181" s="283"/>
      <c r="N181" s="283"/>
      <c r="O181" s="283"/>
    </row>
    <row r="182" spans="1:15" s="3" customFormat="1" ht="68">
      <c r="A182" s="504"/>
      <c r="B182" s="504"/>
      <c r="C182" s="35" t="s">
        <v>33</v>
      </c>
      <c r="D182" s="253"/>
      <c r="E182" s="253"/>
      <c r="F182" s="253"/>
      <c r="G182" s="253"/>
      <c r="H182" s="256"/>
      <c r="I182" s="253"/>
      <c r="J182" s="283"/>
      <c r="K182" s="283"/>
      <c r="L182" s="283"/>
      <c r="M182" s="283"/>
      <c r="N182" s="283"/>
      <c r="O182" s="283"/>
    </row>
    <row r="183" spans="1:15" s="3" customFormat="1" ht="68">
      <c r="A183" s="504"/>
      <c r="B183" s="504"/>
      <c r="C183" s="36" t="s">
        <v>39</v>
      </c>
      <c r="D183" s="253"/>
      <c r="E183" s="253"/>
      <c r="F183" s="253"/>
      <c r="G183" s="253"/>
      <c r="H183" s="256"/>
      <c r="I183" s="253"/>
      <c r="J183" s="283"/>
      <c r="K183" s="283"/>
      <c r="L183" s="283"/>
      <c r="M183" s="283"/>
      <c r="N183" s="283"/>
      <c r="O183" s="283"/>
    </row>
    <row r="184" spans="1:15" s="3" customFormat="1" ht="68">
      <c r="A184" s="504"/>
      <c r="B184" s="504"/>
      <c r="C184" s="36" t="s">
        <v>40</v>
      </c>
      <c r="D184" s="253"/>
      <c r="E184" s="253"/>
      <c r="F184" s="253"/>
      <c r="G184" s="253"/>
      <c r="H184" s="256"/>
      <c r="I184" s="253"/>
      <c r="J184" s="283"/>
      <c r="K184" s="283"/>
      <c r="L184" s="283"/>
      <c r="M184" s="283"/>
      <c r="N184" s="283"/>
      <c r="O184" s="283"/>
    </row>
    <row r="185" spans="1:15" s="3" customFormat="1" ht="68">
      <c r="A185" s="504"/>
      <c r="B185" s="504"/>
      <c r="C185" s="36" t="s">
        <v>34</v>
      </c>
      <c r="D185" s="253"/>
      <c r="E185" s="253"/>
      <c r="F185" s="253"/>
      <c r="G185" s="253"/>
      <c r="H185" s="256"/>
      <c r="I185" s="253"/>
      <c r="J185" s="283"/>
      <c r="K185" s="283"/>
      <c r="L185" s="283"/>
      <c r="M185" s="283"/>
      <c r="N185" s="283"/>
      <c r="O185" s="283"/>
    </row>
    <row r="186" spans="1:15" s="3" customFormat="1" ht="68">
      <c r="A186" s="504"/>
      <c r="B186" s="504"/>
      <c r="C186" s="36" t="s">
        <v>35</v>
      </c>
      <c r="D186" s="253"/>
      <c r="E186" s="253"/>
      <c r="F186" s="253"/>
      <c r="G186" s="253"/>
      <c r="H186" s="256"/>
      <c r="I186" s="253"/>
      <c r="J186" s="283"/>
      <c r="K186" s="283"/>
      <c r="L186" s="283"/>
      <c r="M186" s="283"/>
      <c r="N186" s="283"/>
      <c r="O186" s="283"/>
    </row>
    <row r="187" spans="1:15" s="3" customFormat="1" ht="68">
      <c r="A187" s="504"/>
      <c r="B187" s="504"/>
      <c r="C187" s="36" t="s">
        <v>36</v>
      </c>
      <c r="D187" s="253"/>
      <c r="E187" s="253"/>
      <c r="F187" s="253"/>
      <c r="G187" s="253"/>
      <c r="H187" s="256"/>
      <c r="I187" s="253"/>
      <c r="J187" s="283"/>
      <c r="K187" s="283"/>
      <c r="L187" s="283"/>
      <c r="M187" s="283"/>
      <c r="N187" s="283"/>
      <c r="O187" s="283"/>
    </row>
    <row r="188" spans="1:15" s="3" customFormat="1" ht="68">
      <c r="A188" s="504"/>
      <c r="B188" s="504"/>
      <c r="C188" s="36" t="s">
        <v>37</v>
      </c>
      <c r="D188" s="253"/>
      <c r="E188" s="253"/>
      <c r="F188" s="253"/>
      <c r="G188" s="253"/>
      <c r="H188" s="256"/>
      <c r="I188" s="253"/>
      <c r="J188" s="283"/>
      <c r="K188" s="283"/>
      <c r="L188" s="283"/>
      <c r="M188" s="283"/>
      <c r="N188" s="283"/>
      <c r="O188" s="283"/>
    </row>
    <row r="189" spans="1:15" s="3" customFormat="1" ht="102">
      <c r="A189" s="504"/>
      <c r="B189" s="504"/>
      <c r="C189" s="35" t="s">
        <v>38</v>
      </c>
      <c r="D189" s="253"/>
      <c r="E189" s="253"/>
      <c r="F189" s="253"/>
      <c r="G189" s="253"/>
      <c r="H189" s="256"/>
      <c r="I189" s="253"/>
      <c r="J189" s="283"/>
      <c r="K189" s="283"/>
      <c r="L189" s="283"/>
      <c r="M189" s="283"/>
      <c r="N189" s="283"/>
      <c r="O189" s="283"/>
    </row>
    <row r="190" spans="1:15" s="3" customFormat="1" ht="34">
      <c r="A190" s="504"/>
      <c r="B190" s="504"/>
      <c r="C190" s="34" t="s">
        <v>26</v>
      </c>
      <c r="D190" s="253"/>
      <c r="E190" s="253"/>
      <c r="F190" s="253"/>
      <c r="G190" s="253"/>
      <c r="H190" s="256"/>
      <c r="I190" s="253"/>
      <c r="J190" s="283"/>
      <c r="K190" s="283"/>
      <c r="L190" s="283"/>
      <c r="M190" s="283"/>
      <c r="N190" s="283"/>
      <c r="O190" s="283"/>
    </row>
    <row r="191" spans="1:15" s="3" customFormat="1" ht="34">
      <c r="A191" s="505"/>
      <c r="B191" s="505"/>
      <c r="C191" s="34" t="s">
        <v>25</v>
      </c>
      <c r="D191" s="253">
        <f>E191+F191</f>
        <v>0</v>
      </c>
      <c r="E191" s="253">
        <v>0</v>
      </c>
      <c r="F191" s="253">
        <v>0</v>
      </c>
      <c r="G191" s="253">
        <f>H191+I191</f>
        <v>0</v>
      </c>
      <c r="H191" s="256">
        <v>0</v>
      </c>
      <c r="I191" s="253">
        <v>0</v>
      </c>
      <c r="J191" s="253">
        <f>K191+L191</f>
        <v>0</v>
      </c>
      <c r="K191" s="256">
        <v>0</v>
      </c>
      <c r="L191" s="253">
        <v>0</v>
      </c>
      <c r="M191" s="253">
        <f>N191+O191</f>
        <v>0</v>
      </c>
      <c r="N191" s="253">
        <v>0</v>
      </c>
      <c r="O191" s="253">
        <v>0</v>
      </c>
    </row>
    <row r="192" spans="1:15" s="3" customFormat="1" ht="34">
      <c r="A192" s="510" t="s">
        <v>337</v>
      </c>
      <c r="B192" s="510" t="s">
        <v>132</v>
      </c>
      <c r="C192" s="231" t="s">
        <v>58</v>
      </c>
      <c r="D192" s="327">
        <f>D204</f>
        <v>15680</v>
      </c>
      <c r="E192" s="327">
        <f t="shared" ref="E192:O192" si="19">E204</f>
        <v>13680</v>
      </c>
      <c r="F192" s="327">
        <f t="shared" si="19"/>
        <v>2000</v>
      </c>
      <c r="G192" s="327">
        <f t="shared" si="19"/>
        <v>15680</v>
      </c>
      <c r="H192" s="327">
        <f t="shared" si="19"/>
        <v>13680</v>
      </c>
      <c r="I192" s="327">
        <f t="shared" si="19"/>
        <v>2000</v>
      </c>
      <c r="J192" s="327">
        <f t="shared" si="19"/>
        <v>15680</v>
      </c>
      <c r="K192" s="327">
        <f t="shared" si="19"/>
        <v>13680</v>
      </c>
      <c r="L192" s="327">
        <f t="shared" si="19"/>
        <v>2000</v>
      </c>
      <c r="M192" s="327">
        <f t="shared" si="19"/>
        <v>15680</v>
      </c>
      <c r="N192" s="327">
        <f t="shared" si="19"/>
        <v>13680</v>
      </c>
      <c r="O192" s="327">
        <f t="shared" si="19"/>
        <v>2000</v>
      </c>
    </row>
    <row r="193" spans="1:15" s="3" customFormat="1" ht="34">
      <c r="A193" s="511"/>
      <c r="B193" s="511"/>
      <c r="C193" s="231" t="s">
        <v>28</v>
      </c>
      <c r="D193" s="328"/>
      <c r="E193" s="328"/>
      <c r="F193" s="328"/>
      <c r="G193" s="328"/>
      <c r="H193" s="328"/>
      <c r="I193" s="328"/>
      <c r="J193" s="329"/>
      <c r="K193" s="329"/>
      <c r="L193" s="329"/>
      <c r="M193" s="329"/>
      <c r="N193" s="329"/>
      <c r="O193" s="329"/>
    </row>
    <row r="194" spans="1:15" s="3" customFormat="1" ht="34">
      <c r="A194" s="511"/>
      <c r="B194" s="511"/>
      <c r="C194" s="231" t="s">
        <v>27</v>
      </c>
      <c r="D194" s="328"/>
      <c r="E194" s="328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</row>
    <row r="195" spans="1:15" s="3" customFormat="1" ht="68">
      <c r="A195" s="511"/>
      <c r="B195" s="511"/>
      <c r="C195" s="231" t="s">
        <v>33</v>
      </c>
      <c r="D195" s="328"/>
      <c r="E195" s="328"/>
      <c r="F195" s="328"/>
      <c r="G195" s="328"/>
      <c r="H195" s="328"/>
      <c r="I195" s="328"/>
      <c r="J195" s="329"/>
      <c r="K195" s="329"/>
      <c r="L195" s="329"/>
      <c r="M195" s="329"/>
      <c r="N195" s="329"/>
      <c r="O195" s="329"/>
    </row>
    <row r="196" spans="1:15" s="3" customFormat="1" ht="68">
      <c r="A196" s="511"/>
      <c r="B196" s="511"/>
      <c r="C196" s="232" t="s">
        <v>39</v>
      </c>
      <c r="D196" s="328"/>
      <c r="E196" s="328"/>
      <c r="F196" s="328"/>
      <c r="G196" s="328"/>
      <c r="H196" s="328"/>
      <c r="I196" s="328"/>
      <c r="J196" s="329"/>
      <c r="K196" s="329"/>
      <c r="L196" s="329"/>
      <c r="M196" s="329"/>
      <c r="N196" s="329"/>
      <c r="O196" s="329"/>
    </row>
    <row r="197" spans="1:15" s="3" customFormat="1" ht="68">
      <c r="A197" s="511"/>
      <c r="B197" s="511"/>
      <c r="C197" s="232" t="s">
        <v>40</v>
      </c>
      <c r="D197" s="328"/>
      <c r="E197" s="328"/>
      <c r="F197" s="328"/>
      <c r="G197" s="328"/>
      <c r="H197" s="328"/>
      <c r="I197" s="328"/>
      <c r="J197" s="329"/>
      <c r="K197" s="329"/>
      <c r="L197" s="329"/>
      <c r="M197" s="329"/>
      <c r="N197" s="329"/>
      <c r="O197" s="329"/>
    </row>
    <row r="198" spans="1:15" s="3" customFormat="1" ht="68">
      <c r="A198" s="511"/>
      <c r="B198" s="511"/>
      <c r="C198" s="232" t="s">
        <v>34</v>
      </c>
      <c r="D198" s="328"/>
      <c r="E198" s="328"/>
      <c r="F198" s="328"/>
      <c r="G198" s="328"/>
      <c r="H198" s="328"/>
      <c r="I198" s="328"/>
      <c r="J198" s="329"/>
      <c r="K198" s="329"/>
      <c r="L198" s="329"/>
      <c r="M198" s="329"/>
      <c r="N198" s="329"/>
      <c r="O198" s="329"/>
    </row>
    <row r="199" spans="1:15" s="3" customFormat="1" ht="68">
      <c r="A199" s="511"/>
      <c r="B199" s="511"/>
      <c r="C199" s="232" t="s">
        <v>35</v>
      </c>
      <c r="D199" s="328"/>
      <c r="E199" s="328"/>
      <c r="F199" s="328"/>
      <c r="G199" s="328"/>
      <c r="H199" s="328"/>
      <c r="I199" s="328"/>
      <c r="J199" s="329"/>
      <c r="K199" s="329"/>
      <c r="L199" s="329"/>
      <c r="M199" s="329"/>
      <c r="N199" s="329"/>
      <c r="O199" s="329"/>
    </row>
    <row r="200" spans="1:15" s="3" customFormat="1" ht="68">
      <c r="A200" s="511"/>
      <c r="B200" s="511"/>
      <c r="C200" s="232" t="s">
        <v>36</v>
      </c>
      <c r="D200" s="328"/>
      <c r="E200" s="328"/>
      <c r="F200" s="328"/>
      <c r="G200" s="328"/>
      <c r="H200" s="328"/>
      <c r="I200" s="328"/>
      <c r="J200" s="329"/>
      <c r="K200" s="329"/>
      <c r="L200" s="329"/>
      <c r="M200" s="329"/>
      <c r="N200" s="329"/>
      <c r="O200" s="329"/>
    </row>
    <row r="201" spans="1:15" s="3" customFormat="1" ht="68">
      <c r="A201" s="511"/>
      <c r="B201" s="511"/>
      <c r="C201" s="232" t="s">
        <v>37</v>
      </c>
      <c r="D201" s="328"/>
      <c r="E201" s="328"/>
      <c r="F201" s="328"/>
      <c r="G201" s="328"/>
      <c r="H201" s="328"/>
      <c r="I201" s="328"/>
      <c r="J201" s="329"/>
      <c r="K201" s="329"/>
      <c r="L201" s="329"/>
      <c r="M201" s="329"/>
      <c r="N201" s="329"/>
      <c r="O201" s="329"/>
    </row>
    <row r="202" spans="1:15" s="3" customFormat="1" ht="102">
      <c r="A202" s="511"/>
      <c r="B202" s="511"/>
      <c r="C202" s="231" t="s">
        <v>38</v>
      </c>
      <c r="D202" s="328"/>
      <c r="E202" s="328"/>
      <c r="F202" s="328"/>
      <c r="G202" s="328"/>
      <c r="H202" s="328"/>
      <c r="I202" s="328"/>
      <c r="J202" s="329"/>
      <c r="K202" s="329"/>
      <c r="L202" s="329"/>
      <c r="M202" s="329"/>
      <c r="N202" s="329"/>
      <c r="O202" s="329"/>
    </row>
    <row r="203" spans="1:15" s="3" customFormat="1" ht="34">
      <c r="A203" s="511"/>
      <c r="B203" s="511"/>
      <c r="C203" s="231" t="s">
        <v>26</v>
      </c>
      <c r="D203" s="328"/>
      <c r="E203" s="328"/>
      <c r="F203" s="328"/>
      <c r="G203" s="328"/>
      <c r="H203" s="328"/>
      <c r="I203" s="328"/>
      <c r="J203" s="329"/>
      <c r="K203" s="329"/>
      <c r="L203" s="329"/>
      <c r="M203" s="329"/>
      <c r="N203" s="329"/>
      <c r="O203" s="329"/>
    </row>
    <row r="204" spans="1:15" s="3" customFormat="1" ht="34">
      <c r="A204" s="512"/>
      <c r="B204" s="512"/>
      <c r="C204" s="231" t="s">
        <v>25</v>
      </c>
      <c r="D204" s="328">
        <f>E204+F204</f>
        <v>15680</v>
      </c>
      <c r="E204" s="328">
        <v>13680</v>
      </c>
      <c r="F204" s="328">
        <v>2000</v>
      </c>
      <c r="G204" s="328">
        <f>H204+I204</f>
        <v>15680</v>
      </c>
      <c r="H204" s="328">
        <v>13680</v>
      </c>
      <c r="I204" s="328">
        <v>2000</v>
      </c>
      <c r="J204" s="330">
        <f>K204+L204</f>
        <v>15680</v>
      </c>
      <c r="K204" s="330">
        <v>13680</v>
      </c>
      <c r="L204" s="330">
        <v>2000</v>
      </c>
      <c r="M204" s="330">
        <f>N204+O204</f>
        <v>15680</v>
      </c>
      <c r="N204" s="330">
        <v>13680</v>
      </c>
      <c r="O204" s="330">
        <v>2000</v>
      </c>
    </row>
    <row r="205" spans="1:15" s="3" customFormat="1" ht="34">
      <c r="A205" s="510" t="s">
        <v>338</v>
      </c>
      <c r="B205" s="510" t="s">
        <v>134</v>
      </c>
      <c r="C205" s="231" t="s">
        <v>58</v>
      </c>
      <c r="D205" s="327">
        <f>D217</f>
        <v>100</v>
      </c>
      <c r="E205" s="327">
        <f t="shared" ref="E205:O205" si="20">E217</f>
        <v>0</v>
      </c>
      <c r="F205" s="327">
        <f t="shared" si="20"/>
        <v>100</v>
      </c>
      <c r="G205" s="327">
        <f t="shared" si="20"/>
        <v>100</v>
      </c>
      <c r="H205" s="327">
        <f t="shared" si="20"/>
        <v>0</v>
      </c>
      <c r="I205" s="327">
        <f t="shared" si="20"/>
        <v>100</v>
      </c>
      <c r="J205" s="327">
        <f t="shared" si="20"/>
        <v>100</v>
      </c>
      <c r="K205" s="327">
        <f t="shared" si="20"/>
        <v>0</v>
      </c>
      <c r="L205" s="327">
        <f t="shared" si="20"/>
        <v>100</v>
      </c>
      <c r="M205" s="327">
        <f t="shared" si="20"/>
        <v>99</v>
      </c>
      <c r="N205" s="327">
        <f t="shared" si="20"/>
        <v>0</v>
      </c>
      <c r="O205" s="327">
        <f t="shared" si="20"/>
        <v>99</v>
      </c>
    </row>
    <row r="206" spans="1:15" s="3" customFormat="1" ht="34">
      <c r="A206" s="511"/>
      <c r="B206" s="511"/>
      <c r="C206" s="231" t="s">
        <v>28</v>
      </c>
      <c r="D206" s="328"/>
      <c r="E206" s="328"/>
      <c r="F206" s="328"/>
      <c r="G206" s="328"/>
      <c r="H206" s="328"/>
      <c r="I206" s="328"/>
      <c r="J206" s="329"/>
      <c r="K206" s="329"/>
      <c r="L206" s="329"/>
      <c r="M206" s="329"/>
      <c r="N206" s="329"/>
      <c r="O206" s="329"/>
    </row>
    <row r="207" spans="1:15" s="3" customFormat="1" ht="34">
      <c r="A207" s="511"/>
      <c r="B207" s="511"/>
      <c r="C207" s="231" t="s">
        <v>27</v>
      </c>
      <c r="D207" s="328"/>
      <c r="E207" s="328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</row>
    <row r="208" spans="1:15" s="3" customFormat="1" ht="68">
      <c r="A208" s="511"/>
      <c r="B208" s="511"/>
      <c r="C208" s="231" t="s">
        <v>33</v>
      </c>
      <c r="D208" s="328"/>
      <c r="E208" s="328"/>
      <c r="F208" s="328"/>
      <c r="G208" s="328"/>
      <c r="H208" s="328"/>
      <c r="I208" s="328"/>
      <c r="J208" s="329"/>
      <c r="K208" s="329"/>
      <c r="L208" s="329"/>
      <c r="M208" s="329"/>
      <c r="N208" s="329"/>
      <c r="O208" s="329"/>
    </row>
    <row r="209" spans="1:15" s="3" customFormat="1" ht="68">
      <c r="A209" s="511"/>
      <c r="B209" s="511"/>
      <c r="C209" s="232" t="s">
        <v>39</v>
      </c>
      <c r="D209" s="328"/>
      <c r="E209" s="328"/>
      <c r="F209" s="328"/>
      <c r="G209" s="328"/>
      <c r="H209" s="328"/>
      <c r="I209" s="328"/>
      <c r="J209" s="329"/>
      <c r="K209" s="329"/>
      <c r="L209" s="329"/>
      <c r="M209" s="329"/>
      <c r="N209" s="329"/>
      <c r="O209" s="329"/>
    </row>
    <row r="210" spans="1:15" s="3" customFormat="1" ht="68">
      <c r="A210" s="511"/>
      <c r="B210" s="511"/>
      <c r="C210" s="232" t="s">
        <v>40</v>
      </c>
      <c r="D210" s="328"/>
      <c r="E210" s="328"/>
      <c r="F210" s="328"/>
      <c r="G210" s="328"/>
      <c r="H210" s="328"/>
      <c r="I210" s="328"/>
      <c r="J210" s="329"/>
      <c r="K210" s="329"/>
      <c r="L210" s="329"/>
      <c r="M210" s="329"/>
      <c r="N210" s="329"/>
      <c r="O210" s="329"/>
    </row>
    <row r="211" spans="1:15" s="3" customFormat="1" ht="68">
      <c r="A211" s="511"/>
      <c r="B211" s="511"/>
      <c r="C211" s="232" t="s">
        <v>34</v>
      </c>
      <c r="D211" s="328"/>
      <c r="E211" s="328"/>
      <c r="F211" s="328"/>
      <c r="G211" s="328"/>
      <c r="H211" s="328"/>
      <c r="I211" s="328"/>
      <c r="J211" s="329"/>
      <c r="K211" s="329"/>
      <c r="L211" s="329"/>
      <c r="M211" s="329"/>
      <c r="N211" s="329"/>
      <c r="O211" s="329"/>
    </row>
    <row r="212" spans="1:15" s="3" customFormat="1" ht="68">
      <c r="A212" s="511"/>
      <c r="B212" s="511"/>
      <c r="C212" s="232" t="s">
        <v>35</v>
      </c>
      <c r="D212" s="328"/>
      <c r="E212" s="328"/>
      <c r="F212" s="328"/>
      <c r="G212" s="328"/>
      <c r="H212" s="328"/>
      <c r="I212" s="328"/>
      <c r="J212" s="329"/>
      <c r="K212" s="329"/>
      <c r="L212" s="329"/>
      <c r="M212" s="329"/>
      <c r="N212" s="329"/>
      <c r="O212" s="329"/>
    </row>
    <row r="213" spans="1:15" s="3" customFormat="1" ht="68">
      <c r="A213" s="511"/>
      <c r="B213" s="511"/>
      <c r="C213" s="232" t="s">
        <v>36</v>
      </c>
      <c r="D213" s="328"/>
      <c r="E213" s="328"/>
      <c r="F213" s="328"/>
      <c r="G213" s="328"/>
      <c r="H213" s="328"/>
      <c r="I213" s="328"/>
      <c r="J213" s="329"/>
      <c r="K213" s="329"/>
      <c r="L213" s="329"/>
      <c r="M213" s="329"/>
      <c r="N213" s="329"/>
      <c r="O213" s="329"/>
    </row>
    <row r="214" spans="1:15" s="3" customFormat="1" ht="68">
      <c r="A214" s="511"/>
      <c r="B214" s="511"/>
      <c r="C214" s="232" t="s">
        <v>37</v>
      </c>
      <c r="D214" s="328"/>
      <c r="E214" s="328"/>
      <c r="F214" s="328"/>
      <c r="G214" s="328"/>
      <c r="H214" s="328"/>
      <c r="I214" s="328"/>
      <c r="J214" s="329"/>
      <c r="K214" s="329"/>
      <c r="L214" s="329"/>
      <c r="M214" s="329"/>
      <c r="N214" s="329"/>
      <c r="O214" s="329"/>
    </row>
    <row r="215" spans="1:15" s="3" customFormat="1" ht="102">
      <c r="A215" s="511"/>
      <c r="B215" s="511"/>
      <c r="C215" s="231" t="s">
        <v>38</v>
      </c>
      <c r="D215" s="328"/>
      <c r="E215" s="328"/>
      <c r="F215" s="328"/>
      <c r="G215" s="328"/>
      <c r="H215" s="328"/>
      <c r="I215" s="328"/>
      <c r="J215" s="329"/>
      <c r="K215" s="329"/>
      <c r="L215" s="329"/>
      <c r="M215" s="329"/>
      <c r="N215" s="329"/>
      <c r="O215" s="329"/>
    </row>
    <row r="216" spans="1:15" s="3" customFormat="1" ht="34">
      <c r="A216" s="511"/>
      <c r="B216" s="511"/>
      <c r="C216" s="231" t="s">
        <v>26</v>
      </c>
      <c r="D216" s="328"/>
      <c r="E216" s="328"/>
      <c r="F216" s="328"/>
      <c r="G216" s="328"/>
      <c r="H216" s="328"/>
      <c r="I216" s="328"/>
      <c r="J216" s="329"/>
      <c r="K216" s="329"/>
      <c r="L216" s="329"/>
      <c r="M216" s="329"/>
      <c r="N216" s="329"/>
      <c r="O216" s="329"/>
    </row>
    <row r="217" spans="1:15" s="3" customFormat="1" ht="34">
      <c r="A217" s="512"/>
      <c r="B217" s="512"/>
      <c r="C217" s="231" t="s">
        <v>25</v>
      </c>
      <c r="D217" s="328">
        <f>E217+F217</f>
        <v>100</v>
      </c>
      <c r="E217" s="328">
        <v>0</v>
      </c>
      <c r="F217" s="328">
        <v>100</v>
      </c>
      <c r="G217" s="328">
        <f>H217+I217</f>
        <v>100</v>
      </c>
      <c r="H217" s="328">
        <v>0</v>
      </c>
      <c r="I217" s="328">
        <v>100</v>
      </c>
      <c r="J217" s="330">
        <f>K217+L217</f>
        <v>100</v>
      </c>
      <c r="K217" s="330">
        <v>0</v>
      </c>
      <c r="L217" s="330">
        <v>100</v>
      </c>
      <c r="M217" s="330">
        <f>N217+O217</f>
        <v>99</v>
      </c>
      <c r="N217" s="330">
        <v>0</v>
      </c>
      <c r="O217" s="330">
        <v>99</v>
      </c>
    </row>
    <row r="218" spans="1:15" s="3" customFormat="1" ht="34">
      <c r="A218" s="510" t="s">
        <v>339</v>
      </c>
      <c r="B218" s="510" t="s">
        <v>136</v>
      </c>
      <c r="C218" s="231" t="s">
        <v>58</v>
      </c>
      <c r="D218" s="327">
        <f>D230</f>
        <v>4750</v>
      </c>
      <c r="E218" s="327">
        <f t="shared" ref="E218:O218" si="21">E230</f>
        <v>3000</v>
      </c>
      <c r="F218" s="327">
        <f t="shared" si="21"/>
        <v>1750</v>
      </c>
      <c r="G218" s="327">
        <f t="shared" si="21"/>
        <v>4750</v>
      </c>
      <c r="H218" s="327">
        <f t="shared" si="21"/>
        <v>3000</v>
      </c>
      <c r="I218" s="327">
        <f t="shared" si="21"/>
        <v>1750</v>
      </c>
      <c r="J218" s="327">
        <f t="shared" si="21"/>
        <v>4750</v>
      </c>
      <c r="K218" s="327">
        <f t="shared" si="21"/>
        <v>3000</v>
      </c>
      <c r="L218" s="327">
        <f t="shared" si="21"/>
        <v>1750</v>
      </c>
      <c r="M218" s="327">
        <f t="shared" si="21"/>
        <v>4750</v>
      </c>
      <c r="N218" s="327">
        <f t="shared" si="21"/>
        <v>3000</v>
      </c>
      <c r="O218" s="327">
        <f t="shared" si="21"/>
        <v>1750</v>
      </c>
    </row>
    <row r="219" spans="1:15" s="3" customFormat="1" ht="34">
      <c r="A219" s="511"/>
      <c r="B219" s="511"/>
      <c r="C219" s="231" t="s">
        <v>28</v>
      </c>
      <c r="D219" s="328"/>
      <c r="E219" s="328"/>
      <c r="F219" s="328"/>
      <c r="G219" s="328"/>
      <c r="H219" s="328"/>
      <c r="I219" s="328"/>
      <c r="J219" s="329"/>
      <c r="K219" s="329"/>
      <c r="L219" s="329"/>
      <c r="M219" s="329"/>
      <c r="N219" s="329"/>
      <c r="O219" s="329"/>
    </row>
    <row r="220" spans="1:15" s="3" customFormat="1" ht="34">
      <c r="A220" s="511"/>
      <c r="B220" s="511"/>
      <c r="C220" s="231" t="s">
        <v>27</v>
      </c>
      <c r="D220" s="328"/>
      <c r="E220" s="328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</row>
    <row r="221" spans="1:15" s="3" customFormat="1" ht="68">
      <c r="A221" s="511"/>
      <c r="B221" s="511"/>
      <c r="C221" s="231" t="s">
        <v>33</v>
      </c>
      <c r="D221" s="328"/>
      <c r="E221" s="328"/>
      <c r="F221" s="328"/>
      <c r="G221" s="328"/>
      <c r="H221" s="328"/>
      <c r="I221" s="328"/>
      <c r="J221" s="329"/>
      <c r="K221" s="329"/>
      <c r="L221" s="329"/>
      <c r="M221" s="329"/>
      <c r="N221" s="329"/>
      <c r="O221" s="329"/>
    </row>
    <row r="222" spans="1:15" s="3" customFormat="1" ht="68">
      <c r="A222" s="511"/>
      <c r="B222" s="511"/>
      <c r="C222" s="232" t="s">
        <v>39</v>
      </c>
      <c r="D222" s="328"/>
      <c r="E222" s="328"/>
      <c r="F222" s="328"/>
      <c r="G222" s="328"/>
      <c r="H222" s="328"/>
      <c r="I222" s="328"/>
      <c r="J222" s="329"/>
      <c r="K222" s="329"/>
      <c r="L222" s="329"/>
      <c r="M222" s="329"/>
      <c r="N222" s="329"/>
      <c r="O222" s="329"/>
    </row>
    <row r="223" spans="1:15" s="3" customFormat="1" ht="68">
      <c r="A223" s="511"/>
      <c r="B223" s="511"/>
      <c r="C223" s="232" t="s">
        <v>40</v>
      </c>
      <c r="D223" s="328"/>
      <c r="E223" s="328"/>
      <c r="F223" s="328"/>
      <c r="G223" s="328"/>
      <c r="H223" s="328"/>
      <c r="I223" s="328"/>
      <c r="J223" s="329"/>
      <c r="K223" s="329"/>
      <c r="L223" s="329"/>
      <c r="M223" s="329"/>
      <c r="N223" s="329"/>
      <c r="O223" s="329"/>
    </row>
    <row r="224" spans="1:15" s="3" customFormat="1" ht="68">
      <c r="A224" s="511"/>
      <c r="B224" s="511"/>
      <c r="C224" s="232" t="s">
        <v>34</v>
      </c>
      <c r="D224" s="328"/>
      <c r="E224" s="328"/>
      <c r="F224" s="328"/>
      <c r="G224" s="328"/>
      <c r="H224" s="328"/>
      <c r="I224" s="328"/>
      <c r="J224" s="329"/>
      <c r="K224" s="329"/>
      <c r="L224" s="329"/>
      <c r="M224" s="329"/>
      <c r="N224" s="329"/>
      <c r="O224" s="329"/>
    </row>
    <row r="225" spans="1:15" s="3" customFormat="1" ht="68">
      <c r="A225" s="511"/>
      <c r="B225" s="511"/>
      <c r="C225" s="232" t="s">
        <v>35</v>
      </c>
      <c r="D225" s="328"/>
      <c r="E225" s="328"/>
      <c r="F225" s="328"/>
      <c r="G225" s="328"/>
      <c r="H225" s="328"/>
      <c r="I225" s="328"/>
      <c r="J225" s="329"/>
      <c r="K225" s="329"/>
      <c r="L225" s="329"/>
      <c r="M225" s="329"/>
      <c r="N225" s="329"/>
      <c r="O225" s="329"/>
    </row>
    <row r="226" spans="1:15" s="3" customFormat="1" ht="68">
      <c r="A226" s="511"/>
      <c r="B226" s="511"/>
      <c r="C226" s="232" t="s">
        <v>36</v>
      </c>
      <c r="D226" s="328"/>
      <c r="E226" s="328"/>
      <c r="F226" s="328"/>
      <c r="G226" s="328"/>
      <c r="H226" s="328"/>
      <c r="I226" s="328"/>
      <c r="J226" s="329"/>
      <c r="K226" s="329"/>
      <c r="L226" s="329"/>
      <c r="M226" s="329"/>
      <c r="N226" s="329"/>
      <c r="O226" s="329"/>
    </row>
    <row r="227" spans="1:15" s="3" customFormat="1" ht="68">
      <c r="A227" s="511"/>
      <c r="B227" s="511"/>
      <c r="C227" s="232" t="s">
        <v>37</v>
      </c>
      <c r="D227" s="328"/>
      <c r="E227" s="328"/>
      <c r="F227" s="328"/>
      <c r="G227" s="328"/>
      <c r="H227" s="328"/>
      <c r="I227" s="328"/>
      <c r="J227" s="329"/>
      <c r="K227" s="329"/>
      <c r="L227" s="329"/>
      <c r="M227" s="329"/>
      <c r="N227" s="329"/>
      <c r="O227" s="329"/>
    </row>
    <row r="228" spans="1:15" s="3" customFormat="1" ht="102">
      <c r="A228" s="511"/>
      <c r="B228" s="511"/>
      <c r="C228" s="231" t="s">
        <v>38</v>
      </c>
      <c r="D228" s="328"/>
      <c r="E228" s="328"/>
      <c r="F228" s="328"/>
      <c r="G228" s="328"/>
      <c r="H228" s="328"/>
      <c r="I228" s="328"/>
      <c r="J228" s="329"/>
      <c r="K228" s="329"/>
      <c r="L228" s="329"/>
      <c r="M228" s="329"/>
      <c r="N228" s="329"/>
      <c r="O228" s="329"/>
    </row>
    <row r="229" spans="1:15" s="3" customFormat="1" ht="34">
      <c r="A229" s="511"/>
      <c r="B229" s="511"/>
      <c r="C229" s="231" t="s">
        <v>26</v>
      </c>
      <c r="D229" s="328"/>
      <c r="E229" s="328"/>
      <c r="F229" s="328"/>
      <c r="G229" s="328"/>
      <c r="H229" s="328"/>
      <c r="I229" s="328"/>
      <c r="J229" s="329"/>
      <c r="K229" s="329"/>
      <c r="L229" s="329"/>
      <c r="M229" s="329"/>
      <c r="N229" s="329"/>
      <c r="O229" s="329"/>
    </row>
    <row r="230" spans="1:15" s="3" customFormat="1" ht="34">
      <c r="A230" s="512"/>
      <c r="B230" s="512"/>
      <c r="C230" s="231" t="s">
        <v>25</v>
      </c>
      <c r="D230" s="328">
        <f>E230+F230</f>
        <v>4750</v>
      </c>
      <c r="E230" s="328">
        <v>3000</v>
      </c>
      <c r="F230" s="328">
        <v>1750</v>
      </c>
      <c r="G230" s="328">
        <f>H230+I230</f>
        <v>4750</v>
      </c>
      <c r="H230" s="328">
        <v>3000</v>
      </c>
      <c r="I230" s="328">
        <v>1750</v>
      </c>
      <c r="J230" s="330">
        <f>K230+L230</f>
        <v>4750</v>
      </c>
      <c r="K230" s="330">
        <v>3000</v>
      </c>
      <c r="L230" s="330">
        <v>1750</v>
      </c>
      <c r="M230" s="330">
        <f>N230+O230</f>
        <v>4750</v>
      </c>
      <c r="N230" s="330">
        <v>3000</v>
      </c>
      <c r="O230" s="330">
        <v>1750</v>
      </c>
    </row>
    <row r="231" spans="1:15" s="3" customFormat="1" ht="34">
      <c r="A231" s="520" t="s">
        <v>16</v>
      </c>
      <c r="B231" s="520" t="s">
        <v>340</v>
      </c>
      <c r="C231" s="324" t="s">
        <v>58</v>
      </c>
      <c r="D231" s="319">
        <f>D243</f>
        <v>1131</v>
      </c>
      <c r="E231" s="319">
        <f t="shared" ref="E231:O231" si="22">E243</f>
        <v>0</v>
      </c>
      <c r="F231" s="319">
        <f t="shared" si="22"/>
        <v>1131</v>
      </c>
      <c r="G231" s="319">
        <f t="shared" si="22"/>
        <v>1131</v>
      </c>
      <c r="H231" s="319">
        <f t="shared" si="22"/>
        <v>0</v>
      </c>
      <c r="I231" s="319">
        <f t="shared" si="22"/>
        <v>1131</v>
      </c>
      <c r="J231" s="319">
        <f t="shared" si="22"/>
        <v>1131</v>
      </c>
      <c r="K231" s="319">
        <f t="shared" si="22"/>
        <v>0</v>
      </c>
      <c r="L231" s="319">
        <f t="shared" si="22"/>
        <v>1131</v>
      </c>
      <c r="M231" s="319">
        <f t="shared" si="22"/>
        <v>1126.98</v>
      </c>
      <c r="N231" s="319">
        <f t="shared" si="22"/>
        <v>0</v>
      </c>
      <c r="O231" s="319">
        <f t="shared" si="22"/>
        <v>1126.98</v>
      </c>
    </row>
    <row r="232" spans="1:15" s="3" customFormat="1" ht="34">
      <c r="A232" s="521"/>
      <c r="B232" s="521"/>
      <c r="C232" s="324" t="s">
        <v>28</v>
      </c>
      <c r="D232" s="320"/>
      <c r="E232" s="320"/>
      <c r="F232" s="320"/>
      <c r="G232" s="320"/>
      <c r="H232" s="320"/>
      <c r="I232" s="320"/>
      <c r="J232" s="325"/>
      <c r="K232" s="325"/>
      <c r="L232" s="325"/>
      <c r="M232" s="325"/>
      <c r="N232" s="325"/>
      <c r="O232" s="325"/>
    </row>
    <row r="233" spans="1:15" s="3" customFormat="1" ht="34">
      <c r="A233" s="521"/>
      <c r="B233" s="521"/>
      <c r="C233" s="324" t="s">
        <v>27</v>
      </c>
      <c r="D233" s="320"/>
      <c r="E233" s="320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</row>
    <row r="234" spans="1:15" s="3" customFormat="1" ht="68">
      <c r="A234" s="521"/>
      <c r="B234" s="521"/>
      <c r="C234" s="324" t="s">
        <v>33</v>
      </c>
      <c r="D234" s="320"/>
      <c r="E234" s="320"/>
      <c r="F234" s="320"/>
      <c r="G234" s="320"/>
      <c r="H234" s="320"/>
      <c r="I234" s="320"/>
      <c r="J234" s="325"/>
      <c r="K234" s="325"/>
      <c r="L234" s="325"/>
      <c r="M234" s="325"/>
      <c r="N234" s="325"/>
      <c r="O234" s="325"/>
    </row>
    <row r="235" spans="1:15" s="3" customFormat="1" ht="68">
      <c r="A235" s="521"/>
      <c r="B235" s="521"/>
      <c r="C235" s="326" t="s">
        <v>39</v>
      </c>
      <c r="D235" s="320"/>
      <c r="E235" s="320"/>
      <c r="F235" s="320"/>
      <c r="G235" s="320"/>
      <c r="H235" s="320"/>
      <c r="I235" s="320"/>
      <c r="J235" s="325"/>
      <c r="K235" s="325"/>
      <c r="L235" s="325"/>
      <c r="M235" s="325"/>
      <c r="N235" s="325"/>
      <c r="O235" s="325"/>
    </row>
    <row r="236" spans="1:15" s="3" customFormat="1" ht="68">
      <c r="A236" s="521"/>
      <c r="B236" s="521"/>
      <c r="C236" s="326" t="s">
        <v>40</v>
      </c>
      <c r="D236" s="320"/>
      <c r="E236" s="320"/>
      <c r="F236" s="320"/>
      <c r="G236" s="320"/>
      <c r="H236" s="320"/>
      <c r="I236" s="320"/>
      <c r="J236" s="325"/>
      <c r="K236" s="325"/>
      <c r="L236" s="325"/>
      <c r="M236" s="325"/>
      <c r="N236" s="325"/>
      <c r="O236" s="325"/>
    </row>
    <row r="237" spans="1:15" s="3" customFormat="1" ht="68">
      <c r="A237" s="521"/>
      <c r="B237" s="521"/>
      <c r="C237" s="326" t="s">
        <v>34</v>
      </c>
      <c r="D237" s="320"/>
      <c r="E237" s="320"/>
      <c r="F237" s="320"/>
      <c r="G237" s="320"/>
      <c r="H237" s="320"/>
      <c r="I237" s="320"/>
      <c r="J237" s="325"/>
      <c r="K237" s="325"/>
      <c r="L237" s="325"/>
      <c r="M237" s="325"/>
      <c r="N237" s="325"/>
      <c r="O237" s="325"/>
    </row>
    <row r="238" spans="1:15" s="3" customFormat="1" ht="68">
      <c r="A238" s="521"/>
      <c r="B238" s="521"/>
      <c r="C238" s="326" t="s">
        <v>35</v>
      </c>
      <c r="D238" s="320"/>
      <c r="E238" s="320"/>
      <c r="F238" s="320"/>
      <c r="G238" s="320"/>
      <c r="H238" s="320"/>
      <c r="I238" s="320"/>
      <c r="J238" s="325"/>
      <c r="K238" s="325"/>
      <c r="L238" s="325"/>
      <c r="M238" s="325"/>
      <c r="N238" s="325"/>
      <c r="O238" s="325"/>
    </row>
    <row r="239" spans="1:15" s="3" customFormat="1" ht="68">
      <c r="A239" s="521"/>
      <c r="B239" s="521"/>
      <c r="C239" s="326" t="s">
        <v>36</v>
      </c>
      <c r="D239" s="320"/>
      <c r="E239" s="320"/>
      <c r="F239" s="320"/>
      <c r="G239" s="320"/>
      <c r="H239" s="320"/>
      <c r="I239" s="320"/>
      <c r="J239" s="325"/>
      <c r="K239" s="325"/>
      <c r="L239" s="325"/>
      <c r="M239" s="325"/>
      <c r="N239" s="325"/>
      <c r="O239" s="325"/>
    </row>
    <row r="240" spans="1:15" s="3" customFormat="1" ht="68">
      <c r="A240" s="521"/>
      <c r="B240" s="521"/>
      <c r="C240" s="326" t="s">
        <v>37</v>
      </c>
      <c r="D240" s="320"/>
      <c r="E240" s="320"/>
      <c r="F240" s="320"/>
      <c r="G240" s="320"/>
      <c r="H240" s="320"/>
      <c r="I240" s="320"/>
      <c r="J240" s="325"/>
      <c r="K240" s="325"/>
      <c r="L240" s="325"/>
      <c r="M240" s="325"/>
      <c r="N240" s="325"/>
      <c r="O240" s="325"/>
    </row>
    <row r="241" spans="1:20" s="3" customFormat="1" ht="102">
      <c r="A241" s="521"/>
      <c r="B241" s="521"/>
      <c r="C241" s="324" t="s">
        <v>38</v>
      </c>
      <c r="D241" s="320"/>
      <c r="E241" s="320"/>
      <c r="F241" s="320"/>
      <c r="G241" s="320"/>
      <c r="H241" s="320"/>
      <c r="I241" s="320"/>
      <c r="J241" s="325"/>
      <c r="K241" s="325"/>
      <c r="L241" s="325"/>
      <c r="M241" s="325"/>
      <c r="N241" s="325"/>
      <c r="O241" s="325"/>
    </row>
    <row r="242" spans="1:20" s="3" customFormat="1" ht="34">
      <c r="A242" s="521"/>
      <c r="B242" s="521"/>
      <c r="C242" s="324" t="s">
        <v>26</v>
      </c>
      <c r="D242" s="320"/>
      <c r="E242" s="320"/>
      <c r="F242" s="320"/>
      <c r="G242" s="320"/>
      <c r="H242" s="320"/>
      <c r="I242" s="320"/>
      <c r="J242" s="325"/>
      <c r="K242" s="325"/>
      <c r="L242" s="325"/>
      <c r="M242" s="325"/>
      <c r="N242" s="325"/>
      <c r="O242" s="325"/>
    </row>
    <row r="243" spans="1:20" s="3" customFormat="1" ht="34">
      <c r="A243" s="522"/>
      <c r="B243" s="522"/>
      <c r="C243" s="324" t="s">
        <v>25</v>
      </c>
      <c r="D243" s="320">
        <f>D256+D269+D282+D347</f>
        <v>1131</v>
      </c>
      <c r="E243" s="320">
        <f t="shared" ref="E243:O243" si="23">E256+E269+E282+E347</f>
        <v>0</v>
      </c>
      <c r="F243" s="320">
        <f t="shared" si="23"/>
        <v>1131</v>
      </c>
      <c r="G243" s="320">
        <f t="shared" si="23"/>
        <v>1131</v>
      </c>
      <c r="H243" s="320">
        <f t="shared" si="23"/>
        <v>0</v>
      </c>
      <c r="I243" s="320">
        <f t="shared" si="23"/>
        <v>1131</v>
      </c>
      <c r="J243" s="320">
        <f t="shared" si="23"/>
        <v>1131</v>
      </c>
      <c r="K243" s="320">
        <f t="shared" si="23"/>
        <v>0</v>
      </c>
      <c r="L243" s="320">
        <f t="shared" si="23"/>
        <v>1131</v>
      </c>
      <c r="M243" s="320">
        <f t="shared" si="23"/>
        <v>1126.98</v>
      </c>
      <c r="N243" s="320">
        <f t="shared" si="23"/>
        <v>0</v>
      </c>
      <c r="O243" s="320">
        <f t="shared" si="23"/>
        <v>1126.98</v>
      </c>
    </row>
    <row r="244" spans="1:20" s="3" customFormat="1" ht="34">
      <c r="A244" s="510" t="s">
        <v>112</v>
      </c>
      <c r="B244" s="510" t="s">
        <v>165</v>
      </c>
      <c r="C244" s="231" t="s">
        <v>58</v>
      </c>
      <c r="D244" s="327">
        <f>D256</f>
        <v>0</v>
      </c>
      <c r="E244" s="327">
        <f t="shared" ref="E244:O244" si="24">E256</f>
        <v>0</v>
      </c>
      <c r="F244" s="327">
        <f t="shared" si="24"/>
        <v>0</v>
      </c>
      <c r="G244" s="327">
        <f t="shared" si="24"/>
        <v>0</v>
      </c>
      <c r="H244" s="327">
        <f t="shared" si="24"/>
        <v>0</v>
      </c>
      <c r="I244" s="327">
        <f t="shared" si="24"/>
        <v>0</v>
      </c>
      <c r="J244" s="327">
        <f t="shared" si="24"/>
        <v>0</v>
      </c>
      <c r="K244" s="327">
        <f t="shared" si="24"/>
        <v>0</v>
      </c>
      <c r="L244" s="327">
        <f t="shared" si="24"/>
        <v>0</v>
      </c>
      <c r="M244" s="327">
        <f t="shared" si="24"/>
        <v>0</v>
      </c>
      <c r="N244" s="327">
        <f t="shared" si="24"/>
        <v>0</v>
      </c>
      <c r="O244" s="327">
        <f t="shared" si="24"/>
        <v>0</v>
      </c>
    </row>
    <row r="245" spans="1:20" s="3" customFormat="1" ht="34">
      <c r="A245" s="511"/>
      <c r="B245" s="511"/>
      <c r="C245" s="231" t="s">
        <v>28</v>
      </c>
      <c r="D245" s="328"/>
      <c r="E245" s="328"/>
      <c r="F245" s="328"/>
      <c r="G245" s="328"/>
      <c r="H245" s="328"/>
      <c r="I245" s="328"/>
      <c r="J245" s="329"/>
      <c r="K245" s="329"/>
      <c r="L245" s="329"/>
      <c r="M245" s="329"/>
      <c r="N245" s="329"/>
      <c r="O245" s="329"/>
    </row>
    <row r="246" spans="1:20" s="3" customFormat="1" ht="34">
      <c r="A246" s="511"/>
      <c r="B246" s="511"/>
      <c r="C246" s="231" t="s">
        <v>27</v>
      </c>
      <c r="D246" s="328"/>
      <c r="E246" s="328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</row>
    <row r="247" spans="1:20" s="3" customFormat="1" ht="68">
      <c r="A247" s="511"/>
      <c r="B247" s="511"/>
      <c r="C247" s="231" t="s">
        <v>33</v>
      </c>
      <c r="D247" s="328"/>
      <c r="E247" s="328"/>
      <c r="F247" s="328"/>
      <c r="G247" s="328"/>
      <c r="H247" s="328"/>
      <c r="I247" s="328"/>
      <c r="J247" s="329"/>
      <c r="K247" s="329"/>
      <c r="L247" s="329"/>
      <c r="M247" s="329"/>
      <c r="N247" s="329"/>
      <c r="O247" s="329"/>
    </row>
    <row r="248" spans="1:20" s="3" customFormat="1" ht="68">
      <c r="A248" s="511"/>
      <c r="B248" s="511"/>
      <c r="C248" s="232" t="s">
        <v>39</v>
      </c>
      <c r="D248" s="328"/>
      <c r="E248" s="328"/>
      <c r="F248" s="328"/>
      <c r="G248" s="328"/>
      <c r="H248" s="328"/>
      <c r="I248" s="328"/>
      <c r="J248" s="329"/>
      <c r="K248" s="329"/>
      <c r="L248" s="329"/>
      <c r="M248" s="329"/>
      <c r="N248" s="329"/>
      <c r="O248" s="329"/>
    </row>
    <row r="249" spans="1:20" s="3" customFormat="1" ht="68">
      <c r="A249" s="511"/>
      <c r="B249" s="511"/>
      <c r="C249" s="232" t="s">
        <v>40</v>
      </c>
      <c r="D249" s="328"/>
      <c r="E249" s="328"/>
      <c r="F249" s="328"/>
      <c r="G249" s="328"/>
      <c r="H249" s="328"/>
      <c r="I249" s="328"/>
      <c r="J249" s="329"/>
      <c r="K249" s="329"/>
      <c r="L249" s="329"/>
      <c r="M249" s="329"/>
      <c r="N249" s="329"/>
      <c r="O249" s="329"/>
    </row>
    <row r="250" spans="1:20" s="3" customFormat="1" ht="68">
      <c r="A250" s="511"/>
      <c r="B250" s="511"/>
      <c r="C250" s="232" t="s">
        <v>34</v>
      </c>
      <c r="D250" s="328"/>
      <c r="E250" s="328"/>
      <c r="F250" s="328"/>
      <c r="G250" s="328"/>
      <c r="H250" s="328"/>
      <c r="I250" s="328"/>
      <c r="J250" s="329"/>
      <c r="K250" s="329"/>
      <c r="L250" s="329"/>
      <c r="M250" s="329"/>
      <c r="N250" s="329"/>
      <c r="O250" s="329"/>
    </row>
    <row r="251" spans="1:20" s="3" customFormat="1" ht="68">
      <c r="A251" s="511"/>
      <c r="B251" s="511"/>
      <c r="C251" s="232" t="s">
        <v>35</v>
      </c>
      <c r="D251" s="328"/>
      <c r="E251" s="328"/>
      <c r="F251" s="328"/>
      <c r="G251" s="328"/>
      <c r="H251" s="328"/>
      <c r="I251" s="328"/>
      <c r="J251" s="329"/>
      <c r="K251" s="329"/>
      <c r="L251" s="329"/>
      <c r="M251" s="329"/>
      <c r="N251" s="329"/>
      <c r="O251" s="329"/>
    </row>
    <row r="252" spans="1:20" s="3" customFormat="1" ht="68">
      <c r="A252" s="511"/>
      <c r="B252" s="511"/>
      <c r="C252" s="232" t="s">
        <v>36</v>
      </c>
      <c r="D252" s="328"/>
      <c r="E252" s="328"/>
      <c r="F252" s="328"/>
      <c r="G252" s="328"/>
      <c r="H252" s="328"/>
      <c r="I252" s="328"/>
      <c r="J252" s="329"/>
      <c r="K252" s="329"/>
      <c r="L252" s="329"/>
      <c r="M252" s="329"/>
      <c r="N252" s="329"/>
      <c r="O252" s="329"/>
    </row>
    <row r="253" spans="1:20" s="3" customFormat="1" ht="68">
      <c r="A253" s="511"/>
      <c r="B253" s="511"/>
      <c r="C253" s="232" t="s">
        <v>37</v>
      </c>
      <c r="D253" s="328"/>
      <c r="E253" s="328"/>
      <c r="F253" s="328"/>
      <c r="G253" s="328"/>
      <c r="H253" s="328"/>
      <c r="I253" s="328"/>
      <c r="J253" s="329"/>
      <c r="K253" s="329"/>
      <c r="L253" s="329"/>
      <c r="M253" s="329"/>
      <c r="N253" s="329"/>
      <c r="O253" s="329"/>
    </row>
    <row r="254" spans="1:20" s="3" customFormat="1" ht="102">
      <c r="A254" s="511"/>
      <c r="B254" s="511"/>
      <c r="C254" s="231" t="s">
        <v>38</v>
      </c>
      <c r="D254" s="328"/>
      <c r="E254" s="328"/>
      <c r="F254" s="328"/>
      <c r="G254" s="328"/>
      <c r="H254" s="328"/>
      <c r="I254" s="328"/>
      <c r="J254" s="329"/>
      <c r="K254" s="329"/>
      <c r="L254" s="329"/>
      <c r="M254" s="329"/>
      <c r="N254" s="329"/>
      <c r="O254" s="329"/>
    </row>
    <row r="255" spans="1:20" s="3" customFormat="1" ht="34">
      <c r="A255" s="511"/>
      <c r="B255" s="511"/>
      <c r="C255" s="231" t="s">
        <v>26</v>
      </c>
      <c r="D255" s="328"/>
      <c r="E255" s="328"/>
      <c r="F255" s="328"/>
      <c r="G255" s="328"/>
      <c r="H255" s="328"/>
      <c r="I255" s="328"/>
      <c r="J255" s="329"/>
      <c r="K255" s="329"/>
      <c r="L255" s="329"/>
      <c r="M255" s="329"/>
      <c r="N255" s="329"/>
      <c r="O255" s="329"/>
      <c r="P255" s="9"/>
      <c r="Q255" s="9"/>
      <c r="R255" s="9"/>
      <c r="S255" s="9"/>
      <c r="T255" s="9"/>
    </row>
    <row r="256" spans="1:20" s="3" customFormat="1" ht="34">
      <c r="A256" s="512"/>
      <c r="B256" s="512"/>
      <c r="C256" s="231" t="s">
        <v>25</v>
      </c>
      <c r="D256" s="328">
        <f>E256+F256</f>
        <v>0</v>
      </c>
      <c r="E256" s="328">
        <v>0</v>
      </c>
      <c r="F256" s="328">
        <v>0</v>
      </c>
      <c r="G256" s="328">
        <f>H256+I256</f>
        <v>0</v>
      </c>
      <c r="H256" s="328">
        <v>0</v>
      </c>
      <c r="I256" s="328">
        <v>0</v>
      </c>
      <c r="J256" s="328">
        <f>K256+L256</f>
        <v>0</v>
      </c>
      <c r="K256" s="328">
        <v>0</v>
      </c>
      <c r="L256" s="328">
        <v>0</v>
      </c>
      <c r="M256" s="328">
        <f>N256+O256</f>
        <v>0</v>
      </c>
      <c r="N256" s="328">
        <v>0</v>
      </c>
      <c r="O256" s="328">
        <v>0</v>
      </c>
      <c r="P256" s="9"/>
      <c r="Q256" s="9"/>
      <c r="R256" s="9"/>
      <c r="S256" s="9"/>
      <c r="T256" s="9"/>
    </row>
    <row r="257" spans="1:20" s="9" customFormat="1" ht="34">
      <c r="A257" s="510" t="s">
        <v>117</v>
      </c>
      <c r="B257" s="510" t="s">
        <v>141</v>
      </c>
      <c r="C257" s="231" t="s">
        <v>58</v>
      </c>
      <c r="D257" s="327">
        <f>D269</f>
        <v>0</v>
      </c>
      <c r="E257" s="327">
        <f t="shared" ref="E257:O257" si="25">E269</f>
        <v>0</v>
      </c>
      <c r="F257" s="327">
        <f t="shared" si="25"/>
        <v>0</v>
      </c>
      <c r="G257" s="327">
        <f t="shared" si="25"/>
        <v>0</v>
      </c>
      <c r="H257" s="327">
        <f t="shared" si="25"/>
        <v>0</v>
      </c>
      <c r="I257" s="327">
        <f t="shared" si="25"/>
        <v>0</v>
      </c>
      <c r="J257" s="327">
        <f t="shared" si="25"/>
        <v>0</v>
      </c>
      <c r="K257" s="327">
        <f t="shared" si="25"/>
        <v>0</v>
      </c>
      <c r="L257" s="327">
        <f t="shared" si="25"/>
        <v>0</v>
      </c>
      <c r="M257" s="327">
        <f t="shared" si="25"/>
        <v>0</v>
      </c>
      <c r="N257" s="327">
        <f t="shared" si="25"/>
        <v>0</v>
      </c>
      <c r="O257" s="327">
        <f t="shared" si="25"/>
        <v>0</v>
      </c>
    </row>
    <row r="258" spans="1:20" s="9" customFormat="1" ht="34">
      <c r="A258" s="511"/>
      <c r="B258" s="511"/>
      <c r="C258" s="231" t="s">
        <v>28</v>
      </c>
      <c r="D258" s="328"/>
      <c r="E258" s="328"/>
      <c r="F258" s="328"/>
      <c r="G258" s="328"/>
      <c r="H258" s="328"/>
      <c r="I258" s="328"/>
      <c r="J258" s="329"/>
      <c r="K258" s="329"/>
      <c r="L258" s="329"/>
      <c r="M258" s="329"/>
      <c r="N258" s="329"/>
      <c r="O258" s="329"/>
    </row>
    <row r="259" spans="1:20" s="9" customFormat="1" ht="34">
      <c r="A259" s="511"/>
      <c r="B259" s="511"/>
      <c r="C259" s="231" t="s">
        <v>27</v>
      </c>
      <c r="D259" s="328"/>
      <c r="E259" s="328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</row>
    <row r="260" spans="1:20" s="9" customFormat="1" ht="68">
      <c r="A260" s="511"/>
      <c r="B260" s="511"/>
      <c r="C260" s="231" t="s">
        <v>33</v>
      </c>
      <c r="D260" s="328"/>
      <c r="E260" s="328"/>
      <c r="F260" s="328"/>
      <c r="G260" s="328"/>
      <c r="H260" s="328"/>
      <c r="I260" s="328"/>
      <c r="J260" s="329"/>
      <c r="K260" s="329"/>
      <c r="L260" s="329"/>
      <c r="M260" s="329"/>
      <c r="N260" s="329"/>
      <c r="O260" s="329"/>
    </row>
    <row r="261" spans="1:20" s="9" customFormat="1" ht="68">
      <c r="A261" s="511"/>
      <c r="B261" s="511"/>
      <c r="C261" s="232" t="s">
        <v>39</v>
      </c>
      <c r="D261" s="328"/>
      <c r="E261" s="328"/>
      <c r="F261" s="328"/>
      <c r="G261" s="328"/>
      <c r="H261" s="328"/>
      <c r="I261" s="328"/>
      <c r="J261" s="329"/>
      <c r="K261" s="329"/>
      <c r="L261" s="329"/>
      <c r="M261" s="329"/>
      <c r="N261" s="329"/>
      <c r="O261" s="329"/>
    </row>
    <row r="262" spans="1:20" s="9" customFormat="1" ht="68">
      <c r="A262" s="511"/>
      <c r="B262" s="511"/>
      <c r="C262" s="232" t="s">
        <v>40</v>
      </c>
      <c r="D262" s="328"/>
      <c r="E262" s="328"/>
      <c r="F262" s="328"/>
      <c r="G262" s="328"/>
      <c r="H262" s="328"/>
      <c r="I262" s="328"/>
      <c r="J262" s="329"/>
      <c r="K262" s="329"/>
      <c r="L262" s="329"/>
      <c r="M262" s="329"/>
      <c r="N262" s="329"/>
      <c r="O262" s="329"/>
    </row>
    <row r="263" spans="1:20" s="9" customFormat="1" ht="68">
      <c r="A263" s="511"/>
      <c r="B263" s="511"/>
      <c r="C263" s="232" t="s">
        <v>34</v>
      </c>
      <c r="D263" s="328"/>
      <c r="E263" s="328"/>
      <c r="F263" s="328"/>
      <c r="G263" s="328"/>
      <c r="H263" s="328"/>
      <c r="I263" s="328"/>
      <c r="J263" s="329"/>
      <c r="K263" s="329"/>
      <c r="L263" s="329"/>
      <c r="M263" s="329"/>
      <c r="N263" s="329"/>
      <c r="O263" s="329"/>
    </row>
    <row r="264" spans="1:20" s="9" customFormat="1" ht="68">
      <c r="A264" s="511"/>
      <c r="B264" s="511"/>
      <c r="C264" s="232" t="s">
        <v>35</v>
      </c>
      <c r="D264" s="328"/>
      <c r="E264" s="328"/>
      <c r="F264" s="328"/>
      <c r="G264" s="328"/>
      <c r="H264" s="328"/>
      <c r="I264" s="328"/>
      <c r="J264" s="329"/>
      <c r="K264" s="329"/>
      <c r="L264" s="329"/>
      <c r="M264" s="329"/>
      <c r="N264" s="329"/>
      <c r="O264" s="329"/>
    </row>
    <row r="265" spans="1:20" s="9" customFormat="1" ht="68">
      <c r="A265" s="511"/>
      <c r="B265" s="511"/>
      <c r="C265" s="232" t="s">
        <v>36</v>
      </c>
      <c r="D265" s="328"/>
      <c r="E265" s="328"/>
      <c r="F265" s="328"/>
      <c r="G265" s="328"/>
      <c r="H265" s="328"/>
      <c r="I265" s="328"/>
      <c r="J265" s="329"/>
      <c r="K265" s="329"/>
      <c r="L265" s="329"/>
      <c r="M265" s="329"/>
      <c r="N265" s="329"/>
      <c r="O265" s="329"/>
    </row>
    <row r="266" spans="1:20" s="9" customFormat="1" ht="68">
      <c r="A266" s="511"/>
      <c r="B266" s="511"/>
      <c r="C266" s="232" t="s">
        <v>37</v>
      </c>
      <c r="D266" s="328"/>
      <c r="E266" s="328"/>
      <c r="F266" s="328"/>
      <c r="G266" s="328"/>
      <c r="H266" s="328"/>
      <c r="I266" s="328"/>
      <c r="J266" s="329"/>
      <c r="K266" s="329"/>
      <c r="L266" s="329"/>
      <c r="M266" s="329"/>
      <c r="N266" s="329"/>
      <c r="O266" s="329"/>
    </row>
    <row r="267" spans="1:20" s="9" customFormat="1" ht="102">
      <c r="A267" s="511"/>
      <c r="B267" s="511"/>
      <c r="C267" s="231" t="s">
        <v>38</v>
      </c>
      <c r="D267" s="328"/>
      <c r="E267" s="328"/>
      <c r="F267" s="328"/>
      <c r="G267" s="328"/>
      <c r="H267" s="328"/>
      <c r="I267" s="328"/>
      <c r="J267" s="329"/>
      <c r="K267" s="329"/>
      <c r="L267" s="329"/>
      <c r="M267" s="329"/>
      <c r="N267" s="329"/>
      <c r="O267" s="329"/>
    </row>
    <row r="268" spans="1:20" s="9" customFormat="1" ht="34">
      <c r="A268" s="511"/>
      <c r="B268" s="511"/>
      <c r="C268" s="231" t="s">
        <v>26</v>
      </c>
      <c r="D268" s="328"/>
      <c r="E268" s="328"/>
      <c r="F268" s="328"/>
      <c r="G268" s="328"/>
      <c r="H268" s="328"/>
      <c r="I268" s="328"/>
      <c r="J268" s="329"/>
      <c r="K268" s="329"/>
      <c r="L268" s="329"/>
      <c r="M268" s="329"/>
      <c r="N268" s="329"/>
      <c r="O268" s="329"/>
      <c r="P268" s="3"/>
      <c r="Q268" s="3"/>
      <c r="R268" s="3"/>
      <c r="S268" s="3"/>
      <c r="T268" s="3"/>
    </row>
    <row r="269" spans="1:20" s="9" customFormat="1" ht="34">
      <c r="A269" s="512"/>
      <c r="B269" s="512"/>
      <c r="C269" s="231" t="s">
        <v>25</v>
      </c>
      <c r="D269" s="328">
        <f>E269+F269</f>
        <v>0</v>
      </c>
      <c r="E269" s="328">
        <v>0</v>
      </c>
      <c r="F269" s="328">
        <v>0</v>
      </c>
      <c r="G269" s="328">
        <f>H269+I269</f>
        <v>0</v>
      </c>
      <c r="H269" s="328">
        <v>0</v>
      </c>
      <c r="I269" s="328">
        <v>0</v>
      </c>
      <c r="J269" s="328">
        <f>K269+L269</f>
        <v>0</v>
      </c>
      <c r="K269" s="328">
        <v>0</v>
      </c>
      <c r="L269" s="328">
        <v>0</v>
      </c>
      <c r="M269" s="328">
        <f>N269+O269</f>
        <v>0</v>
      </c>
      <c r="N269" s="328">
        <v>0</v>
      </c>
      <c r="O269" s="328">
        <v>0</v>
      </c>
      <c r="P269" s="3"/>
      <c r="Q269" s="3"/>
      <c r="R269" s="3"/>
      <c r="S269" s="3"/>
      <c r="T269" s="3"/>
    </row>
    <row r="270" spans="1:20" s="3" customFormat="1" ht="34">
      <c r="A270" s="510" t="s">
        <v>125</v>
      </c>
      <c r="B270" s="510" t="s">
        <v>142</v>
      </c>
      <c r="C270" s="231" t="s">
        <v>58</v>
      </c>
      <c r="D270" s="327">
        <f>D282</f>
        <v>1131</v>
      </c>
      <c r="E270" s="327">
        <f t="shared" ref="E270:O270" si="26">E282</f>
        <v>0</v>
      </c>
      <c r="F270" s="327">
        <f t="shared" si="26"/>
        <v>1131</v>
      </c>
      <c r="G270" s="327">
        <f t="shared" si="26"/>
        <v>1131</v>
      </c>
      <c r="H270" s="327">
        <f t="shared" si="26"/>
        <v>0</v>
      </c>
      <c r="I270" s="327">
        <f t="shared" si="26"/>
        <v>1131</v>
      </c>
      <c r="J270" s="327">
        <f t="shared" si="26"/>
        <v>1131</v>
      </c>
      <c r="K270" s="327">
        <f t="shared" si="26"/>
        <v>0</v>
      </c>
      <c r="L270" s="327">
        <f t="shared" si="26"/>
        <v>1131</v>
      </c>
      <c r="M270" s="327">
        <f t="shared" si="26"/>
        <v>1126.98</v>
      </c>
      <c r="N270" s="327">
        <f t="shared" si="26"/>
        <v>0</v>
      </c>
      <c r="O270" s="327">
        <f t="shared" si="26"/>
        <v>1126.98</v>
      </c>
    </row>
    <row r="271" spans="1:20" s="3" customFormat="1" ht="34">
      <c r="A271" s="511"/>
      <c r="B271" s="511"/>
      <c r="C271" s="231" t="s">
        <v>28</v>
      </c>
      <c r="D271" s="328"/>
      <c r="E271" s="328"/>
      <c r="F271" s="328"/>
      <c r="G271" s="328"/>
      <c r="H271" s="328"/>
      <c r="I271" s="328"/>
      <c r="J271" s="329"/>
      <c r="K271" s="329"/>
      <c r="L271" s="329"/>
      <c r="M271" s="329"/>
      <c r="N271" s="329"/>
      <c r="O271" s="329"/>
    </row>
    <row r="272" spans="1:20" s="3" customFormat="1" ht="34">
      <c r="A272" s="511"/>
      <c r="B272" s="511"/>
      <c r="C272" s="231" t="s">
        <v>27</v>
      </c>
      <c r="D272" s="328"/>
      <c r="E272" s="328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</row>
    <row r="273" spans="1:15" s="3" customFormat="1" ht="68">
      <c r="A273" s="511"/>
      <c r="B273" s="511"/>
      <c r="C273" s="231" t="s">
        <v>33</v>
      </c>
      <c r="D273" s="328"/>
      <c r="E273" s="328"/>
      <c r="F273" s="328"/>
      <c r="G273" s="328"/>
      <c r="H273" s="328"/>
      <c r="I273" s="328"/>
      <c r="J273" s="329"/>
      <c r="K273" s="329"/>
      <c r="L273" s="329"/>
      <c r="M273" s="329"/>
      <c r="N273" s="329"/>
      <c r="O273" s="329"/>
    </row>
    <row r="274" spans="1:15" s="3" customFormat="1" ht="68">
      <c r="A274" s="511"/>
      <c r="B274" s="511"/>
      <c r="C274" s="232" t="s">
        <v>39</v>
      </c>
      <c r="D274" s="328"/>
      <c r="E274" s="328"/>
      <c r="F274" s="328"/>
      <c r="G274" s="328"/>
      <c r="H274" s="328"/>
      <c r="I274" s="328"/>
      <c r="J274" s="329"/>
      <c r="K274" s="329"/>
      <c r="L274" s="329"/>
      <c r="M274" s="329"/>
      <c r="N274" s="329"/>
      <c r="O274" s="329"/>
    </row>
    <row r="275" spans="1:15" s="3" customFormat="1" ht="89.25" customHeight="1">
      <c r="A275" s="511"/>
      <c r="B275" s="511"/>
      <c r="C275" s="232" t="s">
        <v>40</v>
      </c>
      <c r="D275" s="328"/>
      <c r="E275" s="328"/>
      <c r="F275" s="328"/>
      <c r="G275" s="328"/>
      <c r="H275" s="328"/>
      <c r="I275" s="328"/>
      <c r="J275" s="329"/>
      <c r="K275" s="329"/>
      <c r="L275" s="329"/>
      <c r="M275" s="329"/>
      <c r="N275" s="329"/>
      <c r="O275" s="329"/>
    </row>
    <row r="276" spans="1:15" s="3" customFormat="1" ht="68">
      <c r="A276" s="511"/>
      <c r="B276" s="511"/>
      <c r="C276" s="232" t="s">
        <v>34</v>
      </c>
      <c r="D276" s="328"/>
      <c r="E276" s="328"/>
      <c r="F276" s="328"/>
      <c r="G276" s="328"/>
      <c r="H276" s="328"/>
      <c r="I276" s="328"/>
      <c r="J276" s="329"/>
      <c r="K276" s="329"/>
      <c r="L276" s="329"/>
      <c r="M276" s="329"/>
      <c r="N276" s="329"/>
      <c r="O276" s="329"/>
    </row>
    <row r="277" spans="1:15" s="3" customFormat="1" ht="81.75" customHeight="1">
      <c r="A277" s="511"/>
      <c r="B277" s="511"/>
      <c r="C277" s="232" t="s">
        <v>35</v>
      </c>
      <c r="D277" s="328"/>
      <c r="E277" s="328"/>
      <c r="F277" s="328"/>
      <c r="G277" s="328"/>
      <c r="H277" s="328"/>
      <c r="I277" s="328"/>
      <c r="J277" s="329"/>
      <c r="K277" s="329"/>
      <c r="L277" s="329"/>
      <c r="M277" s="329"/>
      <c r="N277" s="329"/>
      <c r="O277" s="329"/>
    </row>
    <row r="278" spans="1:15" s="3" customFormat="1" ht="81.75" customHeight="1">
      <c r="A278" s="511"/>
      <c r="B278" s="511"/>
      <c r="C278" s="232" t="s">
        <v>36</v>
      </c>
      <c r="D278" s="328"/>
      <c r="E278" s="328"/>
      <c r="F278" s="328"/>
      <c r="G278" s="328"/>
      <c r="H278" s="328"/>
      <c r="I278" s="328"/>
      <c r="J278" s="329"/>
      <c r="K278" s="329"/>
      <c r="L278" s="329"/>
      <c r="M278" s="329"/>
      <c r="N278" s="329"/>
      <c r="O278" s="329"/>
    </row>
    <row r="279" spans="1:15" s="3" customFormat="1" ht="78.75" customHeight="1">
      <c r="A279" s="511"/>
      <c r="B279" s="511"/>
      <c r="C279" s="232" t="s">
        <v>37</v>
      </c>
      <c r="D279" s="328"/>
      <c r="E279" s="328"/>
      <c r="F279" s="328"/>
      <c r="G279" s="328"/>
      <c r="H279" s="328"/>
      <c r="I279" s="328"/>
      <c r="J279" s="329"/>
      <c r="K279" s="329"/>
      <c r="L279" s="329"/>
      <c r="M279" s="329"/>
      <c r="N279" s="329"/>
      <c r="O279" s="329"/>
    </row>
    <row r="280" spans="1:15" s="3" customFormat="1" ht="102">
      <c r="A280" s="511"/>
      <c r="B280" s="511"/>
      <c r="C280" s="231" t="s">
        <v>38</v>
      </c>
      <c r="D280" s="328"/>
      <c r="E280" s="328"/>
      <c r="F280" s="328"/>
      <c r="G280" s="328"/>
      <c r="H280" s="328"/>
      <c r="I280" s="328"/>
      <c r="J280" s="329"/>
      <c r="K280" s="329"/>
      <c r="L280" s="329"/>
      <c r="M280" s="329"/>
      <c r="N280" s="329"/>
      <c r="O280" s="329"/>
    </row>
    <row r="281" spans="1:15" s="3" customFormat="1" ht="34">
      <c r="A281" s="511"/>
      <c r="B281" s="511"/>
      <c r="C281" s="231" t="s">
        <v>26</v>
      </c>
      <c r="D281" s="328"/>
      <c r="E281" s="328"/>
      <c r="F281" s="328"/>
      <c r="G281" s="328"/>
      <c r="H281" s="328"/>
      <c r="I281" s="328"/>
      <c r="J281" s="329"/>
      <c r="K281" s="329"/>
      <c r="L281" s="329"/>
      <c r="M281" s="329"/>
      <c r="N281" s="329"/>
      <c r="O281" s="329"/>
    </row>
    <row r="282" spans="1:15" s="3" customFormat="1" ht="34">
      <c r="A282" s="512"/>
      <c r="B282" s="512"/>
      <c r="C282" s="231" t="s">
        <v>25</v>
      </c>
      <c r="D282" s="328">
        <f>D295+D308+D321+D334</f>
        <v>1131</v>
      </c>
      <c r="E282" s="328">
        <f t="shared" ref="E282:O282" si="27">E295+E308+E321+E334</f>
        <v>0</v>
      </c>
      <c r="F282" s="328">
        <f t="shared" si="27"/>
        <v>1131</v>
      </c>
      <c r="G282" s="328">
        <f t="shared" si="27"/>
        <v>1131</v>
      </c>
      <c r="H282" s="328">
        <f t="shared" si="27"/>
        <v>0</v>
      </c>
      <c r="I282" s="328">
        <f t="shared" si="27"/>
        <v>1131</v>
      </c>
      <c r="J282" s="328">
        <f t="shared" si="27"/>
        <v>1131</v>
      </c>
      <c r="K282" s="328">
        <f t="shared" si="27"/>
        <v>0</v>
      </c>
      <c r="L282" s="328">
        <f t="shared" si="27"/>
        <v>1131</v>
      </c>
      <c r="M282" s="328">
        <f>M295+M308+M321+M334</f>
        <v>1126.98</v>
      </c>
      <c r="N282" s="328">
        <f t="shared" si="27"/>
        <v>0</v>
      </c>
      <c r="O282" s="328">
        <f t="shared" si="27"/>
        <v>1126.98</v>
      </c>
    </row>
    <row r="283" spans="1:15" s="3" customFormat="1" ht="34">
      <c r="A283" s="503" t="s">
        <v>127</v>
      </c>
      <c r="B283" s="503" t="s">
        <v>145</v>
      </c>
      <c r="C283" s="34" t="s">
        <v>58</v>
      </c>
      <c r="D283" s="251">
        <f>D295</f>
        <v>400</v>
      </c>
      <c r="E283" s="251">
        <f t="shared" ref="E283:O283" si="28">E295</f>
        <v>0</v>
      </c>
      <c r="F283" s="251">
        <f t="shared" si="28"/>
        <v>400</v>
      </c>
      <c r="G283" s="251">
        <f t="shared" si="28"/>
        <v>400</v>
      </c>
      <c r="H283" s="251">
        <f t="shared" si="28"/>
        <v>0</v>
      </c>
      <c r="I283" s="251">
        <f t="shared" si="28"/>
        <v>400</v>
      </c>
      <c r="J283" s="251">
        <f t="shared" si="28"/>
        <v>400</v>
      </c>
      <c r="K283" s="251">
        <f t="shared" si="28"/>
        <v>0</v>
      </c>
      <c r="L283" s="251">
        <f t="shared" si="28"/>
        <v>400</v>
      </c>
      <c r="M283" s="251">
        <f t="shared" si="28"/>
        <v>399.98</v>
      </c>
      <c r="N283" s="251">
        <f t="shared" si="28"/>
        <v>0</v>
      </c>
      <c r="O283" s="251">
        <f t="shared" si="28"/>
        <v>399.98</v>
      </c>
    </row>
    <row r="284" spans="1:15" s="3" customFormat="1" ht="34">
      <c r="A284" s="504"/>
      <c r="B284" s="504"/>
      <c r="C284" s="34" t="s">
        <v>28</v>
      </c>
      <c r="D284" s="253"/>
      <c r="E284" s="253"/>
      <c r="F284" s="253"/>
      <c r="G284" s="253"/>
      <c r="H284" s="256"/>
      <c r="I284" s="253"/>
      <c r="J284" s="283"/>
      <c r="K284" s="283"/>
      <c r="L284" s="283"/>
      <c r="M284" s="283"/>
      <c r="N284" s="283"/>
      <c r="O284" s="283"/>
    </row>
    <row r="285" spans="1:15" s="3" customFormat="1" ht="34">
      <c r="A285" s="504"/>
      <c r="B285" s="504"/>
      <c r="C285" s="34" t="s">
        <v>27</v>
      </c>
      <c r="D285" s="253"/>
      <c r="E285" s="253"/>
      <c r="F285" s="284"/>
      <c r="G285" s="284"/>
      <c r="H285" s="283"/>
      <c r="I285" s="284"/>
      <c r="J285" s="283"/>
      <c r="K285" s="283"/>
      <c r="L285" s="283"/>
      <c r="M285" s="283"/>
      <c r="N285" s="283"/>
      <c r="O285" s="283"/>
    </row>
    <row r="286" spans="1:15" s="3" customFormat="1" ht="68">
      <c r="A286" s="504"/>
      <c r="B286" s="504"/>
      <c r="C286" s="35" t="s">
        <v>33</v>
      </c>
      <c r="D286" s="253"/>
      <c r="E286" s="253"/>
      <c r="F286" s="253"/>
      <c r="G286" s="253"/>
      <c r="H286" s="256"/>
      <c r="I286" s="253"/>
      <c r="J286" s="283"/>
      <c r="K286" s="283"/>
      <c r="L286" s="283"/>
      <c r="M286" s="283"/>
      <c r="N286" s="283"/>
      <c r="O286" s="283"/>
    </row>
    <row r="287" spans="1:15" s="3" customFormat="1" ht="68">
      <c r="A287" s="504"/>
      <c r="B287" s="504"/>
      <c r="C287" s="36" t="s">
        <v>39</v>
      </c>
      <c r="D287" s="253"/>
      <c r="E287" s="253"/>
      <c r="F287" s="253"/>
      <c r="G287" s="253"/>
      <c r="H287" s="256"/>
      <c r="I287" s="253"/>
      <c r="J287" s="283"/>
      <c r="K287" s="283"/>
      <c r="L287" s="283"/>
      <c r="M287" s="283"/>
      <c r="N287" s="283"/>
      <c r="O287" s="283"/>
    </row>
    <row r="288" spans="1:15" s="3" customFormat="1" ht="68">
      <c r="A288" s="504"/>
      <c r="B288" s="504"/>
      <c r="C288" s="36" t="s">
        <v>40</v>
      </c>
      <c r="D288" s="253"/>
      <c r="E288" s="253"/>
      <c r="F288" s="253"/>
      <c r="G288" s="253"/>
      <c r="H288" s="256"/>
      <c r="I288" s="253"/>
      <c r="J288" s="283"/>
      <c r="K288" s="283"/>
      <c r="L288" s="283"/>
      <c r="M288" s="283"/>
      <c r="N288" s="283"/>
      <c r="O288" s="283"/>
    </row>
    <row r="289" spans="1:15" s="3" customFormat="1" ht="68">
      <c r="A289" s="504"/>
      <c r="B289" s="504"/>
      <c r="C289" s="36" t="s">
        <v>34</v>
      </c>
      <c r="D289" s="253"/>
      <c r="E289" s="253"/>
      <c r="F289" s="253"/>
      <c r="G289" s="253"/>
      <c r="H289" s="256"/>
      <c r="I289" s="253"/>
      <c r="J289" s="283"/>
      <c r="K289" s="283"/>
      <c r="L289" s="283"/>
      <c r="M289" s="283"/>
      <c r="N289" s="283"/>
      <c r="O289" s="283"/>
    </row>
    <row r="290" spans="1:15" s="3" customFormat="1" ht="68">
      <c r="A290" s="504"/>
      <c r="B290" s="504"/>
      <c r="C290" s="36" t="s">
        <v>35</v>
      </c>
      <c r="D290" s="253"/>
      <c r="E290" s="253"/>
      <c r="F290" s="253"/>
      <c r="G290" s="253"/>
      <c r="H290" s="256"/>
      <c r="I290" s="253"/>
      <c r="J290" s="283"/>
      <c r="K290" s="283"/>
      <c r="L290" s="283"/>
      <c r="M290" s="283"/>
      <c r="N290" s="283"/>
      <c r="O290" s="283"/>
    </row>
    <row r="291" spans="1:15" s="3" customFormat="1" ht="68">
      <c r="A291" s="504"/>
      <c r="B291" s="504"/>
      <c r="C291" s="36" t="s">
        <v>36</v>
      </c>
      <c r="D291" s="253"/>
      <c r="E291" s="253"/>
      <c r="F291" s="253"/>
      <c r="G291" s="253"/>
      <c r="H291" s="256"/>
      <c r="I291" s="253"/>
      <c r="J291" s="283"/>
      <c r="K291" s="283"/>
      <c r="L291" s="283"/>
      <c r="M291" s="283"/>
      <c r="N291" s="283"/>
      <c r="O291" s="283"/>
    </row>
    <row r="292" spans="1:15" s="3" customFormat="1" ht="68">
      <c r="A292" s="504"/>
      <c r="B292" s="504"/>
      <c r="C292" s="36" t="s">
        <v>37</v>
      </c>
      <c r="D292" s="253"/>
      <c r="E292" s="253"/>
      <c r="F292" s="253"/>
      <c r="G292" s="253"/>
      <c r="H292" s="256"/>
      <c r="I292" s="253"/>
      <c r="J292" s="283"/>
      <c r="K292" s="283"/>
      <c r="L292" s="283"/>
      <c r="M292" s="283"/>
      <c r="N292" s="283"/>
      <c r="O292" s="283"/>
    </row>
    <row r="293" spans="1:15" s="3" customFormat="1" ht="102">
      <c r="A293" s="504"/>
      <c r="B293" s="504"/>
      <c r="C293" s="35" t="s">
        <v>38</v>
      </c>
      <c r="D293" s="253"/>
      <c r="E293" s="253"/>
      <c r="F293" s="253"/>
      <c r="G293" s="253"/>
      <c r="H293" s="256"/>
      <c r="I293" s="253"/>
      <c r="J293" s="283"/>
      <c r="K293" s="283"/>
      <c r="L293" s="283"/>
      <c r="M293" s="283"/>
      <c r="N293" s="283"/>
      <c r="O293" s="283"/>
    </row>
    <row r="294" spans="1:15" s="3" customFormat="1" ht="34">
      <c r="A294" s="504"/>
      <c r="B294" s="504"/>
      <c r="C294" s="34" t="s">
        <v>26</v>
      </c>
      <c r="D294" s="253"/>
      <c r="E294" s="253"/>
      <c r="F294" s="253"/>
      <c r="G294" s="253"/>
      <c r="H294" s="256"/>
      <c r="I294" s="253"/>
      <c r="J294" s="283"/>
      <c r="K294" s="283"/>
      <c r="L294" s="283"/>
      <c r="M294" s="283"/>
      <c r="N294" s="283"/>
      <c r="O294" s="283"/>
    </row>
    <row r="295" spans="1:15" s="3" customFormat="1" ht="34">
      <c r="A295" s="505"/>
      <c r="B295" s="505"/>
      <c r="C295" s="34" t="s">
        <v>25</v>
      </c>
      <c r="D295" s="253">
        <f>E295+F295</f>
        <v>400</v>
      </c>
      <c r="E295" s="253">
        <v>0</v>
      </c>
      <c r="F295" s="253">
        <v>400</v>
      </c>
      <c r="G295" s="253">
        <f>H295+I295</f>
        <v>400</v>
      </c>
      <c r="H295" s="256">
        <v>0</v>
      </c>
      <c r="I295" s="253">
        <v>400</v>
      </c>
      <c r="J295" s="253">
        <f>K295+L295</f>
        <v>400</v>
      </c>
      <c r="K295" s="256">
        <v>0</v>
      </c>
      <c r="L295" s="253">
        <v>400</v>
      </c>
      <c r="M295" s="253">
        <f>N295+O295</f>
        <v>399.98</v>
      </c>
      <c r="N295" s="253">
        <v>0</v>
      </c>
      <c r="O295" s="253">
        <v>399.98</v>
      </c>
    </row>
    <row r="296" spans="1:15" s="3" customFormat="1" ht="34">
      <c r="A296" s="503" t="s">
        <v>129</v>
      </c>
      <c r="B296" s="503" t="s">
        <v>147</v>
      </c>
      <c r="C296" s="34" t="s">
        <v>58</v>
      </c>
      <c r="D296" s="251">
        <f>D308</f>
        <v>700</v>
      </c>
      <c r="E296" s="251">
        <f t="shared" ref="E296:O296" si="29">E308</f>
        <v>0</v>
      </c>
      <c r="F296" s="251">
        <f t="shared" si="29"/>
        <v>700</v>
      </c>
      <c r="G296" s="251">
        <f t="shared" si="29"/>
        <v>700</v>
      </c>
      <c r="H296" s="251">
        <f t="shared" si="29"/>
        <v>0</v>
      </c>
      <c r="I296" s="251">
        <f t="shared" si="29"/>
        <v>700</v>
      </c>
      <c r="J296" s="251">
        <f t="shared" si="29"/>
        <v>700</v>
      </c>
      <c r="K296" s="251">
        <f t="shared" si="29"/>
        <v>0</v>
      </c>
      <c r="L296" s="251">
        <f t="shared" si="29"/>
        <v>700</v>
      </c>
      <c r="M296" s="251">
        <f t="shared" si="29"/>
        <v>696</v>
      </c>
      <c r="N296" s="251">
        <f t="shared" si="29"/>
        <v>0</v>
      </c>
      <c r="O296" s="251">
        <f t="shared" si="29"/>
        <v>696</v>
      </c>
    </row>
    <row r="297" spans="1:15" s="3" customFormat="1" ht="34">
      <c r="A297" s="504"/>
      <c r="B297" s="504"/>
      <c r="C297" s="34" t="s">
        <v>28</v>
      </c>
      <c r="D297" s="253"/>
      <c r="E297" s="253"/>
      <c r="F297" s="253"/>
      <c r="G297" s="253"/>
      <c r="H297" s="256"/>
      <c r="I297" s="253"/>
      <c r="J297" s="283"/>
      <c r="K297" s="283"/>
      <c r="L297" s="283"/>
      <c r="M297" s="283"/>
      <c r="N297" s="283"/>
      <c r="O297" s="283"/>
    </row>
    <row r="298" spans="1:15" s="3" customFormat="1" ht="34">
      <c r="A298" s="504"/>
      <c r="B298" s="504"/>
      <c r="C298" s="34" t="s">
        <v>27</v>
      </c>
      <c r="D298" s="253"/>
      <c r="E298" s="253"/>
      <c r="F298" s="284"/>
      <c r="G298" s="284"/>
      <c r="H298" s="283"/>
      <c r="I298" s="284"/>
      <c r="J298" s="283"/>
      <c r="K298" s="283"/>
      <c r="L298" s="283"/>
      <c r="M298" s="283"/>
      <c r="N298" s="283"/>
      <c r="O298" s="283"/>
    </row>
    <row r="299" spans="1:15" s="3" customFormat="1" ht="68">
      <c r="A299" s="504"/>
      <c r="B299" s="504"/>
      <c r="C299" s="35" t="s">
        <v>33</v>
      </c>
      <c r="D299" s="253"/>
      <c r="E299" s="253"/>
      <c r="F299" s="253"/>
      <c r="G299" s="253"/>
      <c r="H299" s="256"/>
      <c r="I299" s="253"/>
      <c r="J299" s="283"/>
      <c r="K299" s="283"/>
      <c r="L299" s="283"/>
      <c r="M299" s="283"/>
      <c r="N299" s="283"/>
      <c r="O299" s="283"/>
    </row>
    <row r="300" spans="1:15" s="3" customFormat="1" ht="68">
      <c r="A300" s="504"/>
      <c r="B300" s="504"/>
      <c r="C300" s="36" t="s">
        <v>39</v>
      </c>
      <c r="D300" s="253"/>
      <c r="E300" s="253"/>
      <c r="F300" s="253"/>
      <c r="G300" s="253"/>
      <c r="H300" s="256"/>
      <c r="I300" s="253"/>
      <c r="J300" s="283"/>
      <c r="K300" s="283"/>
      <c r="L300" s="283"/>
      <c r="M300" s="283"/>
      <c r="N300" s="283"/>
      <c r="O300" s="283"/>
    </row>
    <row r="301" spans="1:15" s="3" customFormat="1" ht="68">
      <c r="A301" s="504"/>
      <c r="B301" s="504"/>
      <c r="C301" s="36" t="s">
        <v>40</v>
      </c>
      <c r="D301" s="253"/>
      <c r="E301" s="253"/>
      <c r="F301" s="253"/>
      <c r="G301" s="253"/>
      <c r="H301" s="256"/>
      <c r="I301" s="253"/>
      <c r="J301" s="283"/>
      <c r="K301" s="283"/>
      <c r="L301" s="283"/>
      <c r="M301" s="283"/>
      <c r="N301" s="283"/>
      <c r="O301" s="283"/>
    </row>
    <row r="302" spans="1:15" s="3" customFormat="1" ht="68">
      <c r="A302" s="504"/>
      <c r="B302" s="504"/>
      <c r="C302" s="36" t="s">
        <v>34</v>
      </c>
      <c r="D302" s="253"/>
      <c r="E302" s="253"/>
      <c r="F302" s="253"/>
      <c r="G302" s="253"/>
      <c r="H302" s="256"/>
      <c r="I302" s="253"/>
      <c r="J302" s="283"/>
      <c r="K302" s="283"/>
      <c r="L302" s="283"/>
      <c r="M302" s="283"/>
      <c r="N302" s="283"/>
      <c r="O302" s="283"/>
    </row>
    <row r="303" spans="1:15" s="3" customFormat="1" ht="68">
      <c r="A303" s="504"/>
      <c r="B303" s="504"/>
      <c r="C303" s="36" t="s">
        <v>35</v>
      </c>
      <c r="D303" s="253"/>
      <c r="E303" s="253"/>
      <c r="F303" s="253"/>
      <c r="G303" s="253"/>
      <c r="H303" s="256"/>
      <c r="I303" s="253"/>
      <c r="J303" s="283"/>
      <c r="K303" s="283"/>
      <c r="L303" s="283"/>
      <c r="M303" s="283"/>
      <c r="N303" s="283"/>
      <c r="O303" s="283"/>
    </row>
    <row r="304" spans="1:15" s="3" customFormat="1" ht="68">
      <c r="A304" s="504"/>
      <c r="B304" s="504"/>
      <c r="C304" s="36" t="s">
        <v>36</v>
      </c>
      <c r="D304" s="253"/>
      <c r="E304" s="253"/>
      <c r="F304" s="253"/>
      <c r="G304" s="253"/>
      <c r="H304" s="256"/>
      <c r="I304" s="253"/>
      <c r="J304" s="283"/>
      <c r="K304" s="283"/>
      <c r="L304" s="283"/>
      <c r="M304" s="283"/>
      <c r="N304" s="283"/>
      <c r="O304" s="283"/>
    </row>
    <row r="305" spans="1:15" s="3" customFormat="1" ht="68">
      <c r="A305" s="504"/>
      <c r="B305" s="504"/>
      <c r="C305" s="36" t="s">
        <v>37</v>
      </c>
      <c r="D305" s="253"/>
      <c r="E305" s="253"/>
      <c r="F305" s="253"/>
      <c r="G305" s="253"/>
      <c r="H305" s="256"/>
      <c r="I305" s="253"/>
      <c r="J305" s="283"/>
      <c r="K305" s="283"/>
      <c r="L305" s="283"/>
      <c r="M305" s="283"/>
      <c r="N305" s="283"/>
      <c r="O305" s="283"/>
    </row>
    <row r="306" spans="1:15" s="3" customFormat="1" ht="102">
      <c r="A306" s="504"/>
      <c r="B306" s="504"/>
      <c r="C306" s="35" t="s">
        <v>38</v>
      </c>
      <c r="D306" s="253"/>
      <c r="E306" s="253"/>
      <c r="F306" s="253"/>
      <c r="G306" s="253"/>
      <c r="H306" s="256"/>
      <c r="I306" s="253"/>
      <c r="J306" s="283"/>
      <c r="K306" s="283"/>
      <c r="L306" s="283"/>
      <c r="M306" s="283"/>
      <c r="N306" s="283"/>
      <c r="O306" s="283"/>
    </row>
    <row r="307" spans="1:15" s="3" customFormat="1" ht="34">
      <c r="A307" s="504"/>
      <c r="B307" s="504"/>
      <c r="C307" s="34" t="s">
        <v>26</v>
      </c>
      <c r="D307" s="253"/>
      <c r="E307" s="253"/>
      <c r="F307" s="253"/>
      <c r="G307" s="253"/>
      <c r="H307" s="256"/>
      <c r="I307" s="253"/>
      <c r="J307" s="283"/>
      <c r="K307" s="283"/>
      <c r="L307" s="283"/>
      <c r="M307" s="283"/>
      <c r="N307" s="283"/>
      <c r="O307" s="283"/>
    </row>
    <row r="308" spans="1:15" s="3" customFormat="1" ht="34">
      <c r="A308" s="505"/>
      <c r="B308" s="505"/>
      <c r="C308" s="34" t="s">
        <v>25</v>
      </c>
      <c r="D308" s="253">
        <f>E308+F308</f>
        <v>700</v>
      </c>
      <c r="E308" s="253">
        <v>0</v>
      </c>
      <c r="F308" s="253">
        <v>700</v>
      </c>
      <c r="G308" s="253">
        <f>H308+I308</f>
        <v>700</v>
      </c>
      <c r="H308" s="256">
        <v>0</v>
      </c>
      <c r="I308" s="253">
        <v>700</v>
      </c>
      <c r="J308" s="253">
        <f>K308+L308</f>
        <v>700</v>
      </c>
      <c r="K308" s="256">
        <v>0</v>
      </c>
      <c r="L308" s="253">
        <v>700</v>
      </c>
      <c r="M308" s="253">
        <f>N308+O308</f>
        <v>696</v>
      </c>
      <c r="N308" s="253">
        <v>0</v>
      </c>
      <c r="O308" s="253">
        <v>696</v>
      </c>
    </row>
    <row r="309" spans="1:15" s="3" customFormat="1" ht="34">
      <c r="A309" s="503" t="s">
        <v>371</v>
      </c>
      <c r="B309" s="503" t="s">
        <v>149</v>
      </c>
      <c r="C309" s="34" t="s">
        <v>58</v>
      </c>
      <c r="D309" s="251">
        <f>D321</f>
        <v>31</v>
      </c>
      <c r="E309" s="251">
        <f t="shared" ref="E309:O309" si="30">E321</f>
        <v>0</v>
      </c>
      <c r="F309" s="251">
        <f t="shared" si="30"/>
        <v>31</v>
      </c>
      <c r="G309" s="251">
        <f t="shared" si="30"/>
        <v>31</v>
      </c>
      <c r="H309" s="251">
        <f t="shared" si="30"/>
        <v>0</v>
      </c>
      <c r="I309" s="251">
        <f t="shared" si="30"/>
        <v>31</v>
      </c>
      <c r="J309" s="251">
        <f t="shared" si="30"/>
        <v>31</v>
      </c>
      <c r="K309" s="251">
        <f t="shared" si="30"/>
        <v>0</v>
      </c>
      <c r="L309" s="251">
        <f t="shared" si="30"/>
        <v>31</v>
      </c>
      <c r="M309" s="251">
        <f t="shared" si="30"/>
        <v>31</v>
      </c>
      <c r="N309" s="251">
        <f t="shared" si="30"/>
        <v>0</v>
      </c>
      <c r="O309" s="251">
        <f t="shared" si="30"/>
        <v>31</v>
      </c>
    </row>
    <row r="310" spans="1:15" s="3" customFormat="1" ht="34">
      <c r="A310" s="504"/>
      <c r="B310" s="504"/>
      <c r="C310" s="34" t="s">
        <v>28</v>
      </c>
      <c r="D310" s="253"/>
      <c r="E310" s="253"/>
      <c r="F310" s="253"/>
      <c r="G310" s="253"/>
      <c r="H310" s="256"/>
      <c r="I310" s="253"/>
      <c r="J310" s="283"/>
      <c r="K310" s="283"/>
      <c r="L310" s="283"/>
      <c r="M310" s="283"/>
      <c r="N310" s="283"/>
      <c r="O310" s="283"/>
    </row>
    <row r="311" spans="1:15" s="3" customFormat="1" ht="34">
      <c r="A311" s="504"/>
      <c r="B311" s="504"/>
      <c r="C311" s="34" t="s">
        <v>27</v>
      </c>
      <c r="D311" s="253"/>
      <c r="E311" s="253"/>
      <c r="F311" s="284"/>
      <c r="G311" s="284"/>
      <c r="H311" s="283"/>
      <c r="I311" s="284"/>
      <c r="J311" s="283"/>
      <c r="K311" s="283"/>
      <c r="L311" s="283"/>
      <c r="M311" s="283"/>
      <c r="N311" s="283"/>
      <c r="O311" s="283"/>
    </row>
    <row r="312" spans="1:15" s="3" customFormat="1" ht="68">
      <c r="A312" s="504"/>
      <c r="B312" s="504"/>
      <c r="C312" s="35" t="s">
        <v>33</v>
      </c>
      <c r="D312" s="253"/>
      <c r="E312" s="253"/>
      <c r="F312" s="253"/>
      <c r="G312" s="253"/>
      <c r="H312" s="256"/>
      <c r="I312" s="253"/>
      <c r="J312" s="283"/>
      <c r="K312" s="283"/>
      <c r="L312" s="283"/>
      <c r="M312" s="283"/>
      <c r="N312" s="283"/>
      <c r="O312" s="283"/>
    </row>
    <row r="313" spans="1:15" s="3" customFormat="1" ht="68">
      <c r="A313" s="504"/>
      <c r="B313" s="504"/>
      <c r="C313" s="36" t="s">
        <v>39</v>
      </c>
      <c r="D313" s="253"/>
      <c r="E313" s="253"/>
      <c r="F313" s="253"/>
      <c r="G313" s="253"/>
      <c r="H313" s="256"/>
      <c r="I313" s="253"/>
      <c r="J313" s="283"/>
      <c r="K313" s="283"/>
      <c r="L313" s="283"/>
      <c r="M313" s="283"/>
      <c r="N313" s="283"/>
      <c r="O313" s="283"/>
    </row>
    <row r="314" spans="1:15" s="3" customFormat="1" ht="68">
      <c r="A314" s="504"/>
      <c r="B314" s="504"/>
      <c r="C314" s="36" t="s">
        <v>40</v>
      </c>
      <c r="D314" s="253"/>
      <c r="E314" s="253"/>
      <c r="F314" s="253"/>
      <c r="G314" s="253"/>
      <c r="H314" s="256"/>
      <c r="I314" s="253"/>
      <c r="J314" s="283"/>
      <c r="K314" s="283"/>
      <c r="L314" s="283"/>
      <c r="M314" s="283"/>
      <c r="N314" s="283"/>
      <c r="O314" s="283"/>
    </row>
    <row r="315" spans="1:15" s="3" customFormat="1" ht="68">
      <c r="A315" s="504"/>
      <c r="B315" s="504"/>
      <c r="C315" s="36" t="s">
        <v>34</v>
      </c>
      <c r="D315" s="253"/>
      <c r="E315" s="253"/>
      <c r="F315" s="253"/>
      <c r="G315" s="253"/>
      <c r="H315" s="256"/>
      <c r="I315" s="253"/>
      <c r="J315" s="283"/>
      <c r="K315" s="283"/>
      <c r="L315" s="283"/>
      <c r="M315" s="283"/>
      <c r="N315" s="283"/>
      <c r="O315" s="283"/>
    </row>
    <row r="316" spans="1:15" s="3" customFormat="1" ht="68">
      <c r="A316" s="504"/>
      <c r="B316" s="504"/>
      <c r="C316" s="36" t="s">
        <v>35</v>
      </c>
      <c r="D316" s="253"/>
      <c r="E316" s="253"/>
      <c r="F316" s="253"/>
      <c r="G316" s="253"/>
      <c r="H316" s="256"/>
      <c r="I316" s="253"/>
      <c r="J316" s="283"/>
      <c r="K316" s="283"/>
      <c r="L316" s="283"/>
      <c r="M316" s="283"/>
      <c r="N316" s="283"/>
      <c r="O316" s="283"/>
    </row>
    <row r="317" spans="1:15" s="3" customFormat="1" ht="68">
      <c r="A317" s="504"/>
      <c r="B317" s="504"/>
      <c r="C317" s="36" t="s">
        <v>36</v>
      </c>
      <c r="D317" s="253"/>
      <c r="E317" s="253"/>
      <c r="F317" s="253"/>
      <c r="G317" s="253"/>
      <c r="H317" s="256"/>
      <c r="I317" s="253"/>
      <c r="J317" s="283"/>
      <c r="K317" s="283"/>
      <c r="L317" s="283"/>
      <c r="M317" s="283"/>
      <c r="N317" s="283"/>
      <c r="O317" s="283"/>
    </row>
    <row r="318" spans="1:15" s="3" customFormat="1" ht="68">
      <c r="A318" s="504"/>
      <c r="B318" s="504"/>
      <c r="C318" s="36" t="s">
        <v>37</v>
      </c>
      <c r="D318" s="253"/>
      <c r="E318" s="253"/>
      <c r="F318" s="253"/>
      <c r="G318" s="253"/>
      <c r="H318" s="256"/>
      <c r="I318" s="253"/>
      <c r="J318" s="283"/>
      <c r="K318" s="283"/>
      <c r="L318" s="283"/>
      <c r="M318" s="283"/>
      <c r="N318" s="283"/>
      <c r="O318" s="283"/>
    </row>
    <row r="319" spans="1:15" s="3" customFormat="1" ht="102">
      <c r="A319" s="504"/>
      <c r="B319" s="504"/>
      <c r="C319" s="35" t="s">
        <v>38</v>
      </c>
      <c r="D319" s="253"/>
      <c r="E319" s="253"/>
      <c r="F319" s="253"/>
      <c r="G319" s="253"/>
      <c r="H319" s="256"/>
      <c r="I319" s="253"/>
      <c r="J319" s="283"/>
      <c r="K319" s="283"/>
      <c r="L319" s="283"/>
      <c r="M319" s="283"/>
      <c r="N319" s="283"/>
      <c r="O319" s="283"/>
    </row>
    <row r="320" spans="1:15" s="3" customFormat="1" ht="34">
      <c r="A320" s="504"/>
      <c r="B320" s="504"/>
      <c r="C320" s="34" t="s">
        <v>26</v>
      </c>
      <c r="D320" s="253"/>
      <c r="E320" s="253"/>
      <c r="F320" s="253"/>
      <c r="G320" s="253"/>
      <c r="H320" s="256"/>
      <c r="I320" s="253"/>
      <c r="J320" s="283"/>
      <c r="K320" s="283"/>
      <c r="L320" s="283"/>
      <c r="M320" s="283"/>
      <c r="N320" s="283"/>
      <c r="O320" s="283"/>
    </row>
    <row r="321" spans="1:15" s="3" customFormat="1" ht="34">
      <c r="A321" s="505"/>
      <c r="B321" s="505"/>
      <c r="C321" s="34" t="s">
        <v>25</v>
      </c>
      <c r="D321" s="253">
        <f>E321+F321</f>
        <v>31</v>
      </c>
      <c r="E321" s="253">
        <v>0</v>
      </c>
      <c r="F321" s="253">
        <v>31</v>
      </c>
      <c r="G321" s="253">
        <f>H321+I321</f>
        <v>31</v>
      </c>
      <c r="H321" s="256">
        <v>0</v>
      </c>
      <c r="I321" s="253">
        <v>31</v>
      </c>
      <c r="J321" s="253">
        <f>K321+L321</f>
        <v>31</v>
      </c>
      <c r="K321" s="256">
        <v>0</v>
      </c>
      <c r="L321" s="253">
        <v>31</v>
      </c>
      <c r="M321" s="253">
        <f>N321+O321</f>
        <v>31</v>
      </c>
      <c r="N321" s="253">
        <v>0</v>
      </c>
      <c r="O321" s="253">
        <v>31</v>
      </c>
    </row>
    <row r="322" spans="1:15" s="3" customFormat="1" ht="34">
      <c r="A322" s="503" t="s">
        <v>372</v>
      </c>
      <c r="B322" s="503" t="s">
        <v>151</v>
      </c>
      <c r="C322" s="34" t="s">
        <v>58</v>
      </c>
      <c r="D322" s="251">
        <f>D334</f>
        <v>0</v>
      </c>
      <c r="E322" s="251">
        <f t="shared" ref="E322:O322" si="31">E334</f>
        <v>0</v>
      </c>
      <c r="F322" s="251">
        <f t="shared" si="31"/>
        <v>0</v>
      </c>
      <c r="G322" s="251">
        <f t="shared" si="31"/>
        <v>0</v>
      </c>
      <c r="H322" s="251">
        <f t="shared" si="31"/>
        <v>0</v>
      </c>
      <c r="I322" s="251">
        <f t="shared" si="31"/>
        <v>0</v>
      </c>
      <c r="J322" s="251">
        <f t="shared" si="31"/>
        <v>0</v>
      </c>
      <c r="K322" s="251">
        <f t="shared" si="31"/>
        <v>0</v>
      </c>
      <c r="L322" s="251">
        <f t="shared" si="31"/>
        <v>0</v>
      </c>
      <c r="M322" s="251">
        <f t="shared" si="31"/>
        <v>0</v>
      </c>
      <c r="N322" s="251">
        <f t="shared" si="31"/>
        <v>0</v>
      </c>
      <c r="O322" s="251">
        <f t="shared" si="31"/>
        <v>0</v>
      </c>
    </row>
    <row r="323" spans="1:15" s="3" customFormat="1" ht="34">
      <c r="A323" s="504"/>
      <c r="B323" s="504"/>
      <c r="C323" s="34" t="s">
        <v>28</v>
      </c>
      <c r="D323" s="253"/>
      <c r="E323" s="253"/>
      <c r="F323" s="253"/>
      <c r="G323" s="253"/>
      <c r="H323" s="256"/>
      <c r="I323" s="253"/>
      <c r="J323" s="283"/>
      <c r="K323" s="283"/>
      <c r="L323" s="283"/>
      <c r="M323" s="283"/>
      <c r="N323" s="283"/>
      <c r="O323" s="283"/>
    </row>
    <row r="324" spans="1:15" s="3" customFormat="1" ht="34">
      <c r="A324" s="504"/>
      <c r="B324" s="504"/>
      <c r="C324" s="34" t="s">
        <v>27</v>
      </c>
      <c r="D324" s="253"/>
      <c r="E324" s="253"/>
      <c r="F324" s="284"/>
      <c r="G324" s="284"/>
      <c r="H324" s="283"/>
      <c r="I324" s="284"/>
      <c r="J324" s="283"/>
      <c r="K324" s="283"/>
      <c r="L324" s="283"/>
      <c r="M324" s="283"/>
      <c r="N324" s="283"/>
      <c r="O324" s="283"/>
    </row>
    <row r="325" spans="1:15" s="3" customFormat="1" ht="68">
      <c r="A325" s="504"/>
      <c r="B325" s="504"/>
      <c r="C325" s="35" t="s">
        <v>33</v>
      </c>
      <c r="D325" s="253"/>
      <c r="E325" s="253"/>
      <c r="F325" s="253"/>
      <c r="G325" s="253"/>
      <c r="H325" s="256"/>
      <c r="I325" s="253"/>
      <c r="J325" s="283"/>
      <c r="K325" s="283"/>
      <c r="L325" s="283"/>
      <c r="M325" s="283"/>
      <c r="N325" s="283"/>
      <c r="O325" s="283"/>
    </row>
    <row r="326" spans="1:15" s="3" customFormat="1" ht="68">
      <c r="A326" s="504"/>
      <c r="B326" s="504"/>
      <c r="C326" s="36" t="s">
        <v>39</v>
      </c>
      <c r="D326" s="253"/>
      <c r="E326" s="253"/>
      <c r="F326" s="253"/>
      <c r="G326" s="253"/>
      <c r="H326" s="256"/>
      <c r="I326" s="253"/>
      <c r="J326" s="283"/>
      <c r="K326" s="283"/>
      <c r="L326" s="283"/>
      <c r="M326" s="283"/>
      <c r="N326" s="283"/>
      <c r="O326" s="283"/>
    </row>
    <row r="327" spans="1:15" s="3" customFormat="1" ht="68">
      <c r="A327" s="504"/>
      <c r="B327" s="504"/>
      <c r="C327" s="36" t="s">
        <v>40</v>
      </c>
      <c r="D327" s="253"/>
      <c r="E327" s="253"/>
      <c r="F327" s="253"/>
      <c r="G327" s="253"/>
      <c r="H327" s="256"/>
      <c r="I327" s="253"/>
      <c r="J327" s="283"/>
      <c r="K327" s="283"/>
      <c r="L327" s="283"/>
      <c r="M327" s="283"/>
      <c r="N327" s="283"/>
      <c r="O327" s="283"/>
    </row>
    <row r="328" spans="1:15" s="3" customFormat="1" ht="68">
      <c r="A328" s="504"/>
      <c r="B328" s="504"/>
      <c r="C328" s="36" t="s">
        <v>34</v>
      </c>
      <c r="D328" s="253"/>
      <c r="E328" s="253"/>
      <c r="F328" s="253"/>
      <c r="G328" s="253"/>
      <c r="H328" s="256"/>
      <c r="I328" s="253"/>
      <c r="J328" s="283"/>
      <c r="K328" s="283"/>
      <c r="L328" s="283"/>
      <c r="M328" s="283"/>
      <c r="N328" s="283"/>
      <c r="O328" s="283"/>
    </row>
    <row r="329" spans="1:15" s="3" customFormat="1" ht="68">
      <c r="A329" s="504"/>
      <c r="B329" s="504"/>
      <c r="C329" s="36" t="s">
        <v>35</v>
      </c>
      <c r="D329" s="253"/>
      <c r="E329" s="253"/>
      <c r="F329" s="253"/>
      <c r="G329" s="253"/>
      <c r="H329" s="256"/>
      <c r="I329" s="253"/>
      <c r="J329" s="283"/>
      <c r="K329" s="283"/>
      <c r="L329" s="283"/>
      <c r="M329" s="283"/>
      <c r="N329" s="283"/>
      <c r="O329" s="283"/>
    </row>
    <row r="330" spans="1:15" s="3" customFormat="1" ht="68">
      <c r="A330" s="504"/>
      <c r="B330" s="504"/>
      <c r="C330" s="36" t="s">
        <v>36</v>
      </c>
      <c r="D330" s="253"/>
      <c r="E330" s="253"/>
      <c r="F330" s="253"/>
      <c r="G330" s="253"/>
      <c r="H330" s="256"/>
      <c r="I330" s="253"/>
      <c r="J330" s="283"/>
      <c r="K330" s="283"/>
      <c r="L330" s="283"/>
      <c r="M330" s="283"/>
      <c r="N330" s="283"/>
      <c r="O330" s="283"/>
    </row>
    <row r="331" spans="1:15" s="3" customFormat="1" ht="68">
      <c r="A331" s="504"/>
      <c r="B331" s="504"/>
      <c r="C331" s="36" t="s">
        <v>37</v>
      </c>
      <c r="D331" s="253"/>
      <c r="E331" s="253"/>
      <c r="F331" s="253"/>
      <c r="G331" s="253"/>
      <c r="H331" s="256"/>
      <c r="I331" s="253"/>
      <c r="J331" s="283"/>
      <c r="K331" s="283"/>
      <c r="L331" s="283"/>
      <c r="M331" s="283"/>
      <c r="N331" s="283"/>
      <c r="O331" s="283"/>
    </row>
    <row r="332" spans="1:15" s="3" customFormat="1" ht="102">
      <c r="A332" s="504"/>
      <c r="B332" s="504"/>
      <c r="C332" s="35" t="s">
        <v>38</v>
      </c>
      <c r="D332" s="253"/>
      <c r="E332" s="253"/>
      <c r="F332" s="253"/>
      <c r="G332" s="253"/>
      <c r="H332" s="256"/>
      <c r="I332" s="253"/>
      <c r="J332" s="283"/>
      <c r="K332" s="283"/>
      <c r="L332" s="283"/>
      <c r="M332" s="283"/>
      <c r="N332" s="283"/>
      <c r="O332" s="283"/>
    </row>
    <row r="333" spans="1:15" s="3" customFormat="1" ht="34">
      <c r="A333" s="504"/>
      <c r="B333" s="504"/>
      <c r="C333" s="34" t="s">
        <v>26</v>
      </c>
      <c r="D333" s="253"/>
      <c r="E333" s="253"/>
      <c r="F333" s="253"/>
      <c r="G333" s="253"/>
      <c r="H333" s="256"/>
      <c r="I333" s="253"/>
      <c r="J333" s="283"/>
      <c r="K333" s="283"/>
      <c r="L333" s="283"/>
      <c r="M333" s="283"/>
      <c r="N333" s="283"/>
      <c r="O333" s="283"/>
    </row>
    <row r="334" spans="1:15" s="3" customFormat="1" ht="34">
      <c r="A334" s="505"/>
      <c r="B334" s="505"/>
      <c r="C334" s="34" t="s">
        <v>25</v>
      </c>
      <c r="D334" s="253">
        <f>E334+F334</f>
        <v>0</v>
      </c>
      <c r="E334" s="253">
        <v>0</v>
      </c>
      <c r="F334" s="253">
        <v>0</v>
      </c>
      <c r="G334" s="253">
        <f>H334+I334</f>
        <v>0</v>
      </c>
      <c r="H334" s="256">
        <v>0</v>
      </c>
      <c r="I334" s="253">
        <v>0</v>
      </c>
      <c r="J334" s="253">
        <f>K334+L334</f>
        <v>0</v>
      </c>
      <c r="K334" s="256">
        <v>0</v>
      </c>
      <c r="L334" s="253">
        <v>0</v>
      </c>
      <c r="M334" s="253">
        <f>N334+O334</f>
        <v>0</v>
      </c>
      <c r="N334" s="253">
        <v>0</v>
      </c>
      <c r="O334" s="253">
        <v>0</v>
      </c>
    </row>
    <row r="335" spans="1:15" s="3" customFormat="1" ht="34">
      <c r="A335" s="510" t="s">
        <v>131</v>
      </c>
      <c r="B335" s="510" t="s">
        <v>341</v>
      </c>
      <c r="C335" s="231" t="s">
        <v>58</v>
      </c>
      <c r="D335" s="327">
        <f>D347</f>
        <v>0</v>
      </c>
      <c r="E335" s="327">
        <f t="shared" ref="E335:O335" si="32">E347</f>
        <v>0</v>
      </c>
      <c r="F335" s="327">
        <f t="shared" si="32"/>
        <v>0</v>
      </c>
      <c r="G335" s="327">
        <f t="shared" si="32"/>
        <v>0</v>
      </c>
      <c r="H335" s="327">
        <f t="shared" si="32"/>
        <v>0</v>
      </c>
      <c r="I335" s="327">
        <f t="shared" si="32"/>
        <v>0</v>
      </c>
      <c r="J335" s="327">
        <f t="shared" si="32"/>
        <v>0</v>
      </c>
      <c r="K335" s="327">
        <f t="shared" si="32"/>
        <v>0</v>
      </c>
      <c r="L335" s="327">
        <f t="shared" si="32"/>
        <v>0</v>
      </c>
      <c r="M335" s="327">
        <f t="shared" si="32"/>
        <v>0</v>
      </c>
      <c r="N335" s="327">
        <f t="shared" si="32"/>
        <v>0</v>
      </c>
      <c r="O335" s="327">
        <f t="shared" si="32"/>
        <v>0</v>
      </c>
    </row>
    <row r="336" spans="1:15" s="3" customFormat="1" ht="34">
      <c r="A336" s="511"/>
      <c r="B336" s="511"/>
      <c r="C336" s="231" t="s">
        <v>28</v>
      </c>
      <c r="D336" s="328"/>
      <c r="E336" s="328"/>
      <c r="F336" s="328"/>
      <c r="G336" s="328"/>
      <c r="H336" s="328"/>
      <c r="I336" s="328"/>
      <c r="J336" s="329"/>
      <c r="K336" s="329"/>
      <c r="L336" s="329"/>
      <c r="M336" s="329"/>
      <c r="N336" s="329"/>
      <c r="O336" s="329"/>
    </row>
    <row r="337" spans="1:15" s="3" customFormat="1" ht="34">
      <c r="A337" s="511"/>
      <c r="B337" s="511"/>
      <c r="C337" s="231" t="s">
        <v>27</v>
      </c>
      <c r="D337" s="328"/>
      <c r="E337" s="328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</row>
    <row r="338" spans="1:15" s="3" customFormat="1" ht="68">
      <c r="A338" s="511"/>
      <c r="B338" s="511"/>
      <c r="C338" s="231" t="s">
        <v>33</v>
      </c>
      <c r="D338" s="328"/>
      <c r="E338" s="328"/>
      <c r="F338" s="328"/>
      <c r="G338" s="328"/>
      <c r="H338" s="328"/>
      <c r="I338" s="328"/>
      <c r="J338" s="329"/>
      <c r="K338" s="329"/>
      <c r="L338" s="329"/>
      <c r="M338" s="329"/>
      <c r="N338" s="329"/>
      <c r="O338" s="329"/>
    </row>
    <row r="339" spans="1:15" s="3" customFormat="1" ht="68">
      <c r="A339" s="511"/>
      <c r="B339" s="511"/>
      <c r="C339" s="232" t="s">
        <v>39</v>
      </c>
      <c r="D339" s="328"/>
      <c r="E339" s="328"/>
      <c r="F339" s="328"/>
      <c r="G339" s="328"/>
      <c r="H339" s="328"/>
      <c r="I339" s="328"/>
      <c r="J339" s="329"/>
      <c r="K339" s="329"/>
      <c r="L339" s="329"/>
      <c r="M339" s="329"/>
      <c r="N339" s="329"/>
      <c r="O339" s="329"/>
    </row>
    <row r="340" spans="1:15" s="3" customFormat="1" ht="78.75" customHeight="1">
      <c r="A340" s="511"/>
      <c r="B340" s="511"/>
      <c r="C340" s="232" t="s">
        <v>40</v>
      </c>
      <c r="D340" s="328"/>
      <c r="E340" s="328"/>
      <c r="F340" s="328"/>
      <c r="G340" s="328"/>
      <c r="H340" s="328"/>
      <c r="I340" s="328"/>
      <c r="J340" s="329"/>
      <c r="K340" s="329"/>
      <c r="L340" s="329"/>
      <c r="M340" s="329"/>
      <c r="N340" s="329"/>
      <c r="O340" s="329"/>
    </row>
    <row r="341" spans="1:15" s="3" customFormat="1" ht="68">
      <c r="A341" s="511"/>
      <c r="B341" s="511"/>
      <c r="C341" s="232" t="s">
        <v>34</v>
      </c>
      <c r="D341" s="328"/>
      <c r="E341" s="328"/>
      <c r="F341" s="328"/>
      <c r="G341" s="328"/>
      <c r="H341" s="328"/>
      <c r="I341" s="328"/>
      <c r="J341" s="329"/>
      <c r="K341" s="329"/>
      <c r="L341" s="329"/>
      <c r="M341" s="329"/>
      <c r="N341" s="329"/>
      <c r="O341" s="329"/>
    </row>
    <row r="342" spans="1:15" s="3" customFormat="1" ht="76.5" customHeight="1">
      <c r="A342" s="511"/>
      <c r="B342" s="511"/>
      <c r="C342" s="232" t="s">
        <v>35</v>
      </c>
      <c r="D342" s="328"/>
      <c r="E342" s="328"/>
      <c r="F342" s="328"/>
      <c r="G342" s="328"/>
      <c r="H342" s="328"/>
      <c r="I342" s="328"/>
      <c r="J342" s="329"/>
      <c r="K342" s="329"/>
      <c r="L342" s="329"/>
      <c r="M342" s="329"/>
      <c r="N342" s="329"/>
      <c r="O342" s="329"/>
    </row>
    <row r="343" spans="1:15" s="3" customFormat="1" ht="71.25" customHeight="1">
      <c r="A343" s="511"/>
      <c r="B343" s="511"/>
      <c r="C343" s="232" t="s">
        <v>36</v>
      </c>
      <c r="D343" s="328"/>
      <c r="E343" s="328"/>
      <c r="F343" s="328"/>
      <c r="G343" s="328"/>
      <c r="H343" s="328"/>
      <c r="I343" s="328"/>
      <c r="J343" s="329"/>
      <c r="K343" s="329"/>
      <c r="L343" s="329"/>
      <c r="M343" s="329"/>
      <c r="N343" s="329"/>
      <c r="O343" s="329"/>
    </row>
    <row r="344" spans="1:15" s="3" customFormat="1" ht="66.75" customHeight="1">
      <c r="A344" s="511"/>
      <c r="B344" s="511"/>
      <c r="C344" s="232" t="s">
        <v>37</v>
      </c>
      <c r="D344" s="328"/>
      <c r="E344" s="328"/>
      <c r="F344" s="328"/>
      <c r="G344" s="328"/>
      <c r="H344" s="328"/>
      <c r="I344" s="328"/>
      <c r="J344" s="329"/>
      <c r="K344" s="329"/>
      <c r="L344" s="329"/>
      <c r="M344" s="329"/>
      <c r="N344" s="329"/>
      <c r="O344" s="329"/>
    </row>
    <row r="345" spans="1:15" s="3" customFormat="1" ht="102">
      <c r="A345" s="511"/>
      <c r="B345" s="511"/>
      <c r="C345" s="231" t="s">
        <v>38</v>
      </c>
      <c r="D345" s="328"/>
      <c r="E345" s="328"/>
      <c r="F345" s="328"/>
      <c r="G345" s="328"/>
      <c r="H345" s="328"/>
      <c r="I345" s="328"/>
      <c r="J345" s="329"/>
      <c r="K345" s="329"/>
      <c r="L345" s="329"/>
      <c r="M345" s="329"/>
      <c r="N345" s="329"/>
      <c r="O345" s="329"/>
    </row>
    <row r="346" spans="1:15" s="3" customFormat="1" ht="34">
      <c r="A346" s="511"/>
      <c r="B346" s="511"/>
      <c r="C346" s="231" t="s">
        <v>26</v>
      </c>
      <c r="D346" s="329"/>
      <c r="E346" s="329"/>
      <c r="F346" s="329"/>
      <c r="G346" s="329"/>
      <c r="H346" s="329"/>
      <c r="I346" s="329"/>
      <c r="J346" s="329"/>
      <c r="K346" s="329"/>
      <c r="L346" s="329"/>
      <c r="M346" s="329"/>
      <c r="N346" s="329"/>
      <c r="O346" s="329"/>
    </row>
    <row r="347" spans="1:15" s="3" customFormat="1" ht="34">
      <c r="A347" s="512"/>
      <c r="B347" s="512"/>
      <c r="C347" s="231" t="s">
        <v>25</v>
      </c>
      <c r="D347" s="328">
        <f>E347+F347</f>
        <v>0</v>
      </c>
      <c r="E347" s="328">
        <v>0</v>
      </c>
      <c r="F347" s="328">
        <v>0</v>
      </c>
      <c r="G347" s="328">
        <f>H347+I347</f>
        <v>0</v>
      </c>
      <c r="H347" s="328">
        <f>+I347</f>
        <v>0</v>
      </c>
      <c r="I347" s="328">
        <v>0</v>
      </c>
      <c r="J347" s="328">
        <f>K347+L347</f>
        <v>0</v>
      </c>
      <c r="K347" s="328">
        <v>0</v>
      </c>
      <c r="L347" s="328">
        <v>0</v>
      </c>
      <c r="M347" s="328">
        <f>N347+O347</f>
        <v>0</v>
      </c>
      <c r="N347" s="328">
        <v>0</v>
      </c>
      <c r="O347" s="328">
        <v>0</v>
      </c>
    </row>
    <row r="348" spans="1:15" s="3" customFormat="1" ht="34">
      <c r="A348" s="503" t="s">
        <v>373</v>
      </c>
      <c r="B348" s="523" t="s">
        <v>154</v>
      </c>
      <c r="C348" s="34" t="s">
        <v>58</v>
      </c>
      <c r="D348" s="251">
        <f>D360</f>
        <v>0</v>
      </c>
      <c r="E348" s="251">
        <f t="shared" ref="E348:O348" si="33">E360</f>
        <v>0</v>
      </c>
      <c r="F348" s="251">
        <f t="shared" si="33"/>
        <v>0</v>
      </c>
      <c r="G348" s="251">
        <f t="shared" si="33"/>
        <v>0</v>
      </c>
      <c r="H348" s="251">
        <f t="shared" si="33"/>
        <v>0</v>
      </c>
      <c r="I348" s="251">
        <f t="shared" si="33"/>
        <v>0</v>
      </c>
      <c r="J348" s="251">
        <f t="shared" si="33"/>
        <v>0</v>
      </c>
      <c r="K348" s="251">
        <f t="shared" si="33"/>
        <v>0</v>
      </c>
      <c r="L348" s="251">
        <f t="shared" si="33"/>
        <v>0</v>
      </c>
      <c r="M348" s="251">
        <f t="shared" si="33"/>
        <v>0</v>
      </c>
      <c r="N348" s="251">
        <f t="shared" si="33"/>
        <v>0</v>
      </c>
      <c r="O348" s="251">
        <f t="shared" si="33"/>
        <v>0</v>
      </c>
    </row>
    <row r="349" spans="1:15" s="3" customFormat="1" ht="34">
      <c r="A349" s="504"/>
      <c r="B349" s="524"/>
      <c r="C349" s="34" t="s">
        <v>28</v>
      </c>
      <c r="D349" s="253"/>
      <c r="E349" s="253"/>
      <c r="F349" s="253"/>
      <c r="G349" s="253"/>
      <c r="H349" s="256"/>
      <c r="I349" s="253"/>
      <c r="J349" s="283"/>
      <c r="K349" s="283"/>
      <c r="L349" s="283"/>
      <c r="M349" s="283"/>
      <c r="N349" s="283"/>
      <c r="O349" s="283"/>
    </row>
    <row r="350" spans="1:15" s="3" customFormat="1" ht="34">
      <c r="A350" s="504"/>
      <c r="B350" s="524"/>
      <c r="C350" s="34" t="s">
        <v>27</v>
      </c>
      <c r="D350" s="253"/>
      <c r="E350" s="253"/>
      <c r="F350" s="284"/>
      <c r="G350" s="284"/>
      <c r="H350" s="283"/>
      <c r="I350" s="284"/>
      <c r="J350" s="283"/>
      <c r="K350" s="283"/>
      <c r="L350" s="283"/>
      <c r="M350" s="283"/>
      <c r="N350" s="283"/>
      <c r="O350" s="283"/>
    </row>
    <row r="351" spans="1:15" s="3" customFormat="1" ht="68">
      <c r="A351" s="504"/>
      <c r="B351" s="524"/>
      <c r="C351" s="35" t="s">
        <v>33</v>
      </c>
      <c r="D351" s="253"/>
      <c r="E351" s="253"/>
      <c r="F351" s="253"/>
      <c r="G351" s="253"/>
      <c r="H351" s="256"/>
      <c r="I351" s="253"/>
      <c r="J351" s="283"/>
      <c r="K351" s="283"/>
      <c r="L351" s="283"/>
      <c r="M351" s="283"/>
      <c r="N351" s="283"/>
      <c r="O351" s="283"/>
    </row>
    <row r="352" spans="1:15" s="3" customFormat="1" ht="68">
      <c r="A352" s="504"/>
      <c r="B352" s="524"/>
      <c r="C352" s="36" t="s">
        <v>39</v>
      </c>
      <c r="D352" s="253"/>
      <c r="E352" s="253"/>
      <c r="F352" s="253"/>
      <c r="G352" s="253"/>
      <c r="H352" s="256"/>
      <c r="I352" s="253"/>
      <c r="J352" s="283"/>
      <c r="K352" s="283"/>
      <c r="L352" s="283"/>
      <c r="M352" s="283"/>
      <c r="N352" s="283"/>
      <c r="O352" s="283"/>
    </row>
    <row r="353" spans="1:15" s="3" customFormat="1" ht="68">
      <c r="A353" s="504"/>
      <c r="B353" s="524"/>
      <c r="C353" s="36" t="s">
        <v>40</v>
      </c>
      <c r="D353" s="253"/>
      <c r="E353" s="253"/>
      <c r="F353" s="253"/>
      <c r="G353" s="253"/>
      <c r="H353" s="256"/>
      <c r="I353" s="253"/>
      <c r="J353" s="283"/>
      <c r="K353" s="283"/>
      <c r="L353" s="283"/>
      <c r="M353" s="283"/>
      <c r="N353" s="283"/>
      <c r="O353" s="283"/>
    </row>
    <row r="354" spans="1:15" s="3" customFormat="1" ht="68">
      <c r="A354" s="504"/>
      <c r="B354" s="524"/>
      <c r="C354" s="36" t="s">
        <v>34</v>
      </c>
      <c r="D354" s="253"/>
      <c r="E354" s="253"/>
      <c r="F354" s="253"/>
      <c r="G354" s="253"/>
      <c r="H354" s="256"/>
      <c r="I354" s="253"/>
      <c r="J354" s="283"/>
      <c r="K354" s="283"/>
      <c r="L354" s="283"/>
      <c r="M354" s="283"/>
      <c r="N354" s="283"/>
      <c r="O354" s="283"/>
    </row>
    <row r="355" spans="1:15" s="3" customFormat="1" ht="68">
      <c r="A355" s="504"/>
      <c r="B355" s="524"/>
      <c r="C355" s="36" t="s">
        <v>35</v>
      </c>
      <c r="D355" s="253"/>
      <c r="E355" s="253"/>
      <c r="F355" s="253"/>
      <c r="G355" s="253"/>
      <c r="H355" s="256"/>
      <c r="I355" s="253"/>
      <c r="J355" s="283"/>
      <c r="K355" s="283"/>
      <c r="L355" s="283"/>
      <c r="M355" s="283"/>
      <c r="N355" s="283"/>
      <c r="O355" s="283"/>
    </row>
    <row r="356" spans="1:15" s="3" customFormat="1" ht="68">
      <c r="A356" s="504"/>
      <c r="B356" s="524"/>
      <c r="C356" s="36" t="s">
        <v>36</v>
      </c>
      <c r="D356" s="253"/>
      <c r="E356" s="253"/>
      <c r="F356" s="253"/>
      <c r="G356" s="253"/>
      <c r="H356" s="256"/>
      <c r="I356" s="253"/>
      <c r="J356" s="283"/>
      <c r="K356" s="283"/>
      <c r="L356" s="283"/>
      <c r="M356" s="283"/>
      <c r="N356" s="283"/>
      <c r="O356" s="283"/>
    </row>
    <row r="357" spans="1:15" s="3" customFormat="1" ht="68">
      <c r="A357" s="504"/>
      <c r="B357" s="524"/>
      <c r="C357" s="36" t="s">
        <v>37</v>
      </c>
      <c r="D357" s="253"/>
      <c r="E357" s="253"/>
      <c r="F357" s="253"/>
      <c r="G357" s="253"/>
      <c r="H357" s="256"/>
      <c r="I357" s="253"/>
      <c r="J357" s="283"/>
      <c r="K357" s="283"/>
      <c r="L357" s="283"/>
      <c r="M357" s="283"/>
      <c r="N357" s="283"/>
      <c r="O357" s="283"/>
    </row>
    <row r="358" spans="1:15" s="3" customFormat="1" ht="102">
      <c r="A358" s="504"/>
      <c r="B358" s="524"/>
      <c r="C358" s="35" t="s">
        <v>38</v>
      </c>
      <c r="D358" s="253"/>
      <c r="E358" s="253"/>
      <c r="F358" s="253"/>
      <c r="G358" s="253"/>
      <c r="H358" s="256"/>
      <c r="I358" s="253"/>
      <c r="J358" s="283"/>
      <c r="K358" s="283"/>
      <c r="L358" s="283"/>
      <c r="M358" s="283"/>
      <c r="N358" s="283"/>
      <c r="O358" s="283"/>
    </row>
    <row r="359" spans="1:15" s="3" customFormat="1" ht="34">
      <c r="A359" s="504"/>
      <c r="B359" s="524"/>
      <c r="C359" s="34" t="s">
        <v>26</v>
      </c>
      <c r="D359" s="253"/>
      <c r="E359" s="253"/>
      <c r="F359" s="253"/>
      <c r="G359" s="253"/>
      <c r="H359" s="256"/>
      <c r="I359" s="253"/>
      <c r="J359" s="283"/>
      <c r="K359" s="283"/>
      <c r="L359" s="283"/>
      <c r="M359" s="283"/>
      <c r="N359" s="283"/>
      <c r="O359" s="283"/>
    </row>
    <row r="360" spans="1:15" s="3" customFormat="1" ht="34">
      <c r="A360" s="505"/>
      <c r="B360" s="525"/>
      <c r="C360" s="34" t="s">
        <v>25</v>
      </c>
      <c r="D360" s="253">
        <f>E360+F360</f>
        <v>0</v>
      </c>
      <c r="E360" s="253">
        <v>0</v>
      </c>
      <c r="F360" s="253">
        <v>0</v>
      </c>
      <c r="G360" s="253">
        <f>H360+I360</f>
        <v>0</v>
      </c>
      <c r="H360" s="256">
        <v>0</v>
      </c>
      <c r="I360" s="253">
        <v>0</v>
      </c>
      <c r="J360" s="253">
        <f>K360+L360</f>
        <v>0</v>
      </c>
      <c r="K360" s="256">
        <v>0</v>
      </c>
      <c r="L360" s="253">
        <v>0</v>
      </c>
      <c r="M360" s="253">
        <f>N360+O360</f>
        <v>0</v>
      </c>
      <c r="N360" s="253">
        <v>0</v>
      </c>
      <c r="O360" s="253">
        <v>0</v>
      </c>
    </row>
    <row r="361" spans="1:15" s="3" customFormat="1" ht="34">
      <c r="A361" s="503" t="s">
        <v>374</v>
      </c>
      <c r="B361" s="503" t="s">
        <v>156</v>
      </c>
      <c r="C361" s="34" t="s">
        <v>58</v>
      </c>
      <c r="D361" s="251">
        <f>D373</f>
        <v>0</v>
      </c>
      <c r="E361" s="251">
        <f t="shared" ref="E361:O361" si="34">E373</f>
        <v>0</v>
      </c>
      <c r="F361" s="251">
        <f t="shared" si="34"/>
        <v>0</v>
      </c>
      <c r="G361" s="251">
        <f t="shared" si="34"/>
        <v>0</v>
      </c>
      <c r="H361" s="251">
        <f t="shared" si="34"/>
        <v>0</v>
      </c>
      <c r="I361" s="251">
        <f t="shared" si="34"/>
        <v>0</v>
      </c>
      <c r="J361" s="251">
        <f t="shared" si="34"/>
        <v>0</v>
      </c>
      <c r="K361" s="251">
        <f t="shared" si="34"/>
        <v>0</v>
      </c>
      <c r="L361" s="251">
        <f t="shared" si="34"/>
        <v>0</v>
      </c>
      <c r="M361" s="251">
        <f t="shared" si="34"/>
        <v>0</v>
      </c>
      <c r="N361" s="251">
        <f t="shared" si="34"/>
        <v>0</v>
      </c>
      <c r="O361" s="251">
        <f t="shared" si="34"/>
        <v>0</v>
      </c>
    </row>
    <row r="362" spans="1:15" s="3" customFormat="1" ht="34">
      <c r="A362" s="504"/>
      <c r="B362" s="504"/>
      <c r="C362" s="34" t="s">
        <v>28</v>
      </c>
      <c r="D362" s="253"/>
      <c r="E362" s="253"/>
      <c r="F362" s="253"/>
      <c r="G362" s="253"/>
      <c r="H362" s="256"/>
      <c r="I362" s="253"/>
      <c r="J362" s="283"/>
      <c r="K362" s="283"/>
      <c r="L362" s="283"/>
      <c r="M362" s="283"/>
      <c r="N362" s="283"/>
      <c r="O362" s="283"/>
    </row>
    <row r="363" spans="1:15" s="3" customFormat="1" ht="34">
      <c r="A363" s="504"/>
      <c r="B363" s="504"/>
      <c r="C363" s="34" t="s">
        <v>27</v>
      </c>
      <c r="D363" s="253"/>
      <c r="E363" s="253"/>
      <c r="F363" s="284"/>
      <c r="G363" s="284"/>
      <c r="H363" s="283"/>
      <c r="I363" s="284"/>
      <c r="J363" s="283"/>
      <c r="K363" s="283"/>
      <c r="L363" s="283"/>
      <c r="M363" s="283"/>
      <c r="N363" s="283"/>
      <c r="O363" s="283"/>
    </row>
    <row r="364" spans="1:15" s="3" customFormat="1" ht="68">
      <c r="A364" s="504"/>
      <c r="B364" s="504"/>
      <c r="C364" s="35" t="s">
        <v>33</v>
      </c>
      <c r="D364" s="253"/>
      <c r="E364" s="253"/>
      <c r="F364" s="253"/>
      <c r="G364" s="253"/>
      <c r="H364" s="256"/>
      <c r="I364" s="253"/>
      <c r="J364" s="283"/>
      <c r="K364" s="283"/>
      <c r="L364" s="283"/>
      <c r="M364" s="283"/>
      <c r="N364" s="283"/>
      <c r="O364" s="283"/>
    </row>
    <row r="365" spans="1:15" s="3" customFormat="1" ht="68">
      <c r="A365" s="504"/>
      <c r="B365" s="504"/>
      <c r="C365" s="36" t="s">
        <v>39</v>
      </c>
      <c r="D365" s="253"/>
      <c r="E365" s="253"/>
      <c r="F365" s="253"/>
      <c r="G365" s="253"/>
      <c r="H365" s="256"/>
      <c r="I365" s="253"/>
      <c r="J365" s="283"/>
      <c r="K365" s="283"/>
      <c r="L365" s="283"/>
      <c r="M365" s="283"/>
      <c r="N365" s="283"/>
      <c r="O365" s="283"/>
    </row>
    <row r="366" spans="1:15" s="3" customFormat="1" ht="68">
      <c r="A366" s="504"/>
      <c r="B366" s="504"/>
      <c r="C366" s="36" t="s">
        <v>40</v>
      </c>
      <c r="D366" s="253"/>
      <c r="E366" s="253"/>
      <c r="F366" s="253"/>
      <c r="G366" s="253"/>
      <c r="H366" s="256"/>
      <c r="I366" s="253"/>
      <c r="J366" s="283"/>
      <c r="K366" s="283"/>
      <c r="L366" s="283"/>
      <c r="M366" s="283"/>
      <c r="N366" s="283"/>
      <c r="O366" s="283"/>
    </row>
    <row r="367" spans="1:15" s="3" customFormat="1" ht="68">
      <c r="A367" s="504"/>
      <c r="B367" s="504"/>
      <c r="C367" s="36" t="s">
        <v>34</v>
      </c>
      <c r="D367" s="253"/>
      <c r="E367" s="253"/>
      <c r="F367" s="253"/>
      <c r="G367" s="253"/>
      <c r="H367" s="256"/>
      <c r="I367" s="253"/>
      <c r="J367" s="283"/>
      <c r="K367" s="283"/>
      <c r="L367" s="283"/>
      <c r="M367" s="283"/>
      <c r="N367" s="283"/>
      <c r="O367" s="283"/>
    </row>
    <row r="368" spans="1:15" s="3" customFormat="1" ht="68">
      <c r="A368" s="504"/>
      <c r="B368" s="504"/>
      <c r="C368" s="36" t="s">
        <v>35</v>
      </c>
      <c r="D368" s="253"/>
      <c r="E368" s="253"/>
      <c r="F368" s="253"/>
      <c r="G368" s="253"/>
      <c r="H368" s="256"/>
      <c r="I368" s="253"/>
      <c r="J368" s="283"/>
      <c r="K368" s="283"/>
      <c r="L368" s="283"/>
      <c r="M368" s="283"/>
      <c r="N368" s="283"/>
      <c r="O368" s="283"/>
    </row>
    <row r="369" spans="1:15" s="3" customFormat="1" ht="68">
      <c r="A369" s="504"/>
      <c r="B369" s="504"/>
      <c r="C369" s="36" t="s">
        <v>36</v>
      </c>
      <c r="D369" s="253"/>
      <c r="E369" s="253"/>
      <c r="F369" s="253"/>
      <c r="G369" s="253"/>
      <c r="H369" s="256"/>
      <c r="I369" s="253"/>
      <c r="J369" s="283"/>
      <c r="K369" s="283"/>
      <c r="L369" s="283"/>
      <c r="M369" s="283"/>
      <c r="N369" s="283"/>
      <c r="O369" s="283"/>
    </row>
    <row r="370" spans="1:15" s="3" customFormat="1" ht="68">
      <c r="A370" s="504"/>
      <c r="B370" s="504"/>
      <c r="C370" s="36" t="s">
        <v>37</v>
      </c>
      <c r="D370" s="253"/>
      <c r="E370" s="253"/>
      <c r="F370" s="253"/>
      <c r="G370" s="253"/>
      <c r="H370" s="256"/>
      <c r="I370" s="253"/>
      <c r="J370" s="283"/>
      <c r="K370" s="283"/>
      <c r="L370" s="283"/>
      <c r="M370" s="283"/>
      <c r="N370" s="283"/>
      <c r="O370" s="283"/>
    </row>
    <row r="371" spans="1:15" s="3" customFormat="1" ht="102">
      <c r="A371" s="504"/>
      <c r="B371" s="504"/>
      <c r="C371" s="35" t="s">
        <v>38</v>
      </c>
      <c r="D371" s="253"/>
      <c r="E371" s="253"/>
      <c r="F371" s="253"/>
      <c r="G371" s="253"/>
      <c r="H371" s="256"/>
      <c r="I371" s="253"/>
      <c r="J371" s="283"/>
      <c r="K371" s="283"/>
      <c r="L371" s="283"/>
      <c r="M371" s="283"/>
      <c r="N371" s="283"/>
      <c r="O371" s="283"/>
    </row>
    <row r="372" spans="1:15" s="3" customFormat="1" ht="34">
      <c r="A372" s="504"/>
      <c r="B372" s="504"/>
      <c r="C372" s="34" t="s">
        <v>26</v>
      </c>
      <c r="D372" s="253"/>
      <c r="E372" s="253"/>
      <c r="F372" s="253"/>
      <c r="G372" s="253"/>
      <c r="H372" s="256"/>
      <c r="I372" s="253"/>
      <c r="J372" s="283"/>
      <c r="K372" s="283"/>
      <c r="L372" s="283"/>
      <c r="M372" s="283"/>
      <c r="N372" s="283"/>
      <c r="O372" s="283"/>
    </row>
    <row r="373" spans="1:15" s="3" customFormat="1" ht="34">
      <c r="A373" s="505"/>
      <c r="B373" s="505"/>
      <c r="C373" s="34" t="s">
        <v>25</v>
      </c>
      <c r="D373" s="253">
        <f>E373+F373</f>
        <v>0</v>
      </c>
      <c r="E373" s="253">
        <v>0</v>
      </c>
      <c r="F373" s="253">
        <v>0</v>
      </c>
      <c r="G373" s="253">
        <f>H373+I373</f>
        <v>0</v>
      </c>
      <c r="H373" s="256">
        <v>0</v>
      </c>
      <c r="I373" s="253">
        <v>0</v>
      </c>
      <c r="J373" s="253">
        <f>K373+L373</f>
        <v>0</v>
      </c>
      <c r="K373" s="256">
        <v>0</v>
      </c>
      <c r="L373" s="253">
        <v>0</v>
      </c>
      <c r="M373" s="253">
        <f>N373+O373</f>
        <v>0</v>
      </c>
      <c r="N373" s="253">
        <v>0</v>
      </c>
      <c r="O373" s="253">
        <v>0</v>
      </c>
    </row>
    <row r="374" spans="1:15" s="3" customFormat="1" ht="34">
      <c r="A374" s="503" t="s">
        <v>375</v>
      </c>
      <c r="B374" s="503" t="s">
        <v>158</v>
      </c>
      <c r="C374" s="34" t="s">
        <v>58</v>
      </c>
      <c r="D374" s="251">
        <f>D386</f>
        <v>0</v>
      </c>
      <c r="E374" s="251">
        <f t="shared" ref="E374:O374" si="35">E386</f>
        <v>0</v>
      </c>
      <c r="F374" s="251">
        <f t="shared" si="35"/>
        <v>0</v>
      </c>
      <c r="G374" s="251">
        <f t="shared" si="35"/>
        <v>0</v>
      </c>
      <c r="H374" s="251">
        <f t="shared" si="35"/>
        <v>0</v>
      </c>
      <c r="I374" s="251">
        <f t="shared" si="35"/>
        <v>0</v>
      </c>
      <c r="J374" s="251">
        <f t="shared" si="35"/>
        <v>0</v>
      </c>
      <c r="K374" s="251">
        <f t="shared" si="35"/>
        <v>0</v>
      </c>
      <c r="L374" s="251">
        <f t="shared" si="35"/>
        <v>0</v>
      </c>
      <c r="M374" s="251">
        <f t="shared" si="35"/>
        <v>0</v>
      </c>
      <c r="N374" s="251">
        <f t="shared" si="35"/>
        <v>0</v>
      </c>
      <c r="O374" s="251">
        <f t="shared" si="35"/>
        <v>0</v>
      </c>
    </row>
    <row r="375" spans="1:15" s="3" customFormat="1" ht="34">
      <c r="A375" s="504"/>
      <c r="B375" s="504"/>
      <c r="C375" s="34" t="s">
        <v>28</v>
      </c>
      <c r="D375" s="253"/>
      <c r="E375" s="253"/>
      <c r="F375" s="253"/>
      <c r="G375" s="253"/>
      <c r="H375" s="256"/>
      <c r="I375" s="253"/>
      <c r="J375" s="283"/>
      <c r="K375" s="283"/>
      <c r="L375" s="283"/>
      <c r="M375" s="283"/>
      <c r="N375" s="283"/>
      <c r="O375" s="283"/>
    </row>
    <row r="376" spans="1:15" s="3" customFormat="1" ht="34">
      <c r="A376" s="504"/>
      <c r="B376" s="504"/>
      <c r="C376" s="34" t="s">
        <v>27</v>
      </c>
      <c r="D376" s="253"/>
      <c r="E376" s="253"/>
      <c r="F376" s="284"/>
      <c r="G376" s="284"/>
      <c r="H376" s="283"/>
      <c r="I376" s="284"/>
      <c r="J376" s="283"/>
      <c r="K376" s="283"/>
      <c r="L376" s="283"/>
      <c r="M376" s="283"/>
      <c r="N376" s="283"/>
      <c r="O376" s="283"/>
    </row>
    <row r="377" spans="1:15" s="3" customFormat="1" ht="68">
      <c r="A377" s="504"/>
      <c r="B377" s="504"/>
      <c r="C377" s="35" t="s">
        <v>33</v>
      </c>
      <c r="D377" s="253"/>
      <c r="E377" s="253"/>
      <c r="F377" s="253"/>
      <c r="G377" s="253"/>
      <c r="H377" s="256"/>
      <c r="I377" s="253"/>
      <c r="J377" s="283"/>
      <c r="K377" s="283"/>
      <c r="L377" s="283"/>
      <c r="M377" s="283"/>
      <c r="N377" s="283"/>
      <c r="O377" s="283"/>
    </row>
    <row r="378" spans="1:15" s="3" customFormat="1" ht="68">
      <c r="A378" s="504"/>
      <c r="B378" s="504"/>
      <c r="C378" s="36" t="s">
        <v>39</v>
      </c>
      <c r="D378" s="253"/>
      <c r="E378" s="253"/>
      <c r="F378" s="253"/>
      <c r="G378" s="253"/>
      <c r="H378" s="256"/>
      <c r="I378" s="253"/>
      <c r="J378" s="283"/>
      <c r="K378" s="283"/>
      <c r="L378" s="283"/>
      <c r="M378" s="283"/>
      <c r="N378" s="283"/>
      <c r="O378" s="283"/>
    </row>
    <row r="379" spans="1:15" s="3" customFormat="1" ht="68">
      <c r="A379" s="504"/>
      <c r="B379" s="504"/>
      <c r="C379" s="36" t="s">
        <v>40</v>
      </c>
      <c r="D379" s="253"/>
      <c r="E379" s="253"/>
      <c r="F379" s="253"/>
      <c r="G379" s="253"/>
      <c r="H379" s="256"/>
      <c r="I379" s="253"/>
      <c r="J379" s="283"/>
      <c r="K379" s="283"/>
      <c r="L379" s="283"/>
      <c r="M379" s="283"/>
      <c r="N379" s="283"/>
      <c r="O379" s="283"/>
    </row>
    <row r="380" spans="1:15" s="3" customFormat="1" ht="68">
      <c r="A380" s="504"/>
      <c r="B380" s="504"/>
      <c r="C380" s="36" t="s">
        <v>34</v>
      </c>
      <c r="D380" s="253"/>
      <c r="E380" s="253"/>
      <c r="F380" s="253"/>
      <c r="G380" s="253"/>
      <c r="H380" s="256"/>
      <c r="I380" s="253"/>
      <c r="J380" s="283"/>
      <c r="K380" s="283"/>
      <c r="L380" s="283"/>
      <c r="M380" s="283"/>
      <c r="N380" s="283"/>
      <c r="O380" s="283"/>
    </row>
    <row r="381" spans="1:15" s="3" customFormat="1" ht="68">
      <c r="A381" s="504"/>
      <c r="B381" s="504"/>
      <c r="C381" s="36" t="s">
        <v>35</v>
      </c>
      <c r="D381" s="253"/>
      <c r="E381" s="253"/>
      <c r="F381" s="253"/>
      <c r="G381" s="253"/>
      <c r="H381" s="256"/>
      <c r="I381" s="253"/>
      <c r="J381" s="283"/>
      <c r="K381" s="283"/>
      <c r="L381" s="283"/>
      <c r="M381" s="283"/>
      <c r="N381" s="283"/>
      <c r="O381" s="283"/>
    </row>
    <row r="382" spans="1:15" s="3" customFormat="1" ht="68">
      <c r="A382" s="504"/>
      <c r="B382" s="504"/>
      <c r="C382" s="36" t="s">
        <v>36</v>
      </c>
      <c r="D382" s="253"/>
      <c r="E382" s="253"/>
      <c r="F382" s="253"/>
      <c r="G382" s="253"/>
      <c r="H382" s="256"/>
      <c r="I382" s="253"/>
      <c r="J382" s="283"/>
      <c r="K382" s="283"/>
      <c r="L382" s="283"/>
      <c r="M382" s="283"/>
      <c r="N382" s="283"/>
      <c r="O382" s="283"/>
    </row>
    <row r="383" spans="1:15" s="3" customFormat="1" ht="68">
      <c r="A383" s="504"/>
      <c r="B383" s="504"/>
      <c r="C383" s="36" t="s">
        <v>37</v>
      </c>
      <c r="D383" s="253"/>
      <c r="E383" s="253"/>
      <c r="F383" s="253"/>
      <c r="G383" s="253"/>
      <c r="H383" s="256"/>
      <c r="I383" s="253"/>
      <c r="J383" s="283"/>
      <c r="K383" s="283"/>
      <c r="L383" s="283"/>
      <c r="M383" s="283"/>
      <c r="N383" s="283"/>
      <c r="O383" s="283"/>
    </row>
    <row r="384" spans="1:15" s="3" customFormat="1" ht="102">
      <c r="A384" s="504"/>
      <c r="B384" s="504"/>
      <c r="C384" s="35" t="s">
        <v>38</v>
      </c>
      <c r="D384" s="253"/>
      <c r="E384" s="253"/>
      <c r="F384" s="253"/>
      <c r="G384" s="253"/>
      <c r="H384" s="256"/>
      <c r="I384" s="253"/>
      <c r="J384" s="283"/>
      <c r="K384" s="283"/>
      <c r="L384" s="283"/>
      <c r="M384" s="283"/>
      <c r="N384" s="283"/>
      <c r="O384" s="283"/>
    </row>
    <row r="385" spans="1:15" s="3" customFormat="1" ht="34">
      <c r="A385" s="504"/>
      <c r="B385" s="504"/>
      <c r="C385" s="34" t="s">
        <v>26</v>
      </c>
      <c r="D385" s="253"/>
      <c r="E385" s="253"/>
      <c r="F385" s="253"/>
      <c r="G385" s="253"/>
      <c r="H385" s="256"/>
      <c r="I385" s="253"/>
      <c r="J385" s="283"/>
      <c r="K385" s="283"/>
      <c r="L385" s="283"/>
      <c r="M385" s="283"/>
      <c r="N385" s="283"/>
      <c r="O385" s="283"/>
    </row>
    <row r="386" spans="1:15" s="3" customFormat="1" ht="34">
      <c r="A386" s="505"/>
      <c r="B386" s="505"/>
      <c r="C386" s="34" t="s">
        <v>25</v>
      </c>
      <c r="D386" s="253">
        <f>E386+F386</f>
        <v>0</v>
      </c>
      <c r="E386" s="253">
        <v>0</v>
      </c>
      <c r="F386" s="253">
        <v>0</v>
      </c>
      <c r="G386" s="253">
        <f>H386+I386</f>
        <v>0</v>
      </c>
      <c r="H386" s="256">
        <v>0</v>
      </c>
      <c r="I386" s="253">
        <v>0</v>
      </c>
      <c r="J386" s="253">
        <f>K386+L386</f>
        <v>0</v>
      </c>
      <c r="K386" s="256">
        <v>0</v>
      </c>
      <c r="L386" s="253">
        <v>0</v>
      </c>
      <c r="M386" s="253">
        <f>N386+O386</f>
        <v>0</v>
      </c>
      <c r="N386" s="253">
        <v>0</v>
      </c>
      <c r="O386" s="253">
        <v>0</v>
      </c>
    </row>
    <row r="387" spans="1:15" s="3" customFormat="1" ht="34">
      <c r="A387" s="520" t="s">
        <v>342</v>
      </c>
      <c r="B387" s="520" t="s">
        <v>160</v>
      </c>
      <c r="C387" s="324" t="s">
        <v>58</v>
      </c>
      <c r="D387" s="319">
        <f>D400</f>
        <v>21271</v>
      </c>
      <c r="E387" s="319">
        <f t="shared" ref="E387:O387" si="36">E400</f>
        <v>0</v>
      </c>
      <c r="F387" s="319">
        <f t="shared" si="36"/>
        <v>21271</v>
      </c>
      <c r="G387" s="319">
        <f t="shared" si="36"/>
        <v>21271</v>
      </c>
      <c r="H387" s="319">
        <f t="shared" si="36"/>
        <v>0</v>
      </c>
      <c r="I387" s="319">
        <f t="shared" si="36"/>
        <v>21271</v>
      </c>
      <c r="J387" s="319">
        <f t="shared" si="36"/>
        <v>21271</v>
      </c>
      <c r="K387" s="319">
        <f t="shared" si="36"/>
        <v>0</v>
      </c>
      <c r="L387" s="319">
        <f t="shared" si="36"/>
        <v>21271</v>
      </c>
      <c r="M387" s="319">
        <f t="shared" si="36"/>
        <v>21037.78</v>
      </c>
      <c r="N387" s="319">
        <f t="shared" si="36"/>
        <v>0</v>
      </c>
      <c r="O387" s="319">
        <f t="shared" si="36"/>
        <v>21037.78</v>
      </c>
    </row>
    <row r="388" spans="1:15" s="3" customFormat="1" ht="34">
      <c r="A388" s="521"/>
      <c r="B388" s="521"/>
      <c r="C388" s="324" t="s">
        <v>28</v>
      </c>
      <c r="D388" s="320"/>
      <c r="E388" s="320"/>
      <c r="F388" s="320"/>
      <c r="G388" s="320"/>
      <c r="H388" s="320"/>
      <c r="I388" s="320"/>
      <c r="J388" s="325"/>
      <c r="K388" s="325"/>
      <c r="L388" s="325"/>
      <c r="M388" s="325"/>
      <c r="N388" s="325"/>
      <c r="O388" s="325"/>
    </row>
    <row r="389" spans="1:15" s="3" customFormat="1" ht="34">
      <c r="A389" s="521"/>
      <c r="B389" s="521"/>
      <c r="C389" s="324" t="s">
        <v>27</v>
      </c>
      <c r="D389" s="320"/>
      <c r="E389" s="320"/>
      <c r="F389" s="325"/>
      <c r="G389" s="325"/>
      <c r="H389" s="325"/>
      <c r="I389" s="325"/>
      <c r="J389" s="325"/>
      <c r="K389" s="325"/>
      <c r="L389" s="325"/>
      <c r="M389" s="325"/>
      <c r="N389" s="325"/>
      <c r="O389" s="325"/>
    </row>
    <row r="390" spans="1:15" s="3" customFormat="1" ht="68">
      <c r="A390" s="521"/>
      <c r="B390" s="521"/>
      <c r="C390" s="324" t="s">
        <v>33</v>
      </c>
      <c r="D390" s="320"/>
      <c r="E390" s="320"/>
      <c r="F390" s="320"/>
      <c r="G390" s="320"/>
      <c r="H390" s="320"/>
      <c r="I390" s="320"/>
      <c r="J390" s="325"/>
      <c r="K390" s="325"/>
      <c r="L390" s="325"/>
      <c r="M390" s="325"/>
      <c r="N390" s="325"/>
      <c r="O390" s="325"/>
    </row>
    <row r="391" spans="1:15" s="3" customFormat="1" ht="68">
      <c r="A391" s="521"/>
      <c r="B391" s="521"/>
      <c r="C391" s="326" t="s">
        <v>39</v>
      </c>
      <c r="D391" s="320"/>
      <c r="E391" s="320"/>
      <c r="F391" s="320"/>
      <c r="G391" s="320"/>
      <c r="H391" s="320"/>
      <c r="I391" s="320"/>
      <c r="J391" s="325"/>
      <c r="K391" s="325"/>
      <c r="L391" s="325"/>
      <c r="M391" s="325"/>
      <c r="N391" s="325"/>
      <c r="O391" s="325"/>
    </row>
    <row r="392" spans="1:15" s="3" customFormat="1" ht="68">
      <c r="A392" s="521"/>
      <c r="B392" s="521"/>
      <c r="C392" s="326" t="s">
        <v>40</v>
      </c>
      <c r="D392" s="320"/>
      <c r="E392" s="320"/>
      <c r="F392" s="320"/>
      <c r="G392" s="320"/>
      <c r="H392" s="320"/>
      <c r="I392" s="320"/>
      <c r="J392" s="325"/>
      <c r="K392" s="325"/>
      <c r="L392" s="325"/>
      <c r="M392" s="325"/>
      <c r="N392" s="325"/>
      <c r="O392" s="325"/>
    </row>
    <row r="393" spans="1:15" s="3" customFormat="1" ht="68">
      <c r="A393" s="521"/>
      <c r="B393" s="521"/>
      <c r="C393" s="326" t="s">
        <v>34</v>
      </c>
      <c r="D393" s="320"/>
      <c r="E393" s="320"/>
      <c r="F393" s="320"/>
      <c r="G393" s="320"/>
      <c r="H393" s="320"/>
      <c r="I393" s="320"/>
      <c r="J393" s="325"/>
      <c r="K393" s="325"/>
      <c r="L393" s="325"/>
      <c r="M393" s="325"/>
      <c r="N393" s="325"/>
      <c r="O393" s="325"/>
    </row>
    <row r="394" spans="1:15" s="3" customFormat="1" ht="78.75" customHeight="1">
      <c r="A394" s="521"/>
      <c r="B394" s="521"/>
      <c r="C394" s="326" t="s">
        <v>35</v>
      </c>
      <c r="D394" s="320"/>
      <c r="E394" s="320"/>
      <c r="F394" s="320"/>
      <c r="G394" s="320"/>
      <c r="H394" s="320"/>
      <c r="I394" s="320"/>
      <c r="J394" s="325"/>
      <c r="K394" s="325"/>
      <c r="L394" s="325"/>
      <c r="M394" s="325"/>
      <c r="N394" s="325"/>
      <c r="O394" s="325"/>
    </row>
    <row r="395" spans="1:15" s="3" customFormat="1" ht="76.5" customHeight="1">
      <c r="A395" s="521"/>
      <c r="B395" s="521"/>
      <c r="C395" s="326" t="s">
        <v>36</v>
      </c>
      <c r="D395" s="320"/>
      <c r="E395" s="320"/>
      <c r="F395" s="320"/>
      <c r="G395" s="320"/>
      <c r="H395" s="320"/>
      <c r="I395" s="320"/>
      <c r="J395" s="325"/>
      <c r="K395" s="325"/>
      <c r="L395" s="325"/>
      <c r="M395" s="325"/>
      <c r="N395" s="325"/>
      <c r="O395" s="325"/>
    </row>
    <row r="396" spans="1:15" s="3" customFormat="1" ht="61.5" customHeight="1">
      <c r="A396" s="521"/>
      <c r="B396" s="521"/>
      <c r="C396" s="326" t="s">
        <v>37</v>
      </c>
      <c r="D396" s="320"/>
      <c r="E396" s="320"/>
      <c r="F396" s="320"/>
      <c r="G396" s="320"/>
      <c r="H396" s="320"/>
      <c r="I396" s="320"/>
      <c r="J396" s="325"/>
      <c r="K396" s="325"/>
      <c r="L396" s="325"/>
      <c r="M396" s="325"/>
      <c r="N396" s="325"/>
      <c r="O396" s="325"/>
    </row>
    <row r="397" spans="1:15" s="3" customFormat="1" ht="102">
      <c r="A397" s="521"/>
      <c r="B397" s="521"/>
      <c r="C397" s="324" t="s">
        <v>38</v>
      </c>
      <c r="D397" s="320"/>
      <c r="E397" s="320"/>
      <c r="F397" s="320"/>
      <c r="G397" s="320"/>
      <c r="H397" s="320"/>
      <c r="I397" s="320"/>
      <c r="J397" s="325"/>
      <c r="K397" s="325"/>
      <c r="L397" s="325"/>
      <c r="M397" s="325"/>
      <c r="N397" s="325"/>
      <c r="O397" s="325"/>
    </row>
    <row r="398" spans="1:15" s="3" customFormat="1" ht="34">
      <c r="A398" s="521"/>
      <c r="B398" s="521"/>
      <c r="C398" s="324" t="s">
        <v>26</v>
      </c>
      <c r="D398" s="320"/>
      <c r="E398" s="320"/>
      <c r="F398" s="320"/>
      <c r="G398" s="320"/>
      <c r="H398" s="320"/>
      <c r="I398" s="320"/>
      <c r="J398" s="325"/>
      <c r="K398" s="325"/>
      <c r="L398" s="325"/>
      <c r="M398" s="325"/>
      <c r="N398" s="325"/>
      <c r="O398" s="325"/>
    </row>
    <row r="399" spans="1:15" s="3" customFormat="1" ht="34">
      <c r="A399" s="522"/>
      <c r="B399" s="522"/>
      <c r="C399" s="324" t="s">
        <v>25</v>
      </c>
      <c r="D399" s="320">
        <f>D412</f>
        <v>21271</v>
      </c>
      <c r="E399" s="320">
        <f t="shared" ref="E399:O399" si="37">E412</f>
        <v>0</v>
      </c>
      <c r="F399" s="320">
        <f t="shared" si="37"/>
        <v>21271</v>
      </c>
      <c r="G399" s="320">
        <f t="shared" si="37"/>
        <v>21271</v>
      </c>
      <c r="H399" s="320">
        <f t="shared" si="37"/>
        <v>0</v>
      </c>
      <c r="I399" s="320">
        <f t="shared" si="37"/>
        <v>21271</v>
      </c>
      <c r="J399" s="320">
        <f t="shared" si="37"/>
        <v>21271</v>
      </c>
      <c r="K399" s="320">
        <f t="shared" si="37"/>
        <v>0</v>
      </c>
      <c r="L399" s="320">
        <f t="shared" si="37"/>
        <v>21271</v>
      </c>
      <c r="M399" s="320">
        <f t="shared" si="37"/>
        <v>21037.78</v>
      </c>
      <c r="N399" s="320">
        <f t="shared" si="37"/>
        <v>0</v>
      </c>
      <c r="O399" s="320">
        <f t="shared" si="37"/>
        <v>21037.78</v>
      </c>
    </row>
    <row r="400" spans="1:15" s="3" customFormat="1" ht="34">
      <c r="A400" s="510" t="s">
        <v>112</v>
      </c>
      <c r="B400" s="510" t="s">
        <v>251</v>
      </c>
      <c r="C400" s="231" t="s">
        <v>58</v>
      </c>
      <c r="D400" s="327">
        <f>D412</f>
        <v>21271</v>
      </c>
      <c r="E400" s="327">
        <f t="shared" ref="E400:O400" si="38">E412</f>
        <v>0</v>
      </c>
      <c r="F400" s="327">
        <f t="shared" si="38"/>
        <v>21271</v>
      </c>
      <c r="G400" s="327">
        <f t="shared" si="38"/>
        <v>21271</v>
      </c>
      <c r="H400" s="327">
        <f t="shared" si="38"/>
        <v>0</v>
      </c>
      <c r="I400" s="327">
        <f t="shared" si="38"/>
        <v>21271</v>
      </c>
      <c r="J400" s="327">
        <f t="shared" si="38"/>
        <v>21271</v>
      </c>
      <c r="K400" s="327">
        <f t="shared" si="38"/>
        <v>0</v>
      </c>
      <c r="L400" s="327">
        <f t="shared" si="38"/>
        <v>21271</v>
      </c>
      <c r="M400" s="327">
        <f t="shared" si="38"/>
        <v>21037.78</v>
      </c>
      <c r="N400" s="327">
        <f t="shared" si="38"/>
        <v>0</v>
      </c>
      <c r="O400" s="327">
        <f t="shared" si="38"/>
        <v>21037.78</v>
      </c>
    </row>
    <row r="401" spans="1:20" s="3" customFormat="1" ht="34">
      <c r="A401" s="511"/>
      <c r="B401" s="511"/>
      <c r="C401" s="231" t="s">
        <v>28</v>
      </c>
      <c r="D401" s="328"/>
      <c r="E401" s="328"/>
      <c r="F401" s="328"/>
      <c r="G401" s="328"/>
      <c r="H401" s="328"/>
      <c r="I401" s="328"/>
      <c r="J401" s="329"/>
      <c r="K401" s="329"/>
      <c r="L401" s="329"/>
      <c r="M401" s="329"/>
      <c r="N401" s="329"/>
      <c r="O401" s="329"/>
    </row>
    <row r="402" spans="1:20" s="3" customFormat="1" ht="34">
      <c r="A402" s="511"/>
      <c r="B402" s="511"/>
      <c r="C402" s="231" t="s">
        <v>27</v>
      </c>
      <c r="D402" s="328"/>
      <c r="E402" s="328"/>
      <c r="F402" s="329"/>
      <c r="G402" s="329"/>
      <c r="H402" s="329"/>
      <c r="I402" s="329"/>
      <c r="J402" s="329"/>
      <c r="K402" s="329"/>
      <c r="L402" s="329"/>
      <c r="M402" s="329"/>
      <c r="N402" s="329"/>
      <c r="O402" s="329"/>
    </row>
    <row r="403" spans="1:20" s="3" customFormat="1" ht="68">
      <c r="A403" s="511"/>
      <c r="B403" s="511"/>
      <c r="C403" s="231" t="s">
        <v>33</v>
      </c>
      <c r="D403" s="328"/>
      <c r="E403" s="328"/>
      <c r="F403" s="328"/>
      <c r="G403" s="328"/>
      <c r="H403" s="328"/>
      <c r="I403" s="328"/>
      <c r="J403" s="329"/>
      <c r="K403" s="329"/>
      <c r="L403" s="329"/>
      <c r="M403" s="329"/>
      <c r="N403" s="329"/>
      <c r="O403" s="329"/>
    </row>
    <row r="404" spans="1:20" s="3" customFormat="1" ht="64.5" customHeight="1">
      <c r="A404" s="511"/>
      <c r="B404" s="511"/>
      <c r="C404" s="232" t="s">
        <v>39</v>
      </c>
      <c r="D404" s="328"/>
      <c r="E404" s="328"/>
      <c r="F404" s="328"/>
      <c r="G404" s="328"/>
      <c r="H404" s="328"/>
      <c r="I404" s="328"/>
      <c r="J404" s="329"/>
      <c r="K404" s="329"/>
      <c r="L404" s="329"/>
      <c r="M404" s="329"/>
      <c r="N404" s="329"/>
      <c r="O404" s="329"/>
    </row>
    <row r="405" spans="1:20" s="3" customFormat="1" ht="64.5" customHeight="1">
      <c r="A405" s="511"/>
      <c r="B405" s="511"/>
      <c r="C405" s="232" t="s">
        <v>40</v>
      </c>
      <c r="D405" s="328"/>
      <c r="E405" s="328"/>
      <c r="F405" s="328"/>
      <c r="G405" s="328"/>
      <c r="H405" s="328"/>
      <c r="I405" s="328"/>
      <c r="J405" s="329"/>
      <c r="K405" s="329"/>
      <c r="L405" s="329"/>
      <c r="M405" s="329"/>
      <c r="N405" s="329"/>
      <c r="O405" s="329"/>
    </row>
    <row r="406" spans="1:20" s="3" customFormat="1" ht="64.5" customHeight="1">
      <c r="A406" s="511"/>
      <c r="B406" s="511"/>
      <c r="C406" s="232" t="s">
        <v>34</v>
      </c>
      <c r="D406" s="328"/>
      <c r="E406" s="328"/>
      <c r="F406" s="328"/>
      <c r="G406" s="328"/>
      <c r="H406" s="328"/>
      <c r="I406" s="328"/>
      <c r="J406" s="329"/>
      <c r="K406" s="329"/>
      <c r="L406" s="329"/>
      <c r="M406" s="329"/>
      <c r="N406" s="329"/>
      <c r="O406" s="329"/>
    </row>
    <row r="407" spans="1:20" s="3" customFormat="1" ht="64.5" customHeight="1">
      <c r="A407" s="511"/>
      <c r="B407" s="511"/>
      <c r="C407" s="232" t="s">
        <v>35</v>
      </c>
      <c r="D407" s="328"/>
      <c r="E407" s="328"/>
      <c r="F407" s="328"/>
      <c r="G407" s="328"/>
      <c r="H407" s="328"/>
      <c r="I407" s="328"/>
      <c r="J407" s="329"/>
      <c r="K407" s="329"/>
      <c r="L407" s="329"/>
      <c r="M407" s="329"/>
      <c r="N407" s="329"/>
      <c r="O407" s="329"/>
    </row>
    <row r="408" spans="1:20" s="3" customFormat="1" ht="64.5" customHeight="1">
      <c r="A408" s="511"/>
      <c r="B408" s="511"/>
      <c r="C408" s="232" t="s">
        <v>36</v>
      </c>
      <c r="D408" s="328"/>
      <c r="E408" s="328"/>
      <c r="F408" s="328"/>
      <c r="G408" s="328"/>
      <c r="H408" s="328"/>
      <c r="I408" s="328"/>
      <c r="J408" s="329"/>
      <c r="K408" s="329"/>
      <c r="L408" s="329"/>
      <c r="M408" s="329"/>
      <c r="N408" s="329"/>
      <c r="O408" s="329"/>
    </row>
    <row r="409" spans="1:20" s="3" customFormat="1" ht="64.5" customHeight="1">
      <c r="A409" s="511"/>
      <c r="B409" s="511"/>
      <c r="C409" s="232" t="s">
        <v>37</v>
      </c>
      <c r="D409" s="328"/>
      <c r="E409" s="328"/>
      <c r="F409" s="328"/>
      <c r="G409" s="328"/>
      <c r="H409" s="328"/>
      <c r="I409" s="328"/>
      <c r="J409" s="329"/>
      <c r="K409" s="329"/>
      <c r="L409" s="329"/>
      <c r="M409" s="329"/>
      <c r="N409" s="329"/>
      <c r="O409" s="329"/>
    </row>
    <row r="410" spans="1:20" s="3" customFormat="1" ht="102">
      <c r="A410" s="511"/>
      <c r="B410" s="511"/>
      <c r="C410" s="231" t="s">
        <v>38</v>
      </c>
      <c r="D410" s="328"/>
      <c r="E410" s="328"/>
      <c r="F410" s="328"/>
      <c r="G410" s="328"/>
      <c r="H410" s="328"/>
      <c r="I410" s="328"/>
      <c r="J410" s="329"/>
      <c r="K410" s="329"/>
      <c r="L410" s="329"/>
      <c r="M410" s="329"/>
      <c r="N410" s="329"/>
      <c r="O410" s="329"/>
    </row>
    <row r="411" spans="1:20" s="3" customFormat="1" ht="34">
      <c r="A411" s="511"/>
      <c r="B411" s="511"/>
      <c r="C411" s="231" t="s">
        <v>26</v>
      </c>
      <c r="D411" s="328"/>
      <c r="E411" s="328"/>
      <c r="F411" s="328"/>
      <c r="G411" s="328"/>
      <c r="H411" s="328"/>
      <c r="I411" s="328"/>
      <c r="J411" s="329"/>
      <c r="K411" s="329"/>
      <c r="L411" s="329"/>
      <c r="M411" s="329"/>
      <c r="N411" s="329"/>
      <c r="O411" s="329"/>
      <c r="P411"/>
      <c r="Q411"/>
      <c r="R411"/>
      <c r="S411"/>
      <c r="T411"/>
    </row>
    <row r="412" spans="1:20" s="3" customFormat="1" ht="34">
      <c r="A412" s="512"/>
      <c r="B412" s="512"/>
      <c r="C412" s="231" t="s">
        <v>25</v>
      </c>
      <c r="D412" s="328">
        <f>E412+F412</f>
        <v>21271</v>
      </c>
      <c r="E412" s="328">
        <v>0</v>
      </c>
      <c r="F412" s="328">
        <v>21271</v>
      </c>
      <c r="G412" s="328">
        <f>H412+I412</f>
        <v>21271</v>
      </c>
      <c r="H412" s="328">
        <v>0</v>
      </c>
      <c r="I412" s="328">
        <v>21271</v>
      </c>
      <c r="J412" s="330">
        <f>K412+L412</f>
        <v>21271</v>
      </c>
      <c r="K412" s="330">
        <v>0</v>
      </c>
      <c r="L412" s="330">
        <v>21271</v>
      </c>
      <c r="M412" s="330">
        <f>N412+O412</f>
        <v>21037.78</v>
      </c>
      <c r="N412" s="330">
        <v>0</v>
      </c>
      <c r="O412" s="330">
        <v>21037.78</v>
      </c>
      <c r="P412" s="28"/>
      <c r="Q412" s="28"/>
      <c r="R412" s="28"/>
      <c r="S412"/>
      <c r="T412"/>
    </row>
    <row r="413" spans="1:20">
      <c r="P413" s="42"/>
      <c r="Q413" s="42"/>
      <c r="R413" s="42"/>
      <c r="S413" s="42"/>
      <c r="T413" s="42"/>
    </row>
    <row r="414" spans="1:20">
      <c r="A414" s="37"/>
      <c r="B414" s="37"/>
      <c r="C414" s="37"/>
      <c r="P414" s="81"/>
      <c r="Q414" s="29"/>
      <c r="R414" s="29"/>
      <c r="S414" s="29"/>
      <c r="T414" s="29"/>
    </row>
    <row r="415" spans="1:20" ht="90" customHeight="1">
      <c r="A415" s="509" t="s">
        <v>70</v>
      </c>
      <c r="B415" s="509"/>
      <c r="C415" s="509"/>
      <c r="D415" s="509"/>
      <c r="E415" s="509"/>
      <c r="F415" s="509"/>
      <c r="G415" s="509"/>
      <c r="H415" s="509"/>
      <c r="I415" s="509"/>
      <c r="J415" s="509"/>
      <c r="K415" s="509"/>
      <c r="L415" s="509"/>
      <c r="M415" s="509"/>
      <c r="N415" s="509"/>
      <c r="O415" s="509"/>
    </row>
    <row r="416" spans="1:20" ht="51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</row>
  </sheetData>
  <mergeCells count="78">
    <mergeCell ref="A374:A386"/>
    <mergeCell ref="B374:B386"/>
    <mergeCell ref="A387:A399"/>
    <mergeCell ref="B387:B399"/>
    <mergeCell ref="A400:A412"/>
    <mergeCell ref="B400:B412"/>
    <mergeCell ref="A361:A373"/>
    <mergeCell ref="B361:B373"/>
    <mergeCell ref="A335:A347"/>
    <mergeCell ref="B335:B347"/>
    <mergeCell ref="A283:A295"/>
    <mergeCell ref="B283:B295"/>
    <mergeCell ref="A296:A308"/>
    <mergeCell ref="B296:B308"/>
    <mergeCell ref="A309:A321"/>
    <mergeCell ref="B309:B321"/>
    <mergeCell ref="A348:A360"/>
    <mergeCell ref="B348:B360"/>
    <mergeCell ref="A270:A282"/>
    <mergeCell ref="B270:B282"/>
    <mergeCell ref="A257:A269"/>
    <mergeCell ref="B257:B269"/>
    <mergeCell ref="A179:A191"/>
    <mergeCell ref="B179:B191"/>
    <mergeCell ref="A140:A152"/>
    <mergeCell ref="B140:B152"/>
    <mergeCell ref="A322:A334"/>
    <mergeCell ref="B322:B334"/>
    <mergeCell ref="A192:A204"/>
    <mergeCell ref="B192:B204"/>
    <mergeCell ref="A166:A178"/>
    <mergeCell ref="B166:B178"/>
    <mergeCell ref="A231:A243"/>
    <mergeCell ref="B231:B243"/>
    <mergeCell ref="A244:A256"/>
    <mergeCell ref="B244:B256"/>
    <mergeCell ref="A205:A217"/>
    <mergeCell ref="B205:B217"/>
    <mergeCell ref="A218:A230"/>
    <mergeCell ref="B218:B230"/>
    <mergeCell ref="A127:A139"/>
    <mergeCell ref="B127:B139"/>
    <mergeCell ref="A153:A165"/>
    <mergeCell ref="B153:B165"/>
    <mergeCell ref="A101:A113"/>
    <mergeCell ref="B101:B113"/>
    <mergeCell ref="B88:B100"/>
    <mergeCell ref="A49:A61"/>
    <mergeCell ref="A62:A74"/>
    <mergeCell ref="A75:A87"/>
    <mergeCell ref="A114:A126"/>
    <mergeCell ref="B114:B126"/>
    <mergeCell ref="A3:U3"/>
    <mergeCell ref="G6:I6"/>
    <mergeCell ref="J6:L6"/>
    <mergeCell ref="M6:O6"/>
    <mergeCell ref="G7:G8"/>
    <mergeCell ref="A10:A22"/>
    <mergeCell ref="E7:F7"/>
    <mergeCell ref="D6:F6"/>
    <mergeCell ref="D5:O5"/>
    <mergeCell ref="B10:B22"/>
    <mergeCell ref="H7:I7"/>
    <mergeCell ref="A415:O415"/>
    <mergeCell ref="J7:J8"/>
    <mergeCell ref="K7:L7"/>
    <mergeCell ref="M7:M8"/>
    <mergeCell ref="N7:O7"/>
    <mergeCell ref="A5:A8"/>
    <mergeCell ref="B62:B74"/>
    <mergeCell ref="B75:B87"/>
    <mergeCell ref="A88:A100"/>
    <mergeCell ref="B5:B8"/>
    <mergeCell ref="C5:C8"/>
    <mergeCell ref="D7:D8"/>
    <mergeCell ref="B23:B35"/>
    <mergeCell ref="B49:B61"/>
    <mergeCell ref="B36:B48"/>
  </mergeCells>
  <printOptions horizontalCentered="1"/>
  <pageMargins left="0.39370078740157483" right="0.39370078740157483" top="0.78740157480314965" bottom="0.39370078740157483" header="0.39370078740157483" footer="7.874015748031496E-2"/>
  <pageSetup paperSize="9" scale="23" firstPageNumber="163" fitToHeight="0" orientation="landscape"/>
  <headerFooter differentFirst="1" scaleWithDoc="0">
    <oddHeader>&amp;C&amp;P</oddHeader>
  </headerFooter>
  <rowBreaks count="15" manualBreakCount="15">
    <brk id="22" max="14" man="1"/>
    <brk id="48" max="14" man="1"/>
    <brk id="74" max="14" man="1"/>
    <brk id="100" max="14" man="1"/>
    <brk id="126" max="14" man="1"/>
    <brk id="152" max="14" man="1"/>
    <brk id="178" max="14" man="1"/>
    <brk id="204" max="14" man="1"/>
    <brk id="230" max="14" man="1"/>
    <brk id="256" max="14" man="1"/>
    <brk id="282" max="14" man="1"/>
    <brk id="308" max="14" man="1"/>
    <brk id="334" max="14" man="1"/>
    <brk id="360" max="14" man="1"/>
    <brk id="386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/>
  </sheetPr>
  <dimension ref="A1:I301"/>
  <sheetViews>
    <sheetView view="pageBreakPreview" topLeftCell="A91" zoomScale="80" zoomScaleSheetLayoutView="80" workbookViewId="0">
      <selection activeCell="A290" sqref="A290:F301"/>
    </sheetView>
  </sheetViews>
  <sheetFormatPr baseColWidth="10" defaultColWidth="9.1640625" defaultRowHeight="16"/>
  <cols>
    <col min="1" max="2" width="24.5" style="233" customWidth="1"/>
    <col min="3" max="3" width="74.33203125" style="233" customWidth="1"/>
    <col min="4" max="4" width="16.6640625" style="233" customWidth="1"/>
    <col min="5" max="5" width="22.5" style="233" customWidth="1"/>
    <col min="6" max="6" width="16.33203125" style="233" customWidth="1"/>
    <col min="7" max="7" width="14.83203125" style="233" customWidth="1"/>
    <col min="8" max="16384" width="9.1640625" style="233"/>
  </cols>
  <sheetData>
    <row r="1" spans="1:7">
      <c r="A1" s="234"/>
      <c r="B1" s="10"/>
      <c r="C1" s="235"/>
      <c r="D1" s="235"/>
      <c r="E1" s="235"/>
      <c r="F1" s="235" t="s">
        <v>64</v>
      </c>
    </row>
    <row r="2" spans="1:7" ht="68">
      <c r="A2" s="238" t="s">
        <v>190</v>
      </c>
      <c r="B2" s="238"/>
      <c r="C2" s="238"/>
      <c r="D2" s="238"/>
      <c r="E2" s="238"/>
      <c r="F2" s="238"/>
    </row>
    <row r="3" spans="1:7">
      <c r="A3" s="239"/>
      <c r="B3" s="236"/>
      <c r="C3" s="237"/>
      <c r="D3" s="237"/>
      <c r="E3" s="237"/>
      <c r="F3" s="237"/>
    </row>
    <row r="4" spans="1:7" ht="17">
      <c r="A4" s="399" t="s">
        <v>3</v>
      </c>
      <c r="B4" s="538" t="s">
        <v>15</v>
      </c>
      <c r="C4" s="408" t="s">
        <v>8</v>
      </c>
      <c r="D4" s="1" t="s">
        <v>13</v>
      </c>
      <c r="E4" s="1"/>
      <c r="F4" s="1"/>
    </row>
    <row r="5" spans="1:7" s="241" customFormat="1" ht="53">
      <c r="A5" s="399"/>
      <c r="B5" s="538"/>
      <c r="C5" s="408"/>
      <c r="D5" s="80" t="s">
        <v>48</v>
      </c>
      <c r="E5" s="80" t="s">
        <v>49</v>
      </c>
      <c r="F5" s="80" t="s">
        <v>50</v>
      </c>
      <c r="G5" s="240"/>
    </row>
    <row r="6" spans="1:7" s="241" customFormat="1">
      <c r="A6" s="43">
        <v>1</v>
      </c>
      <c r="B6" s="82">
        <v>2</v>
      </c>
      <c r="C6" s="12">
        <v>3</v>
      </c>
      <c r="D6" s="12">
        <v>4</v>
      </c>
      <c r="E6" s="12">
        <v>5</v>
      </c>
      <c r="F6" s="12">
        <v>6</v>
      </c>
    </row>
    <row r="7" spans="1:7" ht="15.75" customHeight="1">
      <c r="A7" s="539" t="s">
        <v>7</v>
      </c>
      <c r="B7" s="540" t="s">
        <v>343</v>
      </c>
      <c r="C7" s="333" t="s">
        <v>6</v>
      </c>
      <c r="D7" s="334">
        <f t="shared" ref="D7:E18" si="0">D20+D216+D277</f>
        <v>112842.77</v>
      </c>
      <c r="E7" s="334">
        <f t="shared" si="0"/>
        <v>112842.77</v>
      </c>
      <c r="F7" s="334">
        <f t="shared" ref="F7:F18" si="1">F20+F216+F277</f>
        <v>112494.53</v>
      </c>
    </row>
    <row r="8" spans="1:7" ht="34">
      <c r="A8" s="539"/>
      <c r="B8" s="541"/>
      <c r="C8" s="335" t="s">
        <v>42</v>
      </c>
      <c r="D8" s="334">
        <f t="shared" si="0"/>
        <v>0</v>
      </c>
      <c r="E8" s="334">
        <f t="shared" si="0"/>
        <v>0</v>
      </c>
      <c r="F8" s="334">
        <f t="shared" si="1"/>
        <v>0</v>
      </c>
    </row>
    <row r="9" spans="1:7" ht="34">
      <c r="A9" s="539"/>
      <c r="B9" s="541"/>
      <c r="C9" s="335" t="s">
        <v>31</v>
      </c>
      <c r="D9" s="334">
        <f t="shared" si="0"/>
        <v>112802</v>
      </c>
      <c r="E9" s="334">
        <f t="shared" si="0"/>
        <v>112802</v>
      </c>
      <c r="F9" s="334">
        <f t="shared" si="1"/>
        <v>112453.75999999999</v>
      </c>
    </row>
    <row r="10" spans="1:7" ht="18">
      <c r="A10" s="539"/>
      <c r="B10" s="541"/>
      <c r="C10" s="336" t="s">
        <v>0</v>
      </c>
      <c r="D10" s="334">
        <f t="shared" si="0"/>
        <v>0</v>
      </c>
      <c r="E10" s="334">
        <f t="shared" si="0"/>
        <v>0</v>
      </c>
      <c r="F10" s="334">
        <f t="shared" si="1"/>
        <v>0</v>
      </c>
    </row>
    <row r="11" spans="1:7" ht="18">
      <c r="A11" s="539"/>
      <c r="B11" s="541"/>
      <c r="C11" s="336" t="s">
        <v>41</v>
      </c>
      <c r="D11" s="334">
        <f t="shared" si="0"/>
        <v>80100</v>
      </c>
      <c r="E11" s="334">
        <f t="shared" si="0"/>
        <v>80100</v>
      </c>
      <c r="F11" s="334">
        <f t="shared" si="1"/>
        <v>80100</v>
      </c>
    </row>
    <row r="12" spans="1:7" ht="18">
      <c r="A12" s="539"/>
      <c r="B12" s="541"/>
      <c r="C12" s="336" t="s">
        <v>4</v>
      </c>
      <c r="D12" s="334">
        <f t="shared" si="0"/>
        <v>32702</v>
      </c>
      <c r="E12" s="334">
        <f t="shared" si="0"/>
        <v>32702</v>
      </c>
      <c r="F12" s="334">
        <f t="shared" si="1"/>
        <v>32354.76</v>
      </c>
    </row>
    <row r="13" spans="1:7" ht="18">
      <c r="A13" s="539"/>
      <c r="B13" s="541"/>
      <c r="C13" s="335" t="s">
        <v>5</v>
      </c>
      <c r="D13" s="334">
        <f t="shared" si="0"/>
        <v>40.770000000000003</v>
      </c>
      <c r="E13" s="334">
        <f t="shared" si="0"/>
        <v>40.770000000000003</v>
      </c>
      <c r="F13" s="334">
        <f t="shared" si="1"/>
        <v>40.770000000000003</v>
      </c>
    </row>
    <row r="14" spans="1:7" ht="18">
      <c r="A14" s="539"/>
      <c r="B14" s="541"/>
      <c r="C14" s="335" t="s">
        <v>32</v>
      </c>
      <c r="D14" s="334">
        <f t="shared" si="0"/>
        <v>0</v>
      </c>
      <c r="E14" s="334">
        <f t="shared" si="0"/>
        <v>0</v>
      </c>
      <c r="F14" s="334">
        <f t="shared" si="1"/>
        <v>0</v>
      </c>
    </row>
    <row r="15" spans="1:7" ht="18">
      <c r="A15" s="539"/>
      <c r="B15" s="541"/>
      <c r="C15" s="335" t="s">
        <v>344</v>
      </c>
      <c r="D15" s="334">
        <f t="shared" si="0"/>
        <v>0</v>
      </c>
      <c r="E15" s="334">
        <f t="shared" si="0"/>
        <v>0</v>
      </c>
      <c r="F15" s="334">
        <f t="shared" si="1"/>
        <v>0</v>
      </c>
    </row>
    <row r="16" spans="1:7" ht="18">
      <c r="A16" s="539"/>
      <c r="B16" s="541"/>
      <c r="C16" s="337" t="s">
        <v>351</v>
      </c>
      <c r="D16" s="334">
        <f t="shared" si="0"/>
        <v>0</v>
      </c>
      <c r="E16" s="334">
        <f t="shared" si="0"/>
        <v>0</v>
      </c>
      <c r="F16" s="334">
        <f t="shared" si="1"/>
        <v>0</v>
      </c>
    </row>
    <row r="17" spans="1:6" ht="18">
      <c r="A17" s="539"/>
      <c r="B17" s="541"/>
      <c r="C17" s="336" t="s">
        <v>345</v>
      </c>
      <c r="D17" s="334">
        <f t="shared" si="0"/>
        <v>0</v>
      </c>
      <c r="E17" s="334">
        <f t="shared" si="0"/>
        <v>0</v>
      </c>
      <c r="F17" s="334">
        <f t="shared" si="1"/>
        <v>0</v>
      </c>
    </row>
    <row r="18" spans="1:6" ht="18">
      <c r="A18" s="539"/>
      <c r="B18" s="542"/>
      <c r="C18" s="336" t="s">
        <v>10</v>
      </c>
      <c r="D18" s="334">
        <f t="shared" si="0"/>
        <v>0</v>
      </c>
      <c r="E18" s="334">
        <f t="shared" si="0"/>
        <v>0</v>
      </c>
      <c r="F18" s="334">
        <f t="shared" si="1"/>
        <v>0</v>
      </c>
    </row>
    <row r="19" spans="1:6" ht="18">
      <c r="A19" s="99" t="s">
        <v>0</v>
      </c>
      <c r="B19" s="99"/>
      <c r="C19" s="99"/>
      <c r="D19" s="289"/>
      <c r="E19" s="289"/>
      <c r="F19" s="289"/>
    </row>
    <row r="20" spans="1:6" ht="18.75" customHeight="1">
      <c r="A20" s="543" t="s">
        <v>11</v>
      </c>
      <c r="B20" s="532" t="s">
        <v>166</v>
      </c>
      <c r="C20" s="338" t="s">
        <v>6</v>
      </c>
      <c r="D20" s="339">
        <f t="shared" ref="D20:E31" si="2">D33+D82+D143+D180+D192+D204</f>
        <v>90440.77</v>
      </c>
      <c r="E20" s="339">
        <f t="shared" si="2"/>
        <v>90440.77</v>
      </c>
      <c r="F20" s="339">
        <f t="shared" ref="F20:F31" si="3">F33+F82+F143+F180+F192+F204</f>
        <v>90329.77</v>
      </c>
    </row>
    <row r="21" spans="1:6" ht="34">
      <c r="A21" s="544"/>
      <c r="B21" s="533"/>
      <c r="C21" s="340" t="s">
        <v>42</v>
      </c>
      <c r="D21" s="339">
        <f t="shared" si="2"/>
        <v>0</v>
      </c>
      <c r="E21" s="339">
        <f t="shared" si="2"/>
        <v>0</v>
      </c>
      <c r="F21" s="339">
        <f t="shared" si="3"/>
        <v>0</v>
      </c>
    </row>
    <row r="22" spans="1:6" ht="34">
      <c r="A22" s="544"/>
      <c r="B22" s="533"/>
      <c r="C22" s="340" t="s">
        <v>31</v>
      </c>
      <c r="D22" s="339">
        <f t="shared" si="2"/>
        <v>90400</v>
      </c>
      <c r="E22" s="339">
        <f t="shared" si="2"/>
        <v>90400</v>
      </c>
      <c r="F22" s="339">
        <f t="shared" si="3"/>
        <v>90289</v>
      </c>
    </row>
    <row r="23" spans="1:6" ht="18">
      <c r="A23" s="544"/>
      <c r="B23" s="533"/>
      <c r="C23" s="341" t="s">
        <v>0</v>
      </c>
      <c r="D23" s="339">
        <f t="shared" si="2"/>
        <v>0</v>
      </c>
      <c r="E23" s="339">
        <f t="shared" si="2"/>
        <v>0</v>
      </c>
      <c r="F23" s="339">
        <f t="shared" si="3"/>
        <v>0</v>
      </c>
    </row>
    <row r="24" spans="1:6" ht="18">
      <c r="A24" s="544"/>
      <c r="B24" s="533"/>
      <c r="C24" s="341" t="s">
        <v>41</v>
      </c>
      <c r="D24" s="339">
        <f t="shared" si="2"/>
        <v>80100</v>
      </c>
      <c r="E24" s="339">
        <f t="shared" si="2"/>
        <v>80100</v>
      </c>
      <c r="F24" s="339">
        <f t="shared" si="3"/>
        <v>80100</v>
      </c>
    </row>
    <row r="25" spans="1:6" ht="18">
      <c r="A25" s="544"/>
      <c r="B25" s="533"/>
      <c r="C25" s="341" t="s">
        <v>4</v>
      </c>
      <c r="D25" s="339">
        <f t="shared" si="2"/>
        <v>10300</v>
      </c>
      <c r="E25" s="339">
        <f t="shared" si="2"/>
        <v>10300</v>
      </c>
      <c r="F25" s="339">
        <f t="shared" si="3"/>
        <v>10190</v>
      </c>
    </row>
    <row r="26" spans="1:6" ht="18">
      <c r="A26" s="544"/>
      <c r="B26" s="533"/>
      <c r="C26" s="340" t="s">
        <v>5</v>
      </c>
      <c r="D26" s="339">
        <f t="shared" si="2"/>
        <v>40.770000000000003</v>
      </c>
      <c r="E26" s="339">
        <f t="shared" si="2"/>
        <v>40.770000000000003</v>
      </c>
      <c r="F26" s="339">
        <f t="shared" si="3"/>
        <v>40.770000000000003</v>
      </c>
    </row>
    <row r="27" spans="1:6" ht="18">
      <c r="A27" s="544"/>
      <c r="B27" s="533"/>
      <c r="C27" s="340" t="s">
        <v>32</v>
      </c>
      <c r="D27" s="339">
        <f t="shared" si="2"/>
        <v>0</v>
      </c>
      <c r="E27" s="339">
        <f t="shared" si="2"/>
        <v>0</v>
      </c>
      <c r="F27" s="339">
        <f t="shared" si="3"/>
        <v>0</v>
      </c>
    </row>
    <row r="28" spans="1:6" ht="18">
      <c r="A28" s="544"/>
      <c r="B28" s="533"/>
      <c r="C28" s="340" t="s">
        <v>344</v>
      </c>
      <c r="D28" s="339">
        <f t="shared" si="2"/>
        <v>0</v>
      </c>
      <c r="E28" s="339">
        <f t="shared" si="2"/>
        <v>0</v>
      </c>
      <c r="F28" s="339">
        <f t="shared" si="3"/>
        <v>0</v>
      </c>
    </row>
    <row r="29" spans="1:6" ht="18">
      <c r="A29" s="544"/>
      <c r="B29" s="533"/>
      <c r="C29" s="342" t="s">
        <v>351</v>
      </c>
      <c r="D29" s="339">
        <f t="shared" si="2"/>
        <v>0</v>
      </c>
      <c r="E29" s="339">
        <f t="shared" si="2"/>
        <v>0</v>
      </c>
      <c r="F29" s="339">
        <f t="shared" si="3"/>
        <v>0</v>
      </c>
    </row>
    <row r="30" spans="1:6" ht="18">
      <c r="A30" s="343"/>
      <c r="B30" s="533"/>
      <c r="C30" s="341" t="s">
        <v>345</v>
      </c>
      <c r="D30" s="339">
        <f t="shared" si="2"/>
        <v>0</v>
      </c>
      <c r="E30" s="339">
        <f t="shared" si="2"/>
        <v>0</v>
      </c>
      <c r="F30" s="339">
        <f t="shared" si="3"/>
        <v>0</v>
      </c>
    </row>
    <row r="31" spans="1:6" ht="18">
      <c r="A31" s="344"/>
      <c r="B31" s="534"/>
      <c r="C31" s="341" t="s">
        <v>10</v>
      </c>
      <c r="D31" s="339">
        <f t="shared" si="2"/>
        <v>0</v>
      </c>
      <c r="E31" s="339">
        <f t="shared" si="2"/>
        <v>0</v>
      </c>
      <c r="F31" s="339">
        <f t="shared" si="3"/>
        <v>0</v>
      </c>
    </row>
    <row r="32" spans="1:6" ht="18">
      <c r="A32" s="99" t="s">
        <v>0</v>
      </c>
      <c r="B32" s="242"/>
      <c r="C32" s="99"/>
      <c r="D32" s="265"/>
      <c r="E32" s="265"/>
      <c r="F32" s="265"/>
    </row>
    <row r="33" spans="1:6" ht="18">
      <c r="A33" s="526" t="s">
        <v>139</v>
      </c>
      <c r="B33" s="527" t="s">
        <v>113</v>
      </c>
      <c r="C33" s="346" t="s">
        <v>6</v>
      </c>
      <c r="D33" s="347">
        <f>SUM(D46+D58+D70)</f>
        <v>400</v>
      </c>
      <c r="E33" s="347">
        <f>SUM(E46+E58+E70)</f>
        <v>400</v>
      </c>
      <c r="F33" s="347">
        <f>SUM(F46+F58+F70)</f>
        <v>290</v>
      </c>
    </row>
    <row r="34" spans="1:6" ht="34">
      <c r="A34" s="526"/>
      <c r="B34" s="527"/>
      <c r="C34" s="348" t="s">
        <v>42</v>
      </c>
      <c r="D34" s="349">
        <f>D47+D59+D71</f>
        <v>0</v>
      </c>
      <c r="E34" s="349">
        <f>E47+E59+E71</f>
        <v>0</v>
      </c>
      <c r="F34" s="349">
        <f>F47+F59+F71</f>
        <v>0</v>
      </c>
    </row>
    <row r="35" spans="1:6" ht="34">
      <c r="A35" s="526"/>
      <c r="B35" s="527"/>
      <c r="C35" s="348" t="s">
        <v>31</v>
      </c>
      <c r="D35" s="349">
        <f>D37+D38+D39</f>
        <v>400</v>
      </c>
      <c r="E35" s="349">
        <f>E37+E38+E39</f>
        <v>400</v>
      </c>
      <c r="F35" s="349">
        <f>F37+F38+F39</f>
        <v>290</v>
      </c>
    </row>
    <row r="36" spans="1:6" ht="18">
      <c r="A36" s="526"/>
      <c r="B36" s="527"/>
      <c r="C36" s="350" t="s">
        <v>0</v>
      </c>
      <c r="D36" s="349"/>
      <c r="E36" s="349"/>
      <c r="F36" s="349"/>
    </row>
    <row r="37" spans="1:6" ht="18">
      <c r="A37" s="526"/>
      <c r="B37" s="527"/>
      <c r="C37" s="350" t="s">
        <v>41</v>
      </c>
      <c r="D37" s="349">
        <f t="shared" ref="D37:E44" si="4">D50+D62+D74</f>
        <v>0</v>
      </c>
      <c r="E37" s="349">
        <f t="shared" si="4"/>
        <v>0</v>
      </c>
      <c r="F37" s="349">
        <f>F50+F62+F74</f>
        <v>0</v>
      </c>
    </row>
    <row r="38" spans="1:6" ht="18">
      <c r="A38" s="526"/>
      <c r="B38" s="527"/>
      <c r="C38" s="350" t="s">
        <v>4</v>
      </c>
      <c r="D38" s="349">
        <f>D51+D63+D75</f>
        <v>400</v>
      </c>
      <c r="E38" s="349">
        <f>E51+E63+E75</f>
        <v>400</v>
      </c>
      <c r="F38" s="349">
        <f>F51+F63+F75</f>
        <v>290</v>
      </c>
    </row>
    <row r="39" spans="1:6" ht="18">
      <c r="A39" s="526"/>
      <c r="B39" s="527"/>
      <c r="C39" s="348" t="s">
        <v>5</v>
      </c>
      <c r="D39" s="349">
        <f t="shared" si="4"/>
        <v>0</v>
      </c>
      <c r="E39" s="349">
        <f t="shared" si="4"/>
        <v>0</v>
      </c>
      <c r="F39" s="349">
        <f>F52+F64+F76</f>
        <v>0</v>
      </c>
    </row>
    <row r="40" spans="1:6" ht="18">
      <c r="A40" s="526"/>
      <c r="B40" s="527"/>
      <c r="C40" s="348" t="s">
        <v>32</v>
      </c>
      <c r="D40" s="349">
        <f t="shared" si="4"/>
        <v>0</v>
      </c>
      <c r="E40" s="349">
        <f t="shared" si="4"/>
        <v>0</v>
      </c>
      <c r="F40" s="349">
        <f>F53+F65+F77</f>
        <v>0</v>
      </c>
    </row>
    <row r="41" spans="1:6" ht="18">
      <c r="A41" s="526"/>
      <c r="B41" s="527"/>
      <c r="C41" s="348" t="s">
        <v>344</v>
      </c>
      <c r="D41" s="349"/>
      <c r="E41" s="349"/>
      <c r="F41" s="349"/>
    </row>
    <row r="42" spans="1:6" ht="18">
      <c r="A42" s="526"/>
      <c r="B42" s="527"/>
      <c r="C42" s="351" t="s">
        <v>351</v>
      </c>
      <c r="D42" s="349">
        <f t="shared" si="4"/>
        <v>0</v>
      </c>
      <c r="E42" s="349">
        <f t="shared" si="4"/>
        <v>0</v>
      </c>
      <c r="F42" s="349">
        <f>F55+F67+F79</f>
        <v>0</v>
      </c>
    </row>
    <row r="43" spans="1:6" ht="18">
      <c r="A43" s="526"/>
      <c r="B43" s="527"/>
      <c r="C43" s="350" t="s">
        <v>345</v>
      </c>
      <c r="D43" s="349">
        <f t="shared" si="4"/>
        <v>0</v>
      </c>
      <c r="E43" s="349">
        <f t="shared" si="4"/>
        <v>0</v>
      </c>
      <c r="F43" s="349">
        <f>F56+F68+F80</f>
        <v>0</v>
      </c>
    </row>
    <row r="44" spans="1:6" ht="18">
      <c r="A44" s="526"/>
      <c r="B44" s="527"/>
      <c r="C44" s="350" t="s">
        <v>10</v>
      </c>
      <c r="D44" s="349">
        <f t="shared" si="4"/>
        <v>0</v>
      </c>
      <c r="E44" s="349">
        <f t="shared" si="4"/>
        <v>0</v>
      </c>
      <c r="F44" s="349">
        <f>F57+F69+F81</f>
        <v>0</v>
      </c>
    </row>
    <row r="45" spans="1:6" ht="18">
      <c r="A45" s="99" t="s">
        <v>0</v>
      </c>
      <c r="B45" s="245"/>
      <c r="C45" s="99"/>
      <c r="D45" s="289"/>
      <c r="E45" s="289"/>
      <c r="F45" s="289"/>
    </row>
    <row r="46" spans="1:6" ht="18.75" customHeight="1">
      <c r="A46" s="528" t="s">
        <v>19</v>
      </c>
      <c r="B46" s="535" t="s">
        <v>346</v>
      </c>
      <c r="C46" s="242" t="s">
        <v>6</v>
      </c>
      <c r="D46" s="291">
        <f>D47+D48+D52+D53</f>
        <v>300</v>
      </c>
      <c r="E46" s="291">
        <f>E47+E48+E52+E53</f>
        <v>300</v>
      </c>
      <c r="F46" s="291">
        <f>F47+F48+F52+F53</f>
        <v>290</v>
      </c>
    </row>
    <row r="47" spans="1:6" ht="34">
      <c r="A47" s="529"/>
      <c r="B47" s="536"/>
      <c r="C47" s="99" t="s">
        <v>42</v>
      </c>
      <c r="D47" s="289">
        <v>0</v>
      </c>
      <c r="E47" s="289">
        <v>0</v>
      </c>
      <c r="F47" s="289">
        <v>0</v>
      </c>
    </row>
    <row r="48" spans="1:6" ht="34">
      <c r="A48" s="529"/>
      <c r="B48" s="536"/>
      <c r="C48" s="99" t="s">
        <v>31</v>
      </c>
      <c r="D48" s="290">
        <f>D50+D51</f>
        <v>300</v>
      </c>
      <c r="E48" s="290">
        <f>E50+E51</f>
        <v>300</v>
      </c>
      <c r="F48" s="290">
        <f>F50+F51</f>
        <v>290</v>
      </c>
    </row>
    <row r="49" spans="1:6" ht="18">
      <c r="A49" s="529"/>
      <c r="B49" s="536"/>
      <c r="C49" s="243" t="s">
        <v>0</v>
      </c>
      <c r="D49" s="289"/>
      <c r="E49" s="289"/>
      <c r="F49" s="289"/>
    </row>
    <row r="50" spans="1:6" ht="18">
      <c r="A50" s="529"/>
      <c r="B50" s="536"/>
      <c r="C50" s="243" t="s">
        <v>41</v>
      </c>
      <c r="D50" s="289">
        <v>0</v>
      </c>
      <c r="E50" s="289">
        <v>0</v>
      </c>
      <c r="F50" s="289">
        <v>0</v>
      </c>
    </row>
    <row r="51" spans="1:6" ht="18">
      <c r="A51" s="529"/>
      <c r="B51" s="536"/>
      <c r="C51" s="243" t="s">
        <v>4</v>
      </c>
      <c r="D51" s="289">
        <v>300</v>
      </c>
      <c r="E51" s="289">
        <v>300</v>
      </c>
      <c r="F51" s="289">
        <v>290</v>
      </c>
    </row>
    <row r="52" spans="1:6" ht="18">
      <c r="A52" s="529"/>
      <c r="B52" s="536"/>
      <c r="C52" s="99" t="s">
        <v>5</v>
      </c>
      <c r="D52" s="289">
        <v>0</v>
      </c>
      <c r="E52" s="289">
        <v>0</v>
      </c>
      <c r="F52" s="289">
        <v>0</v>
      </c>
    </row>
    <row r="53" spans="1:6" ht="18">
      <c r="A53" s="529"/>
      <c r="B53" s="536"/>
      <c r="C53" s="99" t="s">
        <v>32</v>
      </c>
      <c r="D53" s="289">
        <f>D55+D56+D57</f>
        <v>0</v>
      </c>
      <c r="E53" s="289">
        <f>E55+E56+E57</f>
        <v>0</v>
      </c>
      <c r="F53" s="289">
        <f>F55+F56+F57</f>
        <v>0</v>
      </c>
    </row>
    <row r="54" spans="1:6" ht="18">
      <c r="A54" s="529"/>
      <c r="B54" s="536"/>
      <c r="C54" s="99" t="s">
        <v>344</v>
      </c>
      <c r="D54" s="289"/>
      <c r="E54" s="289"/>
      <c r="F54" s="289"/>
    </row>
    <row r="55" spans="1:6" ht="18">
      <c r="A55" s="529"/>
      <c r="B55" s="536"/>
      <c r="C55" s="244" t="s">
        <v>351</v>
      </c>
      <c r="D55" s="289">
        <v>0</v>
      </c>
      <c r="E55" s="289">
        <v>0</v>
      </c>
      <c r="F55" s="289">
        <v>0</v>
      </c>
    </row>
    <row r="56" spans="1:6" ht="18">
      <c r="A56" s="246"/>
      <c r="B56" s="536"/>
      <c r="C56" s="243" t="s">
        <v>345</v>
      </c>
      <c r="D56" s="289">
        <v>0</v>
      </c>
      <c r="E56" s="289">
        <v>0</v>
      </c>
      <c r="F56" s="289">
        <v>0</v>
      </c>
    </row>
    <row r="57" spans="1:6" ht="18">
      <c r="A57" s="247"/>
      <c r="B57" s="537"/>
      <c r="C57" s="243" t="s">
        <v>10</v>
      </c>
      <c r="D57" s="289">
        <v>0</v>
      </c>
      <c r="E57" s="289">
        <v>0</v>
      </c>
      <c r="F57" s="289">
        <v>0</v>
      </c>
    </row>
    <row r="58" spans="1:6" ht="18">
      <c r="A58" s="528" t="s">
        <v>20</v>
      </c>
      <c r="B58" s="531" t="s">
        <v>333</v>
      </c>
      <c r="C58" s="242" t="s">
        <v>6</v>
      </c>
      <c r="D58" s="291">
        <f>D59+D60+D64+D65</f>
        <v>0</v>
      </c>
      <c r="E58" s="291">
        <f>E59+E60+E64+E65</f>
        <v>0</v>
      </c>
      <c r="F58" s="291">
        <f>F59+F60+F64+F65</f>
        <v>0</v>
      </c>
    </row>
    <row r="59" spans="1:6" ht="34">
      <c r="A59" s="529"/>
      <c r="B59" s="531"/>
      <c r="C59" s="99" t="s">
        <v>42</v>
      </c>
      <c r="D59" s="289">
        <v>0</v>
      </c>
      <c r="E59" s="289">
        <v>0</v>
      </c>
      <c r="F59" s="289">
        <v>0</v>
      </c>
    </row>
    <row r="60" spans="1:6" ht="34">
      <c r="A60" s="529"/>
      <c r="B60" s="531"/>
      <c r="C60" s="99" t="s">
        <v>31</v>
      </c>
      <c r="D60" s="290">
        <f>D62+D63</f>
        <v>0</v>
      </c>
      <c r="E60" s="290">
        <f>E62+E63</f>
        <v>0</v>
      </c>
      <c r="F60" s="290">
        <f>F62+F63</f>
        <v>0</v>
      </c>
    </row>
    <row r="61" spans="1:6" ht="18">
      <c r="A61" s="529"/>
      <c r="B61" s="531"/>
      <c r="C61" s="243" t="s">
        <v>0</v>
      </c>
      <c r="D61" s="289"/>
      <c r="E61" s="289"/>
      <c r="F61" s="289"/>
    </row>
    <row r="62" spans="1:6" ht="18">
      <c r="A62" s="529"/>
      <c r="B62" s="531"/>
      <c r="C62" s="243" t="s">
        <v>41</v>
      </c>
      <c r="D62" s="289">
        <v>0</v>
      </c>
      <c r="E62" s="289">
        <v>0</v>
      </c>
      <c r="F62" s="289">
        <v>0</v>
      </c>
    </row>
    <row r="63" spans="1:6" ht="18">
      <c r="A63" s="529"/>
      <c r="B63" s="531"/>
      <c r="C63" s="243" t="s">
        <v>4</v>
      </c>
      <c r="D63" s="289">
        <v>0</v>
      </c>
      <c r="E63" s="289">
        <v>0</v>
      </c>
      <c r="F63" s="289">
        <v>0</v>
      </c>
    </row>
    <row r="64" spans="1:6" ht="18">
      <c r="A64" s="529"/>
      <c r="B64" s="531"/>
      <c r="C64" s="99" t="s">
        <v>5</v>
      </c>
      <c r="D64" s="289">
        <v>0</v>
      </c>
      <c r="E64" s="289">
        <v>0</v>
      </c>
      <c r="F64" s="289">
        <v>0</v>
      </c>
    </row>
    <row r="65" spans="1:6" ht="18">
      <c r="A65" s="529"/>
      <c r="B65" s="531"/>
      <c r="C65" s="99" t="s">
        <v>32</v>
      </c>
      <c r="D65" s="289">
        <f>D67+D68+D69</f>
        <v>0</v>
      </c>
      <c r="E65" s="289">
        <f>E67+E68+E69</f>
        <v>0</v>
      </c>
      <c r="F65" s="289">
        <f>F67+F68+F69</f>
        <v>0</v>
      </c>
    </row>
    <row r="66" spans="1:6" ht="18">
      <c r="A66" s="529"/>
      <c r="B66" s="531"/>
      <c r="C66" s="99" t="s">
        <v>344</v>
      </c>
      <c r="D66" s="289"/>
      <c r="E66" s="289"/>
      <c r="F66" s="289"/>
    </row>
    <row r="67" spans="1:6" ht="18">
      <c r="A67" s="529"/>
      <c r="B67" s="531"/>
      <c r="C67" s="244" t="s">
        <v>351</v>
      </c>
      <c r="D67" s="289">
        <v>0</v>
      </c>
      <c r="E67" s="289">
        <v>0</v>
      </c>
      <c r="F67" s="289">
        <v>0</v>
      </c>
    </row>
    <row r="68" spans="1:6" ht="18">
      <c r="A68" s="529"/>
      <c r="B68" s="531"/>
      <c r="C68" s="243" t="s">
        <v>345</v>
      </c>
      <c r="D68" s="289">
        <v>0</v>
      </c>
      <c r="E68" s="289">
        <v>0</v>
      </c>
      <c r="F68" s="289">
        <v>0</v>
      </c>
    </row>
    <row r="69" spans="1:6" ht="18">
      <c r="A69" s="530"/>
      <c r="B69" s="531"/>
      <c r="C69" s="243" t="s">
        <v>10</v>
      </c>
      <c r="D69" s="289">
        <v>0</v>
      </c>
      <c r="E69" s="289">
        <v>0</v>
      </c>
      <c r="F69" s="289">
        <v>0</v>
      </c>
    </row>
    <row r="70" spans="1:6" ht="18">
      <c r="A70" s="528" t="s">
        <v>163</v>
      </c>
      <c r="B70" s="546" t="s">
        <v>164</v>
      </c>
      <c r="C70" s="248" t="s">
        <v>6</v>
      </c>
      <c r="D70" s="291">
        <f>D71+D72+D76+D77</f>
        <v>100</v>
      </c>
      <c r="E70" s="291">
        <f>E71+E72+E76+E77</f>
        <v>100</v>
      </c>
      <c r="F70" s="291">
        <f>F71+F72+F76+F77</f>
        <v>0</v>
      </c>
    </row>
    <row r="71" spans="1:6" ht="34">
      <c r="A71" s="529"/>
      <c r="B71" s="547"/>
      <c r="C71" s="243" t="s">
        <v>347</v>
      </c>
      <c r="D71" s="289">
        <v>0</v>
      </c>
      <c r="E71" s="289">
        <v>0</v>
      </c>
      <c r="F71" s="289">
        <v>0</v>
      </c>
    </row>
    <row r="72" spans="1:6" ht="34">
      <c r="A72" s="529"/>
      <c r="B72" s="547"/>
      <c r="C72" s="243" t="s">
        <v>31</v>
      </c>
      <c r="D72" s="290">
        <f>D74+D75</f>
        <v>100</v>
      </c>
      <c r="E72" s="290">
        <f>E74+E75</f>
        <v>100</v>
      </c>
      <c r="F72" s="290">
        <f>F74+F75</f>
        <v>0</v>
      </c>
    </row>
    <row r="73" spans="1:6" ht="18">
      <c r="A73" s="529"/>
      <c r="B73" s="547"/>
      <c r="C73" s="243" t="s">
        <v>0</v>
      </c>
      <c r="D73" s="289"/>
      <c r="E73" s="289"/>
      <c r="F73" s="289"/>
    </row>
    <row r="74" spans="1:6" ht="18">
      <c r="A74" s="529"/>
      <c r="B74" s="547"/>
      <c r="C74" s="243" t="s">
        <v>41</v>
      </c>
      <c r="D74" s="289">
        <v>0</v>
      </c>
      <c r="E74" s="289">
        <v>0</v>
      </c>
      <c r="F74" s="289">
        <v>0</v>
      </c>
    </row>
    <row r="75" spans="1:6" ht="18">
      <c r="A75" s="529"/>
      <c r="B75" s="547"/>
      <c r="C75" s="243" t="s">
        <v>4</v>
      </c>
      <c r="D75" s="289">
        <v>100</v>
      </c>
      <c r="E75" s="289">
        <v>100</v>
      </c>
      <c r="F75" s="289">
        <v>0</v>
      </c>
    </row>
    <row r="76" spans="1:6" ht="18">
      <c r="A76" s="529"/>
      <c r="B76" s="547"/>
      <c r="C76" s="243" t="s">
        <v>5</v>
      </c>
      <c r="D76" s="289">
        <v>0</v>
      </c>
      <c r="E76" s="289">
        <v>0</v>
      </c>
      <c r="F76" s="289">
        <v>0</v>
      </c>
    </row>
    <row r="77" spans="1:6" ht="18">
      <c r="A77" s="529"/>
      <c r="B77" s="547"/>
      <c r="C77" s="243" t="s">
        <v>32</v>
      </c>
      <c r="D77" s="289">
        <v>0</v>
      </c>
      <c r="E77" s="289">
        <v>0</v>
      </c>
      <c r="F77" s="289">
        <v>0</v>
      </c>
    </row>
    <row r="78" spans="1:6" ht="18">
      <c r="A78" s="529"/>
      <c r="B78" s="547"/>
      <c r="C78" s="243" t="s">
        <v>0</v>
      </c>
      <c r="D78" s="289">
        <v>0</v>
      </c>
      <c r="E78" s="289">
        <v>0</v>
      </c>
      <c r="F78" s="289">
        <v>0</v>
      </c>
    </row>
    <row r="79" spans="1:6" ht="18">
      <c r="A79" s="529"/>
      <c r="B79" s="547"/>
      <c r="C79" s="244" t="s">
        <v>351</v>
      </c>
      <c r="D79" s="289">
        <v>0</v>
      </c>
      <c r="E79" s="289">
        <v>0</v>
      </c>
      <c r="F79" s="289">
        <v>0</v>
      </c>
    </row>
    <row r="80" spans="1:6" ht="18">
      <c r="A80" s="529"/>
      <c r="B80" s="547"/>
      <c r="C80" s="243" t="s">
        <v>345</v>
      </c>
      <c r="D80" s="289">
        <v>0</v>
      </c>
      <c r="E80" s="289">
        <v>0</v>
      </c>
      <c r="F80" s="289">
        <v>0</v>
      </c>
    </row>
    <row r="81" spans="1:6" ht="18">
      <c r="A81" s="530"/>
      <c r="B81" s="548"/>
      <c r="C81" s="243" t="s">
        <v>10</v>
      </c>
      <c r="D81" s="289">
        <v>0</v>
      </c>
      <c r="E81" s="289">
        <v>0</v>
      </c>
      <c r="F81" s="289">
        <v>0</v>
      </c>
    </row>
    <row r="82" spans="1:6" ht="18">
      <c r="A82" s="526" t="s">
        <v>140</v>
      </c>
      <c r="B82" s="527" t="s">
        <v>118</v>
      </c>
      <c r="C82" s="346" t="s">
        <v>6</v>
      </c>
      <c r="D82" s="347">
        <f t="shared" ref="D82:F83" si="5">D95+D107+D119+D131</f>
        <v>69470</v>
      </c>
      <c r="E82" s="347">
        <f t="shared" si="5"/>
        <v>69470</v>
      </c>
      <c r="F82" s="347">
        <f t="shared" si="5"/>
        <v>69470</v>
      </c>
    </row>
    <row r="83" spans="1:6" ht="34">
      <c r="A83" s="526"/>
      <c r="B83" s="527"/>
      <c r="C83" s="348" t="s">
        <v>42</v>
      </c>
      <c r="D83" s="349">
        <f t="shared" si="5"/>
        <v>0</v>
      </c>
      <c r="E83" s="349">
        <f t="shared" si="5"/>
        <v>0</v>
      </c>
      <c r="F83" s="349">
        <f t="shared" si="5"/>
        <v>0</v>
      </c>
    </row>
    <row r="84" spans="1:6" ht="34">
      <c r="A84" s="526"/>
      <c r="B84" s="527"/>
      <c r="C84" s="348" t="s">
        <v>31</v>
      </c>
      <c r="D84" s="349">
        <f>D86+D87</f>
        <v>69470</v>
      </c>
      <c r="E84" s="349">
        <f>E86+E87</f>
        <v>69470</v>
      </c>
      <c r="F84" s="349">
        <f>F86+F87</f>
        <v>69470</v>
      </c>
    </row>
    <row r="85" spans="1:6" ht="18">
      <c r="A85" s="526"/>
      <c r="B85" s="527"/>
      <c r="C85" s="350" t="s">
        <v>0</v>
      </c>
      <c r="D85" s="349"/>
      <c r="E85" s="349"/>
      <c r="F85" s="349"/>
    </row>
    <row r="86" spans="1:6" ht="18">
      <c r="A86" s="526"/>
      <c r="B86" s="527"/>
      <c r="C86" s="350" t="s">
        <v>41</v>
      </c>
      <c r="D86" s="349">
        <f t="shared" ref="D86:E89" si="6">D99+D111+D123+D135</f>
        <v>63420</v>
      </c>
      <c r="E86" s="349">
        <f t="shared" si="6"/>
        <v>63420</v>
      </c>
      <c r="F86" s="349">
        <f>F99+F111+F123+F135</f>
        <v>63420</v>
      </c>
    </row>
    <row r="87" spans="1:6" ht="18">
      <c r="A87" s="526"/>
      <c r="B87" s="527"/>
      <c r="C87" s="350" t="s">
        <v>4</v>
      </c>
      <c r="D87" s="349">
        <f t="shared" si="6"/>
        <v>6050</v>
      </c>
      <c r="E87" s="349">
        <f t="shared" si="6"/>
        <v>6050</v>
      </c>
      <c r="F87" s="349">
        <f>F100+F112+F124+F136</f>
        <v>6050</v>
      </c>
    </row>
    <row r="88" spans="1:6" ht="18">
      <c r="A88" s="526"/>
      <c r="B88" s="527"/>
      <c r="C88" s="348" t="s">
        <v>5</v>
      </c>
      <c r="D88" s="349">
        <f t="shared" si="6"/>
        <v>0</v>
      </c>
      <c r="E88" s="349">
        <f t="shared" si="6"/>
        <v>0</v>
      </c>
      <c r="F88" s="349">
        <f>F101+F113+F125+F137</f>
        <v>0</v>
      </c>
    </row>
    <row r="89" spans="1:6" ht="18">
      <c r="A89" s="526"/>
      <c r="B89" s="527"/>
      <c r="C89" s="348" t="s">
        <v>32</v>
      </c>
      <c r="D89" s="349">
        <f t="shared" si="6"/>
        <v>0</v>
      </c>
      <c r="E89" s="349">
        <f t="shared" si="6"/>
        <v>0</v>
      </c>
      <c r="F89" s="349">
        <f>F102+F114+F126+F138</f>
        <v>0</v>
      </c>
    </row>
    <row r="90" spans="1:6" ht="18">
      <c r="A90" s="526"/>
      <c r="B90" s="527"/>
      <c r="C90" s="348" t="s">
        <v>344</v>
      </c>
      <c r="D90" s="349"/>
      <c r="E90" s="349"/>
      <c r="F90" s="349"/>
    </row>
    <row r="91" spans="1:6" ht="18">
      <c r="A91" s="526"/>
      <c r="B91" s="527"/>
      <c r="C91" s="351" t="s">
        <v>351</v>
      </c>
      <c r="D91" s="349">
        <f t="shared" ref="D91:E93" si="7">D104+D116+D128+D140</f>
        <v>0</v>
      </c>
      <c r="E91" s="349">
        <f t="shared" si="7"/>
        <v>0</v>
      </c>
      <c r="F91" s="349">
        <f>F104+F116+F128+F140</f>
        <v>0</v>
      </c>
    </row>
    <row r="92" spans="1:6" ht="18">
      <c r="A92" s="526"/>
      <c r="B92" s="527"/>
      <c r="C92" s="350" t="s">
        <v>345</v>
      </c>
      <c r="D92" s="349">
        <f t="shared" si="7"/>
        <v>0</v>
      </c>
      <c r="E92" s="349">
        <f t="shared" si="7"/>
        <v>0</v>
      </c>
      <c r="F92" s="349">
        <f>F105+F117+F129+F141</f>
        <v>0</v>
      </c>
    </row>
    <row r="93" spans="1:6" ht="18">
      <c r="A93" s="526"/>
      <c r="B93" s="527"/>
      <c r="C93" s="350" t="s">
        <v>10</v>
      </c>
      <c r="D93" s="349">
        <f t="shared" si="7"/>
        <v>0</v>
      </c>
      <c r="E93" s="349">
        <f t="shared" si="7"/>
        <v>0</v>
      </c>
      <c r="F93" s="349">
        <f>F106+F118+F130+F142</f>
        <v>0</v>
      </c>
    </row>
    <row r="94" spans="1:6" ht="18">
      <c r="A94" s="99" t="s">
        <v>0</v>
      </c>
      <c r="B94" s="245"/>
      <c r="C94" s="99"/>
      <c r="D94" s="289"/>
      <c r="E94" s="289"/>
      <c r="F94" s="289"/>
    </row>
    <row r="95" spans="1:6" ht="18">
      <c r="A95" s="545" t="s">
        <v>21</v>
      </c>
      <c r="B95" s="531" t="s">
        <v>289</v>
      </c>
      <c r="C95" s="242" t="s">
        <v>6</v>
      </c>
      <c r="D95" s="291">
        <f>D96+D97+D101+D102</f>
        <v>25420</v>
      </c>
      <c r="E95" s="291">
        <f>E96+E97+E101+E102</f>
        <v>25420</v>
      </c>
      <c r="F95" s="291">
        <f>F96+F97+F101+F102</f>
        <v>25420</v>
      </c>
    </row>
    <row r="96" spans="1:6" ht="34">
      <c r="A96" s="545"/>
      <c r="B96" s="531"/>
      <c r="C96" s="99" t="s">
        <v>42</v>
      </c>
      <c r="D96" s="289">
        <v>0</v>
      </c>
      <c r="E96" s="289">
        <v>0</v>
      </c>
      <c r="F96" s="289">
        <v>0</v>
      </c>
    </row>
    <row r="97" spans="1:6" ht="34">
      <c r="A97" s="545"/>
      <c r="B97" s="531"/>
      <c r="C97" s="99" t="s">
        <v>31</v>
      </c>
      <c r="D97" s="290">
        <f>D99+D100</f>
        <v>25420</v>
      </c>
      <c r="E97" s="290">
        <f>E99+E100</f>
        <v>25420</v>
      </c>
      <c r="F97" s="290">
        <f>F99+F100</f>
        <v>25420</v>
      </c>
    </row>
    <row r="98" spans="1:6" ht="18">
      <c r="A98" s="545"/>
      <c r="B98" s="531"/>
      <c r="C98" s="243" t="s">
        <v>0</v>
      </c>
      <c r="D98" s="289"/>
      <c r="E98" s="289"/>
      <c r="F98" s="289"/>
    </row>
    <row r="99" spans="1:6" ht="18">
      <c r="A99" s="545"/>
      <c r="B99" s="531"/>
      <c r="C99" s="243" t="s">
        <v>41</v>
      </c>
      <c r="D99" s="289">
        <v>21850</v>
      </c>
      <c r="E99" s="289">
        <v>21850</v>
      </c>
      <c r="F99" s="289">
        <v>21850</v>
      </c>
    </row>
    <row r="100" spans="1:6" ht="18">
      <c r="A100" s="545"/>
      <c r="B100" s="531"/>
      <c r="C100" s="243" t="s">
        <v>4</v>
      </c>
      <c r="D100" s="289">
        <v>3570</v>
      </c>
      <c r="E100" s="289">
        <v>3570</v>
      </c>
      <c r="F100" s="289">
        <v>3570</v>
      </c>
    </row>
    <row r="101" spans="1:6" ht="18">
      <c r="A101" s="545"/>
      <c r="B101" s="531"/>
      <c r="C101" s="99" t="s">
        <v>5</v>
      </c>
      <c r="D101" s="289">
        <v>0</v>
      </c>
      <c r="E101" s="289">
        <v>0</v>
      </c>
      <c r="F101" s="289">
        <v>0</v>
      </c>
    </row>
    <row r="102" spans="1:6" ht="18">
      <c r="A102" s="545"/>
      <c r="B102" s="531"/>
      <c r="C102" s="99" t="s">
        <v>32</v>
      </c>
      <c r="D102" s="289">
        <f>D104+D105+D106</f>
        <v>0</v>
      </c>
      <c r="E102" s="289">
        <f>E104+E105+E106</f>
        <v>0</v>
      </c>
      <c r="F102" s="289">
        <f>F104+F105+F106</f>
        <v>0</v>
      </c>
    </row>
    <row r="103" spans="1:6" ht="18">
      <c r="A103" s="545"/>
      <c r="B103" s="531"/>
      <c r="C103" s="99" t="s">
        <v>344</v>
      </c>
      <c r="D103" s="289"/>
      <c r="E103" s="289"/>
      <c r="F103" s="289"/>
    </row>
    <row r="104" spans="1:6" ht="18">
      <c r="A104" s="545"/>
      <c r="B104" s="531"/>
      <c r="C104" s="244" t="s">
        <v>351</v>
      </c>
      <c r="D104" s="289">
        <v>0</v>
      </c>
      <c r="E104" s="289">
        <v>0</v>
      </c>
      <c r="F104" s="289">
        <v>0</v>
      </c>
    </row>
    <row r="105" spans="1:6" ht="18">
      <c r="A105" s="545"/>
      <c r="B105" s="531"/>
      <c r="C105" s="243" t="s">
        <v>345</v>
      </c>
      <c r="D105" s="289">
        <v>0</v>
      </c>
      <c r="E105" s="289">
        <v>0</v>
      </c>
      <c r="F105" s="289">
        <v>0</v>
      </c>
    </row>
    <row r="106" spans="1:6" ht="18">
      <c r="A106" s="545"/>
      <c r="B106" s="531"/>
      <c r="C106" s="243" t="s">
        <v>10</v>
      </c>
      <c r="D106" s="289">
        <v>0</v>
      </c>
      <c r="E106" s="289">
        <v>0</v>
      </c>
      <c r="F106" s="289">
        <v>0</v>
      </c>
    </row>
    <row r="107" spans="1:6" ht="18">
      <c r="A107" s="545" t="s">
        <v>22</v>
      </c>
      <c r="B107" s="531" t="s">
        <v>292</v>
      </c>
      <c r="C107" s="242" t="s">
        <v>6</v>
      </c>
      <c r="D107" s="288">
        <f>D108+D109+D113+D114</f>
        <v>0</v>
      </c>
      <c r="E107" s="288">
        <f>E108+E109+E113+E114</f>
        <v>0</v>
      </c>
      <c r="F107" s="288">
        <f>F108+F109+F113+F114</f>
        <v>0</v>
      </c>
    </row>
    <row r="108" spans="1:6" ht="34">
      <c r="A108" s="545"/>
      <c r="B108" s="531"/>
      <c r="C108" s="99" t="s">
        <v>42</v>
      </c>
      <c r="D108" s="289">
        <v>0</v>
      </c>
      <c r="E108" s="289">
        <v>0</v>
      </c>
      <c r="F108" s="289">
        <v>0</v>
      </c>
    </row>
    <row r="109" spans="1:6" ht="34">
      <c r="A109" s="545"/>
      <c r="B109" s="531"/>
      <c r="C109" s="99" t="s">
        <v>31</v>
      </c>
      <c r="D109" s="289">
        <f>D111+D112</f>
        <v>0</v>
      </c>
      <c r="E109" s="289">
        <f>E111+E112</f>
        <v>0</v>
      </c>
      <c r="F109" s="289">
        <f>F111+F112</f>
        <v>0</v>
      </c>
    </row>
    <row r="110" spans="1:6" ht="18">
      <c r="A110" s="545"/>
      <c r="B110" s="531"/>
      <c r="C110" s="243" t="s">
        <v>0</v>
      </c>
      <c r="D110" s="289"/>
      <c r="E110" s="289"/>
      <c r="F110" s="289"/>
    </row>
    <row r="111" spans="1:6" ht="18">
      <c r="A111" s="545"/>
      <c r="B111" s="531"/>
      <c r="C111" s="243" t="s">
        <v>41</v>
      </c>
      <c r="D111" s="289">
        <v>0</v>
      </c>
      <c r="E111" s="289">
        <v>0</v>
      </c>
      <c r="F111" s="289">
        <v>0</v>
      </c>
    </row>
    <row r="112" spans="1:6" ht="18">
      <c r="A112" s="545"/>
      <c r="B112" s="531"/>
      <c r="C112" s="243" t="s">
        <v>4</v>
      </c>
      <c r="D112" s="289">
        <v>0</v>
      </c>
      <c r="E112" s="289">
        <v>0</v>
      </c>
      <c r="F112" s="289">
        <v>0</v>
      </c>
    </row>
    <row r="113" spans="1:6" ht="18">
      <c r="A113" s="545"/>
      <c r="B113" s="531"/>
      <c r="C113" s="99" t="s">
        <v>5</v>
      </c>
      <c r="D113" s="289">
        <v>0</v>
      </c>
      <c r="E113" s="289">
        <v>0</v>
      </c>
      <c r="F113" s="289">
        <v>0</v>
      </c>
    </row>
    <row r="114" spans="1:6" ht="18">
      <c r="A114" s="545"/>
      <c r="B114" s="531"/>
      <c r="C114" s="99" t="s">
        <v>32</v>
      </c>
      <c r="D114" s="289">
        <f>D116+D117+D118</f>
        <v>0</v>
      </c>
      <c r="E114" s="289">
        <f>E116+E117+E118</f>
        <v>0</v>
      </c>
      <c r="F114" s="289">
        <f>F116+F117+F118</f>
        <v>0</v>
      </c>
    </row>
    <row r="115" spans="1:6" ht="18">
      <c r="A115" s="545"/>
      <c r="B115" s="531"/>
      <c r="C115" s="99" t="s">
        <v>344</v>
      </c>
      <c r="D115" s="289"/>
      <c r="E115" s="289"/>
      <c r="F115" s="289"/>
    </row>
    <row r="116" spans="1:6" ht="18">
      <c r="A116" s="545"/>
      <c r="B116" s="531"/>
      <c r="C116" s="244" t="s">
        <v>351</v>
      </c>
      <c r="D116" s="289">
        <v>0</v>
      </c>
      <c r="E116" s="289">
        <v>0</v>
      </c>
      <c r="F116" s="289">
        <v>0</v>
      </c>
    </row>
    <row r="117" spans="1:6" ht="18">
      <c r="A117" s="545"/>
      <c r="B117" s="531"/>
      <c r="C117" s="243" t="s">
        <v>345</v>
      </c>
      <c r="D117" s="289">
        <v>0</v>
      </c>
      <c r="E117" s="289">
        <v>0</v>
      </c>
      <c r="F117" s="289">
        <v>0</v>
      </c>
    </row>
    <row r="118" spans="1:6" ht="18">
      <c r="A118" s="545"/>
      <c r="B118" s="531"/>
      <c r="C118" s="243" t="s">
        <v>10</v>
      </c>
      <c r="D118" s="289">
        <v>0</v>
      </c>
      <c r="E118" s="289">
        <v>0</v>
      </c>
      <c r="F118" s="289">
        <v>0</v>
      </c>
    </row>
    <row r="119" spans="1:6" ht="18">
      <c r="A119" s="545" t="s">
        <v>121</v>
      </c>
      <c r="B119" s="531" t="s">
        <v>294</v>
      </c>
      <c r="C119" s="242" t="s">
        <v>6</v>
      </c>
      <c r="D119" s="288">
        <f>D120+D121+D125+D126</f>
        <v>40600</v>
      </c>
      <c r="E119" s="288">
        <f>E120+E121+E125+E126</f>
        <v>40600</v>
      </c>
      <c r="F119" s="288">
        <f>F120+F121+F125+F126</f>
        <v>40600</v>
      </c>
    </row>
    <row r="120" spans="1:6" ht="34">
      <c r="A120" s="545"/>
      <c r="B120" s="531"/>
      <c r="C120" s="99" t="s">
        <v>42</v>
      </c>
      <c r="D120" s="289">
        <v>0</v>
      </c>
      <c r="E120" s="289">
        <v>0</v>
      </c>
      <c r="F120" s="289">
        <v>0</v>
      </c>
    </row>
    <row r="121" spans="1:6" ht="34">
      <c r="A121" s="545"/>
      <c r="B121" s="531"/>
      <c r="C121" s="99" t="s">
        <v>31</v>
      </c>
      <c r="D121" s="289">
        <f>D123+D124</f>
        <v>40600</v>
      </c>
      <c r="E121" s="289">
        <f>E123+E124</f>
        <v>40600</v>
      </c>
      <c r="F121" s="289">
        <f>F123+F124</f>
        <v>40600</v>
      </c>
    </row>
    <row r="122" spans="1:6" ht="18">
      <c r="A122" s="545"/>
      <c r="B122" s="531"/>
      <c r="C122" s="243" t="s">
        <v>0</v>
      </c>
      <c r="D122" s="289"/>
      <c r="E122" s="289"/>
      <c r="F122" s="289"/>
    </row>
    <row r="123" spans="1:6" ht="18">
      <c r="A123" s="545"/>
      <c r="B123" s="531"/>
      <c r="C123" s="243" t="s">
        <v>41</v>
      </c>
      <c r="D123" s="289">
        <v>38570</v>
      </c>
      <c r="E123" s="289">
        <v>38570</v>
      </c>
      <c r="F123" s="289">
        <v>38570</v>
      </c>
    </row>
    <row r="124" spans="1:6" ht="18">
      <c r="A124" s="545"/>
      <c r="B124" s="531"/>
      <c r="C124" s="243" t="s">
        <v>4</v>
      </c>
      <c r="D124" s="289">
        <v>2030</v>
      </c>
      <c r="E124" s="289">
        <v>2030</v>
      </c>
      <c r="F124" s="289">
        <v>2030</v>
      </c>
    </row>
    <row r="125" spans="1:6" ht="18">
      <c r="A125" s="545"/>
      <c r="B125" s="531"/>
      <c r="C125" s="99" t="s">
        <v>5</v>
      </c>
      <c r="D125" s="289">
        <v>0</v>
      </c>
      <c r="E125" s="289">
        <v>0</v>
      </c>
      <c r="F125" s="289">
        <v>0</v>
      </c>
    </row>
    <row r="126" spans="1:6" ht="18">
      <c r="A126" s="545"/>
      <c r="B126" s="531"/>
      <c r="C126" s="99" t="s">
        <v>32</v>
      </c>
      <c r="D126" s="289">
        <f>D128+D129+D130</f>
        <v>0</v>
      </c>
      <c r="E126" s="289">
        <f>E128+E129+E130</f>
        <v>0</v>
      </c>
      <c r="F126" s="289">
        <f>F128+F129+F130</f>
        <v>0</v>
      </c>
    </row>
    <row r="127" spans="1:6" ht="18">
      <c r="A127" s="545"/>
      <c r="B127" s="531"/>
      <c r="C127" s="99" t="s">
        <v>344</v>
      </c>
      <c r="D127" s="289"/>
      <c r="E127" s="289"/>
      <c r="F127" s="289"/>
    </row>
    <row r="128" spans="1:6" ht="18">
      <c r="A128" s="545"/>
      <c r="B128" s="531"/>
      <c r="C128" s="244" t="s">
        <v>351</v>
      </c>
      <c r="D128" s="289">
        <v>0</v>
      </c>
      <c r="E128" s="289">
        <v>0</v>
      </c>
      <c r="F128" s="289">
        <v>0</v>
      </c>
    </row>
    <row r="129" spans="1:6" ht="18">
      <c r="A129" s="545"/>
      <c r="B129" s="531"/>
      <c r="C129" s="243" t="s">
        <v>345</v>
      </c>
      <c r="D129" s="289">
        <v>0</v>
      </c>
      <c r="E129" s="289">
        <v>0</v>
      </c>
      <c r="F129" s="289">
        <v>0</v>
      </c>
    </row>
    <row r="130" spans="1:6" ht="18">
      <c r="A130" s="545"/>
      <c r="B130" s="531"/>
      <c r="C130" s="243" t="s">
        <v>10</v>
      </c>
      <c r="D130" s="289">
        <v>0</v>
      </c>
      <c r="E130" s="289">
        <v>0</v>
      </c>
      <c r="F130" s="289">
        <v>0</v>
      </c>
    </row>
    <row r="131" spans="1:6" ht="18">
      <c r="A131" s="545" t="s">
        <v>123</v>
      </c>
      <c r="B131" s="531" t="s">
        <v>296</v>
      </c>
      <c r="C131" s="242" t="s">
        <v>6</v>
      </c>
      <c r="D131" s="291">
        <f>D132+D133+D137+D138</f>
        <v>3450</v>
      </c>
      <c r="E131" s="291">
        <f>E132+E133+E137+E138</f>
        <v>3450</v>
      </c>
      <c r="F131" s="291">
        <f>F132+F133+F137+F138</f>
        <v>3450</v>
      </c>
    </row>
    <row r="132" spans="1:6" ht="34">
      <c r="A132" s="545"/>
      <c r="B132" s="531"/>
      <c r="C132" s="99" t="s">
        <v>42</v>
      </c>
      <c r="D132" s="289">
        <v>0</v>
      </c>
      <c r="E132" s="289">
        <v>0</v>
      </c>
      <c r="F132" s="289">
        <v>0</v>
      </c>
    </row>
    <row r="133" spans="1:6" ht="34">
      <c r="A133" s="545"/>
      <c r="B133" s="531"/>
      <c r="C133" s="99" t="s">
        <v>31</v>
      </c>
      <c r="D133" s="290">
        <f>D135+D136</f>
        <v>3450</v>
      </c>
      <c r="E133" s="290">
        <f>E135+E136</f>
        <v>3450</v>
      </c>
      <c r="F133" s="290">
        <f>F135+F136</f>
        <v>3450</v>
      </c>
    </row>
    <row r="134" spans="1:6" ht="18">
      <c r="A134" s="545"/>
      <c r="B134" s="531"/>
      <c r="C134" s="243" t="s">
        <v>0</v>
      </c>
      <c r="D134" s="289"/>
      <c r="E134" s="289"/>
      <c r="F134" s="289"/>
    </row>
    <row r="135" spans="1:6" ht="18">
      <c r="A135" s="545"/>
      <c r="B135" s="531"/>
      <c r="C135" s="243" t="s">
        <v>41</v>
      </c>
      <c r="D135" s="289">
        <v>3000</v>
      </c>
      <c r="E135" s="289">
        <v>3000</v>
      </c>
      <c r="F135" s="289">
        <v>3000</v>
      </c>
    </row>
    <row r="136" spans="1:6" ht="18">
      <c r="A136" s="545"/>
      <c r="B136" s="531"/>
      <c r="C136" s="243" t="s">
        <v>4</v>
      </c>
      <c r="D136" s="289">
        <v>450</v>
      </c>
      <c r="E136" s="289">
        <v>450</v>
      </c>
      <c r="F136" s="289">
        <v>450</v>
      </c>
    </row>
    <row r="137" spans="1:6" ht="18">
      <c r="A137" s="545"/>
      <c r="B137" s="531"/>
      <c r="C137" s="99" t="s">
        <v>5</v>
      </c>
      <c r="D137" s="289">
        <v>0</v>
      </c>
      <c r="E137" s="289">
        <v>0</v>
      </c>
      <c r="F137" s="289">
        <v>0</v>
      </c>
    </row>
    <row r="138" spans="1:6" ht="18">
      <c r="A138" s="545"/>
      <c r="B138" s="531"/>
      <c r="C138" s="99" t="s">
        <v>32</v>
      </c>
      <c r="D138" s="289">
        <f>D140+D141+D142</f>
        <v>0</v>
      </c>
      <c r="E138" s="289">
        <f>E140+E141+E142</f>
        <v>0</v>
      </c>
      <c r="F138" s="289">
        <f>F140+F141+F142</f>
        <v>0</v>
      </c>
    </row>
    <row r="139" spans="1:6" ht="18">
      <c r="A139" s="545"/>
      <c r="B139" s="531"/>
      <c r="C139" s="99" t="s">
        <v>344</v>
      </c>
      <c r="D139" s="289"/>
      <c r="E139" s="289"/>
      <c r="F139" s="289"/>
    </row>
    <row r="140" spans="1:6" ht="18">
      <c r="A140" s="545"/>
      <c r="B140" s="531"/>
      <c r="C140" s="244" t="s">
        <v>351</v>
      </c>
      <c r="D140" s="289">
        <v>0</v>
      </c>
      <c r="E140" s="289">
        <v>0</v>
      </c>
      <c r="F140" s="289">
        <v>0</v>
      </c>
    </row>
    <row r="141" spans="1:6" ht="18">
      <c r="A141" s="545"/>
      <c r="B141" s="531"/>
      <c r="C141" s="243" t="s">
        <v>345</v>
      </c>
      <c r="D141" s="289">
        <v>0</v>
      </c>
      <c r="E141" s="289">
        <v>0</v>
      </c>
      <c r="F141" s="289">
        <v>0</v>
      </c>
    </row>
    <row r="142" spans="1:6" ht="18">
      <c r="A142" s="545"/>
      <c r="B142" s="531"/>
      <c r="C142" s="243" t="s">
        <v>10</v>
      </c>
      <c r="D142" s="289">
        <v>0</v>
      </c>
      <c r="E142" s="289">
        <v>0</v>
      </c>
      <c r="F142" s="289">
        <v>0</v>
      </c>
    </row>
    <row r="143" spans="1:6" ht="18">
      <c r="A143" s="526" t="s">
        <v>297</v>
      </c>
      <c r="B143" s="527" t="s">
        <v>126</v>
      </c>
      <c r="C143" s="346" t="s">
        <v>6</v>
      </c>
      <c r="D143" s="347">
        <f t="shared" ref="D143:E145" si="8">D156+D168</f>
        <v>0</v>
      </c>
      <c r="E143" s="347">
        <f t="shared" si="8"/>
        <v>0</v>
      </c>
      <c r="F143" s="347">
        <f>F156+F168</f>
        <v>0</v>
      </c>
    </row>
    <row r="144" spans="1:6" ht="34">
      <c r="A144" s="526"/>
      <c r="B144" s="527"/>
      <c r="C144" s="348" t="s">
        <v>42</v>
      </c>
      <c r="D144" s="349">
        <f t="shared" si="8"/>
        <v>0</v>
      </c>
      <c r="E144" s="349">
        <f t="shared" si="8"/>
        <v>0</v>
      </c>
      <c r="F144" s="349">
        <f>F157+F169</f>
        <v>0</v>
      </c>
    </row>
    <row r="145" spans="1:9" ht="34">
      <c r="A145" s="526"/>
      <c r="B145" s="527"/>
      <c r="C145" s="348" t="s">
        <v>31</v>
      </c>
      <c r="D145" s="349">
        <f t="shared" si="8"/>
        <v>0</v>
      </c>
      <c r="E145" s="349">
        <f t="shared" si="8"/>
        <v>0</v>
      </c>
      <c r="F145" s="349">
        <f>F158+F170</f>
        <v>0</v>
      </c>
    </row>
    <row r="146" spans="1:9" s="241" customFormat="1" ht="18">
      <c r="A146" s="526"/>
      <c r="B146" s="527"/>
      <c r="C146" s="350" t="s">
        <v>0</v>
      </c>
      <c r="D146" s="349"/>
      <c r="E146" s="349"/>
      <c r="F146" s="349"/>
      <c r="I146" s="6"/>
    </row>
    <row r="147" spans="1:9" ht="18">
      <c r="A147" s="526"/>
      <c r="B147" s="527"/>
      <c r="C147" s="350" t="s">
        <v>41</v>
      </c>
      <c r="D147" s="349">
        <f t="shared" ref="D147:E150" si="9">D160+D172</f>
        <v>0</v>
      </c>
      <c r="E147" s="349">
        <f t="shared" si="9"/>
        <v>0</v>
      </c>
      <c r="F147" s="349">
        <f>F160+F172</f>
        <v>0</v>
      </c>
    </row>
    <row r="148" spans="1:9" ht="18">
      <c r="A148" s="526"/>
      <c r="B148" s="527"/>
      <c r="C148" s="350" t="s">
        <v>4</v>
      </c>
      <c r="D148" s="349">
        <f t="shared" si="9"/>
        <v>0</v>
      </c>
      <c r="E148" s="349">
        <f t="shared" si="9"/>
        <v>0</v>
      </c>
      <c r="F148" s="349">
        <f>F161+F173</f>
        <v>0</v>
      </c>
    </row>
    <row r="149" spans="1:9" ht="18">
      <c r="A149" s="526"/>
      <c r="B149" s="527"/>
      <c r="C149" s="348" t="s">
        <v>5</v>
      </c>
      <c r="D149" s="349">
        <f t="shared" si="9"/>
        <v>0</v>
      </c>
      <c r="E149" s="349">
        <f t="shared" si="9"/>
        <v>0</v>
      </c>
      <c r="F149" s="349">
        <f>F162+F174</f>
        <v>0</v>
      </c>
    </row>
    <row r="150" spans="1:9" ht="18">
      <c r="A150" s="526"/>
      <c r="B150" s="527"/>
      <c r="C150" s="348" t="s">
        <v>32</v>
      </c>
      <c r="D150" s="349">
        <f t="shared" si="9"/>
        <v>0</v>
      </c>
      <c r="E150" s="349">
        <f t="shared" si="9"/>
        <v>0</v>
      </c>
      <c r="F150" s="349">
        <f>F163+F175</f>
        <v>0</v>
      </c>
    </row>
    <row r="151" spans="1:9" ht="18">
      <c r="A151" s="526"/>
      <c r="B151" s="527"/>
      <c r="C151" s="348" t="s">
        <v>344</v>
      </c>
      <c r="D151" s="349"/>
      <c r="E151" s="349"/>
      <c r="F151" s="349"/>
    </row>
    <row r="152" spans="1:9" ht="18">
      <c r="A152" s="526"/>
      <c r="B152" s="527"/>
      <c r="C152" s="351" t="s">
        <v>351</v>
      </c>
      <c r="D152" s="349">
        <f t="shared" ref="D152:E154" si="10">D165+D177</f>
        <v>0</v>
      </c>
      <c r="E152" s="349">
        <f t="shared" si="10"/>
        <v>0</v>
      </c>
      <c r="F152" s="349">
        <f>F165+F177</f>
        <v>0</v>
      </c>
    </row>
    <row r="153" spans="1:9" ht="18">
      <c r="A153" s="526"/>
      <c r="B153" s="527"/>
      <c r="C153" s="350" t="s">
        <v>345</v>
      </c>
      <c r="D153" s="349">
        <f t="shared" si="10"/>
        <v>0</v>
      </c>
      <c r="E153" s="349">
        <f t="shared" si="10"/>
        <v>0</v>
      </c>
      <c r="F153" s="349">
        <f>F166+F178</f>
        <v>0</v>
      </c>
    </row>
    <row r="154" spans="1:9" ht="18">
      <c r="A154" s="526"/>
      <c r="B154" s="527"/>
      <c r="C154" s="350" t="s">
        <v>10</v>
      </c>
      <c r="D154" s="349">
        <f t="shared" si="10"/>
        <v>0</v>
      </c>
      <c r="E154" s="349">
        <f t="shared" si="10"/>
        <v>0</v>
      </c>
      <c r="F154" s="349">
        <f>F167+F179</f>
        <v>0</v>
      </c>
    </row>
    <row r="155" spans="1:9" ht="18">
      <c r="A155" s="99" t="s">
        <v>0</v>
      </c>
      <c r="B155" s="245"/>
      <c r="C155" s="99"/>
      <c r="D155" s="289"/>
      <c r="E155" s="289"/>
      <c r="F155" s="289"/>
    </row>
    <row r="156" spans="1:9" ht="18">
      <c r="A156" s="545" t="s">
        <v>127</v>
      </c>
      <c r="B156" s="531" t="s">
        <v>335</v>
      </c>
      <c r="C156" s="242" t="s">
        <v>6</v>
      </c>
      <c r="D156" s="288">
        <f>D157+D158+D162+D163</f>
        <v>0</v>
      </c>
      <c r="E156" s="288">
        <f>E157+E158+E162+E163</f>
        <v>0</v>
      </c>
      <c r="F156" s="288">
        <f>F157+F158+F162+F163</f>
        <v>0</v>
      </c>
    </row>
    <row r="157" spans="1:9" ht="34">
      <c r="A157" s="545"/>
      <c r="B157" s="531"/>
      <c r="C157" s="99" t="s">
        <v>42</v>
      </c>
      <c r="D157" s="289">
        <v>0</v>
      </c>
      <c r="E157" s="289">
        <v>0</v>
      </c>
      <c r="F157" s="289">
        <v>0</v>
      </c>
    </row>
    <row r="158" spans="1:9" ht="34">
      <c r="A158" s="545"/>
      <c r="B158" s="531"/>
      <c r="C158" s="99" t="s">
        <v>31</v>
      </c>
      <c r="D158" s="290">
        <f>D160+D161</f>
        <v>0</v>
      </c>
      <c r="E158" s="290">
        <f>E160+E161</f>
        <v>0</v>
      </c>
      <c r="F158" s="290">
        <f>F160+F161</f>
        <v>0</v>
      </c>
    </row>
    <row r="159" spans="1:9" ht="18">
      <c r="A159" s="545"/>
      <c r="B159" s="531"/>
      <c r="C159" s="243" t="s">
        <v>0</v>
      </c>
      <c r="D159" s="289"/>
      <c r="E159" s="289"/>
      <c r="F159" s="289"/>
    </row>
    <row r="160" spans="1:9" ht="18">
      <c r="A160" s="545"/>
      <c r="B160" s="531"/>
      <c r="C160" s="243" t="s">
        <v>41</v>
      </c>
      <c r="D160" s="289">
        <v>0</v>
      </c>
      <c r="E160" s="289">
        <v>0</v>
      </c>
      <c r="F160" s="289">
        <v>0</v>
      </c>
    </row>
    <row r="161" spans="1:6" ht="18">
      <c r="A161" s="545"/>
      <c r="B161" s="531"/>
      <c r="C161" s="243" t="s">
        <v>4</v>
      </c>
      <c r="D161" s="289">
        <v>0</v>
      </c>
      <c r="E161" s="289">
        <v>0</v>
      </c>
      <c r="F161" s="289">
        <v>0</v>
      </c>
    </row>
    <row r="162" spans="1:6" ht="18">
      <c r="A162" s="545"/>
      <c r="B162" s="531"/>
      <c r="C162" s="99" t="s">
        <v>5</v>
      </c>
      <c r="D162" s="289">
        <v>0</v>
      </c>
      <c r="E162" s="289">
        <v>0</v>
      </c>
      <c r="F162" s="289">
        <v>0</v>
      </c>
    </row>
    <row r="163" spans="1:6" ht="18">
      <c r="A163" s="545"/>
      <c r="B163" s="531"/>
      <c r="C163" s="99" t="s">
        <v>32</v>
      </c>
      <c r="D163" s="289">
        <f>D165+D166+D167</f>
        <v>0</v>
      </c>
      <c r="E163" s="289">
        <f>E165+E166+E167</f>
        <v>0</v>
      </c>
      <c r="F163" s="289">
        <f>F165+F166+F167</f>
        <v>0</v>
      </c>
    </row>
    <row r="164" spans="1:6" ht="18">
      <c r="A164" s="545"/>
      <c r="B164" s="531"/>
      <c r="C164" s="99" t="s">
        <v>344</v>
      </c>
      <c r="D164" s="289"/>
      <c r="E164" s="289"/>
      <c r="F164" s="289"/>
    </row>
    <row r="165" spans="1:6" ht="18">
      <c r="A165" s="545"/>
      <c r="B165" s="531"/>
      <c r="C165" s="244" t="s">
        <v>351</v>
      </c>
      <c r="D165" s="289">
        <v>0</v>
      </c>
      <c r="E165" s="289">
        <v>0</v>
      </c>
      <c r="F165" s="289">
        <v>0</v>
      </c>
    </row>
    <row r="166" spans="1:6" ht="18">
      <c r="A166" s="545"/>
      <c r="B166" s="531"/>
      <c r="C166" s="243" t="s">
        <v>345</v>
      </c>
      <c r="D166" s="289">
        <v>0</v>
      </c>
      <c r="E166" s="289">
        <v>0</v>
      </c>
      <c r="F166" s="289">
        <v>0</v>
      </c>
    </row>
    <row r="167" spans="1:6" ht="18">
      <c r="A167" s="545"/>
      <c r="B167" s="531"/>
      <c r="C167" s="243" t="s">
        <v>10</v>
      </c>
      <c r="D167" s="289">
        <v>0</v>
      </c>
      <c r="E167" s="289">
        <v>0</v>
      </c>
      <c r="F167" s="289">
        <v>0</v>
      </c>
    </row>
    <row r="168" spans="1:6" ht="18">
      <c r="A168" s="545" t="s">
        <v>129</v>
      </c>
      <c r="B168" s="531" t="s">
        <v>336</v>
      </c>
      <c r="C168" s="242" t="s">
        <v>6</v>
      </c>
      <c r="D168" s="291">
        <f>D169+D170+D174+D175</f>
        <v>0</v>
      </c>
      <c r="E168" s="291">
        <f>E169+E170+E174+E175</f>
        <v>0</v>
      </c>
      <c r="F168" s="291">
        <f>F169+F170+F174+F175</f>
        <v>0</v>
      </c>
    </row>
    <row r="169" spans="1:6" ht="34">
      <c r="A169" s="545"/>
      <c r="B169" s="531"/>
      <c r="C169" s="99" t="s">
        <v>42</v>
      </c>
      <c r="D169" s="289">
        <v>0</v>
      </c>
      <c r="E169" s="289">
        <v>0</v>
      </c>
      <c r="F169" s="289">
        <v>0</v>
      </c>
    </row>
    <row r="170" spans="1:6" ht="34">
      <c r="A170" s="545"/>
      <c r="B170" s="531"/>
      <c r="C170" s="99" t="s">
        <v>31</v>
      </c>
      <c r="D170" s="290">
        <f>D172+D173</f>
        <v>0</v>
      </c>
      <c r="E170" s="290">
        <f>E172+E173</f>
        <v>0</v>
      </c>
      <c r="F170" s="290">
        <f>F172+F173</f>
        <v>0</v>
      </c>
    </row>
    <row r="171" spans="1:6" ht="18">
      <c r="A171" s="545"/>
      <c r="B171" s="531"/>
      <c r="C171" s="243" t="s">
        <v>0</v>
      </c>
      <c r="D171" s="289"/>
      <c r="E171" s="289"/>
      <c r="F171" s="289"/>
    </row>
    <row r="172" spans="1:6" ht="18">
      <c r="A172" s="545"/>
      <c r="B172" s="531"/>
      <c r="C172" s="243" t="s">
        <v>41</v>
      </c>
      <c r="D172" s="289">
        <v>0</v>
      </c>
      <c r="E172" s="289">
        <v>0</v>
      </c>
      <c r="F172" s="289">
        <v>0</v>
      </c>
    </row>
    <row r="173" spans="1:6" ht="18">
      <c r="A173" s="545"/>
      <c r="B173" s="531"/>
      <c r="C173" s="243" t="s">
        <v>4</v>
      </c>
      <c r="D173" s="289">
        <v>0</v>
      </c>
      <c r="E173" s="289">
        <v>0</v>
      </c>
      <c r="F173" s="289">
        <v>0</v>
      </c>
    </row>
    <row r="174" spans="1:6" ht="18">
      <c r="A174" s="545"/>
      <c r="B174" s="531"/>
      <c r="C174" s="99" t="s">
        <v>5</v>
      </c>
      <c r="D174" s="289">
        <v>0</v>
      </c>
      <c r="E174" s="289">
        <v>0</v>
      </c>
      <c r="F174" s="289">
        <v>0</v>
      </c>
    </row>
    <row r="175" spans="1:6" ht="18">
      <c r="A175" s="545"/>
      <c r="B175" s="531"/>
      <c r="C175" s="99" t="s">
        <v>32</v>
      </c>
      <c r="D175" s="289">
        <f>D177+D178+D179</f>
        <v>0</v>
      </c>
      <c r="E175" s="289">
        <f>E177+E178+E179</f>
        <v>0</v>
      </c>
      <c r="F175" s="289">
        <f>F177+F178+F179</f>
        <v>0</v>
      </c>
    </row>
    <row r="176" spans="1:6" ht="18">
      <c r="A176" s="545"/>
      <c r="B176" s="531"/>
      <c r="C176" s="99" t="s">
        <v>344</v>
      </c>
      <c r="D176" s="289"/>
      <c r="E176" s="289"/>
      <c r="F176" s="289"/>
    </row>
    <row r="177" spans="1:6" ht="18">
      <c r="A177" s="545"/>
      <c r="B177" s="531"/>
      <c r="C177" s="244" t="s">
        <v>351</v>
      </c>
      <c r="D177" s="289">
        <v>0</v>
      </c>
      <c r="E177" s="289">
        <v>0</v>
      </c>
      <c r="F177" s="289">
        <v>0</v>
      </c>
    </row>
    <row r="178" spans="1:6" ht="18">
      <c r="A178" s="545"/>
      <c r="B178" s="531"/>
      <c r="C178" s="243" t="s">
        <v>345</v>
      </c>
      <c r="D178" s="289">
        <v>0</v>
      </c>
      <c r="E178" s="289">
        <v>0</v>
      </c>
      <c r="F178" s="289">
        <v>0</v>
      </c>
    </row>
    <row r="179" spans="1:6" ht="18">
      <c r="A179" s="545"/>
      <c r="B179" s="531"/>
      <c r="C179" s="243" t="s">
        <v>10</v>
      </c>
      <c r="D179" s="289">
        <v>0</v>
      </c>
      <c r="E179" s="289">
        <v>0</v>
      </c>
      <c r="F179" s="289">
        <v>0</v>
      </c>
    </row>
    <row r="180" spans="1:6" ht="18">
      <c r="A180" s="526" t="s">
        <v>304</v>
      </c>
      <c r="B180" s="527" t="s">
        <v>132</v>
      </c>
      <c r="C180" s="346" t="s">
        <v>6</v>
      </c>
      <c r="D180" s="347">
        <f>D181+D182+D186+D187</f>
        <v>15720.77</v>
      </c>
      <c r="E180" s="347">
        <f>E181+E182+E186+E187</f>
        <v>15720.77</v>
      </c>
      <c r="F180" s="347">
        <f>F181+F182+F186+F187</f>
        <v>15720.77</v>
      </c>
    </row>
    <row r="181" spans="1:6" ht="34">
      <c r="A181" s="526"/>
      <c r="B181" s="527"/>
      <c r="C181" s="348" t="s">
        <v>42</v>
      </c>
      <c r="D181" s="349">
        <v>0</v>
      </c>
      <c r="E181" s="349">
        <v>0</v>
      </c>
      <c r="F181" s="349">
        <v>0</v>
      </c>
    </row>
    <row r="182" spans="1:6" ht="34">
      <c r="A182" s="526"/>
      <c r="B182" s="527"/>
      <c r="C182" s="348" t="s">
        <v>31</v>
      </c>
      <c r="D182" s="349">
        <f>D184+D185</f>
        <v>15680</v>
      </c>
      <c r="E182" s="349">
        <f>E184+E185</f>
        <v>15680</v>
      </c>
      <c r="F182" s="349">
        <f>F184+F185</f>
        <v>15680</v>
      </c>
    </row>
    <row r="183" spans="1:6" ht="18">
      <c r="A183" s="526"/>
      <c r="B183" s="527"/>
      <c r="C183" s="350" t="s">
        <v>0</v>
      </c>
      <c r="D183" s="349"/>
      <c r="E183" s="349"/>
      <c r="F183" s="349"/>
    </row>
    <row r="184" spans="1:6" ht="18">
      <c r="A184" s="526"/>
      <c r="B184" s="527"/>
      <c r="C184" s="350" t="s">
        <v>41</v>
      </c>
      <c r="D184" s="349">
        <v>13680</v>
      </c>
      <c r="E184" s="349">
        <v>13680</v>
      </c>
      <c r="F184" s="349">
        <v>13680</v>
      </c>
    </row>
    <row r="185" spans="1:6" ht="18">
      <c r="A185" s="526"/>
      <c r="B185" s="527"/>
      <c r="C185" s="350" t="s">
        <v>4</v>
      </c>
      <c r="D185" s="349">
        <v>2000</v>
      </c>
      <c r="E185" s="349">
        <v>2000</v>
      </c>
      <c r="F185" s="349">
        <v>2000</v>
      </c>
    </row>
    <row r="186" spans="1:6" ht="18">
      <c r="A186" s="526"/>
      <c r="B186" s="527"/>
      <c r="C186" s="348" t="s">
        <v>5</v>
      </c>
      <c r="D186" s="349">
        <v>40.770000000000003</v>
      </c>
      <c r="E186" s="349">
        <v>40.770000000000003</v>
      </c>
      <c r="F186" s="349">
        <v>40.770000000000003</v>
      </c>
    </row>
    <row r="187" spans="1:6" ht="18">
      <c r="A187" s="526"/>
      <c r="B187" s="527"/>
      <c r="C187" s="348" t="s">
        <v>32</v>
      </c>
      <c r="D187" s="349">
        <f>D189+D190+D191</f>
        <v>0</v>
      </c>
      <c r="E187" s="349">
        <f>E189+E190+E191</f>
        <v>0</v>
      </c>
      <c r="F187" s="349">
        <f>F189+F190+F191</f>
        <v>0</v>
      </c>
    </row>
    <row r="188" spans="1:6" ht="18">
      <c r="A188" s="526"/>
      <c r="B188" s="527"/>
      <c r="C188" s="348" t="s">
        <v>344</v>
      </c>
      <c r="D188" s="349"/>
      <c r="E188" s="349"/>
      <c r="F188" s="349"/>
    </row>
    <row r="189" spans="1:6" ht="18">
      <c r="A189" s="526"/>
      <c r="B189" s="527"/>
      <c r="C189" s="351" t="s">
        <v>351</v>
      </c>
      <c r="D189" s="349">
        <v>0</v>
      </c>
      <c r="E189" s="349">
        <v>0</v>
      </c>
      <c r="F189" s="349">
        <v>0</v>
      </c>
    </row>
    <row r="190" spans="1:6" ht="18">
      <c r="A190" s="526"/>
      <c r="B190" s="527"/>
      <c r="C190" s="350" t="s">
        <v>345</v>
      </c>
      <c r="D190" s="349">
        <v>0</v>
      </c>
      <c r="E190" s="349">
        <v>0</v>
      </c>
      <c r="F190" s="349">
        <v>0</v>
      </c>
    </row>
    <row r="191" spans="1:6" ht="18">
      <c r="A191" s="526"/>
      <c r="B191" s="527"/>
      <c r="C191" s="350" t="s">
        <v>10</v>
      </c>
      <c r="D191" s="349">
        <v>0</v>
      </c>
      <c r="E191" s="349">
        <v>0</v>
      </c>
      <c r="F191" s="349">
        <v>0</v>
      </c>
    </row>
    <row r="192" spans="1:6" ht="18">
      <c r="A192" s="526" t="s">
        <v>228</v>
      </c>
      <c r="B192" s="527" t="s">
        <v>134</v>
      </c>
      <c r="C192" s="346" t="s">
        <v>6</v>
      </c>
      <c r="D192" s="347">
        <f>D193+D194+D198+D199</f>
        <v>100</v>
      </c>
      <c r="E192" s="347">
        <f>E193+E194+E198+E199</f>
        <v>100</v>
      </c>
      <c r="F192" s="347">
        <f>F193+F194+F198+F199</f>
        <v>99</v>
      </c>
    </row>
    <row r="193" spans="1:6" ht="34">
      <c r="A193" s="526"/>
      <c r="B193" s="527"/>
      <c r="C193" s="348" t="s">
        <v>42</v>
      </c>
      <c r="D193" s="349">
        <v>0</v>
      </c>
      <c r="E193" s="349">
        <v>0</v>
      </c>
      <c r="F193" s="349">
        <v>0</v>
      </c>
    </row>
    <row r="194" spans="1:6" ht="34">
      <c r="A194" s="526"/>
      <c r="B194" s="527"/>
      <c r="C194" s="348" t="s">
        <v>31</v>
      </c>
      <c r="D194" s="349">
        <f>D196+D197</f>
        <v>100</v>
      </c>
      <c r="E194" s="349">
        <f>E196+E197</f>
        <v>100</v>
      </c>
      <c r="F194" s="349">
        <v>99</v>
      </c>
    </row>
    <row r="195" spans="1:6" ht="18">
      <c r="A195" s="526"/>
      <c r="B195" s="527"/>
      <c r="C195" s="350" t="s">
        <v>0</v>
      </c>
      <c r="D195" s="349"/>
      <c r="E195" s="349"/>
      <c r="F195" s="349"/>
    </row>
    <row r="196" spans="1:6" ht="18">
      <c r="A196" s="526"/>
      <c r="B196" s="527"/>
      <c r="C196" s="350" t="s">
        <v>41</v>
      </c>
      <c r="D196" s="349">
        <v>0</v>
      </c>
      <c r="E196" s="349">
        <v>0</v>
      </c>
      <c r="F196" s="349">
        <v>0</v>
      </c>
    </row>
    <row r="197" spans="1:6" ht="18">
      <c r="A197" s="526"/>
      <c r="B197" s="527"/>
      <c r="C197" s="350" t="s">
        <v>4</v>
      </c>
      <c r="D197" s="349">
        <v>100</v>
      </c>
      <c r="E197" s="349">
        <v>100</v>
      </c>
      <c r="F197" s="349">
        <v>100</v>
      </c>
    </row>
    <row r="198" spans="1:6" ht="18">
      <c r="A198" s="526"/>
      <c r="B198" s="527"/>
      <c r="C198" s="348" t="s">
        <v>5</v>
      </c>
      <c r="D198" s="349">
        <v>0</v>
      </c>
      <c r="E198" s="349">
        <v>0</v>
      </c>
      <c r="F198" s="349">
        <v>0</v>
      </c>
    </row>
    <row r="199" spans="1:6" ht="18">
      <c r="A199" s="526"/>
      <c r="B199" s="527"/>
      <c r="C199" s="348" t="s">
        <v>32</v>
      </c>
      <c r="D199" s="349">
        <f>D201+D202+D203</f>
        <v>0</v>
      </c>
      <c r="E199" s="349">
        <f>E201+E202+E203</f>
        <v>0</v>
      </c>
      <c r="F199" s="349">
        <f>F201+F202+F203</f>
        <v>0</v>
      </c>
    </row>
    <row r="200" spans="1:6" ht="18">
      <c r="A200" s="526"/>
      <c r="B200" s="527"/>
      <c r="C200" s="348" t="s">
        <v>344</v>
      </c>
      <c r="D200" s="349"/>
      <c r="E200" s="349"/>
      <c r="F200" s="349"/>
    </row>
    <row r="201" spans="1:6" ht="18">
      <c r="A201" s="526"/>
      <c r="B201" s="527"/>
      <c r="C201" s="351" t="s">
        <v>351</v>
      </c>
      <c r="D201" s="349">
        <v>0</v>
      </c>
      <c r="E201" s="349">
        <v>0</v>
      </c>
      <c r="F201" s="349">
        <v>0</v>
      </c>
    </row>
    <row r="202" spans="1:6" ht="18">
      <c r="A202" s="526"/>
      <c r="B202" s="527"/>
      <c r="C202" s="350" t="s">
        <v>345</v>
      </c>
      <c r="D202" s="349">
        <v>0</v>
      </c>
      <c r="E202" s="349">
        <v>0</v>
      </c>
      <c r="F202" s="349">
        <v>0</v>
      </c>
    </row>
    <row r="203" spans="1:6" ht="18">
      <c r="A203" s="526"/>
      <c r="B203" s="527"/>
      <c r="C203" s="350" t="s">
        <v>10</v>
      </c>
      <c r="D203" s="349">
        <v>0</v>
      </c>
      <c r="E203" s="349">
        <v>0</v>
      </c>
      <c r="F203" s="349">
        <v>0</v>
      </c>
    </row>
    <row r="204" spans="1:6" ht="18">
      <c r="A204" s="526" t="s">
        <v>231</v>
      </c>
      <c r="B204" s="552" t="s">
        <v>136</v>
      </c>
      <c r="C204" s="346" t="s">
        <v>6</v>
      </c>
      <c r="D204" s="347">
        <f>D205+D206+D210+D211</f>
        <v>4750</v>
      </c>
      <c r="E204" s="347">
        <f>E205+E206+E210+E211</f>
        <v>4750</v>
      </c>
      <c r="F204" s="347">
        <f>F205+F206+F210+F211</f>
        <v>4750</v>
      </c>
    </row>
    <row r="205" spans="1:6" ht="34">
      <c r="A205" s="526"/>
      <c r="B205" s="553"/>
      <c r="C205" s="348" t="s">
        <v>42</v>
      </c>
      <c r="D205" s="349">
        <v>0</v>
      </c>
      <c r="E205" s="349">
        <v>0</v>
      </c>
      <c r="F205" s="349">
        <v>0</v>
      </c>
    </row>
    <row r="206" spans="1:6" ht="34">
      <c r="A206" s="526"/>
      <c r="B206" s="553"/>
      <c r="C206" s="348" t="s">
        <v>31</v>
      </c>
      <c r="D206" s="349">
        <f>D208+D209</f>
        <v>4750</v>
      </c>
      <c r="E206" s="349">
        <f>E208+E209</f>
        <v>4750</v>
      </c>
      <c r="F206" s="349">
        <f>F208+F209</f>
        <v>4750</v>
      </c>
    </row>
    <row r="207" spans="1:6" ht="18">
      <c r="A207" s="526"/>
      <c r="B207" s="553"/>
      <c r="C207" s="350" t="s">
        <v>0</v>
      </c>
      <c r="D207" s="349"/>
      <c r="E207" s="349"/>
      <c r="F207" s="349"/>
    </row>
    <row r="208" spans="1:6" ht="18">
      <c r="A208" s="526"/>
      <c r="B208" s="553"/>
      <c r="C208" s="350" t="s">
        <v>41</v>
      </c>
      <c r="D208" s="349">
        <v>3000</v>
      </c>
      <c r="E208" s="349">
        <v>3000</v>
      </c>
      <c r="F208" s="349">
        <v>3000</v>
      </c>
    </row>
    <row r="209" spans="1:6" ht="18">
      <c r="A209" s="526"/>
      <c r="B209" s="553"/>
      <c r="C209" s="350" t="s">
        <v>4</v>
      </c>
      <c r="D209" s="349">
        <v>1750</v>
      </c>
      <c r="E209" s="349">
        <v>1750</v>
      </c>
      <c r="F209" s="349">
        <v>1750</v>
      </c>
    </row>
    <row r="210" spans="1:6" ht="18">
      <c r="A210" s="526"/>
      <c r="B210" s="553"/>
      <c r="C210" s="348" t="s">
        <v>5</v>
      </c>
      <c r="D210" s="349">
        <v>0</v>
      </c>
      <c r="E210" s="349">
        <v>0</v>
      </c>
      <c r="F210" s="349">
        <v>0</v>
      </c>
    </row>
    <row r="211" spans="1:6" ht="18">
      <c r="A211" s="526"/>
      <c r="B211" s="553"/>
      <c r="C211" s="348" t="s">
        <v>32</v>
      </c>
      <c r="D211" s="349">
        <f>D213+D214+D215</f>
        <v>0</v>
      </c>
      <c r="E211" s="349">
        <f>E213+E214+E215</f>
        <v>0</v>
      </c>
      <c r="F211" s="349">
        <f>F213+F214+F215</f>
        <v>0</v>
      </c>
    </row>
    <row r="212" spans="1:6" ht="18">
      <c r="A212" s="526"/>
      <c r="B212" s="553"/>
      <c r="C212" s="348" t="s">
        <v>344</v>
      </c>
      <c r="D212" s="349"/>
      <c r="E212" s="349"/>
      <c r="F212" s="349"/>
    </row>
    <row r="213" spans="1:6" ht="18">
      <c r="A213" s="526"/>
      <c r="B213" s="553"/>
      <c r="C213" s="351" t="s">
        <v>351</v>
      </c>
      <c r="D213" s="349">
        <v>0</v>
      </c>
      <c r="E213" s="349">
        <v>0</v>
      </c>
      <c r="F213" s="349">
        <v>0</v>
      </c>
    </row>
    <row r="214" spans="1:6" ht="18">
      <c r="A214" s="526"/>
      <c r="B214" s="553"/>
      <c r="C214" s="350" t="s">
        <v>345</v>
      </c>
      <c r="D214" s="349">
        <v>0</v>
      </c>
      <c r="E214" s="349">
        <v>0</v>
      </c>
      <c r="F214" s="349">
        <v>0</v>
      </c>
    </row>
    <row r="215" spans="1:6" ht="18">
      <c r="A215" s="526"/>
      <c r="B215" s="554"/>
      <c r="C215" s="350" t="s">
        <v>10</v>
      </c>
      <c r="D215" s="349">
        <v>0</v>
      </c>
      <c r="E215" s="349">
        <v>0</v>
      </c>
      <c r="F215" s="349">
        <v>0</v>
      </c>
    </row>
    <row r="216" spans="1:6" ht="18">
      <c r="A216" s="557" t="s">
        <v>14</v>
      </c>
      <c r="B216" s="560" t="s">
        <v>348</v>
      </c>
      <c r="C216" s="338" t="s">
        <v>6</v>
      </c>
      <c r="D216" s="339">
        <f t="shared" ref="D216:E227" si="11">D229+D241+D253+D265</f>
        <v>1131</v>
      </c>
      <c r="E216" s="339">
        <f t="shared" si="11"/>
        <v>1131</v>
      </c>
      <c r="F216" s="339">
        <f t="shared" ref="F216:F227" si="12">F229+F241+F253+F265</f>
        <v>1126.98</v>
      </c>
    </row>
    <row r="217" spans="1:6" ht="34">
      <c r="A217" s="558"/>
      <c r="B217" s="561"/>
      <c r="C217" s="340" t="s">
        <v>42</v>
      </c>
      <c r="D217" s="339">
        <f t="shared" si="11"/>
        <v>0</v>
      </c>
      <c r="E217" s="339">
        <f t="shared" si="11"/>
        <v>0</v>
      </c>
      <c r="F217" s="339">
        <f t="shared" si="12"/>
        <v>0</v>
      </c>
    </row>
    <row r="218" spans="1:6" ht="34">
      <c r="A218" s="558"/>
      <c r="B218" s="561"/>
      <c r="C218" s="340" t="s">
        <v>31</v>
      </c>
      <c r="D218" s="339">
        <f t="shared" si="11"/>
        <v>1131</v>
      </c>
      <c r="E218" s="339">
        <f t="shared" si="11"/>
        <v>1131</v>
      </c>
      <c r="F218" s="339">
        <f t="shared" si="12"/>
        <v>1126.98</v>
      </c>
    </row>
    <row r="219" spans="1:6" ht="18">
      <c r="A219" s="558"/>
      <c r="B219" s="561"/>
      <c r="C219" s="341" t="s">
        <v>0</v>
      </c>
      <c r="D219" s="339">
        <f t="shared" si="11"/>
        <v>0</v>
      </c>
      <c r="E219" s="339">
        <f t="shared" si="11"/>
        <v>0</v>
      </c>
      <c r="F219" s="339">
        <f t="shared" si="12"/>
        <v>0</v>
      </c>
    </row>
    <row r="220" spans="1:6" ht="18">
      <c r="A220" s="558"/>
      <c r="B220" s="561"/>
      <c r="C220" s="341" t="s">
        <v>41</v>
      </c>
      <c r="D220" s="339">
        <f t="shared" si="11"/>
        <v>0</v>
      </c>
      <c r="E220" s="339">
        <f t="shared" si="11"/>
        <v>0</v>
      </c>
      <c r="F220" s="339">
        <f t="shared" si="12"/>
        <v>0</v>
      </c>
    </row>
    <row r="221" spans="1:6" ht="18">
      <c r="A221" s="558"/>
      <c r="B221" s="561"/>
      <c r="C221" s="341" t="s">
        <v>4</v>
      </c>
      <c r="D221" s="339">
        <f t="shared" si="11"/>
        <v>1131</v>
      </c>
      <c r="E221" s="339">
        <f t="shared" si="11"/>
        <v>1131</v>
      </c>
      <c r="F221" s="339">
        <f t="shared" si="12"/>
        <v>1126.98</v>
      </c>
    </row>
    <row r="222" spans="1:6" ht="18">
      <c r="A222" s="558"/>
      <c r="B222" s="561"/>
      <c r="C222" s="340" t="s">
        <v>5</v>
      </c>
      <c r="D222" s="339">
        <f t="shared" si="11"/>
        <v>0</v>
      </c>
      <c r="E222" s="339">
        <f t="shared" si="11"/>
        <v>0</v>
      </c>
      <c r="F222" s="339">
        <f t="shared" si="12"/>
        <v>0</v>
      </c>
    </row>
    <row r="223" spans="1:6" ht="18">
      <c r="A223" s="558"/>
      <c r="B223" s="561"/>
      <c r="C223" s="340" t="s">
        <v>32</v>
      </c>
      <c r="D223" s="339">
        <f t="shared" si="11"/>
        <v>0</v>
      </c>
      <c r="E223" s="339">
        <f t="shared" si="11"/>
        <v>0</v>
      </c>
      <c r="F223" s="339">
        <f t="shared" si="12"/>
        <v>0</v>
      </c>
    </row>
    <row r="224" spans="1:6" ht="18">
      <c r="A224" s="558"/>
      <c r="B224" s="561"/>
      <c r="C224" s="340" t="s">
        <v>344</v>
      </c>
      <c r="D224" s="339">
        <f t="shared" si="11"/>
        <v>0</v>
      </c>
      <c r="E224" s="339">
        <f t="shared" si="11"/>
        <v>0</v>
      </c>
      <c r="F224" s="339">
        <f t="shared" si="12"/>
        <v>0</v>
      </c>
    </row>
    <row r="225" spans="1:6" ht="18">
      <c r="A225" s="558"/>
      <c r="B225" s="561"/>
      <c r="C225" s="342" t="s">
        <v>351</v>
      </c>
      <c r="D225" s="339">
        <f t="shared" si="11"/>
        <v>0</v>
      </c>
      <c r="E225" s="339">
        <f t="shared" si="11"/>
        <v>0</v>
      </c>
      <c r="F225" s="339">
        <f t="shared" si="12"/>
        <v>0</v>
      </c>
    </row>
    <row r="226" spans="1:6" ht="18">
      <c r="A226" s="558"/>
      <c r="B226" s="561"/>
      <c r="C226" s="341" t="s">
        <v>345</v>
      </c>
      <c r="D226" s="339">
        <f t="shared" si="11"/>
        <v>0</v>
      </c>
      <c r="E226" s="339">
        <f t="shared" si="11"/>
        <v>0</v>
      </c>
      <c r="F226" s="339">
        <f t="shared" si="12"/>
        <v>0</v>
      </c>
    </row>
    <row r="227" spans="1:6" ht="18">
      <c r="A227" s="559"/>
      <c r="B227" s="562"/>
      <c r="C227" s="341" t="s">
        <v>10</v>
      </c>
      <c r="D227" s="339">
        <f t="shared" si="11"/>
        <v>0</v>
      </c>
      <c r="E227" s="339">
        <f t="shared" si="11"/>
        <v>0</v>
      </c>
      <c r="F227" s="339">
        <f t="shared" si="12"/>
        <v>0</v>
      </c>
    </row>
    <row r="228" spans="1:6" ht="18">
      <c r="A228" s="99" t="s">
        <v>0</v>
      </c>
      <c r="B228" s="242"/>
      <c r="C228" s="99"/>
      <c r="D228" s="289"/>
      <c r="E228" s="289"/>
      <c r="F228" s="289"/>
    </row>
    <row r="229" spans="1:6" ht="18">
      <c r="A229" s="549" t="s">
        <v>139</v>
      </c>
      <c r="B229" s="552" t="s">
        <v>165</v>
      </c>
      <c r="C229" s="346" t="s">
        <v>6</v>
      </c>
      <c r="D229" s="347">
        <f>D230+D231+D235+D236</f>
        <v>0</v>
      </c>
      <c r="E229" s="347">
        <f>E230+E231+E235+E236</f>
        <v>0</v>
      </c>
      <c r="F229" s="347">
        <f>F230+F231+F235+F236</f>
        <v>0</v>
      </c>
    </row>
    <row r="230" spans="1:6" ht="34">
      <c r="A230" s="550"/>
      <c r="B230" s="553"/>
      <c r="C230" s="348" t="s">
        <v>42</v>
      </c>
      <c r="D230" s="349">
        <v>0</v>
      </c>
      <c r="E230" s="349">
        <v>0</v>
      </c>
      <c r="F230" s="349">
        <v>0</v>
      </c>
    </row>
    <row r="231" spans="1:6" ht="34">
      <c r="A231" s="550"/>
      <c r="B231" s="553"/>
      <c r="C231" s="348" t="s">
        <v>31</v>
      </c>
      <c r="D231" s="349">
        <f>D233+D234</f>
        <v>0</v>
      </c>
      <c r="E231" s="349">
        <f>E233+E234</f>
        <v>0</v>
      </c>
      <c r="F231" s="349">
        <f>F233+F234</f>
        <v>0</v>
      </c>
    </row>
    <row r="232" spans="1:6" ht="18">
      <c r="A232" s="550"/>
      <c r="B232" s="553"/>
      <c r="C232" s="350" t="s">
        <v>0</v>
      </c>
      <c r="D232" s="347"/>
      <c r="E232" s="347"/>
      <c r="F232" s="347"/>
    </row>
    <row r="233" spans="1:6" ht="18">
      <c r="A233" s="550"/>
      <c r="B233" s="553"/>
      <c r="C233" s="350" t="s">
        <v>41</v>
      </c>
      <c r="D233" s="349">
        <v>0</v>
      </c>
      <c r="E233" s="349">
        <v>0</v>
      </c>
      <c r="F233" s="349">
        <v>0</v>
      </c>
    </row>
    <row r="234" spans="1:6" ht="18">
      <c r="A234" s="550"/>
      <c r="B234" s="553"/>
      <c r="C234" s="350" t="s">
        <v>4</v>
      </c>
      <c r="D234" s="349">
        <v>0</v>
      </c>
      <c r="E234" s="349">
        <v>0</v>
      </c>
      <c r="F234" s="349">
        <v>0</v>
      </c>
    </row>
    <row r="235" spans="1:6" ht="18">
      <c r="A235" s="550"/>
      <c r="B235" s="553"/>
      <c r="C235" s="348" t="s">
        <v>5</v>
      </c>
      <c r="D235" s="349">
        <v>0</v>
      </c>
      <c r="E235" s="349">
        <v>0</v>
      </c>
      <c r="F235" s="349">
        <v>0</v>
      </c>
    </row>
    <row r="236" spans="1:6" ht="18">
      <c r="A236" s="550"/>
      <c r="B236" s="553"/>
      <c r="C236" s="348" t="s">
        <v>32</v>
      </c>
      <c r="D236" s="349">
        <f>D238+D239+D240</f>
        <v>0</v>
      </c>
      <c r="E236" s="349">
        <f>E238+E239+E240</f>
        <v>0</v>
      </c>
      <c r="F236" s="349">
        <f>F238+F239+F240</f>
        <v>0</v>
      </c>
    </row>
    <row r="237" spans="1:6" ht="18">
      <c r="A237" s="550"/>
      <c r="B237" s="553"/>
      <c r="C237" s="348" t="s">
        <v>344</v>
      </c>
      <c r="D237" s="349"/>
      <c r="E237" s="349"/>
      <c r="F237" s="349"/>
    </row>
    <row r="238" spans="1:6" ht="18">
      <c r="A238" s="550"/>
      <c r="B238" s="553"/>
      <c r="C238" s="351" t="s">
        <v>351</v>
      </c>
      <c r="D238" s="349">
        <v>0</v>
      </c>
      <c r="E238" s="349">
        <v>0</v>
      </c>
      <c r="F238" s="349">
        <v>0</v>
      </c>
    </row>
    <row r="239" spans="1:6" ht="18">
      <c r="A239" s="550"/>
      <c r="B239" s="553"/>
      <c r="C239" s="350" t="s">
        <v>345</v>
      </c>
      <c r="D239" s="349">
        <v>0</v>
      </c>
      <c r="E239" s="349">
        <v>0</v>
      </c>
      <c r="F239" s="349">
        <v>0</v>
      </c>
    </row>
    <row r="240" spans="1:6" ht="18">
      <c r="A240" s="551"/>
      <c r="B240" s="554"/>
      <c r="C240" s="350" t="s">
        <v>10</v>
      </c>
      <c r="D240" s="349">
        <v>0</v>
      </c>
      <c r="E240" s="349">
        <v>0</v>
      </c>
      <c r="F240" s="349">
        <v>0</v>
      </c>
    </row>
    <row r="241" spans="1:6" ht="18">
      <c r="A241" s="549" t="s">
        <v>140</v>
      </c>
      <c r="B241" s="552" t="s">
        <v>141</v>
      </c>
      <c r="C241" s="346" t="s">
        <v>6</v>
      </c>
      <c r="D241" s="347">
        <f>D242+D243+D247+D248</f>
        <v>0</v>
      </c>
      <c r="E241" s="347">
        <f>E242+E243+E247+E248</f>
        <v>0</v>
      </c>
      <c r="F241" s="347">
        <f>F242+F243+F247+F248</f>
        <v>0</v>
      </c>
    </row>
    <row r="242" spans="1:6" ht="34">
      <c r="A242" s="550"/>
      <c r="B242" s="553"/>
      <c r="C242" s="348" t="s">
        <v>42</v>
      </c>
      <c r="D242" s="349">
        <v>0</v>
      </c>
      <c r="E242" s="349">
        <v>0</v>
      </c>
      <c r="F242" s="349">
        <v>0</v>
      </c>
    </row>
    <row r="243" spans="1:6" ht="34">
      <c r="A243" s="550"/>
      <c r="B243" s="553"/>
      <c r="C243" s="348" t="s">
        <v>31</v>
      </c>
      <c r="D243" s="349">
        <f>D245+D246</f>
        <v>0</v>
      </c>
      <c r="E243" s="349">
        <f>E245+E246</f>
        <v>0</v>
      </c>
      <c r="F243" s="349">
        <f>F245+F246</f>
        <v>0</v>
      </c>
    </row>
    <row r="244" spans="1:6" ht="18">
      <c r="A244" s="550"/>
      <c r="B244" s="553"/>
      <c r="C244" s="350" t="s">
        <v>0</v>
      </c>
      <c r="D244" s="347"/>
      <c r="E244" s="347"/>
      <c r="F244" s="347"/>
    </row>
    <row r="245" spans="1:6" ht="18">
      <c r="A245" s="550"/>
      <c r="B245" s="553"/>
      <c r="C245" s="350" t="s">
        <v>41</v>
      </c>
      <c r="D245" s="349">
        <v>0</v>
      </c>
      <c r="E245" s="349">
        <v>0</v>
      </c>
      <c r="F245" s="349">
        <v>0</v>
      </c>
    </row>
    <row r="246" spans="1:6" ht="18">
      <c r="A246" s="550"/>
      <c r="B246" s="553"/>
      <c r="C246" s="350" t="s">
        <v>4</v>
      </c>
      <c r="D246" s="349">
        <v>0</v>
      </c>
      <c r="E246" s="349">
        <v>0</v>
      </c>
      <c r="F246" s="349">
        <v>0</v>
      </c>
    </row>
    <row r="247" spans="1:6" ht="18">
      <c r="A247" s="550"/>
      <c r="B247" s="553"/>
      <c r="C247" s="348" t="s">
        <v>5</v>
      </c>
      <c r="D247" s="349">
        <v>0</v>
      </c>
      <c r="E247" s="349">
        <v>0</v>
      </c>
      <c r="F247" s="349">
        <v>0</v>
      </c>
    </row>
    <row r="248" spans="1:6" ht="18">
      <c r="A248" s="550"/>
      <c r="B248" s="553"/>
      <c r="C248" s="348" t="s">
        <v>32</v>
      </c>
      <c r="D248" s="349">
        <f>D250+D251+D252</f>
        <v>0</v>
      </c>
      <c r="E248" s="349">
        <f>E250+E251+E252</f>
        <v>0</v>
      </c>
      <c r="F248" s="349">
        <f>F250+F251+F252</f>
        <v>0</v>
      </c>
    </row>
    <row r="249" spans="1:6" ht="18">
      <c r="A249" s="550"/>
      <c r="B249" s="553"/>
      <c r="C249" s="348" t="s">
        <v>344</v>
      </c>
      <c r="D249" s="349"/>
      <c r="E249" s="349"/>
      <c r="F249" s="349"/>
    </row>
    <row r="250" spans="1:6" ht="18">
      <c r="A250" s="550"/>
      <c r="B250" s="553"/>
      <c r="C250" s="351" t="s">
        <v>351</v>
      </c>
      <c r="D250" s="349">
        <v>0</v>
      </c>
      <c r="E250" s="349">
        <v>0</v>
      </c>
      <c r="F250" s="349">
        <v>0</v>
      </c>
    </row>
    <row r="251" spans="1:6" ht="18">
      <c r="A251" s="550"/>
      <c r="B251" s="553"/>
      <c r="C251" s="350" t="s">
        <v>345</v>
      </c>
      <c r="D251" s="349">
        <v>0</v>
      </c>
      <c r="E251" s="349">
        <v>0</v>
      </c>
      <c r="F251" s="349">
        <v>0</v>
      </c>
    </row>
    <row r="252" spans="1:6" ht="18">
      <c r="A252" s="551"/>
      <c r="B252" s="554"/>
      <c r="C252" s="350" t="s">
        <v>10</v>
      </c>
      <c r="D252" s="349">
        <v>0</v>
      </c>
      <c r="E252" s="349">
        <v>0</v>
      </c>
      <c r="F252" s="349">
        <v>0</v>
      </c>
    </row>
    <row r="253" spans="1:6" ht="18">
      <c r="A253" s="549" t="s">
        <v>297</v>
      </c>
      <c r="B253" s="552" t="s">
        <v>142</v>
      </c>
      <c r="C253" s="346" t="s">
        <v>6</v>
      </c>
      <c r="D253" s="347">
        <f>D254+D255+D259+D260</f>
        <v>1131</v>
      </c>
      <c r="E253" s="347">
        <f>E254+E255+E259+E260</f>
        <v>1131</v>
      </c>
      <c r="F253" s="347">
        <f>F254+F255+F259+F260</f>
        <v>1126.98</v>
      </c>
    </row>
    <row r="254" spans="1:6" ht="34">
      <c r="A254" s="550"/>
      <c r="B254" s="553"/>
      <c r="C254" s="348" t="s">
        <v>42</v>
      </c>
      <c r="D254" s="349">
        <v>0</v>
      </c>
      <c r="E254" s="349">
        <v>0</v>
      </c>
      <c r="F254" s="349">
        <v>0</v>
      </c>
    </row>
    <row r="255" spans="1:6" ht="34">
      <c r="A255" s="550"/>
      <c r="B255" s="553"/>
      <c r="C255" s="348" t="s">
        <v>31</v>
      </c>
      <c r="D255" s="349">
        <f>D257+D258</f>
        <v>1131</v>
      </c>
      <c r="E255" s="349">
        <f>E257+E258</f>
        <v>1131</v>
      </c>
      <c r="F255" s="349">
        <f>F257+F258</f>
        <v>1126.98</v>
      </c>
    </row>
    <row r="256" spans="1:6" ht="18">
      <c r="A256" s="550"/>
      <c r="B256" s="553"/>
      <c r="C256" s="350" t="s">
        <v>0</v>
      </c>
      <c r="D256" s="347"/>
      <c r="E256" s="347"/>
      <c r="F256" s="347"/>
    </row>
    <row r="257" spans="1:6" ht="18">
      <c r="A257" s="550"/>
      <c r="B257" s="553"/>
      <c r="C257" s="350" t="s">
        <v>41</v>
      </c>
      <c r="D257" s="349">
        <v>0</v>
      </c>
      <c r="E257" s="349">
        <v>0</v>
      </c>
      <c r="F257" s="349">
        <v>0</v>
      </c>
    </row>
    <row r="258" spans="1:6" ht="18">
      <c r="A258" s="550"/>
      <c r="B258" s="553"/>
      <c r="C258" s="350" t="s">
        <v>4</v>
      </c>
      <c r="D258" s="349">
        <v>1131</v>
      </c>
      <c r="E258" s="349">
        <v>1131</v>
      </c>
      <c r="F258" s="349">
        <v>1126.98</v>
      </c>
    </row>
    <row r="259" spans="1:6" ht="18">
      <c r="A259" s="550"/>
      <c r="B259" s="553"/>
      <c r="C259" s="348" t="s">
        <v>5</v>
      </c>
      <c r="D259" s="349">
        <v>0</v>
      </c>
      <c r="E259" s="349">
        <v>0</v>
      </c>
      <c r="F259" s="349">
        <v>0</v>
      </c>
    </row>
    <row r="260" spans="1:6" ht="18">
      <c r="A260" s="550"/>
      <c r="B260" s="553"/>
      <c r="C260" s="348" t="s">
        <v>32</v>
      </c>
      <c r="D260" s="349">
        <f>D262+D263+D264</f>
        <v>0</v>
      </c>
      <c r="E260" s="349">
        <f>E262+E263+E264</f>
        <v>0</v>
      </c>
      <c r="F260" s="349">
        <f>F262+F263+F264</f>
        <v>0</v>
      </c>
    </row>
    <row r="261" spans="1:6" ht="18">
      <c r="A261" s="550"/>
      <c r="B261" s="553"/>
      <c r="C261" s="348" t="s">
        <v>344</v>
      </c>
      <c r="D261" s="349"/>
      <c r="E261" s="349"/>
      <c r="F261" s="349"/>
    </row>
    <row r="262" spans="1:6" ht="18">
      <c r="A262" s="550"/>
      <c r="B262" s="553"/>
      <c r="C262" s="351" t="s">
        <v>351</v>
      </c>
      <c r="D262" s="349">
        <v>0</v>
      </c>
      <c r="E262" s="349">
        <v>0</v>
      </c>
      <c r="F262" s="349">
        <v>0</v>
      </c>
    </row>
    <row r="263" spans="1:6" ht="18">
      <c r="A263" s="550"/>
      <c r="B263" s="553"/>
      <c r="C263" s="350" t="s">
        <v>345</v>
      </c>
      <c r="D263" s="349">
        <v>0</v>
      </c>
      <c r="E263" s="349">
        <v>0</v>
      </c>
      <c r="F263" s="349">
        <v>0</v>
      </c>
    </row>
    <row r="264" spans="1:6" ht="18">
      <c r="A264" s="551"/>
      <c r="B264" s="554"/>
      <c r="C264" s="350" t="s">
        <v>10</v>
      </c>
      <c r="D264" s="349">
        <v>0</v>
      </c>
      <c r="E264" s="349">
        <v>0</v>
      </c>
      <c r="F264" s="349">
        <v>0</v>
      </c>
    </row>
    <row r="265" spans="1:6" ht="18">
      <c r="A265" s="549" t="s">
        <v>304</v>
      </c>
      <c r="B265" s="552" t="s">
        <v>349</v>
      </c>
      <c r="C265" s="346" t="s">
        <v>6</v>
      </c>
      <c r="D265" s="347">
        <f>D266+D267+D271+D272</f>
        <v>0</v>
      </c>
      <c r="E265" s="347">
        <f>E266+E267+E271+E272</f>
        <v>0</v>
      </c>
      <c r="F265" s="347">
        <f>F266+F267+F271+F272</f>
        <v>0</v>
      </c>
    </row>
    <row r="266" spans="1:6" ht="34">
      <c r="A266" s="550"/>
      <c r="B266" s="553"/>
      <c r="C266" s="348" t="s">
        <v>42</v>
      </c>
      <c r="D266" s="349">
        <v>0</v>
      </c>
      <c r="E266" s="349">
        <v>0</v>
      </c>
      <c r="F266" s="349">
        <v>0</v>
      </c>
    </row>
    <row r="267" spans="1:6" ht="34">
      <c r="A267" s="550"/>
      <c r="B267" s="553"/>
      <c r="C267" s="348" t="s">
        <v>31</v>
      </c>
      <c r="D267" s="349">
        <f>D269+D270</f>
        <v>0</v>
      </c>
      <c r="E267" s="349">
        <f>E269+E270</f>
        <v>0</v>
      </c>
      <c r="F267" s="349">
        <f>F269+F270</f>
        <v>0</v>
      </c>
    </row>
    <row r="268" spans="1:6" ht="18">
      <c r="A268" s="550"/>
      <c r="B268" s="553"/>
      <c r="C268" s="350" t="s">
        <v>0</v>
      </c>
      <c r="D268" s="347"/>
      <c r="E268" s="347"/>
      <c r="F268" s="347"/>
    </row>
    <row r="269" spans="1:6" ht="18">
      <c r="A269" s="550"/>
      <c r="B269" s="553"/>
      <c r="C269" s="350" t="s">
        <v>41</v>
      </c>
      <c r="D269" s="349">
        <v>0</v>
      </c>
      <c r="E269" s="349">
        <v>0</v>
      </c>
      <c r="F269" s="349">
        <v>0</v>
      </c>
    </row>
    <row r="270" spans="1:6" ht="18">
      <c r="A270" s="550"/>
      <c r="B270" s="553"/>
      <c r="C270" s="350" t="s">
        <v>4</v>
      </c>
      <c r="D270" s="349">
        <v>0</v>
      </c>
      <c r="E270" s="349">
        <v>0</v>
      </c>
      <c r="F270" s="349">
        <v>0</v>
      </c>
    </row>
    <row r="271" spans="1:6" ht="18">
      <c r="A271" s="550"/>
      <c r="B271" s="553"/>
      <c r="C271" s="348" t="s">
        <v>5</v>
      </c>
      <c r="D271" s="349">
        <v>0</v>
      </c>
      <c r="E271" s="349">
        <v>0</v>
      </c>
      <c r="F271" s="349">
        <v>0</v>
      </c>
    </row>
    <row r="272" spans="1:6" ht="18">
      <c r="A272" s="550"/>
      <c r="B272" s="553"/>
      <c r="C272" s="348" t="s">
        <v>32</v>
      </c>
      <c r="D272" s="349">
        <f>D274+D275+D276</f>
        <v>0</v>
      </c>
      <c r="E272" s="349">
        <f>E274+E275+E276</f>
        <v>0</v>
      </c>
      <c r="F272" s="349">
        <f>F274+F275+F276</f>
        <v>0</v>
      </c>
    </row>
    <row r="273" spans="1:6" ht="18">
      <c r="A273" s="550"/>
      <c r="B273" s="553"/>
      <c r="C273" s="348" t="s">
        <v>344</v>
      </c>
      <c r="D273" s="349"/>
      <c r="E273" s="349"/>
      <c r="F273" s="349"/>
    </row>
    <row r="274" spans="1:6" ht="18">
      <c r="A274" s="550"/>
      <c r="B274" s="553"/>
      <c r="C274" s="351" t="s">
        <v>351</v>
      </c>
      <c r="D274" s="349">
        <v>0</v>
      </c>
      <c r="E274" s="349">
        <v>0</v>
      </c>
      <c r="F274" s="349">
        <v>0</v>
      </c>
    </row>
    <row r="275" spans="1:6" ht="18">
      <c r="A275" s="550"/>
      <c r="B275" s="553"/>
      <c r="C275" s="350" t="s">
        <v>345</v>
      </c>
      <c r="D275" s="349">
        <v>0</v>
      </c>
      <c r="E275" s="349">
        <v>0</v>
      </c>
      <c r="F275" s="349">
        <v>0</v>
      </c>
    </row>
    <row r="276" spans="1:6" ht="18">
      <c r="A276" s="551"/>
      <c r="B276" s="554"/>
      <c r="C276" s="350" t="s">
        <v>10</v>
      </c>
      <c r="D276" s="349">
        <v>0</v>
      </c>
      <c r="E276" s="349">
        <v>0</v>
      </c>
      <c r="F276" s="349">
        <v>0</v>
      </c>
    </row>
    <row r="277" spans="1:6" ht="18">
      <c r="A277" s="555" t="s">
        <v>317</v>
      </c>
      <c r="B277" s="556" t="s">
        <v>160</v>
      </c>
      <c r="C277" s="338" t="s">
        <v>6</v>
      </c>
      <c r="D277" s="339">
        <f>D290</f>
        <v>21271</v>
      </c>
      <c r="E277" s="339">
        <f>E290</f>
        <v>21271</v>
      </c>
      <c r="F277" s="339">
        <f>F290</f>
        <v>21037.78</v>
      </c>
    </row>
    <row r="278" spans="1:6" ht="34">
      <c r="A278" s="555"/>
      <c r="B278" s="556"/>
      <c r="C278" s="340" t="s">
        <v>42</v>
      </c>
      <c r="D278" s="339">
        <f t="shared" ref="D278:F279" si="13">D291+D303+D315+D327+D339</f>
        <v>0</v>
      </c>
      <c r="E278" s="339">
        <f t="shared" si="13"/>
        <v>0</v>
      </c>
      <c r="F278" s="339">
        <f t="shared" si="13"/>
        <v>0</v>
      </c>
    </row>
    <row r="279" spans="1:6" ht="34">
      <c r="A279" s="555"/>
      <c r="B279" s="556"/>
      <c r="C279" s="340" t="s">
        <v>31</v>
      </c>
      <c r="D279" s="339">
        <f t="shared" si="13"/>
        <v>21271</v>
      </c>
      <c r="E279" s="339">
        <f t="shared" si="13"/>
        <v>21271</v>
      </c>
      <c r="F279" s="339">
        <f t="shared" si="13"/>
        <v>21037.78</v>
      </c>
    </row>
    <row r="280" spans="1:6" ht="18">
      <c r="A280" s="555"/>
      <c r="B280" s="556"/>
      <c r="C280" s="341" t="s">
        <v>0</v>
      </c>
      <c r="D280" s="345"/>
      <c r="E280" s="345"/>
      <c r="F280" s="345"/>
    </row>
    <row r="281" spans="1:6" ht="18">
      <c r="A281" s="555"/>
      <c r="B281" s="556"/>
      <c r="C281" s="341" t="s">
        <v>41</v>
      </c>
      <c r="D281" s="339">
        <f t="shared" ref="D281:E284" si="14">D294+D306+D318+D330+D342</f>
        <v>0</v>
      </c>
      <c r="E281" s="339">
        <f t="shared" si="14"/>
        <v>0</v>
      </c>
      <c r="F281" s="339">
        <f>F294+F306+F318+F330+F342</f>
        <v>0</v>
      </c>
    </row>
    <row r="282" spans="1:6" ht="18">
      <c r="A282" s="555"/>
      <c r="B282" s="556"/>
      <c r="C282" s="341" t="s">
        <v>4</v>
      </c>
      <c r="D282" s="339">
        <f t="shared" si="14"/>
        <v>21271</v>
      </c>
      <c r="E282" s="339">
        <f t="shared" si="14"/>
        <v>21271</v>
      </c>
      <c r="F282" s="339">
        <f>F295+F307+F319+F331+F343</f>
        <v>21037.78</v>
      </c>
    </row>
    <row r="283" spans="1:6" ht="18">
      <c r="A283" s="555"/>
      <c r="B283" s="556"/>
      <c r="C283" s="340" t="s">
        <v>5</v>
      </c>
      <c r="D283" s="339">
        <f t="shared" si="14"/>
        <v>0</v>
      </c>
      <c r="E283" s="339">
        <f t="shared" si="14"/>
        <v>0</v>
      </c>
      <c r="F283" s="339">
        <f>F296+F308+F320+F332+F344</f>
        <v>0</v>
      </c>
    </row>
    <row r="284" spans="1:6" ht="18">
      <c r="A284" s="555"/>
      <c r="B284" s="556"/>
      <c r="C284" s="340" t="s">
        <v>32</v>
      </c>
      <c r="D284" s="339">
        <f t="shared" si="14"/>
        <v>0</v>
      </c>
      <c r="E284" s="339">
        <f t="shared" si="14"/>
        <v>0</v>
      </c>
      <c r="F284" s="339">
        <f>F297+F309+F321+F333+F345</f>
        <v>0</v>
      </c>
    </row>
    <row r="285" spans="1:6" ht="18">
      <c r="A285" s="555"/>
      <c r="B285" s="556"/>
      <c r="C285" s="340" t="s">
        <v>344</v>
      </c>
      <c r="D285" s="345"/>
      <c r="E285" s="345"/>
      <c r="F285" s="345"/>
    </row>
    <row r="286" spans="1:6" ht="18">
      <c r="A286" s="555"/>
      <c r="B286" s="556"/>
      <c r="C286" s="342" t="s">
        <v>351</v>
      </c>
      <c r="D286" s="339">
        <f t="shared" ref="D286:E288" si="15">D299+D311+D323+D335+D347</f>
        <v>0</v>
      </c>
      <c r="E286" s="339">
        <f t="shared" si="15"/>
        <v>0</v>
      </c>
      <c r="F286" s="339">
        <f>F299+F311+F323+F335+F347</f>
        <v>0</v>
      </c>
    </row>
    <row r="287" spans="1:6" ht="18">
      <c r="A287" s="555"/>
      <c r="B287" s="556"/>
      <c r="C287" s="341" t="s">
        <v>345</v>
      </c>
      <c r="D287" s="339">
        <f t="shared" si="15"/>
        <v>0</v>
      </c>
      <c r="E287" s="339">
        <f t="shared" si="15"/>
        <v>0</v>
      </c>
      <c r="F287" s="339">
        <f>F300+F312+F324+F336+F348</f>
        <v>0</v>
      </c>
    </row>
    <row r="288" spans="1:6" ht="18">
      <c r="A288" s="555"/>
      <c r="B288" s="556"/>
      <c r="C288" s="341" t="s">
        <v>10</v>
      </c>
      <c r="D288" s="339">
        <f t="shared" si="15"/>
        <v>0</v>
      </c>
      <c r="E288" s="339">
        <f t="shared" si="15"/>
        <v>0</v>
      </c>
      <c r="F288" s="339">
        <f>F301+F313+F325+F337+F349</f>
        <v>0</v>
      </c>
    </row>
    <row r="289" spans="1:6" ht="18">
      <c r="A289" s="99" t="s">
        <v>0</v>
      </c>
      <c r="B289" s="242"/>
      <c r="C289" s="99"/>
      <c r="D289" s="289"/>
      <c r="E289" s="289"/>
      <c r="F289" s="289"/>
    </row>
    <row r="290" spans="1:6" ht="18">
      <c r="A290" s="526" t="s">
        <v>139</v>
      </c>
      <c r="B290" s="527" t="s">
        <v>350</v>
      </c>
      <c r="C290" s="346" t="s">
        <v>6</v>
      </c>
      <c r="D290" s="347">
        <f>D291+D292+D296+D297</f>
        <v>21271</v>
      </c>
      <c r="E290" s="347">
        <f>E291+E292+E296+E297</f>
        <v>21271</v>
      </c>
      <c r="F290" s="347">
        <f>F291+F292+F296+F297</f>
        <v>21037.78</v>
      </c>
    </row>
    <row r="291" spans="1:6" ht="34">
      <c r="A291" s="526"/>
      <c r="B291" s="527"/>
      <c r="C291" s="348" t="s">
        <v>42</v>
      </c>
      <c r="D291" s="349">
        <v>0</v>
      </c>
      <c r="E291" s="349">
        <v>0</v>
      </c>
      <c r="F291" s="349">
        <v>0</v>
      </c>
    </row>
    <row r="292" spans="1:6" ht="34">
      <c r="A292" s="526"/>
      <c r="B292" s="527"/>
      <c r="C292" s="348" t="s">
        <v>31</v>
      </c>
      <c r="D292" s="349">
        <f>D294+D295</f>
        <v>21271</v>
      </c>
      <c r="E292" s="349">
        <f>E294+E295</f>
        <v>21271</v>
      </c>
      <c r="F292" s="349">
        <f>F294+F295</f>
        <v>21037.78</v>
      </c>
    </row>
    <row r="293" spans="1:6" ht="18">
      <c r="A293" s="526"/>
      <c r="B293" s="527"/>
      <c r="C293" s="350" t="s">
        <v>0</v>
      </c>
      <c r="D293" s="347"/>
      <c r="E293" s="347"/>
      <c r="F293" s="347"/>
    </row>
    <row r="294" spans="1:6" ht="18">
      <c r="A294" s="526"/>
      <c r="B294" s="527"/>
      <c r="C294" s="350" t="s">
        <v>41</v>
      </c>
      <c r="D294" s="349">
        <v>0</v>
      </c>
      <c r="E294" s="349">
        <v>0</v>
      </c>
      <c r="F294" s="349">
        <v>0</v>
      </c>
    </row>
    <row r="295" spans="1:6" ht="18">
      <c r="A295" s="526"/>
      <c r="B295" s="527"/>
      <c r="C295" s="350" t="s">
        <v>4</v>
      </c>
      <c r="D295" s="349">
        <f>21271</f>
        <v>21271</v>
      </c>
      <c r="E295" s="349">
        <f>21271</f>
        <v>21271</v>
      </c>
      <c r="F295" s="349">
        <v>21037.78</v>
      </c>
    </row>
    <row r="296" spans="1:6" ht="18">
      <c r="A296" s="526"/>
      <c r="B296" s="527"/>
      <c r="C296" s="348" t="s">
        <v>5</v>
      </c>
      <c r="D296" s="349">
        <v>0</v>
      </c>
      <c r="E296" s="349">
        <v>0</v>
      </c>
      <c r="F296" s="349">
        <v>0</v>
      </c>
    </row>
    <row r="297" spans="1:6" ht="18">
      <c r="A297" s="526"/>
      <c r="B297" s="527"/>
      <c r="C297" s="348" t="s">
        <v>32</v>
      </c>
      <c r="D297" s="349">
        <f>D299+D300+D301</f>
        <v>0</v>
      </c>
      <c r="E297" s="349">
        <f>E299+E300+E301</f>
        <v>0</v>
      </c>
      <c r="F297" s="349">
        <f>F299+F300+F301</f>
        <v>0</v>
      </c>
    </row>
    <row r="298" spans="1:6" ht="18">
      <c r="A298" s="526"/>
      <c r="B298" s="527"/>
      <c r="C298" s="348" t="s">
        <v>344</v>
      </c>
      <c r="D298" s="349"/>
      <c r="E298" s="349"/>
      <c r="F298" s="349"/>
    </row>
    <row r="299" spans="1:6" ht="18">
      <c r="A299" s="526"/>
      <c r="B299" s="527"/>
      <c r="C299" s="351" t="s">
        <v>351</v>
      </c>
      <c r="D299" s="349">
        <v>0</v>
      </c>
      <c r="E299" s="349">
        <v>0</v>
      </c>
      <c r="F299" s="349">
        <v>0</v>
      </c>
    </row>
    <row r="300" spans="1:6" ht="18">
      <c r="A300" s="526"/>
      <c r="B300" s="527"/>
      <c r="C300" s="350" t="s">
        <v>345</v>
      </c>
      <c r="D300" s="349">
        <v>0</v>
      </c>
      <c r="E300" s="349">
        <v>0</v>
      </c>
      <c r="F300" s="349">
        <v>0</v>
      </c>
    </row>
    <row r="301" spans="1:6" ht="18">
      <c r="A301" s="526"/>
      <c r="B301" s="527"/>
      <c r="C301" s="350" t="s">
        <v>10</v>
      </c>
      <c r="D301" s="349">
        <v>0</v>
      </c>
      <c r="E301" s="349">
        <v>0</v>
      </c>
      <c r="F301" s="349">
        <v>0</v>
      </c>
    </row>
  </sheetData>
  <mergeCells count="51">
    <mergeCell ref="A156:A167"/>
    <mergeCell ref="B156:B167"/>
    <mergeCell ref="A168:A179"/>
    <mergeCell ref="B168:B179"/>
    <mergeCell ref="A192:A203"/>
    <mergeCell ref="B192:B203"/>
    <mergeCell ref="A204:A215"/>
    <mergeCell ref="B204:B215"/>
    <mergeCell ref="A216:A227"/>
    <mergeCell ref="B216:B227"/>
    <mergeCell ref="A290:A301"/>
    <mergeCell ref="B290:B301"/>
    <mergeCell ref="A229:A240"/>
    <mergeCell ref="B229:B240"/>
    <mergeCell ref="A241:A252"/>
    <mergeCell ref="B241:B252"/>
    <mergeCell ref="A253:A264"/>
    <mergeCell ref="B253:B264"/>
    <mergeCell ref="A265:A276"/>
    <mergeCell ref="B265:B276"/>
    <mergeCell ref="A277:A288"/>
    <mergeCell ref="B277:B288"/>
    <mergeCell ref="A70:A81"/>
    <mergeCell ref="B70:B81"/>
    <mergeCell ref="A82:A93"/>
    <mergeCell ref="B82:B93"/>
    <mergeCell ref="A180:A191"/>
    <mergeCell ref="B180:B191"/>
    <mergeCell ref="A95:A106"/>
    <mergeCell ref="B95:B106"/>
    <mergeCell ref="A107:A118"/>
    <mergeCell ref="B107:B118"/>
    <mergeCell ref="A119:A130"/>
    <mergeCell ref="B119:B130"/>
    <mergeCell ref="A131:A142"/>
    <mergeCell ref="B131:B142"/>
    <mergeCell ref="A143:A154"/>
    <mergeCell ref="B143:B154"/>
    <mergeCell ref="B4:B5"/>
    <mergeCell ref="A4:A5"/>
    <mergeCell ref="C4:C5"/>
    <mergeCell ref="A7:A18"/>
    <mergeCell ref="B7:B18"/>
    <mergeCell ref="A20:A29"/>
    <mergeCell ref="A33:A44"/>
    <mergeCell ref="B33:B44"/>
    <mergeCell ref="A46:A55"/>
    <mergeCell ref="A58:A69"/>
    <mergeCell ref="B58:B69"/>
    <mergeCell ref="B20:B31"/>
    <mergeCell ref="B46:B57"/>
  </mergeCells>
  <printOptions horizontalCentered="1"/>
  <pageMargins left="0.39370078740157483" right="0.39370078740157483" top="1.1811023622047245" bottom="0.55118110236220474" header="0.86614173228346458" footer="0.27559055118110237"/>
  <pageSetup paperSize="9" scale="63" firstPageNumber="163" fitToHeight="0" orientation="landscape"/>
  <headerFooter differentFirst="1" scaleWithDoc="0">
    <oddHeader>&amp;C&amp;P</oddHeader>
  </headerFooter>
  <rowBreaks count="11" manualBreakCount="11">
    <brk id="31" max="5" man="1"/>
    <brk id="57" max="5" man="1"/>
    <brk id="81" max="5" man="1"/>
    <brk id="106" max="5" man="1"/>
    <brk id="130" max="5" man="1"/>
    <brk id="154" max="5" man="1"/>
    <brk id="179" max="5" man="1"/>
    <brk id="203" max="5" man="1"/>
    <brk id="227" max="5" man="1"/>
    <brk id="252" max="5" man="1"/>
    <brk id="276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BW90"/>
  <sheetViews>
    <sheetView view="pageBreakPreview" topLeftCell="A13" zoomScale="30" zoomScaleNormal="70" zoomScaleSheetLayoutView="30" workbookViewId="0">
      <selection activeCell="B15" sqref="B15:B18"/>
    </sheetView>
  </sheetViews>
  <sheetFormatPr baseColWidth="10" defaultColWidth="9.1640625" defaultRowHeight="35"/>
  <cols>
    <col min="1" max="1" width="52.33203125" style="65" customWidth="1"/>
    <col min="2" max="2" width="70.5" style="66" customWidth="1"/>
    <col min="3" max="3" width="63.6640625" style="66" customWidth="1"/>
    <col min="4" max="4" width="77.5" style="66" customWidth="1"/>
    <col min="5" max="5" width="44.5" style="66" customWidth="1"/>
    <col min="6" max="6" width="36.83203125" style="67" customWidth="1"/>
    <col min="7" max="20" width="9.1640625" style="67" hidden="1" customWidth="1"/>
    <col min="21" max="21" width="9.6640625" style="67" hidden="1" customWidth="1"/>
    <col min="22" max="37" width="0" style="48" hidden="1" customWidth="1"/>
    <col min="38" max="39" width="24.5" style="48" bestFit="1" customWidth="1"/>
    <col min="40" max="43" width="33.83203125" style="48" hidden="1" customWidth="1"/>
    <col min="44" max="45" width="24.5" style="48" bestFit="1" customWidth="1"/>
    <col min="46" max="57" width="33.83203125" style="48" hidden="1" customWidth="1"/>
    <col min="58" max="61" width="24.5" style="48" bestFit="1" customWidth="1"/>
    <col min="62" max="75" width="0" style="48" hidden="1" customWidth="1"/>
    <col min="76" max="238" width="9.1640625" style="48"/>
    <col min="239" max="239" width="4.33203125" style="48" customWidth="1"/>
    <col min="240" max="240" width="18.83203125" style="48" customWidth="1"/>
    <col min="241" max="16384" width="9.1640625" style="48"/>
  </cols>
  <sheetData>
    <row r="1" spans="1:75" ht="37">
      <c r="A1" s="45"/>
      <c r="B1" s="46"/>
      <c r="C1" s="46"/>
      <c r="D1" s="46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268"/>
      <c r="T1" s="268" t="s">
        <v>352</v>
      </c>
      <c r="U1" s="268"/>
      <c r="BH1" s="293" t="s">
        <v>352</v>
      </c>
    </row>
    <row r="2" spans="1:75" s="22" customFormat="1" ht="171.75" customHeight="1">
      <c r="A2" s="569" t="s">
        <v>191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0"/>
      <c r="U2" s="570"/>
    </row>
    <row r="3" spans="1:75" s="22" customFormat="1" ht="30" customHeight="1">
      <c r="A3" s="45"/>
      <c r="B3" s="46"/>
      <c r="C3" s="46"/>
      <c r="D3" s="46"/>
      <c r="E3" s="4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U3" s="268" t="s">
        <v>73</v>
      </c>
      <c r="V3" s="49"/>
    </row>
    <row r="4" spans="1:75" s="50" customFormat="1" ht="44.25" customHeight="1">
      <c r="A4" s="571" t="s">
        <v>3</v>
      </c>
      <c r="B4" s="574" t="s">
        <v>74</v>
      </c>
      <c r="C4" s="574" t="s">
        <v>75</v>
      </c>
      <c r="D4" s="574" t="s">
        <v>76</v>
      </c>
      <c r="E4" s="574" t="s">
        <v>77</v>
      </c>
      <c r="F4" s="571" t="s">
        <v>78</v>
      </c>
      <c r="G4" s="580" t="s">
        <v>30</v>
      </c>
      <c r="H4" s="581"/>
      <c r="I4" s="581"/>
      <c r="J4" s="581"/>
      <c r="K4" s="581"/>
      <c r="L4" s="581"/>
      <c r="M4" s="581"/>
      <c r="N4" s="581"/>
      <c r="O4" s="581"/>
      <c r="P4" s="581"/>
      <c r="Q4" s="581"/>
      <c r="R4" s="581"/>
      <c r="S4" s="581"/>
      <c r="T4" s="581"/>
      <c r="U4" s="582"/>
      <c r="V4" s="594" t="s">
        <v>30</v>
      </c>
      <c r="W4" s="595"/>
      <c r="X4" s="595"/>
      <c r="Y4" s="595"/>
      <c r="Z4" s="595"/>
      <c r="AA4" s="595"/>
      <c r="AB4" s="595"/>
      <c r="AC4" s="595"/>
      <c r="AD4" s="595"/>
      <c r="AE4" s="595"/>
      <c r="AF4" s="595"/>
      <c r="AG4" s="595"/>
      <c r="AH4" s="595"/>
      <c r="AI4" s="595"/>
      <c r="AJ4" s="595"/>
      <c r="AK4" s="595"/>
      <c r="AL4" s="595"/>
      <c r="AM4" s="596"/>
      <c r="AN4" s="594" t="s">
        <v>30</v>
      </c>
      <c r="AO4" s="600"/>
      <c r="AP4" s="600"/>
      <c r="AQ4" s="600"/>
      <c r="AR4" s="600"/>
      <c r="AS4" s="600"/>
      <c r="AT4" s="600"/>
      <c r="AU4" s="600"/>
      <c r="AV4" s="600"/>
      <c r="AW4" s="600"/>
      <c r="AX4" s="600"/>
      <c r="AY4" s="600"/>
      <c r="AZ4" s="600"/>
      <c r="BA4" s="600"/>
      <c r="BB4" s="600"/>
      <c r="BC4" s="600"/>
      <c r="BD4" s="600"/>
      <c r="BE4" s="601"/>
      <c r="BF4" s="594" t="s">
        <v>30</v>
      </c>
      <c r="BG4" s="600"/>
      <c r="BH4" s="600"/>
      <c r="BI4" s="600"/>
      <c r="BJ4" s="600"/>
      <c r="BK4" s="600"/>
      <c r="BL4" s="600"/>
      <c r="BM4" s="600"/>
      <c r="BN4" s="600"/>
      <c r="BO4" s="600"/>
      <c r="BP4" s="600"/>
      <c r="BQ4" s="600"/>
      <c r="BR4" s="600"/>
      <c r="BS4" s="600"/>
      <c r="BT4" s="600"/>
      <c r="BU4" s="600"/>
      <c r="BV4" s="600"/>
      <c r="BW4" s="601"/>
    </row>
    <row r="5" spans="1:75" s="51" customFormat="1" ht="294" customHeight="1">
      <c r="A5" s="572"/>
      <c r="B5" s="575"/>
      <c r="C5" s="576"/>
      <c r="D5" s="575"/>
      <c r="E5" s="579"/>
      <c r="F5" s="572"/>
      <c r="G5" s="563" t="s">
        <v>79</v>
      </c>
      <c r="H5" s="565" t="s">
        <v>80</v>
      </c>
      <c r="I5" s="566"/>
      <c r="J5" s="565" t="s">
        <v>81</v>
      </c>
      <c r="K5" s="566"/>
      <c r="L5" s="565" t="s">
        <v>82</v>
      </c>
      <c r="M5" s="566"/>
      <c r="N5" s="565" t="s">
        <v>83</v>
      </c>
      <c r="O5" s="566"/>
      <c r="P5" s="565" t="s">
        <v>84</v>
      </c>
      <c r="Q5" s="566"/>
      <c r="R5" s="565" t="s">
        <v>85</v>
      </c>
      <c r="S5" s="566"/>
      <c r="T5" s="565" t="s">
        <v>86</v>
      </c>
      <c r="U5" s="566"/>
      <c r="V5" s="565" t="s">
        <v>90</v>
      </c>
      <c r="W5" s="597"/>
      <c r="X5" s="565" t="s">
        <v>91</v>
      </c>
      <c r="Y5" s="597"/>
      <c r="Z5" s="565" t="s">
        <v>92</v>
      </c>
      <c r="AA5" s="597"/>
      <c r="AB5" s="565" t="s">
        <v>93</v>
      </c>
      <c r="AC5" s="597"/>
      <c r="AD5" s="565" t="s">
        <v>94</v>
      </c>
      <c r="AE5" s="597"/>
      <c r="AF5" s="565" t="s">
        <v>95</v>
      </c>
      <c r="AG5" s="597"/>
      <c r="AH5" s="565" t="s">
        <v>96</v>
      </c>
      <c r="AI5" s="597"/>
      <c r="AJ5" s="565" t="s">
        <v>97</v>
      </c>
      <c r="AK5" s="597"/>
      <c r="AL5" s="598" t="s">
        <v>98</v>
      </c>
      <c r="AM5" s="599"/>
      <c r="AN5" s="565" t="s">
        <v>99</v>
      </c>
      <c r="AO5" s="602"/>
      <c r="AP5" s="565" t="s">
        <v>100</v>
      </c>
      <c r="AQ5" s="602"/>
      <c r="AR5" s="598" t="s">
        <v>101</v>
      </c>
      <c r="AS5" s="603"/>
      <c r="AT5" s="565" t="s">
        <v>102</v>
      </c>
      <c r="AU5" s="602"/>
      <c r="AV5" s="604" t="s">
        <v>103</v>
      </c>
      <c r="AW5" s="605"/>
      <c r="AX5" s="604" t="s">
        <v>104</v>
      </c>
      <c r="AY5" s="605"/>
      <c r="AZ5" s="604" t="s">
        <v>105</v>
      </c>
      <c r="BA5" s="605"/>
      <c r="BB5" s="604" t="s">
        <v>106</v>
      </c>
      <c r="BC5" s="605"/>
      <c r="BD5" s="604" t="s">
        <v>107</v>
      </c>
      <c r="BE5" s="605"/>
      <c r="BF5" s="606" t="s">
        <v>354</v>
      </c>
      <c r="BG5" s="607"/>
      <c r="BH5" s="606" t="s">
        <v>355</v>
      </c>
      <c r="BI5" s="607"/>
      <c r="BJ5" s="604" t="s">
        <v>356</v>
      </c>
      <c r="BK5" s="605"/>
      <c r="BL5" s="604" t="s">
        <v>357</v>
      </c>
      <c r="BM5" s="605"/>
      <c r="BN5" s="604" t="s">
        <v>358</v>
      </c>
      <c r="BO5" s="605"/>
      <c r="BP5" s="604" t="s">
        <v>359</v>
      </c>
      <c r="BQ5" s="605"/>
      <c r="BR5" s="604" t="s">
        <v>360</v>
      </c>
      <c r="BS5" s="605"/>
      <c r="BT5" s="604" t="s">
        <v>361</v>
      </c>
      <c r="BU5" s="605"/>
      <c r="BV5" s="604" t="s">
        <v>362</v>
      </c>
      <c r="BW5" s="605"/>
    </row>
    <row r="6" spans="1:75" s="51" customFormat="1" ht="81.75" customHeight="1">
      <c r="A6" s="573"/>
      <c r="B6" s="573"/>
      <c r="C6" s="577"/>
      <c r="D6" s="578"/>
      <c r="E6" s="573"/>
      <c r="F6" s="573"/>
      <c r="G6" s="564"/>
      <c r="H6" s="52" t="s">
        <v>87</v>
      </c>
      <c r="I6" s="52" t="s">
        <v>88</v>
      </c>
      <c r="J6" s="52" t="s">
        <v>87</v>
      </c>
      <c r="K6" s="52" t="s">
        <v>88</v>
      </c>
      <c r="L6" s="52" t="s">
        <v>87</v>
      </c>
      <c r="M6" s="52" t="s">
        <v>88</v>
      </c>
      <c r="N6" s="52" t="s">
        <v>87</v>
      </c>
      <c r="O6" s="52" t="s">
        <v>88</v>
      </c>
      <c r="P6" s="52" t="s">
        <v>87</v>
      </c>
      <c r="Q6" s="52" t="s">
        <v>88</v>
      </c>
      <c r="R6" s="52" t="s">
        <v>87</v>
      </c>
      <c r="S6" s="52" t="s">
        <v>88</v>
      </c>
      <c r="T6" s="52" t="s">
        <v>87</v>
      </c>
      <c r="U6" s="52" t="s">
        <v>88</v>
      </c>
      <c r="V6" s="52" t="s">
        <v>87</v>
      </c>
      <c r="W6" s="52" t="s">
        <v>88</v>
      </c>
      <c r="X6" s="52" t="s">
        <v>87</v>
      </c>
      <c r="Y6" s="52" t="s">
        <v>88</v>
      </c>
      <c r="Z6" s="52" t="s">
        <v>87</v>
      </c>
      <c r="AA6" s="52" t="s">
        <v>88</v>
      </c>
      <c r="AB6" s="52" t="s">
        <v>87</v>
      </c>
      <c r="AC6" s="52" t="s">
        <v>88</v>
      </c>
      <c r="AD6" s="52" t="s">
        <v>87</v>
      </c>
      <c r="AE6" s="52" t="s">
        <v>88</v>
      </c>
      <c r="AF6" s="52" t="s">
        <v>87</v>
      </c>
      <c r="AG6" s="52" t="s">
        <v>88</v>
      </c>
      <c r="AH6" s="52" t="s">
        <v>87</v>
      </c>
      <c r="AI6" s="52" t="s">
        <v>88</v>
      </c>
      <c r="AJ6" s="52" t="s">
        <v>87</v>
      </c>
      <c r="AK6" s="52" t="s">
        <v>88</v>
      </c>
      <c r="AL6" s="52" t="s">
        <v>87</v>
      </c>
      <c r="AM6" s="52" t="s">
        <v>88</v>
      </c>
      <c r="AN6" s="52" t="s">
        <v>87</v>
      </c>
      <c r="AO6" s="52" t="s">
        <v>88</v>
      </c>
      <c r="AP6" s="52" t="s">
        <v>87</v>
      </c>
      <c r="AQ6" s="52" t="s">
        <v>88</v>
      </c>
      <c r="AR6" s="52" t="s">
        <v>87</v>
      </c>
      <c r="AS6" s="52" t="s">
        <v>88</v>
      </c>
      <c r="AT6" s="52" t="s">
        <v>87</v>
      </c>
      <c r="AU6" s="52" t="s">
        <v>88</v>
      </c>
      <c r="AV6" s="52" t="s">
        <v>87</v>
      </c>
      <c r="AW6" s="52" t="s">
        <v>88</v>
      </c>
      <c r="AX6" s="52" t="s">
        <v>87</v>
      </c>
      <c r="AY6" s="52" t="s">
        <v>88</v>
      </c>
      <c r="AZ6" s="52" t="s">
        <v>87</v>
      </c>
      <c r="BA6" s="52" t="s">
        <v>88</v>
      </c>
      <c r="BB6" s="52" t="s">
        <v>87</v>
      </c>
      <c r="BC6" s="52" t="s">
        <v>88</v>
      </c>
      <c r="BD6" s="52" t="s">
        <v>87</v>
      </c>
      <c r="BE6" s="52" t="s">
        <v>88</v>
      </c>
      <c r="BF6" s="52" t="s">
        <v>87</v>
      </c>
      <c r="BG6" s="52" t="s">
        <v>88</v>
      </c>
      <c r="BH6" s="52" t="s">
        <v>87</v>
      </c>
      <c r="BI6" s="52" t="s">
        <v>88</v>
      </c>
      <c r="BJ6" s="52" t="s">
        <v>87</v>
      </c>
      <c r="BK6" s="52" t="s">
        <v>88</v>
      </c>
      <c r="BL6" s="52" t="s">
        <v>87</v>
      </c>
      <c r="BM6" s="52" t="s">
        <v>88</v>
      </c>
      <c r="BN6" s="52" t="s">
        <v>87</v>
      </c>
      <c r="BO6" s="52" t="s">
        <v>88</v>
      </c>
      <c r="BP6" s="52" t="s">
        <v>87</v>
      </c>
      <c r="BQ6" s="52" t="s">
        <v>88</v>
      </c>
      <c r="BR6" s="52" t="s">
        <v>87</v>
      </c>
      <c r="BS6" s="52" t="s">
        <v>88</v>
      </c>
      <c r="BT6" s="52" t="s">
        <v>87</v>
      </c>
      <c r="BU6" s="52" t="s">
        <v>88</v>
      </c>
      <c r="BV6" s="52" t="s">
        <v>87</v>
      </c>
      <c r="BW6" s="52" t="s">
        <v>88</v>
      </c>
    </row>
    <row r="7" spans="1:75" s="56" customFormat="1" ht="47.25" customHeight="1">
      <c r="A7" s="53">
        <v>1</v>
      </c>
      <c r="B7" s="54">
        <v>2</v>
      </c>
      <c r="C7" s="54">
        <v>3</v>
      </c>
      <c r="D7" s="54">
        <v>4</v>
      </c>
      <c r="E7" s="54">
        <v>5</v>
      </c>
      <c r="F7" s="55">
        <v>6</v>
      </c>
      <c r="G7" s="55">
        <v>7</v>
      </c>
      <c r="H7" s="54">
        <v>8</v>
      </c>
      <c r="I7" s="55">
        <v>9</v>
      </c>
      <c r="J7" s="54">
        <v>10</v>
      </c>
      <c r="K7" s="55">
        <v>11</v>
      </c>
      <c r="L7" s="54">
        <v>12</v>
      </c>
      <c r="M7" s="55">
        <v>13</v>
      </c>
      <c r="N7" s="54">
        <v>14</v>
      </c>
      <c r="O7" s="55">
        <v>15</v>
      </c>
      <c r="P7" s="54">
        <v>16</v>
      </c>
      <c r="Q7" s="55">
        <v>17</v>
      </c>
      <c r="R7" s="54">
        <v>18</v>
      </c>
      <c r="S7" s="55">
        <v>19</v>
      </c>
      <c r="T7" s="54">
        <v>20</v>
      </c>
      <c r="U7" s="55">
        <v>21</v>
      </c>
      <c r="V7" s="53">
        <v>22</v>
      </c>
      <c r="W7" s="280">
        <v>23</v>
      </c>
      <c r="X7" s="53">
        <v>24</v>
      </c>
      <c r="Y7" s="280">
        <v>25</v>
      </c>
      <c r="Z7" s="53">
        <v>26</v>
      </c>
      <c r="AA7" s="280">
        <v>27</v>
      </c>
      <c r="AB7" s="53">
        <v>28</v>
      </c>
      <c r="AC7" s="280">
        <v>29</v>
      </c>
      <c r="AD7" s="53">
        <v>30</v>
      </c>
      <c r="AE7" s="280">
        <v>31</v>
      </c>
      <c r="AF7" s="53">
        <v>32</v>
      </c>
      <c r="AG7" s="280">
        <v>33</v>
      </c>
      <c r="AH7" s="53">
        <v>34</v>
      </c>
      <c r="AI7" s="280">
        <v>35</v>
      </c>
      <c r="AJ7" s="53">
        <v>36</v>
      </c>
      <c r="AK7" s="280">
        <v>37</v>
      </c>
      <c r="AL7" s="280">
        <v>38</v>
      </c>
      <c r="AM7" s="280">
        <v>39</v>
      </c>
      <c r="AN7" s="53">
        <v>40</v>
      </c>
      <c r="AO7" s="280">
        <v>41</v>
      </c>
      <c r="AP7" s="53">
        <v>42</v>
      </c>
      <c r="AQ7" s="280">
        <v>43</v>
      </c>
      <c r="AR7" s="53">
        <v>44</v>
      </c>
      <c r="AS7" s="280">
        <v>45</v>
      </c>
      <c r="AT7" s="53">
        <v>46</v>
      </c>
      <c r="AU7" s="280">
        <v>47</v>
      </c>
      <c r="AV7" s="53">
        <v>48</v>
      </c>
      <c r="AW7" s="280">
        <v>49</v>
      </c>
      <c r="AX7" s="53">
        <v>50</v>
      </c>
      <c r="AY7" s="280">
        <v>51</v>
      </c>
      <c r="AZ7" s="53">
        <v>52</v>
      </c>
      <c r="BA7" s="280">
        <v>53</v>
      </c>
      <c r="BB7" s="53">
        <v>54</v>
      </c>
      <c r="BC7" s="280">
        <v>55</v>
      </c>
      <c r="BD7" s="53">
        <v>56</v>
      </c>
      <c r="BE7" s="280">
        <v>57</v>
      </c>
      <c r="BF7" s="53">
        <v>58</v>
      </c>
      <c r="BG7" s="280">
        <v>59</v>
      </c>
      <c r="BH7" s="53">
        <v>60</v>
      </c>
      <c r="BI7" s="280">
        <v>61</v>
      </c>
      <c r="BJ7" s="53">
        <v>62</v>
      </c>
      <c r="BK7" s="280">
        <v>63</v>
      </c>
      <c r="BL7" s="53">
        <v>64</v>
      </c>
      <c r="BM7" s="280">
        <v>65</v>
      </c>
      <c r="BN7" s="53">
        <v>66</v>
      </c>
      <c r="BO7" s="280">
        <v>67</v>
      </c>
      <c r="BP7" s="53">
        <v>68</v>
      </c>
      <c r="BQ7" s="280">
        <v>69</v>
      </c>
      <c r="BR7" s="53">
        <v>70</v>
      </c>
      <c r="BS7" s="280">
        <v>71</v>
      </c>
      <c r="BT7" s="53">
        <v>72</v>
      </c>
      <c r="BU7" s="280">
        <v>73</v>
      </c>
      <c r="BV7" s="53">
        <v>74</v>
      </c>
      <c r="BW7" s="280">
        <v>75</v>
      </c>
    </row>
    <row r="8" spans="1:75" s="59" customFormat="1" ht="71.25" customHeight="1">
      <c r="A8" s="270" t="s">
        <v>7</v>
      </c>
      <c r="B8" s="270" t="s">
        <v>268</v>
      </c>
      <c r="C8" s="362"/>
      <c r="D8" s="363" t="s">
        <v>24</v>
      </c>
      <c r="E8" s="363"/>
      <c r="F8" s="364"/>
      <c r="G8" s="364"/>
      <c r="H8" s="364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6"/>
      <c r="W8" s="366"/>
      <c r="X8" s="366"/>
      <c r="Y8" s="366"/>
      <c r="Z8" s="366"/>
      <c r="AA8" s="366"/>
      <c r="AB8" s="366"/>
      <c r="AC8" s="366"/>
      <c r="AD8" s="366"/>
      <c r="AE8" s="366"/>
      <c r="AF8" s="366"/>
      <c r="AG8" s="366"/>
      <c r="AH8" s="366"/>
      <c r="AI8" s="366"/>
      <c r="AJ8" s="366"/>
      <c r="AK8" s="366"/>
      <c r="AL8" s="366"/>
      <c r="AM8" s="366"/>
      <c r="AN8" s="366"/>
      <c r="AO8" s="366"/>
      <c r="AP8" s="366"/>
      <c r="AQ8" s="366"/>
      <c r="AR8" s="366"/>
      <c r="AS8" s="366"/>
      <c r="AT8" s="366"/>
      <c r="AU8" s="366"/>
      <c r="AV8" s="366"/>
      <c r="AW8" s="366"/>
      <c r="AX8" s="366"/>
      <c r="AY8" s="366"/>
      <c r="AZ8" s="366"/>
      <c r="BA8" s="366"/>
      <c r="BB8" s="366"/>
      <c r="BC8" s="366"/>
      <c r="BD8" s="366"/>
      <c r="BE8" s="366"/>
      <c r="BF8" s="366"/>
      <c r="BG8" s="366"/>
      <c r="BH8" s="366"/>
      <c r="BI8" s="366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</row>
    <row r="9" spans="1:75" s="59" customFormat="1" ht="117.75" customHeight="1">
      <c r="A9" s="367" t="s">
        <v>11</v>
      </c>
      <c r="B9" s="367" t="s">
        <v>166</v>
      </c>
      <c r="C9" s="368"/>
      <c r="D9" s="359" t="s">
        <v>6</v>
      </c>
      <c r="E9" s="358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360"/>
      <c r="S9" s="360"/>
      <c r="T9" s="360"/>
      <c r="U9" s="360"/>
      <c r="V9" s="361"/>
      <c r="W9" s="361"/>
      <c r="X9" s="361"/>
      <c r="Y9" s="361"/>
      <c r="Z9" s="361"/>
      <c r="AA9" s="361"/>
      <c r="AB9" s="361"/>
      <c r="AC9" s="361"/>
      <c r="AD9" s="361"/>
      <c r="AE9" s="361"/>
      <c r="AF9" s="361"/>
      <c r="AG9" s="361"/>
      <c r="AH9" s="361"/>
      <c r="AI9" s="361"/>
      <c r="AJ9" s="361"/>
      <c r="AK9" s="361"/>
      <c r="AL9" s="361"/>
      <c r="AM9" s="361"/>
      <c r="AN9" s="361"/>
      <c r="AO9" s="361"/>
      <c r="AP9" s="361"/>
      <c r="AQ9" s="361"/>
      <c r="AR9" s="361"/>
      <c r="AS9" s="361"/>
      <c r="AT9" s="361"/>
      <c r="AU9" s="361"/>
      <c r="AV9" s="361"/>
      <c r="AW9" s="361"/>
      <c r="AX9" s="361"/>
      <c r="AY9" s="361"/>
      <c r="AZ9" s="361"/>
      <c r="BA9" s="361"/>
      <c r="BB9" s="361"/>
      <c r="BC9" s="361"/>
      <c r="BD9" s="361"/>
      <c r="BE9" s="361"/>
      <c r="BF9" s="361"/>
      <c r="BG9" s="361"/>
      <c r="BH9" s="361"/>
      <c r="BI9" s="361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</row>
    <row r="10" spans="1:75" s="59" customFormat="1" ht="70.5" customHeight="1">
      <c r="A10" s="229" t="s">
        <v>139</v>
      </c>
      <c r="B10" s="302" t="s">
        <v>113</v>
      </c>
      <c r="C10" s="370"/>
      <c r="D10" s="353" t="s">
        <v>6</v>
      </c>
      <c r="E10" s="352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356"/>
      <c r="AJ10" s="356"/>
      <c r="AK10" s="356"/>
      <c r="AL10" s="356"/>
      <c r="AM10" s="356"/>
      <c r="AN10" s="356"/>
      <c r="AO10" s="356"/>
      <c r="AP10" s="356"/>
      <c r="AQ10" s="356"/>
      <c r="AR10" s="356"/>
      <c r="AS10" s="356"/>
      <c r="AT10" s="356"/>
      <c r="AU10" s="356"/>
      <c r="AV10" s="356"/>
      <c r="AW10" s="356"/>
      <c r="AX10" s="356"/>
      <c r="AY10" s="356"/>
      <c r="AZ10" s="356"/>
      <c r="BA10" s="356"/>
      <c r="BB10" s="356"/>
      <c r="BC10" s="356"/>
      <c r="BD10" s="356"/>
      <c r="BE10" s="356"/>
      <c r="BF10" s="356"/>
      <c r="BG10" s="356"/>
      <c r="BH10" s="356"/>
      <c r="BI10" s="356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</row>
    <row r="11" spans="1:75" s="59" customFormat="1" ht="36">
      <c r="A11" s="567" t="s">
        <v>282</v>
      </c>
      <c r="B11" s="567" t="s">
        <v>283</v>
      </c>
      <c r="C11" s="574"/>
      <c r="D11" s="44" t="s">
        <v>1</v>
      </c>
      <c r="E11" s="64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</row>
    <row r="12" spans="1:75" s="59" customFormat="1" ht="36">
      <c r="A12" s="568"/>
      <c r="B12" s="568"/>
      <c r="C12" s="575"/>
      <c r="D12" s="44" t="s">
        <v>89</v>
      </c>
      <c r="E12" s="64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</row>
    <row r="13" spans="1:75" s="59" customFormat="1" ht="36">
      <c r="A13" s="568"/>
      <c r="B13" s="568"/>
      <c r="C13" s="575"/>
      <c r="D13" s="44" t="s">
        <v>63</v>
      </c>
      <c r="E13" s="64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</row>
    <row r="14" spans="1:75" s="59" customFormat="1" ht="63" customHeight="1">
      <c r="A14" s="568"/>
      <c r="B14" s="568"/>
      <c r="C14" s="578"/>
      <c r="D14" s="44" t="s">
        <v>63</v>
      </c>
      <c r="E14" s="64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</row>
    <row r="15" spans="1:75" s="59" customFormat="1" ht="35.25" customHeight="1">
      <c r="A15" s="585" t="s">
        <v>285</v>
      </c>
      <c r="B15" s="585" t="s">
        <v>417</v>
      </c>
      <c r="C15" s="584"/>
      <c r="D15" s="44" t="s">
        <v>1</v>
      </c>
      <c r="E15" s="44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</row>
    <row r="16" spans="1:75" s="59" customFormat="1" ht="72" customHeight="1">
      <c r="A16" s="585"/>
      <c r="B16" s="585"/>
      <c r="C16" s="584"/>
      <c r="D16" s="44" t="s">
        <v>89</v>
      </c>
      <c r="E16" s="44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</row>
    <row r="17" spans="1:75" s="59" customFormat="1" ht="52.5" customHeight="1">
      <c r="A17" s="585"/>
      <c r="B17" s="585"/>
      <c r="C17" s="584"/>
      <c r="D17" s="44" t="s">
        <v>63</v>
      </c>
      <c r="E17" s="44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</row>
    <row r="18" spans="1:75" s="59" customFormat="1" ht="52.5" customHeight="1">
      <c r="A18" s="585"/>
      <c r="B18" s="585"/>
      <c r="C18" s="584"/>
      <c r="D18" s="44" t="s">
        <v>63</v>
      </c>
      <c r="E18" s="44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</row>
    <row r="19" spans="1:75" s="59" customFormat="1" ht="45" customHeight="1">
      <c r="A19" s="567" t="s">
        <v>332</v>
      </c>
      <c r="B19" s="585" t="s">
        <v>164</v>
      </c>
      <c r="C19" s="574"/>
      <c r="D19" s="44" t="s">
        <v>1</v>
      </c>
      <c r="E19" s="44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</row>
    <row r="20" spans="1:75" s="59" customFormat="1" ht="45" customHeight="1">
      <c r="A20" s="568"/>
      <c r="B20" s="585"/>
      <c r="C20" s="575"/>
      <c r="D20" s="44" t="s">
        <v>89</v>
      </c>
      <c r="E20" s="44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</row>
    <row r="21" spans="1:75" s="59" customFormat="1" ht="45" customHeight="1">
      <c r="A21" s="568"/>
      <c r="B21" s="585"/>
      <c r="C21" s="575"/>
      <c r="D21" s="44" t="s">
        <v>63</v>
      </c>
      <c r="E21" s="44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</row>
    <row r="22" spans="1:75" s="59" customFormat="1" ht="45" customHeight="1">
      <c r="A22" s="583"/>
      <c r="B22" s="585"/>
      <c r="C22" s="578"/>
      <c r="D22" s="44" t="s">
        <v>63</v>
      </c>
      <c r="E22" s="44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</row>
    <row r="23" spans="1:75" s="59" customFormat="1" ht="102">
      <c r="A23" s="302" t="s">
        <v>140</v>
      </c>
      <c r="B23" s="302" t="s">
        <v>287</v>
      </c>
      <c r="C23" s="372"/>
      <c r="D23" s="353" t="s">
        <v>6</v>
      </c>
      <c r="E23" s="352"/>
      <c r="F23" s="355"/>
      <c r="G23" s="355"/>
      <c r="H23" s="355"/>
      <c r="I23" s="355"/>
      <c r="J23" s="355"/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/>
      <c r="V23" s="356"/>
      <c r="W23" s="356"/>
      <c r="X23" s="356"/>
      <c r="Y23" s="356"/>
      <c r="Z23" s="356"/>
      <c r="AA23" s="356"/>
      <c r="AB23" s="356"/>
      <c r="AC23" s="356"/>
      <c r="AD23" s="356"/>
      <c r="AE23" s="356"/>
      <c r="AF23" s="356"/>
      <c r="AG23" s="356"/>
      <c r="AH23" s="356"/>
      <c r="AI23" s="356"/>
      <c r="AJ23" s="356"/>
      <c r="AK23" s="356"/>
      <c r="AL23" s="356"/>
      <c r="AM23" s="356"/>
      <c r="AN23" s="356"/>
      <c r="AO23" s="356"/>
      <c r="AP23" s="356"/>
      <c r="AQ23" s="356"/>
      <c r="AR23" s="356"/>
      <c r="AS23" s="356"/>
      <c r="AT23" s="356"/>
      <c r="AU23" s="356"/>
      <c r="AV23" s="356"/>
      <c r="AW23" s="356"/>
      <c r="AX23" s="356"/>
      <c r="AY23" s="356"/>
      <c r="AZ23" s="356"/>
      <c r="BA23" s="356"/>
      <c r="BB23" s="356"/>
      <c r="BC23" s="356"/>
      <c r="BD23" s="356"/>
      <c r="BE23" s="356"/>
      <c r="BF23" s="356"/>
      <c r="BG23" s="356"/>
      <c r="BH23" s="356"/>
      <c r="BI23" s="356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</row>
    <row r="24" spans="1:75" s="59" customFormat="1" ht="36">
      <c r="A24" s="585" t="s">
        <v>288</v>
      </c>
      <c r="B24" s="585" t="s">
        <v>289</v>
      </c>
      <c r="C24" s="585"/>
      <c r="D24" s="44" t="s">
        <v>1</v>
      </c>
      <c r="E24" s="44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</row>
    <row r="25" spans="1:75" s="59" customFormat="1" ht="36">
      <c r="A25" s="585"/>
      <c r="B25" s="585"/>
      <c r="C25" s="585"/>
      <c r="D25" s="44" t="s">
        <v>89</v>
      </c>
      <c r="E25" s="44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</row>
    <row r="26" spans="1:75" s="59" customFormat="1" ht="36">
      <c r="A26" s="585"/>
      <c r="B26" s="585"/>
      <c r="C26" s="585"/>
      <c r="D26" s="44" t="s">
        <v>63</v>
      </c>
      <c r="E26" s="44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</row>
    <row r="27" spans="1:75" s="59" customFormat="1" ht="36">
      <c r="A27" s="585"/>
      <c r="B27" s="585"/>
      <c r="C27" s="585"/>
      <c r="D27" s="44" t="s">
        <v>63</v>
      </c>
      <c r="E27" s="44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</row>
    <row r="28" spans="1:75" s="59" customFormat="1" ht="42" customHeight="1">
      <c r="A28" s="585" t="s">
        <v>22</v>
      </c>
      <c r="B28" s="585" t="s">
        <v>292</v>
      </c>
      <c r="C28" s="586"/>
      <c r="D28" s="44" t="s">
        <v>1</v>
      </c>
      <c r="E28" s="44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</row>
    <row r="29" spans="1:75" s="59" customFormat="1" ht="38.25" customHeight="1">
      <c r="A29" s="585"/>
      <c r="B29" s="585"/>
      <c r="C29" s="586"/>
      <c r="D29" s="44" t="s">
        <v>89</v>
      </c>
      <c r="E29" s="44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</row>
    <row r="30" spans="1:75" s="59" customFormat="1" ht="38.25" customHeight="1">
      <c r="A30" s="585"/>
      <c r="B30" s="585"/>
      <c r="C30" s="586"/>
      <c r="D30" s="44" t="s">
        <v>63</v>
      </c>
      <c r="E30" s="44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</row>
    <row r="31" spans="1:75" s="59" customFormat="1" ht="38.25" customHeight="1">
      <c r="A31" s="585"/>
      <c r="B31" s="585"/>
      <c r="C31" s="586"/>
      <c r="D31" s="44" t="s">
        <v>63</v>
      </c>
      <c r="E31" s="44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</row>
    <row r="32" spans="1:75" s="59" customFormat="1" ht="36">
      <c r="A32" s="567" t="s">
        <v>121</v>
      </c>
      <c r="B32" s="567" t="s">
        <v>294</v>
      </c>
      <c r="C32" s="567"/>
      <c r="D32" s="44" t="s">
        <v>1</v>
      </c>
      <c r="E32" s="44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</row>
    <row r="33" spans="1:75" s="59" customFormat="1" ht="36">
      <c r="A33" s="568"/>
      <c r="B33" s="568"/>
      <c r="C33" s="568"/>
      <c r="D33" s="44" t="s">
        <v>89</v>
      </c>
      <c r="E33" s="44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</row>
    <row r="34" spans="1:75" s="59" customFormat="1" ht="36">
      <c r="A34" s="568"/>
      <c r="B34" s="568"/>
      <c r="C34" s="568"/>
      <c r="D34" s="44" t="s">
        <v>63</v>
      </c>
      <c r="E34" s="44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</row>
    <row r="35" spans="1:75" s="59" customFormat="1" ht="36">
      <c r="A35" s="583"/>
      <c r="B35" s="583"/>
      <c r="C35" s="583"/>
      <c r="D35" s="44" t="s">
        <v>63</v>
      </c>
      <c r="E35" s="44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</row>
    <row r="36" spans="1:75" s="59" customFormat="1" ht="36">
      <c r="A36" s="567" t="s">
        <v>123</v>
      </c>
      <c r="B36" s="567" t="s">
        <v>296</v>
      </c>
      <c r="C36" s="584"/>
      <c r="D36" s="44" t="s">
        <v>1</v>
      </c>
      <c r="E36" s="44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</row>
    <row r="37" spans="1:75" s="59" customFormat="1" ht="36">
      <c r="A37" s="568"/>
      <c r="B37" s="568"/>
      <c r="C37" s="584"/>
      <c r="D37" s="44" t="s">
        <v>89</v>
      </c>
      <c r="E37" s="44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</row>
    <row r="38" spans="1:75" s="59" customFormat="1" ht="36">
      <c r="A38" s="568"/>
      <c r="B38" s="568"/>
      <c r="C38" s="584"/>
      <c r="D38" s="44" t="s">
        <v>63</v>
      </c>
      <c r="E38" s="44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</row>
    <row r="39" spans="1:75" s="59" customFormat="1" ht="36">
      <c r="A39" s="583"/>
      <c r="B39" s="583"/>
      <c r="C39" s="584"/>
      <c r="D39" s="44" t="s">
        <v>63</v>
      </c>
      <c r="E39" s="44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</row>
    <row r="40" spans="1:75" s="59" customFormat="1" ht="70.5" customHeight="1">
      <c r="A40" s="230" t="s">
        <v>297</v>
      </c>
      <c r="B40" s="230" t="s">
        <v>126</v>
      </c>
      <c r="C40" s="63"/>
      <c r="D40" s="57" t="s">
        <v>6</v>
      </c>
      <c r="E40" s="44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</row>
    <row r="41" spans="1:75" s="59" customFormat="1" ht="36">
      <c r="A41" s="588" t="s">
        <v>127</v>
      </c>
      <c r="B41" s="588" t="s">
        <v>299</v>
      </c>
      <c r="C41" s="584"/>
      <c r="D41" s="44" t="s">
        <v>1</v>
      </c>
      <c r="E41" s="44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</row>
    <row r="42" spans="1:75" s="59" customFormat="1" ht="36">
      <c r="A42" s="589"/>
      <c r="B42" s="589"/>
      <c r="C42" s="584"/>
      <c r="D42" s="44" t="s">
        <v>89</v>
      </c>
      <c r="E42" s="44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</row>
    <row r="43" spans="1:75" s="59" customFormat="1" ht="36">
      <c r="A43" s="589"/>
      <c r="B43" s="589"/>
      <c r="C43" s="584"/>
      <c r="D43" s="44" t="s">
        <v>63</v>
      </c>
      <c r="E43" s="44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</row>
    <row r="44" spans="1:75" s="59" customFormat="1" ht="36">
      <c r="A44" s="590"/>
      <c r="B44" s="590"/>
      <c r="C44" s="584"/>
      <c r="D44" s="44" t="s">
        <v>63</v>
      </c>
      <c r="E44" s="44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</row>
    <row r="45" spans="1:75" s="59" customFormat="1" ht="36">
      <c r="A45" s="588" t="s">
        <v>146</v>
      </c>
      <c r="B45" s="591" t="s">
        <v>302</v>
      </c>
      <c r="C45" s="584"/>
      <c r="D45" s="44" t="s">
        <v>1</v>
      </c>
      <c r="E45" s="44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</row>
    <row r="46" spans="1:75" s="59" customFormat="1" ht="36">
      <c r="A46" s="589"/>
      <c r="B46" s="592"/>
      <c r="C46" s="584"/>
      <c r="D46" s="44" t="s">
        <v>89</v>
      </c>
      <c r="E46" s="44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</row>
    <row r="47" spans="1:75" s="59" customFormat="1" ht="36">
      <c r="A47" s="589"/>
      <c r="B47" s="592"/>
      <c r="C47" s="584"/>
      <c r="D47" s="44" t="s">
        <v>63</v>
      </c>
      <c r="E47" s="44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</row>
    <row r="48" spans="1:75" s="59" customFormat="1" ht="36">
      <c r="A48" s="590"/>
      <c r="B48" s="593"/>
      <c r="C48" s="584"/>
      <c r="D48" s="44" t="s">
        <v>63</v>
      </c>
      <c r="E48" s="44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</row>
    <row r="49" spans="1:75" s="59" customFormat="1" ht="216.75" customHeight="1">
      <c r="A49" s="302" t="s">
        <v>304</v>
      </c>
      <c r="B49" s="302" t="s">
        <v>132</v>
      </c>
      <c r="C49" s="373" t="s">
        <v>364</v>
      </c>
      <c r="D49" s="353" t="s">
        <v>6</v>
      </c>
      <c r="E49" s="374">
        <f>E50</f>
        <v>15680</v>
      </c>
      <c r="F49" s="374">
        <f>AM49+AS49+BG49+BI49</f>
        <v>15680</v>
      </c>
      <c r="G49" s="374">
        <f t="shared" ref="G49:BI49" si="0">G50</f>
        <v>0</v>
      </c>
      <c r="H49" s="374">
        <f t="shared" si="0"/>
        <v>0</v>
      </c>
      <c r="I49" s="374">
        <f t="shared" si="0"/>
        <v>0</v>
      </c>
      <c r="J49" s="374">
        <f t="shared" si="0"/>
        <v>0</v>
      </c>
      <c r="K49" s="374">
        <f t="shared" si="0"/>
        <v>0</v>
      </c>
      <c r="L49" s="374">
        <f t="shared" si="0"/>
        <v>0</v>
      </c>
      <c r="M49" s="374">
        <f t="shared" si="0"/>
        <v>0</v>
      </c>
      <c r="N49" s="374">
        <f t="shared" si="0"/>
        <v>0</v>
      </c>
      <c r="O49" s="374">
        <f t="shared" si="0"/>
        <v>0</v>
      </c>
      <c r="P49" s="374">
        <f t="shared" si="0"/>
        <v>0</v>
      </c>
      <c r="Q49" s="374">
        <f t="shared" si="0"/>
        <v>0</v>
      </c>
      <c r="R49" s="374">
        <f t="shared" si="0"/>
        <v>0</v>
      </c>
      <c r="S49" s="374">
        <f t="shared" si="0"/>
        <v>0</v>
      </c>
      <c r="T49" s="374">
        <f t="shared" si="0"/>
        <v>0</v>
      </c>
      <c r="U49" s="374">
        <f t="shared" si="0"/>
        <v>0</v>
      </c>
      <c r="V49" s="374">
        <f t="shared" si="0"/>
        <v>0</v>
      </c>
      <c r="W49" s="374">
        <f t="shared" si="0"/>
        <v>0</v>
      </c>
      <c r="X49" s="374">
        <f t="shared" si="0"/>
        <v>0</v>
      </c>
      <c r="Y49" s="374">
        <f t="shared" si="0"/>
        <v>0</v>
      </c>
      <c r="Z49" s="374">
        <f t="shared" si="0"/>
        <v>0</v>
      </c>
      <c r="AA49" s="374">
        <f t="shared" si="0"/>
        <v>0</v>
      </c>
      <c r="AB49" s="374">
        <f t="shared" si="0"/>
        <v>0</v>
      </c>
      <c r="AC49" s="374">
        <f t="shared" si="0"/>
        <v>0</v>
      </c>
      <c r="AD49" s="374">
        <f t="shared" si="0"/>
        <v>0</v>
      </c>
      <c r="AE49" s="374">
        <f t="shared" si="0"/>
        <v>0</v>
      </c>
      <c r="AF49" s="374">
        <f t="shared" si="0"/>
        <v>0</v>
      </c>
      <c r="AG49" s="374">
        <f t="shared" si="0"/>
        <v>0</v>
      </c>
      <c r="AH49" s="374">
        <f t="shared" si="0"/>
        <v>0</v>
      </c>
      <c r="AI49" s="374">
        <f t="shared" si="0"/>
        <v>0</v>
      </c>
      <c r="AJ49" s="374">
        <f t="shared" si="0"/>
        <v>0</v>
      </c>
      <c r="AK49" s="374">
        <f t="shared" si="0"/>
        <v>0</v>
      </c>
      <c r="AL49" s="374">
        <f t="shared" si="0"/>
        <v>1900</v>
      </c>
      <c r="AM49" s="374">
        <f t="shared" si="0"/>
        <v>1900</v>
      </c>
      <c r="AN49" s="374">
        <f t="shared" si="0"/>
        <v>0</v>
      </c>
      <c r="AO49" s="374">
        <f t="shared" si="0"/>
        <v>0</v>
      </c>
      <c r="AP49" s="374">
        <f t="shared" si="0"/>
        <v>0</v>
      </c>
      <c r="AQ49" s="374">
        <f t="shared" si="0"/>
        <v>0</v>
      </c>
      <c r="AR49" s="374">
        <f t="shared" si="0"/>
        <v>4553.7329900000004</v>
      </c>
      <c r="AS49" s="374">
        <f t="shared" si="0"/>
        <v>4553.7329900000004</v>
      </c>
      <c r="AT49" s="374">
        <f t="shared" si="0"/>
        <v>0</v>
      </c>
      <c r="AU49" s="374">
        <f t="shared" si="0"/>
        <v>0</v>
      </c>
      <c r="AV49" s="374">
        <f t="shared" si="0"/>
        <v>0</v>
      </c>
      <c r="AW49" s="374">
        <f t="shared" si="0"/>
        <v>0</v>
      </c>
      <c r="AX49" s="374">
        <f t="shared" si="0"/>
        <v>0</v>
      </c>
      <c r="AY49" s="374">
        <f t="shared" si="0"/>
        <v>0</v>
      </c>
      <c r="AZ49" s="374">
        <f t="shared" si="0"/>
        <v>0</v>
      </c>
      <c r="BA49" s="374">
        <f t="shared" si="0"/>
        <v>0</v>
      </c>
      <c r="BB49" s="374">
        <f t="shared" si="0"/>
        <v>0</v>
      </c>
      <c r="BC49" s="374">
        <f t="shared" si="0"/>
        <v>0</v>
      </c>
      <c r="BD49" s="374">
        <f t="shared" si="0"/>
        <v>0</v>
      </c>
      <c r="BE49" s="374">
        <f t="shared" si="0"/>
        <v>0</v>
      </c>
      <c r="BF49" s="374">
        <f t="shared" si="0"/>
        <v>5726.2677399999993</v>
      </c>
      <c r="BG49" s="374">
        <f t="shared" si="0"/>
        <v>5726.2677399999993</v>
      </c>
      <c r="BH49" s="374">
        <f t="shared" si="0"/>
        <v>3499.9992700000003</v>
      </c>
      <c r="BI49" s="374">
        <f t="shared" si="0"/>
        <v>3499.9992700000003</v>
      </c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</row>
    <row r="50" spans="1:75" s="59" customFormat="1" ht="36">
      <c r="A50" s="302"/>
      <c r="B50" s="302"/>
      <c r="C50" s="587"/>
      <c r="D50" s="352" t="s">
        <v>1</v>
      </c>
      <c r="E50" s="374">
        <f>E52+E53</f>
        <v>15680</v>
      </c>
      <c r="F50" s="374">
        <f t="shared" ref="F50:BI50" si="1">F52+F53</f>
        <v>15680</v>
      </c>
      <c r="G50" s="374">
        <f t="shared" si="1"/>
        <v>0</v>
      </c>
      <c r="H50" s="374">
        <f t="shared" si="1"/>
        <v>0</v>
      </c>
      <c r="I50" s="374">
        <f t="shared" si="1"/>
        <v>0</v>
      </c>
      <c r="J50" s="374">
        <f t="shared" si="1"/>
        <v>0</v>
      </c>
      <c r="K50" s="374">
        <f t="shared" si="1"/>
        <v>0</v>
      </c>
      <c r="L50" s="374">
        <f t="shared" si="1"/>
        <v>0</v>
      </c>
      <c r="M50" s="374">
        <f t="shared" si="1"/>
        <v>0</v>
      </c>
      <c r="N50" s="374">
        <f t="shared" si="1"/>
        <v>0</v>
      </c>
      <c r="O50" s="374">
        <f t="shared" si="1"/>
        <v>0</v>
      </c>
      <c r="P50" s="374">
        <f t="shared" si="1"/>
        <v>0</v>
      </c>
      <c r="Q50" s="374">
        <f t="shared" si="1"/>
        <v>0</v>
      </c>
      <c r="R50" s="374">
        <f t="shared" si="1"/>
        <v>0</v>
      </c>
      <c r="S50" s="374">
        <f t="shared" si="1"/>
        <v>0</v>
      </c>
      <c r="T50" s="374">
        <f t="shared" si="1"/>
        <v>0</v>
      </c>
      <c r="U50" s="374">
        <f t="shared" si="1"/>
        <v>0</v>
      </c>
      <c r="V50" s="374">
        <f t="shared" si="1"/>
        <v>0</v>
      </c>
      <c r="W50" s="374">
        <f t="shared" si="1"/>
        <v>0</v>
      </c>
      <c r="X50" s="374">
        <f t="shared" si="1"/>
        <v>0</v>
      </c>
      <c r="Y50" s="374">
        <f t="shared" si="1"/>
        <v>0</v>
      </c>
      <c r="Z50" s="374">
        <f t="shared" si="1"/>
        <v>0</v>
      </c>
      <c r="AA50" s="374">
        <f t="shared" si="1"/>
        <v>0</v>
      </c>
      <c r="AB50" s="374">
        <f t="shared" si="1"/>
        <v>0</v>
      </c>
      <c r="AC50" s="374">
        <f t="shared" si="1"/>
        <v>0</v>
      </c>
      <c r="AD50" s="374">
        <f t="shared" si="1"/>
        <v>0</v>
      </c>
      <c r="AE50" s="374">
        <f t="shared" si="1"/>
        <v>0</v>
      </c>
      <c r="AF50" s="374">
        <f t="shared" si="1"/>
        <v>0</v>
      </c>
      <c r="AG50" s="374">
        <f t="shared" si="1"/>
        <v>0</v>
      </c>
      <c r="AH50" s="374">
        <f t="shared" si="1"/>
        <v>0</v>
      </c>
      <c r="AI50" s="374">
        <f t="shared" si="1"/>
        <v>0</v>
      </c>
      <c r="AJ50" s="374">
        <f t="shared" si="1"/>
        <v>0</v>
      </c>
      <c r="AK50" s="374">
        <f t="shared" si="1"/>
        <v>0</v>
      </c>
      <c r="AL50" s="374">
        <f t="shared" si="1"/>
        <v>1900</v>
      </c>
      <c r="AM50" s="374">
        <f t="shared" si="1"/>
        <v>1900</v>
      </c>
      <c r="AN50" s="374">
        <f t="shared" si="1"/>
        <v>0</v>
      </c>
      <c r="AO50" s="374">
        <f t="shared" si="1"/>
        <v>0</v>
      </c>
      <c r="AP50" s="374">
        <f t="shared" si="1"/>
        <v>0</v>
      </c>
      <c r="AQ50" s="374">
        <f t="shared" si="1"/>
        <v>0</v>
      </c>
      <c r="AR50" s="374">
        <f t="shared" si="1"/>
        <v>4553.7329900000004</v>
      </c>
      <c r="AS50" s="374">
        <f t="shared" si="1"/>
        <v>4553.7329900000004</v>
      </c>
      <c r="AT50" s="374">
        <f t="shared" si="1"/>
        <v>0</v>
      </c>
      <c r="AU50" s="374">
        <f t="shared" si="1"/>
        <v>0</v>
      </c>
      <c r="AV50" s="374">
        <f t="shared" si="1"/>
        <v>0</v>
      </c>
      <c r="AW50" s="374">
        <f t="shared" si="1"/>
        <v>0</v>
      </c>
      <c r="AX50" s="374">
        <f t="shared" si="1"/>
        <v>0</v>
      </c>
      <c r="AY50" s="374">
        <f t="shared" si="1"/>
        <v>0</v>
      </c>
      <c r="AZ50" s="374">
        <f t="shared" si="1"/>
        <v>0</v>
      </c>
      <c r="BA50" s="374">
        <f t="shared" si="1"/>
        <v>0</v>
      </c>
      <c r="BB50" s="374">
        <f t="shared" si="1"/>
        <v>0</v>
      </c>
      <c r="BC50" s="374">
        <f t="shared" si="1"/>
        <v>0</v>
      </c>
      <c r="BD50" s="374">
        <f t="shared" si="1"/>
        <v>0</v>
      </c>
      <c r="BE50" s="374">
        <f t="shared" si="1"/>
        <v>0</v>
      </c>
      <c r="BF50" s="374">
        <f t="shared" si="1"/>
        <v>5726.2677399999993</v>
      </c>
      <c r="BG50" s="374">
        <f t="shared" si="1"/>
        <v>5726.2677399999993</v>
      </c>
      <c r="BH50" s="374">
        <f t="shared" si="1"/>
        <v>3499.9992700000003</v>
      </c>
      <c r="BI50" s="374">
        <f t="shared" si="1"/>
        <v>3499.9992700000003</v>
      </c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</row>
    <row r="51" spans="1:75" s="59" customFormat="1" ht="36">
      <c r="A51" s="302"/>
      <c r="B51" s="302"/>
      <c r="C51" s="587"/>
      <c r="D51" s="352" t="s">
        <v>89</v>
      </c>
      <c r="E51" s="352"/>
      <c r="F51" s="355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5"/>
      <c r="R51" s="355"/>
      <c r="S51" s="355"/>
      <c r="T51" s="355"/>
      <c r="U51" s="355"/>
      <c r="V51" s="356"/>
      <c r="W51" s="356"/>
      <c r="X51" s="356"/>
      <c r="Y51" s="356"/>
      <c r="Z51" s="356"/>
      <c r="AA51" s="356"/>
      <c r="AB51" s="356"/>
      <c r="AC51" s="356"/>
      <c r="AD51" s="356"/>
      <c r="AE51" s="356"/>
      <c r="AF51" s="356"/>
      <c r="AG51" s="356"/>
      <c r="AH51" s="356"/>
      <c r="AI51" s="356"/>
      <c r="AJ51" s="356"/>
      <c r="AK51" s="356"/>
      <c r="AL51" s="356"/>
      <c r="AM51" s="356"/>
      <c r="AN51" s="356"/>
      <c r="AO51" s="356"/>
      <c r="AP51" s="356"/>
      <c r="AQ51" s="356"/>
      <c r="AR51" s="356"/>
      <c r="AS51" s="356"/>
      <c r="AT51" s="356"/>
      <c r="AU51" s="356"/>
      <c r="AV51" s="356"/>
      <c r="AW51" s="356"/>
      <c r="AX51" s="356"/>
      <c r="AY51" s="356"/>
      <c r="AZ51" s="356"/>
      <c r="BA51" s="356"/>
      <c r="BB51" s="356"/>
      <c r="BC51" s="356"/>
      <c r="BD51" s="356"/>
      <c r="BE51" s="356"/>
      <c r="BF51" s="356"/>
      <c r="BG51" s="356"/>
      <c r="BH51" s="356"/>
      <c r="BI51" s="356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</row>
    <row r="52" spans="1:75" s="59" customFormat="1" ht="36">
      <c r="A52" s="302"/>
      <c r="B52" s="302"/>
      <c r="C52" s="587"/>
      <c r="D52" s="352" t="s">
        <v>275</v>
      </c>
      <c r="E52" s="374">
        <v>13680</v>
      </c>
      <c r="F52" s="374">
        <v>13680</v>
      </c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6"/>
      <c r="W52" s="356"/>
      <c r="X52" s="356"/>
      <c r="Y52" s="356"/>
      <c r="Z52" s="356"/>
      <c r="AA52" s="356"/>
      <c r="AB52" s="356"/>
      <c r="AC52" s="356"/>
      <c r="AD52" s="356"/>
      <c r="AE52" s="356"/>
      <c r="AF52" s="356"/>
      <c r="AG52" s="356"/>
      <c r="AH52" s="356"/>
      <c r="AI52" s="356"/>
      <c r="AJ52" s="356"/>
      <c r="AK52" s="356"/>
      <c r="AL52" s="374">
        <v>1657.6530600000001</v>
      </c>
      <c r="AM52" s="374">
        <v>1657.6530600000001</v>
      </c>
      <c r="AN52" s="374"/>
      <c r="AO52" s="374"/>
      <c r="AP52" s="374"/>
      <c r="AQ52" s="374"/>
      <c r="AR52" s="374">
        <v>3972.8996999999999</v>
      </c>
      <c r="AS52" s="374">
        <v>3972.8996999999999</v>
      </c>
      <c r="AT52" s="374"/>
      <c r="AU52" s="374"/>
      <c r="AV52" s="374"/>
      <c r="AW52" s="374"/>
      <c r="AX52" s="374"/>
      <c r="AY52" s="374"/>
      <c r="AZ52" s="374"/>
      <c r="BA52" s="374"/>
      <c r="BB52" s="374"/>
      <c r="BC52" s="374"/>
      <c r="BD52" s="374"/>
      <c r="BE52" s="374"/>
      <c r="BF52" s="374">
        <v>4995.8764499999997</v>
      </c>
      <c r="BG52" s="374">
        <v>4995.8764499999997</v>
      </c>
      <c r="BH52" s="374">
        <v>3053.5707900000002</v>
      </c>
      <c r="BI52" s="374">
        <v>3053.5707900000002</v>
      </c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</row>
    <row r="53" spans="1:75" s="59" customFormat="1" ht="36">
      <c r="A53" s="302"/>
      <c r="B53" s="302"/>
      <c r="C53" s="587"/>
      <c r="D53" s="352" t="s">
        <v>365</v>
      </c>
      <c r="E53" s="374">
        <v>2000</v>
      </c>
      <c r="F53" s="374">
        <v>2000</v>
      </c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6"/>
      <c r="W53" s="356"/>
      <c r="X53" s="356"/>
      <c r="Y53" s="356"/>
      <c r="Z53" s="356"/>
      <c r="AA53" s="356"/>
      <c r="AB53" s="356"/>
      <c r="AC53" s="356"/>
      <c r="AD53" s="356"/>
      <c r="AE53" s="356"/>
      <c r="AF53" s="356"/>
      <c r="AG53" s="356"/>
      <c r="AH53" s="356"/>
      <c r="AI53" s="356"/>
      <c r="AJ53" s="356"/>
      <c r="AK53" s="356"/>
      <c r="AL53" s="374">
        <v>242.34693999999999</v>
      </c>
      <c r="AM53" s="374">
        <v>242.34693999999999</v>
      </c>
      <c r="AN53" s="374"/>
      <c r="AO53" s="374"/>
      <c r="AP53" s="374"/>
      <c r="AQ53" s="374"/>
      <c r="AR53" s="374">
        <v>580.83329000000003</v>
      </c>
      <c r="AS53" s="374">
        <v>580.83329000000003</v>
      </c>
      <c r="AT53" s="374"/>
      <c r="AU53" s="374"/>
      <c r="AV53" s="374"/>
      <c r="AW53" s="374"/>
      <c r="AX53" s="374"/>
      <c r="AY53" s="374"/>
      <c r="AZ53" s="374"/>
      <c r="BA53" s="374"/>
      <c r="BB53" s="374"/>
      <c r="BC53" s="374"/>
      <c r="BD53" s="374"/>
      <c r="BE53" s="374"/>
      <c r="BF53" s="374">
        <v>730.39129000000003</v>
      </c>
      <c r="BG53" s="374">
        <v>730.39129000000003</v>
      </c>
      <c r="BH53" s="374">
        <v>446.42847999999998</v>
      </c>
      <c r="BI53" s="374">
        <v>446.42847999999998</v>
      </c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</row>
    <row r="54" spans="1:75" s="59" customFormat="1" ht="70.5" customHeight="1">
      <c r="A54" s="302" t="s">
        <v>228</v>
      </c>
      <c r="B54" s="302" t="s">
        <v>305</v>
      </c>
      <c r="C54" s="373"/>
      <c r="D54" s="353" t="s">
        <v>6</v>
      </c>
      <c r="E54" s="353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6"/>
      <c r="W54" s="356"/>
      <c r="X54" s="356"/>
      <c r="Y54" s="356"/>
      <c r="Z54" s="356"/>
      <c r="AA54" s="356"/>
      <c r="AB54" s="356"/>
      <c r="AC54" s="356"/>
      <c r="AD54" s="356"/>
      <c r="AE54" s="356"/>
      <c r="AF54" s="356"/>
      <c r="AG54" s="356"/>
      <c r="AH54" s="356"/>
      <c r="AI54" s="356"/>
      <c r="AJ54" s="356"/>
      <c r="AK54" s="356"/>
      <c r="AL54" s="356"/>
      <c r="AM54" s="356"/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6"/>
      <c r="BC54" s="356"/>
      <c r="BD54" s="356"/>
      <c r="BE54" s="356"/>
      <c r="BF54" s="356"/>
      <c r="BG54" s="356"/>
      <c r="BH54" s="356"/>
      <c r="BI54" s="356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</row>
    <row r="55" spans="1:75" s="50" customFormat="1" ht="69" customHeight="1">
      <c r="A55" s="302" t="s">
        <v>231</v>
      </c>
      <c r="B55" s="302" t="s">
        <v>307</v>
      </c>
      <c r="C55" s="375"/>
      <c r="D55" s="352" t="s">
        <v>89</v>
      </c>
      <c r="E55" s="352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376"/>
      <c r="AG55" s="376"/>
      <c r="AH55" s="376"/>
      <c r="AI55" s="376"/>
      <c r="AJ55" s="376"/>
      <c r="AK55" s="376"/>
      <c r="AL55" s="376"/>
      <c r="AM55" s="376"/>
      <c r="AN55" s="376"/>
      <c r="AO55" s="376"/>
      <c r="AP55" s="376"/>
      <c r="AQ55" s="376"/>
      <c r="AR55" s="376"/>
      <c r="AS55" s="376"/>
      <c r="AT55" s="376"/>
      <c r="AU55" s="376"/>
      <c r="AV55" s="376"/>
      <c r="AW55" s="376"/>
      <c r="AX55" s="376"/>
      <c r="AY55" s="376"/>
      <c r="AZ55" s="376"/>
      <c r="BA55" s="376"/>
      <c r="BB55" s="376"/>
      <c r="BC55" s="376"/>
      <c r="BD55" s="376"/>
      <c r="BE55" s="376"/>
      <c r="BF55" s="376"/>
      <c r="BG55" s="376"/>
      <c r="BH55" s="376"/>
      <c r="BI55" s="376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</row>
    <row r="56" spans="1:75" s="50" customFormat="1" ht="36">
      <c r="A56" s="369" t="s">
        <v>14</v>
      </c>
      <c r="B56" s="369" t="s">
        <v>138</v>
      </c>
      <c r="C56" s="371"/>
      <c r="D56" s="383" t="s">
        <v>6</v>
      </c>
      <c r="E56" s="384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6"/>
      <c r="W56" s="386"/>
      <c r="X56" s="386"/>
      <c r="Y56" s="386"/>
      <c r="Z56" s="386"/>
      <c r="AA56" s="386"/>
      <c r="AB56" s="386"/>
      <c r="AC56" s="386"/>
      <c r="AD56" s="386"/>
      <c r="AE56" s="386"/>
      <c r="AF56" s="386"/>
      <c r="AG56" s="386"/>
      <c r="AH56" s="386"/>
      <c r="AI56" s="386"/>
      <c r="AJ56" s="386"/>
      <c r="AK56" s="386"/>
      <c r="AL56" s="386"/>
      <c r="AM56" s="386"/>
      <c r="AN56" s="386"/>
      <c r="AO56" s="386"/>
      <c r="AP56" s="386"/>
      <c r="AQ56" s="386"/>
      <c r="AR56" s="386"/>
      <c r="AS56" s="386"/>
      <c r="AT56" s="386"/>
      <c r="AU56" s="386"/>
      <c r="AV56" s="386"/>
      <c r="AW56" s="386"/>
      <c r="AX56" s="386"/>
      <c r="AY56" s="386"/>
      <c r="AZ56" s="386"/>
      <c r="BA56" s="386"/>
      <c r="BB56" s="386"/>
      <c r="BC56" s="386"/>
      <c r="BD56" s="386"/>
      <c r="BE56" s="386"/>
      <c r="BF56" s="386"/>
      <c r="BG56" s="386"/>
      <c r="BH56" s="386"/>
      <c r="BI56" s="386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</row>
    <row r="57" spans="1:75" s="50" customFormat="1" ht="268.5" customHeight="1">
      <c r="A57" s="275" t="s">
        <v>139</v>
      </c>
      <c r="B57" s="276" t="s">
        <v>363</v>
      </c>
      <c r="C57" s="356"/>
      <c r="D57" s="353" t="s">
        <v>6</v>
      </c>
      <c r="E57" s="353"/>
      <c r="F57" s="354"/>
      <c r="G57" s="354"/>
      <c r="H57" s="354"/>
      <c r="I57" s="354"/>
      <c r="J57" s="354"/>
      <c r="K57" s="354"/>
      <c r="L57" s="354"/>
      <c r="M57" s="354"/>
      <c r="N57" s="354"/>
      <c r="O57" s="354"/>
      <c r="P57" s="354"/>
      <c r="Q57" s="354"/>
      <c r="R57" s="354"/>
      <c r="S57" s="354"/>
      <c r="T57" s="354"/>
      <c r="U57" s="354"/>
      <c r="V57" s="376"/>
      <c r="W57" s="376"/>
      <c r="X57" s="376"/>
      <c r="Y57" s="376"/>
      <c r="Z57" s="376"/>
      <c r="AA57" s="376"/>
      <c r="AB57" s="376"/>
      <c r="AC57" s="376"/>
      <c r="AD57" s="376"/>
      <c r="AE57" s="376"/>
      <c r="AF57" s="376"/>
      <c r="AG57" s="376"/>
      <c r="AH57" s="376"/>
      <c r="AI57" s="376"/>
      <c r="AJ57" s="376"/>
      <c r="AK57" s="376"/>
      <c r="AL57" s="376"/>
      <c r="AM57" s="376"/>
      <c r="AN57" s="376"/>
      <c r="AO57" s="376"/>
      <c r="AP57" s="376"/>
      <c r="AQ57" s="376"/>
      <c r="AR57" s="376"/>
      <c r="AS57" s="376"/>
      <c r="AT57" s="376"/>
      <c r="AU57" s="376"/>
      <c r="AV57" s="376"/>
      <c r="AW57" s="376"/>
      <c r="AX57" s="376"/>
      <c r="AY57" s="376"/>
      <c r="AZ57" s="376"/>
      <c r="BA57" s="376"/>
      <c r="BB57" s="376"/>
      <c r="BC57" s="376"/>
      <c r="BD57" s="376"/>
      <c r="BE57" s="376"/>
      <c r="BF57" s="376"/>
      <c r="BG57" s="376"/>
      <c r="BH57" s="376"/>
      <c r="BI57" s="376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</row>
    <row r="58" spans="1:75" ht="150" customHeight="1">
      <c r="A58" s="275" t="s">
        <v>140</v>
      </c>
      <c r="B58" s="277" t="s">
        <v>141</v>
      </c>
      <c r="C58" s="377"/>
      <c r="D58" s="353" t="s">
        <v>6</v>
      </c>
      <c r="E58" s="377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9"/>
      <c r="W58" s="379"/>
      <c r="X58" s="379"/>
      <c r="Y58" s="379"/>
      <c r="Z58" s="379"/>
      <c r="AA58" s="379"/>
      <c r="AB58" s="379"/>
      <c r="AC58" s="379"/>
      <c r="AD58" s="379"/>
      <c r="AE58" s="379"/>
      <c r="AF58" s="379"/>
      <c r="AG58" s="379"/>
      <c r="AH58" s="379"/>
      <c r="AI58" s="379"/>
      <c r="AJ58" s="379"/>
      <c r="AK58" s="379"/>
      <c r="AL58" s="379"/>
      <c r="AM58" s="379"/>
      <c r="AN58" s="379"/>
      <c r="AO58" s="379"/>
      <c r="AP58" s="379"/>
      <c r="AQ58" s="379"/>
      <c r="AR58" s="379"/>
      <c r="AS58" s="379"/>
      <c r="AT58" s="379"/>
      <c r="AU58" s="379"/>
      <c r="AV58" s="379"/>
      <c r="AW58" s="379"/>
      <c r="AX58" s="379"/>
      <c r="AY58" s="379"/>
      <c r="AZ58" s="379"/>
      <c r="BA58" s="379"/>
      <c r="BB58" s="379"/>
      <c r="BC58" s="379"/>
      <c r="BD58" s="379"/>
      <c r="BE58" s="379"/>
      <c r="BF58" s="379"/>
      <c r="BG58" s="379"/>
      <c r="BH58" s="379"/>
      <c r="BI58" s="3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</row>
    <row r="59" spans="1:75" ht="86.25" customHeight="1">
      <c r="A59" s="302" t="s">
        <v>297</v>
      </c>
      <c r="B59" s="278" t="s">
        <v>142</v>
      </c>
      <c r="C59" s="377"/>
      <c r="D59" s="353" t="s">
        <v>6</v>
      </c>
      <c r="E59" s="377"/>
      <c r="F59" s="378"/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  <c r="T59" s="378"/>
      <c r="U59" s="378"/>
      <c r="V59" s="379"/>
      <c r="W59" s="379"/>
      <c r="X59" s="379"/>
      <c r="Y59" s="379"/>
      <c r="Z59" s="379"/>
      <c r="AA59" s="379"/>
      <c r="AB59" s="379"/>
      <c r="AC59" s="379"/>
      <c r="AD59" s="379"/>
      <c r="AE59" s="379"/>
      <c r="AF59" s="379"/>
      <c r="AG59" s="379"/>
      <c r="AH59" s="379"/>
      <c r="AI59" s="379"/>
      <c r="AJ59" s="379"/>
      <c r="AK59" s="379"/>
      <c r="AL59" s="379"/>
      <c r="AM59" s="379"/>
      <c r="AN59" s="379"/>
      <c r="AO59" s="379"/>
      <c r="AP59" s="379"/>
      <c r="AQ59" s="379"/>
      <c r="AR59" s="379"/>
      <c r="AS59" s="379"/>
      <c r="AT59" s="379"/>
      <c r="AU59" s="379"/>
      <c r="AV59" s="379"/>
      <c r="AW59" s="379"/>
      <c r="AX59" s="379"/>
      <c r="AY59" s="379"/>
      <c r="AZ59" s="379"/>
      <c r="BA59" s="379"/>
      <c r="BB59" s="379"/>
      <c r="BC59" s="379"/>
      <c r="BD59" s="379"/>
      <c r="BE59" s="379"/>
      <c r="BF59" s="379"/>
      <c r="BG59" s="379"/>
      <c r="BH59" s="379"/>
      <c r="BI59" s="3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</row>
    <row r="60" spans="1:75" ht="36">
      <c r="A60" s="567" t="s">
        <v>144</v>
      </c>
      <c r="B60" s="567" t="s">
        <v>145</v>
      </c>
      <c r="C60" s="567"/>
      <c r="D60" s="44" t="s">
        <v>1</v>
      </c>
      <c r="E60" s="77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</row>
    <row r="61" spans="1:75" ht="36">
      <c r="A61" s="568"/>
      <c r="B61" s="568"/>
      <c r="C61" s="568"/>
      <c r="D61" s="44" t="s">
        <v>89</v>
      </c>
      <c r="E61" s="77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</row>
    <row r="62" spans="1:75" ht="36">
      <c r="A62" s="568"/>
      <c r="B62" s="568"/>
      <c r="C62" s="568"/>
      <c r="D62" s="44" t="s">
        <v>63</v>
      </c>
      <c r="E62" s="77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</row>
    <row r="63" spans="1:75" ht="36">
      <c r="A63" s="583"/>
      <c r="B63" s="583"/>
      <c r="C63" s="583"/>
      <c r="D63" s="44" t="s">
        <v>63</v>
      </c>
      <c r="E63" s="77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</row>
    <row r="64" spans="1:75" ht="36">
      <c r="A64" s="567" t="s">
        <v>146</v>
      </c>
      <c r="B64" s="567" t="s">
        <v>147</v>
      </c>
      <c r="C64" s="567"/>
      <c r="D64" s="44" t="s">
        <v>1</v>
      </c>
      <c r="E64" s="77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</row>
    <row r="65" spans="1:75" ht="36">
      <c r="A65" s="568"/>
      <c r="B65" s="568"/>
      <c r="C65" s="568"/>
      <c r="D65" s="44" t="s">
        <v>89</v>
      </c>
      <c r="E65" s="77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</row>
    <row r="66" spans="1:75" ht="36">
      <c r="A66" s="568"/>
      <c r="B66" s="568"/>
      <c r="C66" s="568"/>
      <c r="D66" s="44" t="s">
        <v>63</v>
      </c>
      <c r="E66" s="77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</row>
    <row r="67" spans="1:75" ht="36">
      <c r="A67" s="583"/>
      <c r="B67" s="583"/>
      <c r="C67" s="583"/>
      <c r="D67" s="44" t="s">
        <v>63</v>
      </c>
      <c r="E67" s="77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</row>
    <row r="68" spans="1:75" ht="36">
      <c r="A68" s="567" t="s">
        <v>148</v>
      </c>
      <c r="B68" s="567" t="s">
        <v>149</v>
      </c>
      <c r="C68" s="567"/>
      <c r="D68" s="44" t="s">
        <v>1</v>
      </c>
      <c r="E68" s="77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</row>
    <row r="69" spans="1:75" ht="36">
      <c r="A69" s="568"/>
      <c r="B69" s="568"/>
      <c r="C69" s="568"/>
      <c r="D69" s="44" t="s">
        <v>89</v>
      </c>
      <c r="E69" s="77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</row>
    <row r="70" spans="1:75" ht="36">
      <c r="A70" s="568"/>
      <c r="B70" s="568"/>
      <c r="C70" s="568"/>
      <c r="D70" s="44" t="s">
        <v>63</v>
      </c>
      <c r="E70" s="77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</row>
    <row r="71" spans="1:75" ht="36">
      <c r="A71" s="583"/>
      <c r="B71" s="583"/>
      <c r="C71" s="583"/>
      <c r="D71" s="44" t="s">
        <v>63</v>
      </c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</row>
    <row r="72" spans="1:75" ht="36">
      <c r="A72" s="567" t="s">
        <v>150</v>
      </c>
      <c r="B72" s="567" t="s">
        <v>151</v>
      </c>
      <c r="C72" s="567"/>
      <c r="D72" s="44" t="s">
        <v>1</v>
      </c>
      <c r="E72" s="77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</row>
    <row r="73" spans="1:75" ht="36">
      <c r="A73" s="568"/>
      <c r="B73" s="568"/>
      <c r="C73" s="568"/>
      <c r="D73" s="44" t="s">
        <v>89</v>
      </c>
      <c r="E73" s="77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</row>
    <row r="74" spans="1:75" ht="36">
      <c r="A74" s="568"/>
      <c r="B74" s="568"/>
      <c r="C74" s="568"/>
      <c r="D74" s="44" t="s">
        <v>63</v>
      </c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</row>
    <row r="75" spans="1:75" ht="36">
      <c r="A75" s="583"/>
      <c r="B75" s="583"/>
      <c r="C75" s="583"/>
      <c r="D75" s="44" t="s">
        <v>63</v>
      </c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</row>
    <row r="76" spans="1:75" ht="68">
      <c r="A76" s="275" t="s">
        <v>304</v>
      </c>
      <c r="B76" s="277" t="s">
        <v>152</v>
      </c>
      <c r="C76" s="377"/>
      <c r="D76" s="353" t="s">
        <v>6</v>
      </c>
      <c r="E76" s="377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9"/>
      <c r="W76" s="379"/>
      <c r="X76" s="379"/>
      <c r="Y76" s="379"/>
      <c r="Z76" s="379"/>
      <c r="AA76" s="379"/>
      <c r="AB76" s="379"/>
      <c r="AC76" s="379"/>
      <c r="AD76" s="379"/>
      <c r="AE76" s="379"/>
      <c r="AF76" s="379"/>
      <c r="AG76" s="379"/>
      <c r="AH76" s="379"/>
      <c r="AI76" s="379"/>
      <c r="AJ76" s="379"/>
      <c r="AK76" s="379"/>
      <c r="AL76" s="379"/>
      <c r="AM76" s="379"/>
      <c r="AN76" s="379"/>
      <c r="AO76" s="379"/>
      <c r="AP76" s="379"/>
      <c r="AQ76" s="379"/>
      <c r="AR76" s="379"/>
      <c r="AS76" s="379"/>
      <c r="AT76" s="379"/>
      <c r="AU76" s="379"/>
      <c r="AV76" s="379"/>
      <c r="AW76" s="379"/>
      <c r="AX76" s="379"/>
      <c r="AY76" s="379"/>
      <c r="AZ76" s="379"/>
      <c r="BA76" s="379"/>
      <c r="BB76" s="379"/>
      <c r="BC76" s="379"/>
      <c r="BD76" s="379"/>
      <c r="BE76" s="379"/>
      <c r="BF76" s="379"/>
      <c r="BG76" s="379"/>
      <c r="BH76" s="379"/>
      <c r="BI76" s="3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</row>
    <row r="77" spans="1:75" ht="96" customHeight="1">
      <c r="A77" s="567" t="s">
        <v>153</v>
      </c>
      <c r="B77" s="567" t="s">
        <v>154</v>
      </c>
      <c r="C77" s="567"/>
      <c r="D77" s="44" t="s">
        <v>1</v>
      </c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</row>
    <row r="78" spans="1:75" ht="96" customHeight="1">
      <c r="A78" s="568"/>
      <c r="B78" s="568"/>
      <c r="C78" s="568"/>
      <c r="D78" s="44" t="s">
        <v>89</v>
      </c>
      <c r="E78" s="77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</row>
    <row r="79" spans="1:75" ht="96" customHeight="1">
      <c r="A79" s="568"/>
      <c r="B79" s="568"/>
      <c r="C79" s="568"/>
      <c r="D79" s="44" t="s">
        <v>63</v>
      </c>
      <c r="E79" s="77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</row>
    <row r="80" spans="1:75" ht="96" customHeight="1">
      <c r="A80" s="583"/>
      <c r="B80" s="583"/>
      <c r="C80" s="583"/>
      <c r="D80" s="44" t="s">
        <v>63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</row>
    <row r="81" spans="1:75" ht="57.75" customHeight="1">
      <c r="A81" s="567" t="s">
        <v>155</v>
      </c>
      <c r="B81" s="567" t="s">
        <v>156</v>
      </c>
      <c r="C81" s="567"/>
      <c r="D81" s="44" t="s">
        <v>1</v>
      </c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</row>
    <row r="82" spans="1:75" ht="57.75" customHeight="1">
      <c r="A82" s="568"/>
      <c r="B82" s="568"/>
      <c r="C82" s="568"/>
      <c r="D82" s="44" t="s">
        <v>89</v>
      </c>
      <c r="E82" s="77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</row>
    <row r="83" spans="1:75" ht="57.75" customHeight="1">
      <c r="A83" s="568"/>
      <c r="B83" s="568"/>
      <c r="C83" s="568"/>
      <c r="D83" s="44" t="s">
        <v>63</v>
      </c>
      <c r="E83" s="77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</row>
    <row r="84" spans="1:75" ht="57.75" customHeight="1">
      <c r="A84" s="583"/>
      <c r="B84" s="583"/>
      <c r="C84" s="583"/>
      <c r="D84" s="44" t="s">
        <v>63</v>
      </c>
      <c r="E84" s="77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</row>
    <row r="85" spans="1:75" ht="35.25" customHeight="1">
      <c r="A85" s="567" t="s">
        <v>157</v>
      </c>
      <c r="B85" s="567" t="s">
        <v>158</v>
      </c>
      <c r="C85" s="567"/>
      <c r="D85" s="44" t="s">
        <v>1</v>
      </c>
      <c r="E85" s="77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</row>
    <row r="86" spans="1:75" ht="36">
      <c r="A86" s="568"/>
      <c r="B86" s="568"/>
      <c r="C86" s="568"/>
      <c r="D86" s="44" t="s">
        <v>89</v>
      </c>
      <c r="E86" s="77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</row>
    <row r="87" spans="1:75" ht="36">
      <c r="A87" s="568"/>
      <c r="B87" s="568"/>
      <c r="C87" s="568"/>
      <c r="D87" s="44" t="s">
        <v>63</v>
      </c>
      <c r="E87" s="77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</row>
    <row r="88" spans="1:75" ht="36">
      <c r="A88" s="583"/>
      <c r="B88" s="583"/>
      <c r="C88" s="583"/>
      <c r="D88" s="44" t="s">
        <v>63</v>
      </c>
      <c r="E88" s="77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</row>
    <row r="89" spans="1:75" ht="74.25" customHeight="1">
      <c r="A89" s="357" t="s">
        <v>317</v>
      </c>
      <c r="B89" s="357" t="s">
        <v>160</v>
      </c>
      <c r="C89" s="380"/>
      <c r="D89" s="359" t="s">
        <v>6</v>
      </c>
      <c r="E89" s="380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2"/>
      <c r="W89" s="382"/>
      <c r="X89" s="382"/>
      <c r="Y89" s="382"/>
      <c r="Z89" s="382"/>
      <c r="AA89" s="382"/>
      <c r="AB89" s="382"/>
      <c r="AC89" s="382"/>
      <c r="AD89" s="382"/>
      <c r="AE89" s="382"/>
      <c r="AF89" s="382"/>
      <c r="AG89" s="382"/>
      <c r="AH89" s="382"/>
      <c r="AI89" s="382"/>
      <c r="AJ89" s="382"/>
      <c r="AK89" s="382"/>
      <c r="AL89" s="382"/>
      <c r="AM89" s="382"/>
      <c r="AN89" s="382"/>
      <c r="AO89" s="382"/>
      <c r="AP89" s="382"/>
      <c r="AQ89" s="382"/>
      <c r="AR89" s="382"/>
      <c r="AS89" s="382"/>
      <c r="AT89" s="382"/>
      <c r="AU89" s="382"/>
      <c r="AV89" s="382"/>
      <c r="AW89" s="382"/>
      <c r="AX89" s="382"/>
      <c r="AY89" s="382"/>
      <c r="AZ89" s="382"/>
      <c r="BA89" s="382"/>
      <c r="BB89" s="382"/>
      <c r="BC89" s="382"/>
      <c r="BD89" s="382"/>
      <c r="BE89" s="382"/>
      <c r="BF89" s="382"/>
      <c r="BG89" s="382"/>
      <c r="BH89" s="382"/>
      <c r="BI89" s="382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</row>
    <row r="90" spans="1:75" ht="70.5" customHeight="1">
      <c r="A90" s="275" t="s">
        <v>139</v>
      </c>
      <c r="B90" s="275" t="s">
        <v>321</v>
      </c>
      <c r="C90" s="377"/>
      <c r="D90" s="353" t="s">
        <v>6</v>
      </c>
      <c r="E90" s="377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9"/>
      <c r="W90" s="379"/>
      <c r="X90" s="379"/>
      <c r="Y90" s="379"/>
      <c r="Z90" s="379"/>
      <c r="AA90" s="379"/>
      <c r="AB90" s="379"/>
      <c r="AC90" s="379"/>
      <c r="AD90" s="379"/>
      <c r="AE90" s="379"/>
      <c r="AF90" s="379"/>
      <c r="AG90" s="379"/>
      <c r="AH90" s="379"/>
      <c r="AI90" s="379"/>
      <c r="AJ90" s="379"/>
      <c r="AK90" s="379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79"/>
      <c r="AX90" s="379"/>
      <c r="AY90" s="379"/>
      <c r="AZ90" s="379"/>
      <c r="BA90" s="379"/>
      <c r="BB90" s="379"/>
      <c r="BC90" s="379"/>
      <c r="BD90" s="379"/>
      <c r="BE90" s="379"/>
      <c r="BF90" s="379"/>
      <c r="BG90" s="379"/>
      <c r="BH90" s="379"/>
      <c r="BI90" s="3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</row>
  </sheetData>
  <mergeCells count="95">
    <mergeCell ref="BF4:BW4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AN4:BE4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V4:AM4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C77:C80"/>
    <mergeCell ref="A81:A84"/>
    <mergeCell ref="B81:B84"/>
    <mergeCell ref="C81:C84"/>
    <mergeCell ref="A85:A88"/>
    <mergeCell ref="B85:B88"/>
    <mergeCell ref="C85:C88"/>
    <mergeCell ref="A77:A80"/>
    <mergeCell ref="B77:B80"/>
    <mergeCell ref="C64:C67"/>
    <mergeCell ref="A68:A71"/>
    <mergeCell ref="B68:B71"/>
    <mergeCell ref="C68:C71"/>
    <mergeCell ref="A72:A75"/>
    <mergeCell ref="B72:B75"/>
    <mergeCell ref="C72:C75"/>
    <mergeCell ref="A64:A67"/>
    <mergeCell ref="B64:B67"/>
    <mergeCell ref="C50:C53"/>
    <mergeCell ref="A60:A63"/>
    <mergeCell ref="B60:B63"/>
    <mergeCell ref="C60:C63"/>
    <mergeCell ref="C41:C44"/>
    <mergeCell ref="B41:B44"/>
    <mergeCell ref="A41:A44"/>
    <mergeCell ref="A45:A48"/>
    <mergeCell ref="B45:B48"/>
    <mergeCell ref="C45:C48"/>
    <mergeCell ref="C32:C35"/>
    <mergeCell ref="B32:B35"/>
    <mergeCell ref="A32:A35"/>
    <mergeCell ref="C36:C39"/>
    <mergeCell ref="A24:A27"/>
    <mergeCell ref="B24:B27"/>
    <mergeCell ref="C24:C27"/>
    <mergeCell ref="C28:C31"/>
    <mergeCell ref="B28:B31"/>
    <mergeCell ref="A28:A31"/>
    <mergeCell ref="A36:A39"/>
    <mergeCell ref="B36:B39"/>
    <mergeCell ref="C11:C14"/>
    <mergeCell ref="C15:C18"/>
    <mergeCell ref="A19:A22"/>
    <mergeCell ref="B19:B22"/>
    <mergeCell ref="C19:C22"/>
    <mergeCell ref="A15:A18"/>
    <mergeCell ref="B15:B18"/>
    <mergeCell ref="A11:A14"/>
    <mergeCell ref="B11:B14"/>
    <mergeCell ref="R5:S5"/>
    <mergeCell ref="A2:U2"/>
    <mergeCell ref="A4:A6"/>
    <mergeCell ref="B4:B6"/>
    <mergeCell ref="C4:C6"/>
    <mergeCell ref="D4:D6"/>
    <mergeCell ref="E4:E6"/>
    <mergeCell ref="F4:F6"/>
    <mergeCell ref="G4:U4"/>
    <mergeCell ref="G5:G6"/>
    <mergeCell ref="T5:U5"/>
    <mergeCell ref="H5:I5"/>
    <mergeCell ref="J5:K5"/>
    <mergeCell ref="L5:M5"/>
    <mergeCell ref="N5:O5"/>
    <mergeCell ref="P5:Q5"/>
  </mergeCells>
  <printOptions horizontalCentered="1"/>
  <pageMargins left="0.39370078740157483" right="0.39370078740157483" top="1.1811023622047245" bottom="0.55118110236220474" header="0.27559055118110237" footer="0.27559055118110237"/>
  <pageSetup paperSize="9" scale="23" firstPageNumber="12" fitToHeight="0" orientation="landscape" useFirstPageNumber="1"/>
  <headerFooter scaleWithDoc="0">
    <oddHeader>&amp;C&amp;P</oddHeader>
  </headerFooter>
  <rowBreaks count="3" manualBreakCount="3">
    <brk id="22" max="74" man="1"/>
    <brk id="48" max="74" man="1"/>
    <brk id="63" max="7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0"/>
  <sheetViews>
    <sheetView view="pageBreakPreview" topLeftCell="A10" zoomScale="40" zoomScaleNormal="70" zoomScaleSheetLayoutView="40" workbookViewId="0">
      <selection activeCell="B15" sqref="B15:B18"/>
    </sheetView>
  </sheetViews>
  <sheetFormatPr baseColWidth="10" defaultColWidth="9.1640625" defaultRowHeight="35"/>
  <cols>
    <col min="1" max="1" width="53.6640625" style="65" customWidth="1"/>
    <col min="2" max="2" width="74.6640625" style="66" customWidth="1"/>
    <col min="3" max="3" width="38.5" style="66" customWidth="1"/>
    <col min="4" max="4" width="46.6640625" style="66" customWidth="1"/>
    <col min="5" max="5" width="8.6640625" style="66" bestFit="1" customWidth="1"/>
    <col min="6" max="20" width="8.6640625" style="67" bestFit="1" customWidth="1"/>
    <col min="21" max="22" width="25.6640625" style="48" customWidth="1"/>
    <col min="23" max="233" width="9.1640625" style="48"/>
    <col min="234" max="234" width="4.33203125" style="48" customWidth="1"/>
    <col min="235" max="235" width="18.83203125" style="48" customWidth="1"/>
    <col min="236" max="16384" width="9.1640625" style="48"/>
  </cols>
  <sheetData>
    <row r="1" spans="1:22">
      <c r="A1" s="45"/>
      <c r="B1" s="46"/>
      <c r="C1" s="46"/>
      <c r="D1" s="46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V1" s="268" t="s">
        <v>65</v>
      </c>
    </row>
    <row r="2" spans="1:22" s="22" customFormat="1" ht="180.75" customHeight="1">
      <c r="A2" s="569" t="s">
        <v>191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  <c r="T2" s="569"/>
      <c r="U2" s="610"/>
      <c r="V2" s="610"/>
    </row>
    <row r="3" spans="1:22" s="22" customFormat="1" ht="25.5" customHeight="1">
      <c r="A3" s="45"/>
      <c r="B3" s="46"/>
      <c r="C3" s="46"/>
      <c r="D3" s="46"/>
      <c r="E3" s="4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U3" s="611" t="s">
        <v>73</v>
      </c>
      <c r="V3" s="611"/>
    </row>
    <row r="4" spans="1:22" s="50" customFormat="1" ht="69" customHeight="1">
      <c r="A4" s="571" t="s">
        <v>3</v>
      </c>
      <c r="B4" s="574" t="s">
        <v>74</v>
      </c>
      <c r="C4" s="574" t="s">
        <v>75</v>
      </c>
      <c r="D4" s="574" t="s">
        <v>76</v>
      </c>
      <c r="E4" s="594" t="s">
        <v>30</v>
      </c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595"/>
      <c r="S4" s="595"/>
      <c r="T4" s="595"/>
      <c r="U4" s="595"/>
      <c r="V4" s="596"/>
    </row>
    <row r="5" spans="1:22" s="51" customFormat="1" ht="289.5" customHeight="1">
      <c r="A5" s="572"/>
      <c r="B5" s="575"/>
      <c r="C5" s="576"/>
      <c r="D5" s="575"/>
      <c r="E5" s="565" t="s">
        <v>90</v>
      </c>
      <c r="F5" s="597"/>
      <c r="G5" s="565" t="s">
        <v>91</v>
      </c>
      <c r="H5" s="597"/>
      <c r="I5" s="565" t="s">
        <v>92</v>
      </c>
      <c r="J5" s="597"/>
      <c r="K5" s="565" t="s">
        <v>93</v>
      </c>
      <c r="L5" s="597"/>
      <c r="M5" s="565" t="s">
        <v>94</v>
      </c>
      <c r="N5" s="597"/>
      <c r="O5" s="565" t="s">
        <v>95</v>
      </c>
      <c r="P5" s="597"/>
      <c r="Q5" s="565" t="s">
        <v>96</v>
      </c>
      <c r="R5" s="597"/>
      <c r="S5" s="565" t="s">
        <v>97</v>
      </c>
      <c r="T5" s="597"/>
      <c r="U5" s="608" t="s">
        <v>98</v>
      </c>
      <c r="V5" s="609"/>
    </row>
    <row r="6" spans="1:22" s="51" customFormat="1" ht="72.75" customHeight="1">
      <c r="A6" s="573"/>
      <c r="B6" s="573"/>
      <c r="C6" s="577"/>
      <c r="D6" s="578"/>
      <c r="E6" s="52" t="s">
        <v>87</v>
      </c>
      <c r="F6" s="52" t="s">
        <v>88</v>
      </c>
      <c r="G6" s="52" t="s">
        <v>87</v>
      </c>
      <c r="H6" s="52" t="s">
        <v>88</v>
      </c>
      <c r="I6" s="52" t="s">
        <v>87</v>
      </c>
      <c r="J6" s="52" t="s">
        <v>88</v>
      </c>
      <c r="K6" s="52" t="s">
        <v>87</v>
      </c>
      <c r="L6" s="52" t="s">
        <v>88</v>
      </c>
      <c r="M6" s="52" t="s">
        <v>87</v>
      </c>
      <c r="N6" s="52" t="s">
        <v>88</v>
      </c>
      <c r="O6" s="52" t="s">
        <v>87</v>
      </c>
      <c r="P6" s="52" t="s">
        <v>88</v>
      </c>
      <c r="Q6" s="52" t="s">
        <v>87</v>
      </c>
      <c r="R6" s="52" t="s">
        <v>88</v>
      </c>
      <c r="S6" s="52" t="s">
        <v>87</v>
      </c>
      <c r="T6" s="52" t="s">
        <v>88</v>
      </c>
      <c r="U6" s="52" t="s">
        <v>87</v>
      </c>
      <c r="V6" s="52" t="s">
        <v>88</v>
      </c>
    </row>
    <row r="7" spans="1:22" s="56" customFormat="1" ht="47.25" customHeight="1">
      <c r="A7" s="53">
        <v>1</v>
      </c>
      <c r="B7" s="54">
        <v>2</v>
      </c>
      <c r="C7" s="54">
        <v>3</v>
      </c>
      <c r="D7" s="54">
        <v>4</v>
      </c>
      <c r="E7" s="54">
        <v>22</v>
      </c>
      <c r="F7" s="55">
        <v>23</v>
      </c>
      <c r="G7" s="54">
        <v>24</v>
      </c>
      <c r="H7" s="55">
        <v>25</v>
      </c>
      <c r="I7" s="54">
        <v>26</v>
      </c>
      <c r="J7" s="55">
        <v>27</v>
      </c>
      <c r="K7" s="54">
        <v>28</v>
      </c>
      <c r="L7" s="55">
        <v>29</v>
      </c>
      <c r="M7" s="54">
        <v>30</v>
      </c>
      <c r="N7" s="55">
        <v>31</v>
      </c>
      <c r="O7" s="54">
        <v>32</v>
      </c>
      <c r="P7" s="55">
        <v>33</v>
      </c>
      <c r="Q7" s="54">
        <v>34</v>
      </c>
      <c r="R7" s="55">
        <v>35</v>
      </c>
      <c r="S7" s="54">
        <v>36</v>
      </c>
      <c r="T7" s="55">
        <v>37</v>
      </c>
      <c r="U7" s="55">
        <v>38</v>
      </c>
      <c r="V7" s="55">
        <v>39</v>
      </c>
    </row>
    <row r="8" spans="1:22" s="59" customFormat="1" ht="73.5" customHeight="1">
      <c r="A8" s="270" t="s">
        <v>7</v>
      </c>
      <c r="B8" s="270" t="s">
        <v>268</v>
      </c>
      <c r="C8" s="44"/>
      <c r="D8" s="57" t="s">
        <v>24</v>
      </c>
      <c r="E8" s="68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  <c r="V8" s="70"/>
    </row>
    <row r="9" spans="1:22" s="59" customFormat="1" ht="68">
      <c r="A9" s="271" t="s">
        <v>11</v>
      </c>
      <c r="B9" s="271" t="s">
        <v>166</v>
      </c>
      <c r="C9" s="60"/>
      <c r="D9" s="57" t="s">
        <v>6</v>
      </c>
      <c r="E9" s="68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70"/>
      <c r="V9" s="70"/>
    </row>
    <row r="10" spans="1:22" s="59" customFormat="1" ht="102">
      <c r="A10" s="229" t="s">
        <v>139</v>
      </c>
      <c r="B10" s="230" t="s">
        <v>113</v>
      </c>
      <c r="C10" s="61"/>
      <c r="D10" s="57" t="s">
        <v>6</v>
      </c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70"/>
      <c r="V10" s="70"/>
    </row>
    <row r="11" spans="1:22" s="59" customFormat="1" ht="36">
      <c r="A11" s="567" t="s">
        <v>282</v>
      </c>
      <c r="B11" s="567" t="s">
        <v>283</v>
      </c>
      <c r="C11" s="574"/>
      <c r="D11" s="44" t="s">
        <v>1</v>
      </c>
      <c r="E11" s="71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</row>
    <row r="12" spans="1:22" s="59" customFormat="1" ht="72">
      <c r="A12" s="568"/>
      <c r="B12" s="568"/>
      <c r="C12" s="575"/>
      <c r="D12" s="44" t="s">
        <v>89</v>
      </c>
      <c r="E12" s="71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70"/>
      <c r="V12" s="70"/>
    </row>
    <row r="13" spans="1:22" s="59" customFormat="1" ht="36">
      <c r="A13" s="568"/>
      <c r="B13" s="568"/>
      <c r="C13" s="575"/>
      <c r="D13" s="44" t="s">
        <v>63</v>
      </c>
      <c r="E13" s="71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  <c r="V13" s="70"/>
    </row>
    <row r="14" spans="1:22" s="59" customFormat="1" ht="50.25" customHeight="1">
      <c r="A14" s="568"/>
      <c r="B14" s="568"/>
      <c r="C14" s="578"/>
      <c r="D14" s="44" t="s">
        <v>63</v>
      </c>
      <c r="E14" s="71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70"/>
      <c r="V14" s="70"/>
    </row>
    <row r="15" spans="1:22" s="59" customFormat="1" ht="36">
      <c r="A15" s="585" t="s">
        <v>285</v>
      </c>
      <c r="B15" s="585" t="s">
        <v>418</v>
      </c>
      <c r="C15" s="584"/>
      <c r="D15" s="44" t="s">
        <v>1</v>
      </c>
      <c r="E15" s="71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70"/>
      <c r="V15" s="70"/>
    </row>
    <row r="16" spans="1:22" s="59" customFormat="1" ht="72">
      <c r="A16" s="585"/>
      <c r="B16" s="585"/>
      <c r="C16" s="584"/>
      <c r="D16" s="44" t="s">
        <v>89</v>
      </c>
      <c r="E16" s="71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0"/>
      <c r="V16" s="70"/>
    </row>
    <row r="17" spans="1:22" s="59" customFormat="1" ht="36">
      <c r="A17" s="585"/>
      <c r="B17" s="585"/>
      <c r="C17" s="584"/>
      <c r="D17" s="44" t="s">
        <v>63</v>
      </c>
      <c r="E17" s="71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70"/>
      <c r="V17" s="70"/>
    </row>
    <row r="18" spans="1:22" s="59" customFormat="1" ht="61.5" customHeight="1">
      <c r="A18" s="585"/>
      <c r="B18" s="585"/>
      <c r="C18" s="584"/>
      <c r="D18" s="44" t="s">
        <v>63</v>
      </c>
      <c r="E18" s="71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70"/>
      <c r="V18" s="70"/>
    </row>
    <row r="19" spans="1:22" s="59" customFormat="1" ht="36">
      <c r="A19" s="567" t="s">
        <v>332</v>
      </c>
      <c r="B19" s="585" t="s">
        <v>164</v>
      </c>
      <c r="C19" s="574"/>
      <c r="D19" s="44" t="s">
        <v>1</v>
      </c>
      <c r="E19" s="72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0"/>
      <c r="V19" s="70"/>
    </row>
    <row r="20" spans="1:22" s="59" customFormat="1" ht="72">
      <c r="A20" s="568"/>
      <c r="B20" s="585"/>
      <c r="C20" s="575"/>
      <c r="D20" s="44" t="s">
        <v>89</v>
      </c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70"/>
      <c r="V20" s="70"/>
    </row>
    <row r="21" spans="1:22" s="59" customFormat="1" ht="64.5" customHeight="1">
      <c r="A21" s="568"/>
      <c r="B21" s="585"/>
      <c r="C21" s="575"/>
      <c r="D21" s="44" t="s">
        <v>63</v>
      </c>
      <c r="E21" s="71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70"/>
      <c r="V21" s="70"/>
    </row>
    <row r="22" spans="1:22" s="59" customFormat="1" ht="33.75" customHeight="1">
      <c r="A22" s="583"/>
      <c r="B22" s="585"/>
      <c r="C22" s="578"/>
      <c r="D22" s="44" t="s">
        <v>63</v>
      </c>
      <c r="E22" s="71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70"/>
      <c r="V22" s="70"/>
    </row>
    <row r="23" spans="1:22" s="59" customFormat="1" ht="42.75" customHeight="1">
      <c r="A23" s="230" t="s">
        <v>140</v>
      </c>
      <c r="B23" s="230" t="s">
        <v>287</v>
      </c>
      <c r="C23" s="62"/>
      <c r="D23" s="57" t="s">
        <v>6</v>
      </c>
      <c r="E23" s="71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70"/>
      <c r="V23" s="70"/>
    </row>
    <row r="24" spans="1:22" s="59" customFormat="1" ht="41.25" customHeight="1">
      <c r="A24" s="585" t="s">
        <v>288</v>
      </c>
      <c r="B24" s="585" t="s">
        <v>289</v>
      </c>
      <c r="C24" s="585"/>
      <c r="D24" s="44" t="s">
        <v>1</v>
      </c>
      <c r="E24" s="71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70"/>
      <c r="V24" s="70"/>
    </row>
    <row r="25" spans="1:22" s="59" customFormat="1" ht="72">
      <c r="A25" s="585"/>
      <c r="B25" s="585"/>
      <c r="C25" s="585"/>
      <c r="D25" s="44" t="s">
        <v>89</v>
      </c>
      <c r="E25" s="72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70"/>
      <c r="V25" s="70"/>
    </row>
    <row r="26" spans="1:22" s="59" customFormat="1" ht="36">
      <c r="A26" s="585"/>
      <c r="B26" s="585"/>
      <c r="C26" s="585"/>
      <c r="D26" s="44" t="s">
        <v>63</v>
      </c>
      <c r="E26" s="68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70"/>
      <c r="V26" s="70"/>
    </row>
    <row r="27" spans="1:22" s="59" customFormat="1" ht="36">
      <c r="A27" s="585"/>
      <c r="B27" s="585"/>
      <c r="C27" s="585"/>
      <c r="D27" s="44" t="s">
        <v>63</v>
      </c>
      <c r="E27" s="68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70"/>
      <c r="V27" s="70"/>
    </row>
    <row r="28" spans="1:22" s="59" customFormat="1" ht="36">
      <c r="A28" s="585" t="s">
        <v>22</v>
      </c>
      <c r="B28" s="585" t="s">
        <v>292</v>
      </c>
      <c r="C28" s="586"/>
      <c r="D28" s="44" t="s">
        <v>1</v>
      </c>
      <c r="E28" s="71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70"/>
      <c r="V28" s="70"/>
    </row>
    <row r="29" spans="1:22" s="59" customFormat="1" ht="72">
      <c r="A29" s="585"/>
      <c r="B29" s="585"/>
      <c r="C29" s="586"/>
      <c r="D29" s="44" t="s">
        <v>89</v>
      </c>
      <c r="E29" s="71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70"/>
      <c r="V29" s="70"/>
    </row>
    <row r="30" spans="1:22" s="59" customFormat="1" ht="36">
      <c r="A30" s="585"/>
      <c r="B30" s="585"/>
      <c r="C30" s="586"/>
      <c r="D30" s="44" t="s">
        <v>63</v>
      </c>
      <c r="E30" s="71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70"/>
      <c r="V30" s="70"/>
    </row>
    <row r="31" spans="1:22" s="59" customFormat="1" ht="36">
      <c r="A31" s="585"/>
      <c r="B31" s="585"/>
      <c r="C31" s="586"/>
      <c r="D31" s="44" t="s">
        <v>63</v>
      </c>
      <c r="E31" s="71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70"/>
      <c r="V31" s="70"/>
    </row>
    <row r="32" spans="1:22" s="59" customFormat="1" ht="36">
      <c r="A32" s="567" t="s">
        <v>121</v>
      </c>
      <c r="B32" s="567" t="s">
        <v>294</v>
      </c>
      <c r="C32" s="567"/>
      <c r="D32" s="44" t="s">
        <v>1</v>
      </c>
      <c r="E32" s="71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70"/>
      <c r="V32" s="70"/>
    </row>
    <row r="33" spans="1:22" s="59" customFormat="1" ht="72">
      <c r="A33" s="568"/>
      <c r="B33" s="568"/>
      <c r="C33" s="568"/>
      <c r="D33" s="44" t="s">
        <v>89</v>
      </c>
      <c r="E33" s="71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70"/>
      <c r="V33" s="70"/>
    </row>
    <row r="34" spans="1:22" s="59" customFormat="1" ht="36">
      <c r="A34" s="568"/>
      <c r="B34" s="568"/>
      <c r="C34" s="568"/>
      <c r="D34" s="44" t="s">
        <v>63</v>
      </c>
      <c r="E34" s="71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70"/>
      <c r="V34" s="70"/>
    </row>
    <row r="35" spans="1:22" s="59" customFormat="1" ht="36">
      <c r="A35" s="583"/>
      <c r="B35" s="583"/>
      <c r="C35" s="583"/>
      <c r="D35" s="44" t="s">
        <v>63</v>
      </c>
      <c r="E35" s="71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0"/>
      <c r="V35" s="70"/>
    </row>
    <row r="36" spans="1:22" s="59" customFormat="1" ht="36">
      <c r="A36" s="567" t="s">
        <v>123</v>
      </c>
      <c r="B36" s="567" t="s">
        <v>296</v>
      </c>
      <c r="C36" s="584"/>
      <c r="D36" s="44" t="s">
        <v>1</v>
      </c>
      <c r="E36" s="71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70"/>
    </row>
    <row r="37" spans="1:22" s="59" customFormat="1" ht="72">
      <c r="A37" s="568"/>
      <c r="B37" s="568"/>
      <c r="C37" s="584"/>
      <c r="D37" s="44" t="s">
        <v>89</v>
      </c>
      <c r="E37" s="68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70"/>
    </row>
    <row r="38" spans="1:22" s="59" customFormat="1" ht="36">
      <c r="A38" s="568"/>
      <c r="B38" s="568"/>
      <c r="C38" s="584"/>
      <c r="D38" s="44" t="s">
        <v>63</v>
      </c>
      <c r="E38" s="68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70"/>
    </row>
    <row r="39" spans="1:22" s="50" customFormat="1" ht="36">
      <c r="A39" s="583"/>
      <c r="B39" s="583"/>
      <c r="C39" s="584"/>
      <c r="D39" s="44" t="s">
        <v>63</v>
      </c>
      <c r="E39" s="71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4"/>
      <c r="V39" s="74"/>
    </row>
    <row r="40" spans="1:22" s="50" customFormat="1" ht="102">
      <c r="A40" s="230" t="s">
        <v>297</v>
      </c>
      <c r="B40" s="230" t="s">
        <v>126</v>
      </c>
      <c r="C40" s="63"/>
      <c r="D40" s="57" t="s">
        <v>6</v>
      </c>
      <c r="E40" s="71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4"/>
      <c r="V40" s="74"/>
    </row>
    <row r="41" spans="1:22" s="50" customFormat="1" ht="86.25" customHeight="1">
      <c r="A41" s="588" t="s">
        <v>127</v>
      </c>
      <c r="B41" s="588" t="s">
        <v>299</v>
      </c>
      <c r="C41" s="584"/>
      <c r="D41" s="44" t="s">
        <v>1</v>
      </c>
      <c r="E41" s="71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4"/>
      <c r="V41" s="74"/>
    </row>
    <row r="42" spans="1:22" s="50" customFormat="1" ht="66.75" customHeight="1">
      <c r="A42" s="589"/>
      <c r="B42" s="589"/>
      <c r="C42" s="584"/>
      <c r="D42" s="44" t="s">
        <v>89</v>
      </c>
      <c r="E42" s="71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4"/>
      <c r="V42" s="74"/>
    </row>
    <row r="43" spans="1:22" s="22" customFormat="1" ht="35.25" customHeight="1">
      <c r="A43" s="589"/>
      <c r="B43" s="589"/>
      <c r="C43" s="584"/>
      <c r="D43" s="44" t="s">
        <v>63</v>
      </c>
      <c r="E43" s="71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6"/>
      <c r="V43" s="76"/>
    </row>
    <row r="44" spans="1:22" ht="66.75" customHeight="1">
      <c r="A44" s="590"/>
      <c r="B44" s="590"/>
      <c r="C44" s="584"/>
      <c r="D44" s="44" t="s">
        <v>63</v>
      </c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9"/>
      <c r="V44" s="79"/>
    </row>
    <row r="45" spans="1:22" ht="36">
      <c r="A45" s="588" t="s">
        <v>146</v>
      </c>
      <c r="B45" s="591" t="s">
        <v>302</v>
      </c>
      <c r="C45" s="584"/>
      <c r="D45" s="44" t="s">
        <v>1</v>
      </c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9"/>
      <c r="V45" s="79"/>
    </row>
    <row r="46" spans="1:22" ht="72">
      <c r="A46" s="589"/>
      <c r="B46" s="592"/>
      <c r="C46" s="584"/>
      <c r="D46" s="44" t="s">
        <v>89</v>
      </c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9"/>
      <c r="V46" s="79"/>
    </row>
    <row r="47" spans="1:22" ht="36">
      <c r="A47" s="589"/>
      <c r="B47" s="592"/>
      <c r="C47" s="584"/>
      <c r="D47" s="44" t="s">
        <v>63</v>
      </c>
      <c r="E47" s="77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9"/>
      <c r="V47" s="79"/>
    </row>
    <row r="48" spans="1:22" ht="36">
      <c r="A48" s="590"/>
      <c r="B48" s="593"/>
      <c r="C48" s="584"/>
      <c r="D48" s="44" t="s">
        <v>63</v>
      </c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/>
      <c r="V48" s="79"/>
    </row>
    <row r="49" spans="1:22" ht="374">
      <c r="A49" s="230" t="s">
        <v>304</v>
      </c>
      <c r="B49" s="230" t="s">
        <v>132</v>
      </c>
      <c r="C49" s="273" t="s">
        <v>364</v>
      </c>
      <c r="D49" s="57" t="s">
        <v>6</v>
      </c>
      <c r="E49" s="77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292">
        <f>U50</f>
        <v>1900</v>
      </c>
      <c r="V49" s="292">
        <f>V50</f>
        <v>1900</v>
      </c>
    </row>
    <row r="50" spans="1:22" ht="36">
      <c r="A50" s="230"/>
      <c r="B50" s="230"/>
      <c r="C50" s="612"/>
      <c r="D50" s="44" t="s">
        <v>1</v>
      </c>
      <c r="E50" s="77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292">
        <f>U52+U53</f>
        <v>1900</v>
      </c>
      <c r="V50" s="292">
        <f>V52+V53</f>
        <v>1900</v>
      </c>
    </row>
    <row r="51" spans="1:22" ht="72">
      <c r="A51" s="230"/>
      <c r="B51" s="230"/>
      <c r="C51" s="612"/>
      <c r="D51" s="44" t="s">
        <v>89</v>
      </c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0"/>
      <c r="V51" s="70"/>
    </row>
    <row r="52" spans="1:22" ht="72">
      <c r="A52" s="230"/>
      <c r="B52" s="230"/>
      <c r="C52" s="612"/>
      <c r="D52" s="44" t="s">
        <v>275</v>
      </c>
      <c r="E52" s="77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292">
        <v>1657.6530600000001</v>
      </c>
      <c r="V52" s="292">
        <v>1657.6530600000001</v>
      </c>
    </row>
    <row r="53" spans="1:22" ht="72">
      <c r="A53" s="230"/>
      <c r="B53" s="230"/>
      <c r="C53" s="612"/>
      <c r="D53" s="44" t="s">
        <v>365</v>
      </c>
      <c r="E53" s="77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292">
        <v>242.34693999999999</v>
      </c>
      <c r="V53" s="292">
        <v>242.34693999999999</v>
      </c>
    </row>
    <row r="54" spans="1:22" ht="102">
      <c r="A54" s="230" t="s">
        <v>228</v>
      </c>
      <c r="B54" s="230" t="s">
        <v>305</v>
      </c>
      <c r="C54" s="273"/>
      <c r="D54" s="57" t="s">
        <v>6</v>
      </c>
      <c r="E54" s="77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9"/>
      <c r="V54" s="79"/>
    </row>
    <row r="55" spans="1:22" ht="204">
      <c r="A55" s="230" t="s">
        <v>231</v>
      </c>
      <c r="B55" s="230" t="s">
        <v>307</v>
      </c>
      <c r="C55" s="272"/>
      <c r="D55" s="44" t="s">
        <v>89</v>
      </c>
      <c r="E55" s="77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9"/>
      <c r="V55" s="79"/>
    </row>
    <row r="56" spans="1:22" ht="36">
      <c r="A56" s="274" t="s">
        <v>14</v>
      </c>
      <c r="B56" s="274" t="s">
        <v>138</v>
      </c>
      <c r="C56" s="62"/>
      <c r="D56" s="63" t="s">
        <v>6</v>
      </c>
      <c r="E56" s="77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9"/>
      <c r="V56" s="79"/>
    </row>
    <row r="57" spans="1:22" ht="272">
      <c r="A57" s="275" t="s">
        <v>139</v>
      </c>
      <c r="B57" s="276" t="s">
        <v>363</v>
      </c>
      <c r="C57" s="70"/>
      <c r="D57" s="57" t="s">
        <v>6</v>
      </c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9"/>
      <c r="V57" s="79"/>
    </row>
    <row r="58" spans="1:22" ht="136">
      <c r="A58" s="275" t="s">
        <v>140</v>
      </c>
      <c r="B58" s="277" t="s">
        <v>141</v>
      </c>
      <c r="C58" s="77"/>
      <c r="D58" s="57" t="s">
        <v>6</v>
      </c>
      <c r="E58" s="77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9"/>
      <c r="V58" s="79"/>
    </row>
    <row r="59" spans="1:22" ht="68">
      <c r="A59" s="230" t="s">
        <v>297</v>
      </c>
      <c r="B59" s="278" t="s">
        <v>142</v>
      </c>
      <c r="C59" s="77"/>
      <c r="D59" s="57" t="s">
        <v>6</v>
      </c>
      <c r="E59" s="77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9"/>
      <c r="V59" s="79"/>
    </row>
    <row r="60" spans="1:22" ht="36">
      <c r="A60" s="567" t="s">
        <v>144</v>
      </c>
      <c r="B60" s="567" t="s">
        <v>145</v>
      </c>
      <c r="C60" s="567"/>
      <c r="D60" s="44" t="s">
        <v>1</v>
      </c>
      <c r="E60" s="77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9"/>
      <c r="V60" s="79"/>
    </row>
    <row r="61" spans="1:22" ht="72">
      <c r="A61" s="568"/>
      <c r="B61" s="568"/>
      <c r="C61" s="568"/>
      <c r="D61" s="44" t="s">
        <v>89</v>
      </c>
      <c r="E61" s="77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9"/>
      <c r="V61" s="79"/>
    </row>
    <row r="62" spans="1:22" ht="36">
      <c r="A62" s="568"/>
      <c r="B62" s="568"/>
      <c r="C62" s="568"/>
      <c r="D62" s="44" t="s">
        <v>63</v>
      </c>
      <c r="E62" s="77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9"/>
      <c r="V62" s="79"/>
    </row>
    <row r="63" spans="1:22" ht="36">
      <c r="A63" s="583"/>
      <c r="B63" s="583"/>
      <c r="C63" s="583"/>
      <c r="D63" s="44" t="s">
        <v>63</v>
      </c>
      <c r="E63" s="77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9"/>
      <c r="V63" s="79"/>
    </row>
    <row r="64" spans="1:22" ht="36">
      <c r="A64" s="567" t="s">
        <v>146</v>
      </c>
      <c r="B64" s="567" t="s">
        <v>147</v>
      </c>
      <c r="C64" s="567"/>
      <c r="D64" s="44" t="s">
        <v>1</v>
      </c>
      <c r="E64" s="77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9"/>
      <c r="V64" s="79"/>
    </row>
    <row r="65" spans="1:22" ht="72">
      <c r="A65" s="568"/>
      <c r="B65" s="568"/>
      <c r="C65" s="568"/>
      <c r="D65" s="44" t="s">
        <v>89</v>
      </c>
      <c r="E65" s="77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/>
      <c r="V65" s="79"/>
    </row>
    <row r="66" spans="1:22" ht="36">
      <c r="A66" s="568"/>
      <c r="B66" s="568"/>
      <c r="C66" s="568"/>
      <c r="D66" s="44" t="s">
        <v>63</v>
      </c>
      <c r="E66" s="77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9"/>
      <c r="V66" s="79"/>
    </row>
    <row r="67" spans="1:22" ht="36">
      <c r="A67" s="583"/>
      <c r="B67" s="583"/>
      <c r="C67" s="583"/>
      <c r="D67" s="44" t="s">
        <v>63</v>
      </c>
      <c r="E67" s="77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9"/>
      <c r="V67" s="79"/>
    </row>
    <row r="68" spans="1:22" ht="36">
      <c r="A68" s="567" t="s">
        <v>148</v>
      </c>
      <c r="B68" s="567" t="s">
        <v>149</v>
      </c>
      <c r="C68" s="567"/>
      <c r="D68" s="44" t="s">
        <v>1</v>
      </c>
      <c r="E68" s="77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9"/>
      <c r="V68" s="79"/>
    </row>
    <row r="69" spans="1:22" ht="72">
      <c r="A69" s="568"/>
      <c r="B69" s="568"/>
      <c r="C69" s="568"/>
      <c r="D69" s="44" t="s">
        <v>89</v>
      </c>
      <c r="E69" s="77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9"/>
      <c r="V69" s="79"/>
    </row>
    <row r="70" spans="1:22" ht="36">
      <c r="A70" s="568"/>
      <c r="B70" s="568"/>
      <c r="C70" s="568"/>
      <c r="D70" s="44" t="s">
        <v>63</v>
      </c>
      <c r="E70" s="77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/>
      <c r="V70" s="79"/>
    </row>
    <row r="71" spans="1:22" ht="36">
      <c r="A71" s="583"/>
      <c r="B71" s="583"/>
      <c r="C71" s="583"/>
      <c r="D71" s="44" t="s">
        <v>63</v>
      </c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9"/>
      <c r="V71" s="79"/>
    </row>
    <row r="72" spans="1:22" ht="36">
      <c r="A72" s="567" t="s">
        <v>150</v>
      </c>
      <c r="B72" s="567" t="s">
        <v>151</v>
      </c>
      <c r="C72" s="567"/>
      <c r="D72" s="44" t="s">
        <v>1</v>
      </c>
      <c r="E72" s="77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9"/>
      <c r="V72" s="79"/>
    </row>
    <row r="73" spans="1:22" ht="72">
      <c r="A73" s="568"/>
      <c r="B73" s="568"/>
      <c r="C73" s="568"/>
      <c r="D73" s="44" t="s">
        <v>89</v>
      </c>
      <c r="E73" s="77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9"/>
      <c r="V73" s="79"/>
    </row>
    <row r="74" spans="1:22" ht="36">
      <c r="A74" s="568"/>
      <c r="B74" s="568"/>
      <c r="C74" s="568"/>
      <c r="D74" s="44" t="s">
        <v>63</v>
      </c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9"/>
      <c r="V74" s="79"/>
    </row>
    <row r="75" spans="1:22" ht="36">
      <c r="A75" s="583"/>
      <c r="B75" s="583"/>
      <c r="C75" s="583"/>
      <c r="D75" s="44" t="s">
        <v>63</v>
      </c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9"/>
      <c r="V75" s="79"/>
    </row>
    <row r="76" spans="1:22" ht="68">
      <c r="A76" s="275" t="s">
        <v>304</v>
      </c>
      <c r="B76" s="277" t="s">
        <v>152</v>
      </c>
      <c r="C76" s="77"/>
      <c r="D76" s="57" t="s">
        <v>6</v>
      </c>
      <c r="E76" s="77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9"/>
      <c r="V76" s="79"/>
    </row>
    <row r="77" spans="1:22" ht="36">
      <c r="A77" s="567" t="s">
        <v>153</v>
      </c>
      <c r="B77" s="567" t="s">
        <v>154</v>
      </c>
      <c r="C77" s="567"/>
      <c r="D77" s="44" t="s">
        <v>1</v>
      </c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9"/>
      <c r="V77" s="79"/>
    </row>
    <row r="78" spans="1:22" ht="72">
      <c r="A78" s="568"/>
      <c r="B78" s="568"/>
      <c r="C78" s="568"/>
      <c r="D78" s="44" t="s">
        <v>89</v>
      </c>
      <c r="E78" s="77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9"/>
      <c r="V78" s="79"/>
    </row>
    <row r="79" spans="1:22" ht="36">
      <c r="A79" s="568"/>
      <c r="B79" s="568"/>
      <c r="C79" s="568"/>
      <c r="D79" s="44" t="s">
        <v>63</v>
      </c>
      <c r="E79" s="77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9"/>
      <c r="V79" s="79"/>
    </row>
    <row r="80" spans="1:22" ht="36">
      <c r="A80" s="583"/>
      <c r="B80" s="583"/>
      <c r="C80" s="583"/>
      <c r="D80" s="44" t="s">
        <v>63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/>
      <c r="V80" s="79"/>
    </row>
    <row r="81" spans="1:22" ht="36">
      <c r="A81" s="567" t="s">
        <v>155</v>
      </c>
      <c r="B81" s="567" t="s">
        <v>156</v>
      </c>
      <c r="C81" s="567"/>
      <c r="D81" s="44" t="s">
        <v>1</v>
      </c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9"/>
      <c r="V81" s="79"/>
    </row>
    <row r="82" spans="1:22" ht="72">
      <c r="A82" s="568"/>
      <c r="B82" s="568"/>
      <c r="C82" s="568"/>
      <c r="D82" s="44" t="s">
        <v>89</v>
      </c>
      <c r="E82" s="77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9"/>
      <c r="V82" s="79"/>
    </row>
    <row r="83" spans="1:22" ht="36">
      <c r="A83" s="568"/>
      <c r="B83" s="568"/>
      <c r="C83" s="568"/>
      <c r="D83" s="44" t="s">
        <v>63</v>
      </c>
      <c r="E83" s="77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9"/>
      <c r="V83" s="79"/>
    </row>
    <row r="84" spans="1:22" ht="36">
      <c r="A84" s="583"/>
      <c r="B84" s="583"/>
      <c r="C84" s="583"/>
      <c r="D84" s="44" t="s">
        <v>63</v>
      </c>
      <c r="E84" s="77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9"/>
      <c r="V84" s="79"/>
    </row>
    <row r="85" spans="1:22" ht="36">
      <c r="A85" s="567" t="s">
        <v>157</v>
      </c>
      <c r="B85" s="567" t="s">
        <v>158</v>
      </c>
      <c r="C85" s="567"/>
      <c r="D85" s="44" t="s">
        <v>1</v>
      </c>
      <c r="E85" s="77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9"/>
      <c r="V85" s="79"/>
    </row>
    <row r="86" spans="1:22" ht="72">
      <c r="A86" s="568"/>
      <c r="B86" s="568"/>
      <c r="C86" s="568"/>
      <c r="D86" s="44" t="s">
        <v>89</v>
      </c>
      <c r="E86" s="77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9"/>
      <c r="V86" s="79"/>
    </row>
    <row r="87" spans="1:22" ht="36">
      <c r="A87" s="568"/>
      <c r="B87" s="568"/>
      <c r="C87" s="568"/>
      <c r="D87" s="44" t="s">
        <v>63</v>
      </c>
      <c r="E87" s="77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9"/>
      <c r="V87" s="79"/>
    </row>
    <row r="88" spans="1:22" ht="36">
      <c r="A88" s="583"/>
      <c r="B88" s="583"/>
      <c r="C88" s="583"/>
      <c r="D88" s="44" t="s">
        <v>63</v>
      </c>
      <c r="E88" s="77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9"/>
      <c r="V88" s="79"/>
    </row>
    <row r="89" spans="1:22" ht="68">
      <c r="A89" s="279" t="s">
        <v>317</v>
      </c>
      <c r="B89" s="279" t="s">
        <v>160</v>
      </c>
      <c r="C89" s="77"/>
      <c r="D89" s="57" t="s">
        <v>6</v>
      </c>
      <c r="E89" s="77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9"/>
      <c r="V89" s="79"/>
    </row>
    <row r="90" spans="1:22" ht="238">
      <c r="A90" s="275" t="s">
        <v>139</v>
      </c>
      <c r="B90" s="275" t="s">
        <v>321</v>
      </c>
      <c r="C90" s="77"/>
      <c r="D90" s="57" t="s">
        <v>6</v>
      </c>
      <c r="E90" s="77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9"/>
      <c r="V90" s="79"/>
    </row>
  </sheetData>
  <mergeCells count="65">
    <mergeCell ref="A85:A88"/>
    <mergeCell ref="B85:B88"/>
    <mergeCell ref="C85:C88"/>
    <mergeCell ref="A77:A80"/>
    <mergeCell ref="B77:B80"/>
    <mergeCell ref="C77:C80"/>
    <mergeCell ref="A81:A84"/>
    <mergeCell ref="B81:B84"/>
    <mergeCell ref="C81:C84"/>
    <mergeCell ref="B64:B67"/>
    <mergeCell ref="C64:C67"/>
    <mergeCell ref="A68:A71"/>
    <mergeCell ref="B68:B71"/>
    <mergeCell ref="C68:C71"/>
    <mergeCell ref="C72:C75"/>
    <mergeCell ref="A72:A75"/>
    <mergeCell ref="B72:B75"/>
    <mergeCell ref="A64:A67"/>
    <mergeCell ref="A45:A48"/>
    <mergeCell ref="B45:B48"/>
    <mergeCell ref="C45:C48"/>
    <mergeCell ref="C50:C53"/>
    <mergeCell ref="A60:A63"/>
    <mergeCell ref="B60:B63"/>
    <mergeCell ref="C60:C63"/>
    <mergeCell ref="A36:A39"/>
    <mergeCell ref="B36:B39"/>
    <mergeCell ref="C36:C39"/>
    <mergeCell ref="A41:A44"/>
    <mergeCell ref="B41:B44"/>
    <mergeCell ref="C41:C44"/>
    <mergeCell ref="A28:A31"/>
    <mergeCell ref="B28:B31"/>
    <mergeCell ref="C28:C31"/>
    <mergeCell ref="A32:A35"/>
    <mergeCell ref="B32:B35"/>
    <mergeCell ref="C32:C35"/>
    <mergeCell ref="A19:A22"/>
    <mergeCell ref="B19:B22"/>
    <mergeCell ref="C19:C22"/>
    <mergeCell ref="A24:A27"/>
    <mergeCell ref="B24:B27"/>
    <mergeCell ref="C24:C27"/>
    <mergeCell ref="A15:A18"/>
    <mergeCell ref="B15:B18"/>
    <mergeCell ref="C15:C18"/>
    <mergeCell ref="A11:A14"/>
    <mergeCell ref="B11:B14"/>
    <mergeCell ref="C11:C14"/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  <mergeCell ref="K5:L5"/>
    <mergeCell ref="M5:N5"/>
    <mergeCell ref="O5:P5"/>
    <mergeCell ref="Q5:R5"/>
    <mergeCell ref="S5:T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1" firstPageNumber="14" fitToHeight="0" orientation="landscape" useFirstPageNumber="1"/>
  <headerFooter scaleWithDoc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0"/>
  <sheetViews>
    <sheetView view="pageBreakPreview" topLeftCell="A7" zoomScale="40" zoomScaleNormal="70" zoomScaleSheetLayoutView="40" workbookViewId="0">
      <selection activeCell="B15" sqref="B15:B18"/>
    </sheetView>
  </sheetViews>
  <sheetFormatPr baseColWidth="10" defaultColWidth="9.1640625" defaultRowHeight="35"/>
  <cols>
    <col min="1" max="1" width="52" style="65" customWidth="1"/>
    <col min="2" max="2" width="71.33203125" style="66" customWidth="1"/>
    <col min="3" max="3" width="51.33203125" style="66" customWidth="1"/>
    <col min="4" max="4" width="38.5" style="66" customWidth="1"/>
    <col min="5" max="5" width="8.6640625" style="66" bestFit="1" customWidth="1"/>
    <col min="6" max="8" width="8.6640625" style="67" bestFit="1" customWidth="1"/>
    <col min="9" max="10" width="25.6640625" style="67" customWidth="1"/>
    <col min="11" max="22" width="8.6640625" style="67" bestFit="1" customWidth="1"/>
    <col min="23" max="241" width="9.1640625" style="48"/>
    <col min="242" max="242" width="4.33203125" style="48" customWidth="1"/>
    <col min="243" max="243" width="18.83203125" style="48" customWidth="1"/>
    <col min="244" max="16384" width="9.1640625" style="48"/>
  </cols>
  <sheetData>
    <row r="1" spans="1:22" ht="33" customHeight="1">
      <c r="A1" s="45"/>
      <c r="B1" s="46"/>
      <c r="C1" s="46"/>
      <c r="D1" s="46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V1" s="268" t="s">
        <v>65</v>
      </c>
    </row>
    <row r="2" spans="1:22" s="22" customFormat="1" ht="144.75" customHeight="1">
      <c r="A2" s="569" t="s">
        <v>191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0"/>
      <c r="U2" s="570"/>
      <c r="V2" s="570"/>
    </row>
    <row r="3" spans="1:22" s="22" customFormat="1" ht="31.5" customHeight="1">
      <c r="A3" s="45"/>
      <c r="B3" s="46"/>
      <c r="C3" s="46"/>
      <c r="D3" s="46"/>
      <c r="E3" s="4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614" t="s">
        <v>73</v>
      </c>
      <c r="V3" s="614"/>
    </row>
    <row r="4" spans="1:22" s="50" customFormat="1" ht="44.25" customHeight="1">
      <c r="A4" s="571" t="s">
        <v>3</v>
      </c>
      <c r="B4" s="574" t="s">
        <v>74</v>
      </c>
      <c r="C4" s="574" t="s">
        <v>75</v>
      </c>
      <c r="D4" s="574" t="s">
        <v>76</v>
      </c>
      <c r="E4" s="594" t="s">
        <v>30</v>
      </c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1"/>
    </row>
    <row r="5" spans="1:22" s="51" customFormat="1" ht="317.25" customHeight="1">
      <c r="A5" s="572"/>
      <c r="B5" s="575"/>
      <c r="C5" s="576"/>
      <c r="D5" s="575"/>
      <c r="E5" s="565" t="s">
        <v>99</v>
      </c>
      <c r="F5" s="602"/>
      <c r="G5" s="565" t="s">
        <v>100</v>
      </c>
      <c r="H5" s="602"/>
      <c r="I5" s="608" t="s">
        <v>101</v>
      </c>
      <c r="J5" s="613"/>
      <c r="K5" s="565" t="s">
        <v>102</v>
      </c>
      <c r="L5" s="602"/>
      <c r="M5" s="604" t="s">
        <v>103</v>
      </c>
      <c r="N5" s="605"/>
      <c r="O5" s="604" t="s">
        <v>104</v>
      </c>
      <c r="P5" s="605"/>
      <c r="Q5" s="604" t="s">
        <v>105</v>
      </c>
      <c r="R5" s="605"/>
      <c r="S5" s="604" t="s">
        <v>106</v>
      </c>
      <c r="T5" s="605"/>
      <c r="U5" s="604" t="s">
        <v>107</v>
      </c>
      <c r="V5" s="605"/>
    </row>
    <row r="6" spans="1:22" s="51" customFormat="1" ht="72.75" customHeight="1">
      <c r="A6" s="573"/>
      <c r="B6" s="573"/>
      <c r="C6" s="577"/>
      <c r="D6" s="578"/>
      <c r="E6" s="52" t="s">
        <v>87</v>
      </c>
      <c r="F6" s="52" t="s">
        <v>88</v>
      </c>
      <c r="G6" s="52" t="s">
        <v>87</v>
      </c>
      <c r="H6" s="52" t="s">
        <v>88</v>
      </c>
      <c r="I6" s="52" t="s">
        <v>87</v>
      </c>
      <c r="J6" s="52" t="s">
        <v>88</v>
      </c>
      <c r="K6" s="52" t="s">
        <v>87</v>
      </c>
      <c r="L6" s="52" t="s">
        <v>88</v>
      </c>
      <c r="M6" s="52" t="s">
        <v>87</v>
      </c>
      <c r="N6" s="52" t="s">
        <v>88</v>
      </c>
      <c r="O6" s="52" t="s">
        <v>87</v>
      </c>
      <c r="P6" s="52" t="s">
        <v>88</v>
      </c>
      <c r="Q6" s="52" t="s">
        <v>87</v>
      </c>
      <c r="R6" s="52" t="s">
        <v>88</v>
      </c>
      <c r="S6" s="52" t="s">
        <v>87</v>
      </c>
      <c r="T6" s="52" t="s">
        <v>88</v>
      </c>
      <c r="U6" s="52" t="s">
        <v>87</v>
      </c>
      <c r="V6" s="52" t="s">
        <v>88</v>
      </c>
    </row>
    <row r="7" spans="1:22" s="56" customFormat="1" ht="47.25" customHeight="1">
      <c r="A7" s="53">
        <v>1</v>
      </c>
      <c r="B7" s="54">
        <v>2</v>
      </c>
      <c r="C7" s="54">
        <v>3</v>
      </c>
      <c r="D7" s="54">
        <v>4</v>
      </c>
      <c r="E7" s="54">
        <v>40</v>
      </c>
      <c r="F7" s="55">
        <v>41</v>
      </c>
      <c r="G7" s="54">
        <v>42</v>
      </c>
      <c r="H7" s="55">
        <v>43</v>
      </c>
      <c r="I7" s="54">
        <v>44</v>
      </c>
      <c r="J7" s="55">
        <v>45</v>
      </c>
      <c r="K7" s="54">
        <v>46</v>
      </c>
      <c r="L7" s="55">
        <v>47</v>
      </c>
      <c r="M7" s="54">
        <v>48</v>
      </c>
      <c r="N7" s="55">
        <v>49</v>
      </c>
      <c r="O7" s="54">
        <v>50</v>
      </c>
      <c r="P7" s="55">
        <v>51</v>
      </c>
      <c r="Q7" s="54">
        <v>52</v>
      </c>
      <c r="R7" s="55">
        <v>53</v>
      </c>
      <c r="S7" s="54">
        <v>54</v>
      </c>
      <c r="T7" s="55">
        <v>55</v>
      </c>
      <c r="U7" s="54">
        <v>56</v>
      </c>
      <c r="V7" s="55">
        <v>57</v>
      </c>
    </row>
    <row r="8" spans="1:22" s="59" customFormat="1" ht="73.5" customHeight="1">
      <c r="A8" s="270" t="s">
        <v>7</v>
      </c>
      <c r="B8" s="270" t="s">
        <v>268</v>
      </c>
      <c r="C8" s="44"/>
      <c r="D8" s="57" t="s">
        <v>24</v>
      </c>
      <c r="E8" s="68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  <c r="V8" s="70"/>
    </row>
    <row r="9" spans="1:22" s="59" customFormat="1" ht="69" customHeight="1">
      <c r="A9" s="271" t="s">
        <v>11</v>
      </c>
      <c r="B9" s="271" t="s">
        <v>166</v>
      </c>
      <c r="C9" s="60"/>
      <c r="D9" s="57" t="s">
        <v>6</v>
      </c>
      <c r="E9" s="68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70"/>
      <c r="V9" s="70"/>
    </row>
    <row r="10" spans="1:22" s="59" customFormat="1" ht="102">
      <c r="A10" s="229" t="s">
        <v>139</v>
      </c>
      <c r="B10" s="230" t="s">
        <v>113</v>
      </c>
      <c r="C10" s="61"/>
      <c r="D10" s="57" t="s">
        <v>6</v>
      </c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70"/>
      <c r="V10" s="70"/>
    </row>
    <row r="11" spans="1:22" s="59" customFormat="1" ht="36">
      <c r="A11" s="567" t="s">
        <v>282</v>
      </c>
      <c r="B11" s="567" t="s">
        <v>283</v>
      </c>
      <c r="C11" s="574"/>
      <c r="D11" s="44" t="s">
        <v>1</v>
      </c>
      <c r="E11" s="71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</row>
    <row r="12" spans="1:22" s="59" customFormat="1" ht="72">
      <c r="A12" s="568"/>
      <c r="B12" s="568"/>
      <c r="C12" s="575"/>
      <c r="D12" s="44" t="s">
        <v>89</v>
      </c>
      <c r="E12" s="71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70"/>
      <c r="V12" s="70"/>
    </row>
    <row r="13" spans="1:22" s="59" customFormat="1" ht="36">
      <c r="A13" s="568"/>
      <c r="B13" s="568"/>
      <c r="C13" s="575"/>
      <c r="D13" s="44" t="s">
        <v>63</v>
      </c>
      <c r="E13" s="71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  <c r="V13" s="70"/>
    </row>
    <row r="14" spans="1:22" s="59" customFormat="1" ht="56.25" customHeight="1">
      <c r="A14" s="568"/>
      <c r="B14" s="568"/>
      <c r="C14" s="578"/>
      <c r="D14" s="44" t="s">
        <v>63</v>
      </c>
      <c r="E14" s="71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70"/>
      <c r="V14" s="70"/>
    </row>
    <row r="15" spans="1:22" s="59" customFormat="1" ht="66.75" customHeight="1">
      <c r="A15" s="585" t="s">
        <v>285</v>
      </c>
      <c r="B15" s="585" t="s">
        <v>417</v>
      </c>
      <c r="C15" s="584"/>
      <c r="D15" s="44" t="s">
        <v>1</v>
      </c>
      <c r="E15" s="71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70"/>
      <c r="V15" s="70"/>
    </row>
    <row r="16" spans="1:22" s="59" customFormat="1" ht="72">
      <c r="A16" s="585"/>
      <c r="B16" s="585"/>
      <c r="C16" s="584"/>
      <c r="D16" s="44" t="s">
        <v>89</v>
      </c>
      <c r="E16" s="71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0"/>
      <c r="V16" s="70"/>
    </row>
    <row r="17" spans="1:22" s="59" customFormat="1" ht="36">
      <c r="A17" s="585"/>
      <c r="B17" s="585"/>
      <c r="C17" s="584"/>
      <c r="D17" s="44" t="s">
        <v>63</v>
      </c>
      <c r="E17" s="71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70"/>
      <c r="V17" s="70"/>
    </row>
    <row r="18" spans="1:22" s="59" customFormat="1" ht="36">
      <c r="A18" s="585"/>
      <c r="B18" s="585"/>
      <c r="C18" s="584"/>
      <c r="D18" s="44" t="s">
        <v>63</v>
      </c>
      <c r="E18" s="71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70"/>
      <c r="V18" s="70"/>
    </row>
    <row r="19" spans="1:22" s="59" customFormat="1" ht="36">
      <c r="A19" s="567" t="s">
        <v>332</v>
      </c>
      <c r="B19" s="585" t="s">
        <v>164</v>
      </c>
      <c r="C19" s="574"/>
      <c r="D19" s="44" t="s">
        <v>1</v>
      </c>
      <c r="E19" s="72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0"/>
      <c r="V19" s="70"/>
    </row>
    <row r="20" spans="1:22" s="59" customFormat="1" ht="64.5" customHeight="1">
      <c r="A20" s="568"/>
      <c r="B20" s="585"/>
      <c r="C20" s="575"/>
      <c r="D20" s="44" t="s">
        <v>89</v>
      </c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70"/>
      <c r="V20" s="70"/>
    </row>
    <row r="21" spans="1:22" s="59" customFormat="1" ht="33.75" customHeight="1">
      <c r="A21" s="568"/>
      <c r="B21" s="585"/>
      <c r="C21" s="575"/>
      <c r="D21" s="44" t="s">
        <v>63</v>
      </c>
      <c r="E21" s="71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70"/>
      <c r="V21" s="70"/>
    </row>
    <row r="22" spans="1:22" s="59" customFormat="1" ht="42.75" customHeight="1">
      <c r="A22" s="583"/>
      <c r="B22" s="585"/>
      <c r="C22" s="578"/>
      <c r="D22" s="44" t="s">
        <v>63</v>
      </c>
      <c r="E22" s="71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70"/>
      <c r="V22" s="70"/>
    </row>
    <row r="23" spans="1:22" s="59" customFormat="1" ht="37.5" customHeight="1">
      <c r="A23" s="230" t="s">
        <v>140</v>
      </c>
      <c r="B23" s="230" t="s">
        <v>287</v>
      </c>
      <c r="C23" s="62"/>
      <c r="D23" s="57" t="s">
        <v>6</v>
      </c>
      <c r="E23" s="71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70"/>
      <c r="V23" s="70"/>
    </row>
    <row r="24" spans="1:22" s="59" customFormat="1" ht="64.5" customHeight="1">
      <c r="A24" s="585" t="s">
        <v>288</v>
      </c>
      <c r="B24" s="585" t="s">
        <v>289</v>
      </c>
      <c r="C24" s="585"/>
      <c r="D24" s="44" t="s">
        <v>1</v>
      </c>
      <c r="E24" s="71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70"/>
      <c r="V24" s="70"/>
    </row>
    <row r="25" spans="1:22" s="59" customFormat="1" ht="72">
      <c r="A25" s="585"/>
      <c r="B25" s="585"/>
      <c r="C25" s="585"/>
      <c r="D25" s="44" t="s">
        <v>89</v>
      </c>
      <c r="E25" s="72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70"/>
      <c r="V25" s="70"/>
    </row>
    <row r="26" spans="1:22" s="59" customFormat="1" ht="36">
      <c r="A26" s="585"/>
      <c r="B26" s="585"/>
      <c r="C26" s="585"/>
      <c r="D26" s="44" t="s">
        <v>63</v>
      </c>
      <c r="E26" s="68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70"/>
      <c r="V26" s="70"/>
    </row>
    <row r="27" spans="1:22" s="59" customFormat="1" ht="36">
      <c r="A27" s="585"/>
      <c r="B27" s="585"/>
      <c r="C27" s="585"/>
      <c r="D27" s="44" t="s">
        <v>63</v>
      </c>
      <c r="E27" s="68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70"/>
      <c r="V27" s="70"/>
    </row>
    <row r="28" spans="1:22" s="59" customFormat="1" ht="36">
      <c r="A28" s="585" t="s">
        <v>22</v>
      </c>
      <c r="B28" s="585" t="s">
        <v>292</v>
      </c>
      <c r="C28" s="586"/>
      <c r="D28" s="44" t="s">
        <v>1</v>
      </c>
      <c r="E28" s="71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70"/>
      <c r="V28" s="70"/>
    </row>
    <row r="29" spans="1:22" s="59" customFormat="1" ht="64.5" customHeight="1">
      <c r="A29" s="585"/>
      <c r="B29" s="585"/>
      <c r="C29" s="586"/>
      <c r="D29" s="44" t="s">
        <v>89</v>
      </c>
      <c r="E29" s="71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70"/>
      <c r="V29" s="70"/>
    </row>
    <row r="30" spans="1:22" s="59" customFormat="1" ht="36">
      <c r="A30" s="585"/>
      <c r="B30" s="585"/>
      <c r="C30" s="586"/>
      <c r="D30" s="44" t="s">
        <v>63</v>
      </c>
      <c r="E30" s="71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70"/>
      <c r="V30" s="70"/>
    </row>
    <row r="31" spans="1:22" s="59" customFormat="1" ht="63" customHeight="1">
      <c r="A31" s="585"/>
      <c r="B31" s="585"/>
      <c r="C31" s="586"/>
      <c r="D31" s="44" t="s">
        <v>63</v>
      </c>
      <c r="E31" s="71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70"/>
      <c r="V31" s="70"/>
    </row>
    <row r="32" spans="1:22" s="59" customFormat="1" ht="36">
      <c r="A32" s="567" t="s">
        <v>121</v>
      </c>
      <c r="B32" s="567" t="s">
        <v>294</v>
      </c>
      <c r="C32" s="567"/>
      <c r="D32" s="44" t="s">
        <v>1</v>
      </c>
      <c r="E32" s="71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70"/>
      <c r="V32" s="70"/>
    </row>
    <row r="33" spans="1:22" s="59" customFormat="1" ht="72">
      <c r="A33" s="568"/>
      <c r="B33" s="568"/>
      <c r="C33" s="568"/>
      <c r="D33" s="44" t="s">
        <v>89</v>
      </c>
      <c r="E33" s="71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70"/>
      <c r="V33" s="70"/>
    </row>
    <row r="34" spans="1:22" s="59" customFormat="1" ht="36">
      <c r="A34" s="568"/>
      <c r="B34" s="568"/>
      <c r="C34" s="568"/>
      <c r="D34" s="44" t="s">
        <v>63</v>
      </c>
      <c r="E34" s="71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70"/>
      <c r="V34" s="70"/>
    </row>
    <row r="35" spans="1:22" s="59" customFormat="1" ht="68.25" customHeight="1">
      <c r="A35" s="583"/>
      <c r="B35" s="583"/>
      <c r="C35" s="583"/>
      <c r="D35" s="44" t="s">
        <v>63</v>
      </c>
      <c r="E35" s="71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0"/>
      <c r="V35" s="70"/>
    </row>
    <row r="36" spans="1:22" s="59" customFormat="1" ht="36">
      <c r="A36" s="567" t="s">
        <v>123</v>
      </c>
      <c r="B36" s="567" t="s">
        <v>296</v>
      </c>
      <c r="C36" s="584"/>
      <c r="D36" s="44" t="s">
        <v>1</v>
      </c>
      <c r="E36" s="71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70"/>
    </row>
    <row r="37" spans="1:22" s="59" customFormat="1" ht="72">
      <c r="A37" s="568"/>
      <c r="B37" s="568"/>
      <c r="C37" s="584"/>
      <c r="D37" s="44" t="s">
        <v>89</v>
      </c>
      <c r="E37" s="68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70"/>
    </row>
    <row r="38" spans="1:22" s="50" customFormat="1" ht="36">
      <c r="A38" s="568"/>
      <c r="B38" s="568"/>
      <c r="C38" s="584"/>
      <c r="D38" s="44" t="s">
        <v>63</v>
      </c>
      <c r="E38" s="68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70"/>
    </row>
    <row r="39" spans="1:22" s="50" customFormat="1" ht="36">
      <c r="A39" s="583"/>
      <c r="B39" s="583"/>
      <c r="C39" s="584"/>
      <c r="D39" s="44" t="s">
        <v>63</v>
      </c>
      <c r="E39" s="71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4"/>
      <c r="V39" s="74"/>
    </row>
    <row r="40" spans="1:22" s="50" customFormat="1" ht="64.5" customHeight="1">
      <c r="A40" s="230" t="s">
        <v>297</v>
      </c>
      <c r="B40" s="230" t="s">
        <v>126</v>
      </c>
      <c r="C40" s="63"/>
      <c r="D40" s="57" t="s">
        <v>6</v>
      </c>
      <c r="E40" s="71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4"/>
      <c r="V40" s="74"/>
    </row>
    <row r="41" spans="1:22" s="50" customFormat="1" ht="36">
      <c r="A41" s="588" t="s">
        <v>127</v>
      </c>
      <c r="B41" s="588" t="s">
        <v>299</v>
      </c>
      <c r="C41" s="584"/>
      <c r="D41" s="44" t="s">
        <v>1</v>
      </c>
      <c r="E41" s="71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4"/>
      <c r="V41" s="74"/>
    </row>
    <row r="42" spans="1:22" s="22" customFormat="1" ht="35.25" customHeight="1">
      <c r="A42" s="589"/>
      <c r="B42" s="589"/>
      <c r="C42" s="584"/>
      <c r="D42" s="44" t="s">
        <v>89</v>
      </c>
      <c r="E42" s="71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4"/>
      <c r="V42" s="74"/>
    </row>
    <row r="43" spans="1:22" ht="63" customHeight="1">
      <c r="A43" s="589"/>
      <c r="B43" s="589"/>
      <c r="C43" s="584"/>
      <c r="D43" s="44" t="s">
        <v>63</v>
      </c>
      <c r="E43" s="71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6"/>
      <c r="V43" s="76"/>
    </row>
    <row r="44" spans="1:22" ht="36">
      <c r="A44" s="590"/>
      <c r="B44" s="590"/>
      <c r="C44" s="584"/>
      <c r="D44" s="44" t="s">
        <v>63</v>
      </c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9"/>
      <c r="V44" s="79"/>
    </row>
    <row r="45" spans="1:22" ht="36">
      <c r="A45" s="588" t="s">
        <v>146</v>
      </c>
      <c r="B45" s="591" t="s">
        <v>302</v>
      </c>
      <c r="C45" s="584"/>
      <c r="D45" s="44" t="s">
        <v>1</v>
      </c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9"/>
      <c r="V45" s="79"/>
    </row>
    <row r="46" spans="1:22" ht="29.25" customHeight="1">
      <c r="A46" s="589"/>
      <c r="B46" s="592"/>
      <c r="C46" s="584"/>
      <c r="D46" s="44" t="s">
        <v>89</v>
      </c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9"/>
      <c r="V46" s="79"/>
    </row>
    <row r="47" spans="1:22" ht="36">
      <c r="A47" s="589"/>
      <c r="B47" s="592"/>
      <c r="C47" s="584"/>
      <c r="D47" s="44" t="s">
        <v>63</v>
      </c>
      <c r="E47" s="77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9"/>
      <c r="V47" s="79"/>
    </row>
    <row r="48" spans="1:22" ht="36">
      <c r="A48" s="590"/>
      <c r="B48" s="593"/>
      <c r="C48" s="584"/>
      <c r="D48" s="44" t="s">
        <v>63</v>
      </c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/>
      <c r="V48" s="79"/>
    </row>
    <row r="49" spans="1:22" ht="387.75" customHeight="1">
      <c r="A49" s="230" t="s">
        <v>304</v>
      </c>
      <c r="B49" s="230" t="s">
        <v>132</v>
      </c>
      <c r="C49" s="273" t="s">
        <v>364</v>
      </c>
      <c r="D49" s="57" t="s">
        <v>6</v>
      </c>
      <c r="E49" s="77"/>
      <c r="F49" s="78"/>
      <c r="G49" s="78"/>
      <c r="H49" s="78"/>
      <c r="I49" s="292">
        <f>I50</f>
        <v>4553.7329900000004</v>
      </c>
      <c r="J49" s="292">
        <f>J50</f>
        <v>4553.7329900000004</v>
      </c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9"/>
      <c r="V49" s="79"/>
    </row>
    <row r="50" spans="1:22" ht="36">
      <c r="A50" s="230"/>
      <c r="B50" s="230"/>
      <c r="C50" s="612"/>
      <c r="D50" s="44" t="s">
        <v>1</v>
      </c>
      <c r="E50" s="77"/>
      <c r="F50" s="78"/>
      <c r="G50" s="78"/>
      <c r="H50" s="78"/>
      <c r="I50" s="292">
        <f>I52+I53</f>
        <v>4553.7329900000004</v>
      </c>
      <c r="J50" s="292">
        <f>J52+J53</f>
        <v>4553.7329900000004</v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9"/>
      <c r="V50" s="79"/>
    </row>
    <row r="51" spans="1:22" ht="72">
      <c r="A51" s="230"/>
      <c r="B51" s="230"/>
      <c r="C51" s="612"/>
      <c r="D51" s="44" t="s">
        <v>89</v>
      </c>
      <c r="E51" s="77"/>
      <c r="F51" s="78"/>
      <c r="G51" s="78"/>
      <c r="H51" s="78"/>
      <c r="I51" s="70"/>
      <c r="J51" s="70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9"/>
      <c r="V51" s="79"/>
    </row>
    <row r="52" spans="1:22" ht="72">
      <c r="A52" s="230"/>
      <c r="B52" s="230"/>
      <c r="C52" s="612"/>
      <c r="D52" s="44" t="s">
        <v>275</v>
      </c>
      <c r="E52" s="77"/>
      <c r="F52" s="78"/>
      <c r="G52" s="78"/>
      <c r="H52" s="78"/>
      <c r="I52" s="292">
        <v>3972.8996999999999</v>
      </c>
      <c r="J52" s="292">
        <v>3972.8996999999999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/>
      <c r="V52" s="79"/>
    </row>
    <row r="53" spans="1:22" ht="72">
      <c r="A53" s="230"/>
      <c r="B53" s="230"/>
      <c r="C53" s="612"/>
      <c r="D53" s="44" t="s">
        <v>365</v>
      </c>
      <c r="E53" s="77"/>
      <c r="F53" s="78"/>
      <c r="G53" s="78"/>
      <c r="H53" s="78"/>
      <c r="I53" s="292">
        <v>580.83329000000003</v>
      </c>
      <c r="J53" s="292">
        <v>580.83329000000003</v>
      </c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9"/>
      <c r="V53" s="79"/>
    </row>
    <row r="54" spans="1:22" ht="102">
      <c r="A54" s="230" t="s">
        <v>228</v>
      </c>
      <c r="B54" s="230" t="s">
        <v>305</v>
      </c>
      <c r="C54" s="273"/>
      <c r="D54" s="57" t="s">
        <v>6</v>
      </c>
      <c r="E54" s="77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9"/>
      <c r="V54" s="79"/>
    </row>
    <row r="55" spans="1:22" ht="204">
      <c r="A55" s="230" t="s">
        <v>231</v>
      </c>
      <c r="B55" s="230" t="s">
        <v>307</v>
      </c>
      <c r="C55" s="272"/>
      <c r="D55" s="44" t="s">
        <v>89</v>
      </c>
      <c r="E55" s="77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9"/>
      <c r="V55" s="79"/>
    </row>
    <row r="56" spans="1:22" ht="72">
      <c r="A56" s="274" t="s">
        <v>14</v>
      </c>
      <c r="B56" s="274" t="s">
        <v>138</v>
      </c>
      <c r="C56" s="62"/>
      <c r="D56" s="63" t="s">
        <v>6</v>
      </c>
      <c r="E56" s="77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9"/>
      <c r="V56" s="79"/>
    </row>
    <row r="57" spans="1:22" ht="306">
      <c r="A57" s="275" t="s">
        <v>139</v>
      </c>
      <c r="B57" s="276" t="s">
        <v>363</v>
      </c>
      <c r="C57" s="70"/>
      <c r="D57" s="57" t="s">
        <v>6</v>
      </c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9"/>
      <c r="V57" s="79"/>
    </row>
    <row r="58" spans="1:22" ht="136">
      <c r="A58" s="275" t="s">
        <v>140</v>
      </c>
      <c r="B58" s="277" t="s">
        <v>141</v>
      </c>
      <c r="C58" s="77"/>
      <c r="D58" s="57" t="s">
        <v>6</v>
      </c>
      <c r="E58" s="77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9"/>
      <c r="V58" s="79"/>
    </row>
    <row r="59" spans="1:22" ht="72">
      <c r="A59" s="230" t="s">
        <v>297</v>
      </c>
      <c r="B59" s="278" t="s">
        <v>142</v>
      </c>
      <c r="C59" s="77"/>
      <c r="D59" s="57" t="s">
        <v>6</v>
      </c>
      <c r="E59" s="77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9"/>
      <c r="V59" s="79"/>
    </row>
    <row r="60" spans="1:22" ht="36">
      <c r="A60" s="567" t="s">
        <v>144</v>
      </c>
      <c r="B60" s="567" t="s">
        <v>145</v>
      </c>
      <c r="C60" s="567"/>
      <c r="D60" s="44" t="s">
        <v>1</v>
      </c>
      <c r="E60" s="77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9"/>
      <c r="V60" s="79"/>
    </row>
    <row r="61" spans="1:22" ht="72">
      <c r="A61" s="568"/>
      <c r="B61" s="568"/>
      <c r="C61" s="568"/>
      <c r="D61" s="44" t="s">
        <v>89</v>
      </c>
      <c r="E61" s="77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9"/>
      <c r="V61" s="79"/>
    </row>
    <row r="62" spans="1:22" ht="36">
      <c r="A62" s="568"/>
      <c r="B62" s="568"/>
      <c r="C62" s="568"/>
      <c r="D62" s="44" t="s">
        <v>63</v>
      </c>
      <c r="E62" s="77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9"/>
      <c r="V62" s="79"/>
    </row>
    <row r="63" spans="1:22" ht="36">
      <c r="A63" s="583"/>
      <c r="B63" s="583"/>
      <c r="C63" s="583"/>
      <c r="D63" s="44" t="s">
        <v>63</v>
      </c>
      <c r="E63" s="77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9"/>
      <c r="V63" s="79"/>
    </row>
    <row r="64" spans="1:22" ht="36">
      <c r="A64" s="567" t="s">
        <v>146</v>
      </c>
      <c r="B64" s="567" t="s">
        <v>147</v>
      </c>
      <c r="C64" s="567"/>
      <c r="D64" s="44" t="s">
        <v>1</v>
      </c>
      <c r="E64" s="77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9"/>
      <c r="V64" s="79"/>
    </row>
    <row r="65" spans="1:22" ht="72">
      <c r="A65" s="568"/>
      <c r="B65" s="568"/>
      <c r="C65" s="568"/>
      <c r="D65" s="44" t="s">
        <v>89</v>
      </c>
      <c r="E65" s="77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/>
      <c r="V65" s="79"/>
    </row>
    <row r="66" spans="1:22" ht="36">
      <c r="A66" s="568"/>
      <c r="B66" s="568"/>
      <c r="C66" s="568"/>
      <c r="D66" s="44" t="s">
        <v>63</v>
      </c>
      <c r="E66" s="77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9"/>
      <c r="V66" s="79"/>
    </row>
    <row r="67" spans="1:22" ht="36">
      <c r="A67" s="583"/>
      <c r="B67" s="583"/>
      <c r="C67" s="583"/>
      <c r="D67" s="44" t="s">
        <v>63</v>
      </c>
      <c r="E67" s="77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9"/>
      <c r="V67" s="79"/>
    </row>
    <row r="68" spans="1:22" ht="36">
      <c r="A68" s="567" t="s">
        <v>148</v>
      </c>
      <c r="B68" s="567" t="s">
        <v>149</v>
      </c>
      <c r="C68" s="567"/>
      <c r="D68" s="44" t="s">
        <v>1</v>
      </c>
      <c r="E68" s="77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9"/>
      <c r="V68" s="79"/>
    </row>
    <row r="69" spans="1:22" ht="72">
      <c r="A69" s="568"/>
      <c r="B69" s="568"/>
      <c r="C69" s="568"/>
      <c r="D69" s="44" t="s">
        <v>89</v>
      </c>
      <c r="E69" s="77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9"/>
      <c r="V69" s="79"/>
    </row>
    <row r="70" spans="1:22" ht="36">
      <c r="A70" s="568"/>
      <c r="B70" s="568"/>
      <c r="C70" s="568"/>
      <c r="D70" s="44" t="s">
        <v>63</v>
      </c>
      <c r="E70" s="77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/>
      <c r="V70" s="79"/>
    </row>
    <row r="71" spans="1:22" ht="36">
      <c r="A71" s="583"/>
      <c r="B71" s="583"/>
      <c r="C71" s="583"/>
      <c r="D71" s="44" t="s">
        <v>63</v>
      </c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9"/>
      <c r="V71" s="79"/>
    </row>
    <row r="72" spans="1:22" ht="36">
      <c r="A72" s="567" t="s">
        <v>150</v>
      </c>
      <c r="B72" s="567" t="s">
        <v>151</v>
      </c>
      <c r="C72" s="567"/>
      <c r="D72" s="44" t="s">
        <v>1</v>
      </c>
      <c r="E72" s="77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9"/>
      <c r="V72" s="79"/>
    </row>
    <row r="73" spans="1:22" ht="72">
      <c r="A73" s="568"/>
      <c r="B73" s="568"/>
      <c r="C73" s="568"/>
      <c r="D73" s="44" t="s">
        <v>89</v>
      </c>
      <c r="E73" s="77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9"/>
      <c r="V73" s="79"/>
    </row>
    <row r="74" spans="1:22" ht="36">
      <c r="A74" s="568"/>
      <c r="B74" s="568"/>
      <c r="C74" s="568"/>
      <c r="D74" s="44" t="s">
        <v>63</v>
      </c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9"/>
      <c r="V74" s="79"/>
    </row>
    <row r="75" spans="1:22" ht="36">
      <c r="A75" s="583"/>
      <c r="B75" s="583"/>
      <c r="C75" s="583"/>
      <c r="D75" s="44" t="s">
        <v>63</v>
      </c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9"/>
      <c r="V75" s="79"/>
    </row>
    <row r="76" spans="1:22" ht="72">
      <c r="A76" s="275" t="s">
        <v>304</v>
      </c>
      <c r="B76" s="277" t="s">
        <v>152</v>
      </c>
      <c r="C76" s="77"/>
      <c r="D76" s="57" t="s">
        <v>6</v>
      </c>
      <c r="E76" s="77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9"/>
      <c r="V76" s="79"/>
    </row>
    <row r="77" spans="1:22" ht="36">
      <c r="A77" s="567" t="s">
        <v>153</v>
      </c>
      <c r="B77" s="567" t="s">
        <v>154</v>
      </c>
      <c r="C77" s="567"/>
      <c r="D77" s="44" t="s">
        <v>1</v>
      </c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9"/>
      <c r="V77" s="79"/>
    </row>
    <row r="78" spans="1:22" ht="72">
      <c r="A78" s="568"/>
      <c r="B78" s="568"/>
      <c r="C78" s="568"/>
      <c r="D78" s="44" t="s">
        <v>89</v>
      </c>
      <c r="E78" s="77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9"/>
      <c r="V78" s="79"/>
    </row>
    <row r="79" spans="1:22" ht="36">
      <c r="A79" s="568"/>
      <c r="B79" s="568"/>
      <c r="C79" s="568"/>
      <c r="D79" s="44" t="s">
        <v>63</v>
      </c>
      <c r="E79" s="77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9"/>
      <c r="V79" s="79"/>
    </row>
    <row r="80" spans="1:22" ht="36">
      <c r="A80" s="583"/>
      <c r="B80" s="583"/>
      <c r="C80" s="583"/>
      <c r="D80" s="44" t="s">
        <v>63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/>
      <c r="V80" s="79"/>
    </row>
    <row r="81" spans="1:22" ht="36">
      <c r="A81" s="567" t="s">
        <v>155</v>
      </c>
      <c r="B81" s="567" t="s">
        <v>156</v>
      </c>
      <c r="C81" s="567"/>
      <c r="D81" s="44" t="s">
        <v>1</v>
      </c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9"/>
      <c r="V81" s="79"/>
    </row>
    <row r="82" spans="1:22" ht="72">
      <c r="A82" s="568"/>
      <c r="B82" s="568"/>
      <c r="C82" s="568"/>
      <c r="D82" s="44" t="s">
        <v>89</v>
      </c>
      <c r="E82" s="77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9"/>
      <c r="V82" s="79"/>
    </row>
    <row r="83" spans="1:22" ht="36">
      <c r="A83" s="568"/>
      <c r="B83" s="568"/>
      <c r="C83" s="568"/>
      <c r="D83" s="44" t="s">
        <v>63</v>
      </c>
      <c r="E83" s="77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9"/>
      <c r="V83" s="79"/>
    </row>
    <row r="84" spans="1:22" ht="36">
      <c r="A84" s="583"/>
      <c r="B84" s="583"/>
      <c r="C84" s="583"/>
      <c r="D84" s="44" t="s">
        <v>63</v>
      </c>
      <c r="E84" s="77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9"/>
      <c r="V84" s="79"/>
    </row>
    <row r="85" spans="1:22" ht="36">
      <c r="A85" s="567" t="s">
        <v>157</v>
      </c>
      <c r="B85" s="567" t="s">
        <v>158</v>
      </c>
      <c r="C85" s="567"/>
      <c r="D85" s="44" t="s">
        <v>1</v>
      </c>
      <c r="E85" s="77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9"/>
      <c r="V85" s="79"/>
    </row>
    <row r="86" spans="1:22" ht="72">
      <c r="A86" s="568"/>
      <c r="B86" s="568"/>
      <c r="C86" s="568"/>
      <c r="D86" s="44" t="s">
        <v>89</v>
      </c>
      <c r="E86" s="77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9"/>
      <c r="V86" s="79"/>
    </row>
    <row r="87" spans="1:22" ht="36">
      <c r="A87" s="568"/>
      <c r="B87" s="568"/>
      <c r="C87" s="568"/>
      <c r="D87" s="44" t="s">
        <v>63</v>
      </c>
      <c r="E87" s="77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9"/>
      <c r="V87" s="79"/>
    </row>
    <row r="88" spans="1:22" ht="36">
      <c r="A88" s="583"/>
      <c r="B88" s="583"/>
      <c r="C88" s="583"/>
      <c r="D88" s="44" t="s">
        <v>63</v>
      </c>
      <c r="E88" s="77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9"/>
      <c r="V88" s="79"/>
    </row>
    <row r="89" spans="1:22" ht="72">
      <c r="A89" s="279" t="s">
        <v>317</v>
      </c>
      <c r="B89" s="279" t="s">
        <v>160</v>
      </c>
      <c r="C89" s="77"/>
      <c r="D89" s="57" t="s">
        <v>6</v>
      </c>
      <c r="E89" s="77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9"/>
      <c r="V89" s="79"/>
    </row>
    <row r="90" spans="1:22" ht="238">
      <c r="A90" s="275" t="s">
        <v>139</v>
      </c>
      <c r="B90" s="275" t="s">
        <v>321</v>
      </c>
      <c r="C90" s="77"/>
      <c r="D90" s="57" t="s">
        <v>6</v>
      </c>
      <c r="E90" s="77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9"/>
      <c r="V90" s="79"/>
    </row>
  </sheetData>
  <mergeCells count="65">
    <mergeCell ref="A81:A84"/>
    <mergeCell ref="B81:B84"/>
    <mergeCell ref="C81:C84"/>
    <mergeCell ref="A85:A88"/>
    <mergeCell ref="B85:B88"/>
    <mergeCell ref="C85:C88"/>
    <mergeCell ref="A72:A75"/>
    <mergeCell ref="B72:B75"/>
    <mergeCell ref="C72:C75"/>
    <mergeCell ref="A77:A80"/>
    <mergeCell ref="B77:B80"/>
    <mergeCell ref="C77:C80"/>
    <mergeCell ref="A64:A67"/>
    <mergeCell ref="B64:B67"/>
    <mergeCell ref="C64:C67"/>
    <mergeCell ref="A68:A71"/>
    <mergeCell ref="B68:B71"/>
    <mergeCell ref="C68:C71"/>
    <mergeCell ref="A45:A48"/>
    <mergeCell ref="B45:B48"/>
    <mergeCell ref="C45:C48"/>
    <mergeCell ref="C50:C53"/>
    <mergeCell ref="A60:A63"/>
    <mergeCell ref="B60:B63"/>
    <mergeCell ref="C60:C63"/>
    <mergeCell ref="A36:A39"/>
    <mergeCell ref="B36:B39"/>
    <mergeCell ref="C36:C39"/>
    <mergeCell ref="A41:A44"/>
    <mergeCell ref="B41:B44"/>
    <mergeCell ref="C41:C44"/>
    <mergeCell ref="A28:A31"/>
    <mergeCell ref="B28:B31"/>
    <mergeCell ref="C28:C31"/>
    <mergeCell ref="A32:A35"/>
    <mergeCell ref="B32:B35"/>
    <mergeCell ref="C32:C35"/>
    <mergeCell ref="A19:A22"/>
    <mergeCell ref="B19:B22"/>
    <mergeCell ref="C19:C22"/>
    <mergeCell ref="A24:A27"/>
    <mergeCell ref="B24:B27"/>
    <mergeCell ref="C24:C27"/>
    <mergeCell ref="A11:A14"/>
    <mergeCell ref="B11:B14"/>
    <mergeCell ref="C11:C14"/>
    <mergeCell ref="A15:A18"/>
    <mergeCell ref="B15:B18"/>
    <mergeCell ref="C15:C18"/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  <mergeCell ref="K5:L5"/>
    <mergeCell ref="M5:N5"/>
    <mergeCell ref="O5:P5"/>
    <mergeCell ref="Q5:R5"/>
    <mergeCell ref="S5:T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1" firstPageNumber="16" fitToHeight="0" orientation="landscape" useFirstPageNumber="1"/>
  <headerFooter scaleWithDoc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view="pageBreakPreview" topLeftCell="A40" zoomScale="40" zoomScaleNormal="40" zoomScaleSheetLayoutView="40" workbookViewId="0">
      <selection activeCell="A15" sqref="A15:A18"/>
    </sheetView>
  </sheetViews>
  <sheetFormatPr baseColWidth="10" defaultColWidth="9.1640625" defaultRowHeight="35"/>
  <cols>
    <col min="1" max="1" width="52.33203125" style="65" customWidth="1"/>
    <col min="2" max="2" width="74.1640625" style="66" customWidth="1"/>
    <col min="3" max="3" width="48.5" style="66" customWidth="1"/>
    <col min="4" max="4" width="38.5" style="66" customWidth="1"/>
    <col min="5" max="5" width="25.6640625" style="66" customWidth="1"/>
    <col min="6" max="8" width="25.6640625" style="67" customWidth="1"/>
    <col min="9" max="22" width="8.6640625" style="67" bestFit="1" customWidth="1"/>
    <col min="23" max="241" width="9.1640625" style="48"/>
    <col min="242" max="242" width="4.33203125" style="48" customWidth="1"/>
    <col min="243" max="243" width="18.83203125" style="48" customWidth="1"/>
    <col min="244" max="16384" width="9.1640625" style="48"/>
  </cols>
  <sheetData>
    <row r="1" spans="1:22">
      <c r="A1" s="45"/>
      <c r="B1" s="46"/>
      <c r="C1" s="46"/>
      <c r="D1" s="46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  <c r="V1" s="268" t="s">
        <v>65</v>
      </c>
    </row>
    <row r="2" spans="1:22" s="22" customFormat="1">
      <c r="A2" s="569" t="s">
        <v>353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  <c r="Q2" s="570"/>
      <c r="R2" s="570"/>
      <c r="S2" s="570"/>
      <c r="T2" s="570"/>
      <c r="U2" s="570"/>
      <c r="V2" s="570"/>
    </row>
    <row r="3" spans="1:22" s="22" customFormat="1">
      <c r="A3" s="45"/>
      <c r="B3" s="46"/>
      <c r="C3" s="46"/>
      <c r="D3" s="46"/>
      <c r="E3" s="4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268"/>
      <c r="V3" s="269" t="s">
        <v>73</v>
      </c>
    </row>
    <row r="4" spans="1:22" s="50" customFormat="1" ht="71.25" customHeight="1">
      <c r="A4" s="571" t="s">
        <v>3</v>
      </c>
      <c r="B4" s="574" t="s">
        <v>74</v>
      </c>
      <c r="C4" s="574" t="s">
        <v>75</v>
      </c>
      <c r="D4" s="574" t="s">
        <v>76</v>
      </c>
      <c r="E4" s="594" t="s">
        <v>30</v>
      </c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1"/>
    </row>
    <row r="5" spans="1:22" s="51" customFormat="1" ht="242.25" customHeight="1">
      <c r="A5" s="572"/>
      <c r="B5" s="575"/>
      <c r="C5" s="576"/>
      <c r="D5" s="575"/>
      <c r="E5" s="615" t="s">
        <v>354</v>
      </c>
      <c r="F5" s="616"/>
      <c r="G5" s="615" t="s">
        <v>355</v>
      </c>
      <c r="H5" s="616"/>
      <c r="I5" s="604" t="s">
        <v>356</v>
      </c>
      <c r="J5" s="605"/>
      <c r="K5" s="604" t="s">
        <v>357</v>
      </c>
      <c r="L5" s="605"/>
      <c r="M5" s="604" t="s">
        <v>358</v>
      </c>
      <c r="N5" s="605"/>
      <c r="O5" s="604" t="s">
        <v>359</v>
      </c>
      <c r="P5" s="605"/>
      <c r="Q5" s="604" t="s">
        <v>360</v>
      </c>
      <c r="R5" s="605"/>
      <c r="S5" s="604" t="s">
        <v>361</v>
      </c>
      <c r="T5" s="605"/>
      <c r="U5" s="604" t="s">
        <v>362</v>
      </c>
      <c r="V5" s="605"/>
    </row>
    <row r="6" spans="1:22" s="51" customFormat="1" ht="135" customHeight="1">
      <c r="A6" s="573"/>
      <c r="B6" s="573"/>
      <c r="C6" s="577"/>
      <c r="D6" s="578"/>
      <c r="E6" s="52" t="s">
        <v>87</v>
      </c>
      <c r="F6" s="52" t="s">
        <v>88</v>
      </c>
      <c r="G6" s="52" t="s">
        <v>87</v>
      </c>
      <c r="H6" s="52" t="s">
        <v>88</v>
      </c>
      <c r="I6" s="52" t="s">
        <v>87</v>
      </c>
      <c r="J6" s="52" t="s">
        <v>88</v>
      </c>
      <c r="K6" s="52" t="s">
        <v>87</v>
      </c>
      <c r="L6" s="52" t="s">
        <v>88</v>
      </c>
      <c r="M6" s="52" t="s">
        <v>87</v>
      </c>
      <c r="N6" s="52" t="s">
        <v>88</v>
      </c>
      <c r="O6" s="52" t="s">
        <v>87</v>
      </c>
      <c r="P6" s="52" t="s">
        <v>88</v>
      </c>
      <c r="Q6" s="52" t="s">
        <v>87</v>
      </c>
      <c r="R6" s="52" t="s">
        <v>88</v>
      </c>
      <c r="S6" s="52" t="s">
        <v>87</v>
      </c>
      <c r="T6" s="52" t="s">
        <v>88</v>
      </c>
      <c r="U6" s="52" t="s">
        <v>87</v>
      </c>
      <c r="V6" s="52" t="s">
        <v>88</v>
      </c>
    </row>
    <row r="7" spans="1:22" s="56" customFormat="1">
      <c r="A7" s="53">
        <v>1</v>
      </c>
      <c r="B7" s="54">
        <v>2</v>
      </c>
      <c r="C7" s="54">
        <v>3</v>
      </c>
      <c r="D7" s="54">
        <v>4</v>
      </c>
      <c r="E7" s="54">
        <v>58</v>
      </c>
      <c r="F7" s="55">
        <v>59</v>
      </c>
      <c r="G7" s="54">
        <v>60</v>
      </c>
      <c r="H7" s="55">
        <v>61</v>
      </c>
      <c r="I7" s="54">
        <v>62</v>
      </c>
      <c r="J7" s="55">
        <v>63</v>
      </c>
      <c r="K7" s="54">
        <v>64</v>
      </c>
      <c r="L7" s="55">
        <v>65</v>
      </c>
      <c r="M7" s="54">
        <v>66</v>
      </c>
      <c r="N7" s="55">
        <v>67</v>
      </c>
      <c r="O7" s="54">
        <v>68</v>
      </c>
      <c r="P7" s="55">
        <v>69</v>
      </c>
      <c r="Q7" s="54">
        <v>70</v>
      </c>
      <c r="R7" s="55">
        <v>71</v>
      </c>
      <c r="S7" s="54">
        <v>72</v>
      </c>
      <c r="T7" s="55">
        <v>73</v>
      </c>
      <c r="U7" s="54">
        <v>74</v>
      </c>
      <c r="V7" s="55">
        <v>75</v>
      </c>
    </row>
    <row r="8" spans="1:22" s="59" customFormat="1" ht="68">
      <c r="A8" s="270" t="s">
        <v>7</v>
      </c>
      <c r="B8" s="270" t="s">
        <v>268</v>
      </c>
      <c r="C8" s="44"/>
      <c r="D8" s="57" t="s">
        <v>24</v>
      </c>
      <c r="E8" s="68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  <c r="V8" s="70"/>
    </row>
    <row r="9" spans="1:22" s="59" customFormat="1" ht="72">
      <c r="A9" s="271" t="s">
        <v>11</v>
      </c>
      <c r="B9" s="271" t="s">
        <v>166</v>
      </c>
      <c r="C9" s="60"/>
      <c r="D9" s="57" t="s">
        <v>6</v>
      </c>
      <c r="E9" s="68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70"/>
      <c r="V9" s="70"/>
    </row>
    <row r="10" spans="1:22" s="59" customFormat="1" ht="102">
      <c r="A10" s="229" t="s">
        <v>139</v>
      </c>
      <c r="B10" s="230" t="s">
        <v>113</v>
      </c>
      <c r="C10" s="61"/>
      <c r="D10" s="57" t="s">
        <v>6</v>
      </c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70"/>
      <c r="V10" s="70"/>
    </row>
    <row r="11" spans="1:22" s="59" customFormat="1" ht="36">
      <c r="A11" s="567" t="s">
        <v>282</v>
      </c>
      <c r="B11" s="567" t="s">
        <v>283</v>
      </c>
      <c r="C11" s="574"/>
      <c r="D11" s="44" t="s">
        <v>1</v>
      </c>
      <c r="E11" s="71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</row>
    <row r="12" spans="1:22" s="59" customFormat="1" ht="72">
      <c r="A12" s="568"/>
      <c r="B12" s="568"/>
      <c r="C12" s="575"/>
      <c r="D12" s="44" t="s">
        <v>89</v>
      </c>
      <c r="E12" s="71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70"/>
      <c r="V12" s="70"/>
    </row>
    <row r="13" spans="1:22" s="59" customFormat="1" ht="36">
      <c r="A13" s="568"/>
      <c r="B13" s="568"/>
      <c r="C13" s="575"/>
      <c r="D13" s="44" t="s">
        <v>63</v>
      </c>
      <c r="E13" s="71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70"/>
      <c r="V13" s="70"/>
    </row>
    <row r="14" spans="1:22" s="59" customFormat="1" ht="36">
      <c r="A14" s="568"/>
      <c r="B14" s="568"/>
      <c r="C14" s="578"/>
      <c r="D14" s="44" t="s">
        <v>63</v>
      </c>
      <c r="E14" s="71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70"/>
      <c r="V14" s="70"/>
    </row>
    <row r="15" spans="1:22" s="59" customFormat="1" ht="36">
      <c r="A15" s="585" t="s">
        <v>285</v>
      </c>
      <c r="B15" s="585" t="s">
        <v>418</v>
      </c>
      <c r="C15" s="584"/>
      <c r="D15" s="44" t="s">
        <v>1</v>
      </c>
      <c r="E15" s="71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70"/>
      <c r="V15" s="70"/>
    </row>
    <row r="16" spans="1:22" s="59" customFormat="1" ht="72">
      <c r="A16" s="585"/>
      <c r="B16" s="585"/>
      <c r="C16" s="584"/>
      <c r="D16" s="44" t="s">
        <v>89</v>
      </c>
      <c r="E16" s="71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0"/>
      <c r="V16" s="70"/>
    </row>
    <row r="17" spans="1:22" s="59" customFormat="1" ht="36">
      <c r="A17" s="585"/>
      <c r="B17" s="585"/>
      <c r="C17" s="584"/>
      <c r="D17" s="44" t="s">
        <v>63</v>
      </c>
      <c r="E17" s="71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70"/>
      <c r="V17" s="70"/>
    </row>
    <row r="18" spans="1:22" s="59" customFormat="1" ht="61.5" customHeight="1">
      <c r="A18" s="585"/>
      <c r="B18" s="585"/>
      <c r="C18" s="584"/>
      <c r="D18" s="44" t="s">
        <v>63</v>
      </c>
      <c r="E18" s="71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70"/>
      <c r="V18" s="70"/>
    </row>
    <row r="19" spans="1:22" s="59" customFormat="1" ht="36">
      <c r="A19" s="567" t="s">
        <v>332</v>
      </c>
      <c r="B19" s="585" t="s">
        <v>164</v>
      </c>
      <c r="C19" s="574"/>
      <c r="D19" s="44" t="s">
        <v>1</v>
      </c>
      <c r="E19" s="72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70"/>
      <c r="V19" s="70"/>
    </row>
    <row r="20" spans="1:22" s="59" customFormat="1" ht="72">
      <c r="A20" s="568"/>
      <c r="B20" s="585"/>
      <c r="C20" s="575"/>
      <c r="D20" s="44" t="s">
        <v>89</v>
      </c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70"/>
      <c r="V20" s="70"/>
    </row>
    <row r="21" spans="1:22" s="59" customFormat="1" ht="36">
      <c r="A21" s="568"/>
      <c r="B21" s="585"/>
      <c r="C21" s="575"/>
      <c r="D21" s="44" t="s">
        <v>63</v>
      </c>
      <c r="E21" s="71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70"/>
      <c r="V21" s="70"/>
    </row>
    <row r="22" spans="1:22" s="59" customFormat="1" ht="36">
      <c r="A22" s="583"/>
      <c r="B22" s="585"/>
      <c r="C22" s="578"/>
      <c r="D22" s="44" t="s">
        <v>63</v>
      </c>
      <c r="E22" s="71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70"/>
      <c r="V22" s="70"/>
    </row>
    <row r="23" spans="1:22" s="59" customFormat="1" ht="102">
      <c r="A23" s="230" t="s">
        <v>140</v>
      </c>
      <c r="B23" s="230" t="s">
        <v>287</v>
      </c>
      <c r="C23" s="62"/>
      <c r="D23" s="57" t="s">
        <v>6</v>
      </c>
      <c r="E23" s="71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70"/>
      <c r="V23" s="70"/>
    </row>
    <row r="24" spans="1:22" s="59" customFormat="1" ht="36">
      <c r="A24" s="585" t="s">
        <v>288</v>
      </c>
      <c r="B24" s="585" t="s">
        <v>289</v>
      </c>
      <c r="C24" s="585"/>
      <c r="D24" s="44" t="s">
        <v>1</v>
      </c>
      <c r="E24" s="71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70"/>
      <c r="V24" s="70"/>
    </row>
    <row r="25" spans="1:22" s="59" customFormat="1" ht="72">
      <c r="A25" s="585"/>
      <c r="B25" s="585"/>
      <c r="C25" s="585"/>
      <c r="D25" s="44" t="s">
        <v>89</v>
      </c>
      <c r="E25" s="72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70"/>
      <c r="V25" s="70"/>
    </row>
    <row r="26" spans="1:22" s="59" customFormat="1" ht="36">
      <c r="A26" s="585"/>
      <c r="B26" s="585"/>
      <c r="C26" s="585"/>
      <c r="D26" s="44" t="s">
        <v>63</v>
      </c>
      <c r="E26" s="68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70"/>
      <c r="V26" s="70"/>
    </row>
    <row r="27" spans="1:22" s="59" customFormat="1" ht="36">
      <c r="A27" s="585"/>
      <c r="B27" s="585"/>
      <c r="C27" s="585"/>
      <c r="D27" s="44" t="s">
        <v>63</v>
      </c>
      <c r="E27" s="68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70"/>
      <c r="V27" s="70"/>
    </row>
    <row r="28" spans="1:22" s="59" customFormat="1" ht="36">
      <c r="A28" s="585" t="s">
        <v>22</v>
      </c>
      <c r="B28" s="585" t="s">
        <v>292</v>
      </c>
      <c r="C28" s="586"/>
      <c r="D28" s="44" t="s">
        <v>1</v>
      </c>
      <c r="E28" s="71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70"/>
      <c r="V28" s="70"/>
    </row>
    <row r="29" spans="1:22" s="59" customFormat="1" ht="72">
      <c r="A29" s="585"/>
      <c r="B29" s="585"/>
      <c r="C29" s="586"/>
      <c r="D29" s="44" t="s">
        <v>89</v>
      </c>
      <c r="E29" s="71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70"/>
      <c r="V29" s="70"/>
    </row>
    <row r="30" spans="1:22" s="59" customFormat="1" ht="36">
      <c r="A30" s="585"/>
      <c r="B30" s="585"/>
      <c r="C30" s="586"/>
      <c r="D30" s="44" t="s">
        <v>63</v>
      </c>
      <c r="E30" s="71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70"/>
      <c r="V30" s="70"/>
    </row>
    <row r="31" spans="1:22" s="59" customFormat="1" ht="36">
      <c r="A31" s="585"/>
      <c r="B31" s="585"/>
      <c r="C31" s="586"/>
      <c r="D31" s="44" t="s">
        <v>63</v>
      </c>
      <c r="E31" s="71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70"/>
      <c r="V31" s="70"/>
    </row>
    <row r="32" spans="1:22" s="59" customFormat="1" ht="36">
      <c r="A32" s="567" t="s">
        <v>121</v>
      </c>
      <c r="B32" s="567" t="s">
        <v>294</v>
      </c>
      <c r="C32" s="567"/>
      <c r="D32" s="44" t="s">
        <v>1</v>
      </c>
      <c r="E32" s="71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70"/>
      <c r="V32" s="70"/>
    </row>
    <row r="33" spans="1:22" s="59" customFormat="1" ht="72">
      <c r="A33" s="568"/>
      <c r="B33" s="568"/>
      <c r="C33" s="568"/>
      <c r="D33" s="44" t="s">
        <v>89</v>
      </c>
      <c r="E33" s="71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70"/>
      <c r="V33" s="70"/>
    </row>
    <row r="34" spans="1:22" s="59" customFormat="1" ht="36">
      <c r="A34" s="568"/>
      <c r="B34" s="568"/>
      <c r="C34" s="568"/>
      <c r="D34" s="44" t="s">
        <v>63</v>
      </c>
      <c r="E34" s="71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70"/>
      <c r="V34" s="70"/>
    </row>
    <row r="35" spans="1:22" s="59" customFormat="1" ht="36">
      <c r="A35" s="583"/>
      <c r="B35" s="583"/>
      <c r="C35" s="583"/>
      <c r="D35" s="44" t="s">
        <v>63</v>
      </c>
      <c r="E35" s="71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0"/>
      <c r="V35" s="70"/>
    </row>
    <row r="36" spans="1:22" s="59" customFormat="1" ht="36">
      <c r="A36" s="567" t="s">
        <v>123</v>
      </c>
      <c r="B36" s="567" t="s">
        <v>296</v>
      </c>
      <c r="C36" s="584"/>
      <c r="D36" s="44" t="s">
        <v>1</v>
      </c>
      <c r="E36" s="71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70"/>
    </row>
    <row r="37" spans="1:22" s="59" customFormat="1" ht="72">
      <c r="A37" s="568"/>
      <c r="B37" s="568"/>
      <c r="C37" s="584"/>
      <c r="D37" s="44" t="s">
        <v>89</v>
      </c>
      <c r="E37" s="68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70"/>
    </row>
    <row r="38" spans="1:22" s="50" customFormat="1" ht="36">
      <c r="A38" s="568"/>
      <c r="B38" s="568"/>
      <c r="C38" s="584"/>
      <c r="D38" s="44" t="s">
        <v>63</v>
      </c>
      <c r="E38" s="68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70"/>
    </row>
    <row r="39" spans="1:22" s="50" customFormat="1" ht="36">
      <c r="A39" s="583"/>
      <c r="B39" s="583"/>
      <c r="C39" s="584"/>
      <c r="D39" s="44" t="s">
        <v>63</v>
      </c>
      <c r="E39" s="71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4"/>
      <c r="V39" s="74"/>
    </row>
    <row r="40" spans="1:22" s="50" customFormat="1" ht="102">
      <c r="A40" s="230" t="s">
        <v>297</v>
      </c>
      <c r="B40" s="230" t="s">
        <v>126</v>
      </c>
      <c r="C40" s="63"/>
      <c r="D40" s="57" t="s">
        <v>6</v>
      </c>
      <c r="E40" s="71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4"/>
      <c r="V40" s="74"/>
    </row>
    <row r="41" spans="1:22" s="50" customFormat="1" ht="36">
      <c r="A41" s="588" t="s">
        <v>127</v>
      </c>
      <c r="B41" s="588" t="s">
        <v>299</v>
      </c>
      <c r="C41" s="584"/>
      <c r="D41" s="44" t="s">
        <v>1</v>
      </c>
      <c r="E41" s="71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4"/>
      <c r="V41" s="74"/>
    </row>
    <row r="42" spans="1:22" s="22" customFormat="1" ht="72">
      <c r="A42" s="589"/>
      <c r="B42" s="589"/>
      <c r="C42" s="584"/>
      <c r="D42" s="44" t="s">
        <v>89</v>
      </c>
      <c r="E42" s="71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4"/>
      <c r="V42" s="74"/>
    </row>
    <row r="43" spans="1:22" ht="36">
      <c r="A43" s="589"/>
      <c r="B43" s="589"/>
      <c r="C43" s="584"/>
      <c r="D43" s="44" t="s">
        <v>63</v>
      </c>
      <c r="E43" s="71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6"/>
      <c r="V43" s="76"/>
    </row>
    <row r="44" spans="1:22" ht="36">
      <c r="A44" s="590"/>
      <c r="B44" s="590"/>
      <c r="C44" s="584"/>
      <c r="D44" s="44" t="s">
        <v>63</v>
      </c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9"/>
      <c r="V44" s="79"/>
    </row>
    <row r="45" spans="1:22" ht="36">
      <c r="A45" s="588" t="s">
        <v>146</v>
      </c>
      <c r="B45" s="591" t="s">
        <v>302</v>
      </c>
      <c r="C45" s="584"/>
      <c r="D45" s="44" t="s">
        <v>1</v>
      </c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9"/>
      <c r="V45" s="79"/>
    </row>
    <row r="46" spans="1:22" ht="72">
      <c r="A46" s="589"/>
      <c r="B46" s="592"/>
      <c r="C46" s="584"/>
      <c r="D46" s="44" t="s">
        <v>89</v>
      </c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9"/>
      <c r="V46" s="79"/>
    </row>
    <row r="47" spans="1:22" ht="36">
      <c r="A47" s="589"/>
      <c r="B47" s="592"/>
      <c r="C47" s="584"/>
      <c r="D47" s="44" t="s">
        <v>63</v>
      </c>
      <c r="E47" s="77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9"/>
      <c r="V47" s="79"/>
    </row>
    <row r="48" spans="1:22" ht="36">
      <c r="A48" s="590"/>
      <c r="B48" s="593"/>
      <c r="C48" s="584"/>
      <c r="D48" s="44" t="s">
        <v>63</v>
      </c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/>
      <c r="V48" s="79"/>
    </row>
    <row r="49" spans="1:22" ht="380.25" customHeight="1">
      <c r="A49" s="230" t="s">
        <v>304</v>
      </c>
      <c r="B49" s="230" t="s">
        <v>132</v>
      </c>
      <c r="C49" s="273" t="s">
        <v>364</v>
      </c>
      <c r="D49" s="57" t="s">
        <v>6</v>
      </c>
      <c r="E49" s="292">
        <f>E50</f>
        <v>5726.2677399999993</v>
      </c>
      <c r="F49" s="292">
        <f>F50</f>
        <v>5726.2677399999993</v>
      </c>
      <c r="G49" s="292">
        <f>G50</f>
        <v>3499.9992700000003</v>
      </c>
      <c r="H49" s="292">
        <f>H50</f>
        <v>3499.9992700000003</v>
      </c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9"/>
      <c r="V49" s="79"/>
    </row>
    <row r="50" spans="1:22" ht="36">
      <c r="A50" s="230"/>
      <c r="B50" s="230"/>
      <c r="C50" s="612"/>
      <c r="D50" s="44" t="s">
        <v>1</v>
      </c>
      <c r="E50" s="292">
        <f>E52+E53</f>
        <v>5726.2677399999993</v>
      </c>
      <c r="F50" s="292">
        <f>F52+F53</f>
        <v>5726.2677399999993</v>
      </c>
      <c r="G50" s="292">
        <f>G52+G53</f>
        <v>3499.9992700000003</v>
      </c>
      <c r="H50" s="292">
        <f>H52+H53</f>
        <v>3499.9992700000003</v>
      </c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9"/>
      <c r="V50" s="79"/>
    </row>
    <row r="51" spans="1:22" ht="72">
      <c r="A51" s="230"/>
      <c r="B51" s="230"/>
      <c r="C51" s="612"/>
      <c r="D51" s="44" t="s">
        <v>89</v>
      </c>
      <c r="E51" s="70"/>
      <c r="F51" s="70"/>
      <c r="G51" s="70"/>
      <c r="H51" s="70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9"/>
      <c r="V51" s="79"/>
    </row>
    <row r="52" spans="1:22" ht="72">
      <c r="A52" s="230"/>
      <c r="B52" s="230"/>
      <c r="C52" s="612"/>
      <c r="D52" s="44" t="s">
        <v>275</v>
      </c>
      <c r="E52" s="292">
        <v>4995.8764499999997</v>
      </c>
      <c r="F52" s="292">
        <v>4995.8764499999997</v>
      </c>
      <c r="G52" s="292">
        <v>3053.5707900000002</v>
      </c>
      <c r="H52" s="292">
        <v>3053.5707900000002</v>
      </c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/>
      <c r="V52" s="79"/>
    </row>
    <row r="53" spans="1:22" ht="72">
      <c r="A53" s="230"/>
      <c r="B53" s="230"/>
      <c r="C53" s="612"/>
      <c r="D53" s="44" t="s">
        <v>365</v>
      </c>
      <c r="E53" s="292">
        <v>730.39129000000003</v>
      </c>
      <c r="F53" s="292">
        <v>730.39129000000003</v>
      </c>
      <c r="G53" s="292">
        <v>446.42847999999998</v>
      </c>
      <c r="H53" s="292">
        <v>446.42847999999998</v>
      </c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9"/>
      <c r="V53" s="79"/>
    </row>
    <row r="54" spans="1:22" ht="102">
      <c r="A54" s="230" t="s">
        <v>228</v>
      </c>
      <c r="B54" s="230" t="s">
        <v>305</v>
      </c>
      <c r="C54" s="273"/>
      <c r="D54" s="57" t="s">
        <v>6</v>
      </c>
      <c r="E54" s="77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9"/>
      <c r="V54" s="79"/>
    </row>
    <row r="55" spans="1:22" ht="204">
      <c r="A55" s="230" t="s">
        <v>231</v>
      </c>
      <c r="B55" s="230" t="s">
        <v>307</v>
      </c>
      <c r="C55" s="272"/>
      <c r="D55" s="44" t="s">
        <v>89</v>
      </c>
      <c r="E55" s="77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9"/>
      <c r="V55" s="79"/>
    </row>
    <row r="56" spans="1:22" ht="72">
      <c r="A56" s="274" t="s">
        <v>14</v>
      </c>
      <c r="B56" s="274" t="s">
        <v>138</v>
      </c>
      <c r="C56" s="62"/>
      <c r="D56" s="63" t="s">
        <v>6</v>
      </c>
      <c r="E56" s="77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9"/>
      <c r="V56" s="79"/>
    </row>
    <row r="57" spans="1:22" ht="272">
      <c r="A57" s="275" t="s">
        <v>139</v>
      </c>
      <c r="B57" s="276" t="s">
        <v>363</v>
      </c>
      <c r="C57" s="70"/>
      <c r="D57" s="57" t="s">
        <v>6</v>
      </c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9"/>
      <c r="V57" s="79"/>
    </row>
    <row r="58" spans="1:22" ht="136">
      <c r="A58" s="275" t="s">
        <v>140</v>
      </c>
      <c r="B58" s="277" t="s">
        <v>141</v>
      </c>
      <c r="C58" s="77"/>
      <c r="D58" s="57" t="s">
        <v>6</v>
      </c>
      <c r="E58" s="77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9"/>
      <c r="V58" s="79"/>
    </row>
    <row r="59" spans="1:22" ht="72">
      <c r="A59" s="230" t="s">
        <v>297</v>
      </c>
      <c r="B59" s="278" t="s">
        <v>142</v>
      </c>
      <c r="C59" s="77"/>
      <c r="D59" s="57" t="s">
        <v>6</v>
      </c>
      <c r="E59" s="77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9"/>
      <c r="V59" s="79"/>
    </row>
    <row r="60" spans="1:22" ht="36">
      <c r="A60" s="567" t="s">
        <v>144</v>
      </c>
      <c r="B60" s="567" t="s">
        <v>145</v>
      </c>
      <c r="C60" s="567"/>
      <c r="D60" s="44" t="s">
        <v>1</v>
      </c>
      <c r="E60" s="77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9"/>
      <c r="V60" s="79"/>
    </row>
    <row r="61" spans="1:22" ht="72">
      <c r="A61" s="568"/>
      <c r="B61" s="568"/>
      <c r="C61" s="568"/>
      <c r="D61" s="44" t="s">
        <v>89</v>
      </c>
      <c r="E61" s="77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9"/>
      <c r="V61" s="79"/>
    </row>
    <row r="62" spans="1:22" ht="36">
      <c r="A62" s="568"/>
      <c r="B62" s="568"/>
      <c r="C62" s="568"/>
      <c r="D62" s="44" t="s">
        <v>63</v>
      </c>
      <c r="E62" s="77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9"/>
      <c r="V62" s="79"/>
    </row>
    <row r="63" spans="1:22" ht="36">
      <c r="A63" s="583"/>
      <c r="B63" s="583"/>
      <c r="C63" s="583"/>
      <c r="D63" s="44" t="s">
        <v>63</v>
      </c>
      <c r="E63" s="77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9"/>
      <c r="V63" s="79"/>
    </row>
    <row r="64" spans="1:22" ht="36">
      <c r="A64" s="567" t="s">
        <v>146</v>
      </c>
      <c r="B64" s="567" t="s">
        <v>147</v>
      </c>
      <c r="C64" s="567"/>
      <c r="D64" s="44" t="s">
        <v>1</v>
      </c>
      <c r="E64" s="77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9"/>
      <c r="V64" s="79"/>
    </row>
    <row r="65" spans="1:22" ht="72">
      <c r="A65" s="568"/>
      <c r="B65" s="568"/>
      <c r="C65" s="568"/>
      <c r="D65" s="44" t="s">
        <v>89</v>
      </c>
      <c r="E65" s="77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/>
      <c r="V65" s="79"/>
    </row>
    <row r="66" spans="1:22" ht="36">
      <c r="A66" s="568"/>
      <c r="B66" s="568"/>
      <c r="C66" s="568"/>
      <c r="D66" s="44" t="s">
        <v>63</v>
      </c>
      <c r="E66" s="77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9"/>
      <c r="V66" s="79"/>
    </row>
    <row r="67" spans="1:22" ht="36">
      <c r="A67" s="583"/>
      <c r="B67" s="583"/>
      <c r="C67" s="583"/>
      <c r="D67" s="44" t="s">
        <v>63</v>
      </c>
      <c r="E67" s="77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9"/>
      <c r="V67" s="79"/>
    </row>
    <row r="68" spans="1:22" ht="36">
      <c r="A68" s="567" t="s">
        <v>148</v>
      </c>
      <c r="B68" s="567" t="s">
        <v>149</v>
      </c>
      <c r="C68" s="567"/>
      <c r="D68" s="44" t="s">
        <v>1</v>
      </c>
      <c r="E68" s="77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9"/>
      <c r="V68" s="79"/>
    </row>
    <row r="69" spans="1:22" ht="72">
      <c r="A69" s="568"/>
      <c r="B69" s="568"/>
      <c r="C69" s="568"/>
      <c r="D69" s="44" t="s">
        <v>89</v>
      </c>
      <c r="E69" s="77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9"/>
      <c r="V69" s="79"/>
    </row>
    <row r="70" spans="1:22" ht="36">
      <c r="A70" s="568"/>
      <c r="B70" s="568"/>
      <c r="C70" s="568"/>
      <c r="D70" s="44" t="s">
        <v>63</v>
      </c>
      <c r="E70" s="77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/>
      <c r="V70" s="79"/>
    </row>
    <row r="71" spans="1:22" ht="36">
      <c r="A71" s="583"/>
      <c r="B71" s="583"/>
      <c r="C71" s="583"/>
      <c r="D71" s="44" t="s">
        <v>63</v>
      </c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9"/>
      <c r="V71" s="79"/>
    </row>
    <row r="72" spans="1:22" ht="36">
      <c r="A72" s="567" t="s">
        <v>150</v>
      </c>
      <c r="B72" s="567" t="s">
        <v>151</v>
      </c>
      <c r="C72" s="567"/>
      <c r="D72" s="44" t="s">
        <v>1</v>
      </c>
      <c r="E72" s="77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9"/>
      <c r="V72" s="79"/>
    </row>
    <row r="73" spans="1:22" ht="72">
      <c r="A73" s="568"/>
      <c r="B73" s="568"/>
      <c r="C73" s="568"/>
      <c r="D73" s="44" t="s">
        <v>89</v>
      </c>
      <c r="E73" s="77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9"/>
      <c r="V73" s="79"/>
    </row>
    <row r="74" spans="1:22" ht="36">
      <c r="A74" s="568"/>
      <c r="B74" s="568"/>
      <c r="C74" s="568"/>
      <c r="D74" s="44" t="s">
        <v>63</v>
      </c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9"/>
      <c r="V74" s="79"/>
    </row>
    <row r="75" spans="1:22" ht="36">
      <c r="A75" s="583"/>
      <c r="B75" s="583"/>
      <c r="C75" s="583"/>
      <c r="D75" s="44" t="s">
        <v>63</v>
      </c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9"/>
      <c r="V75" s="79"/>
    </row>
    <row r="76" spans="1:22" ht="72">
      <c r="A76" s="275" t="s">
        <v>304</v>
      </c>
      <c r="B76" s="277" t="s">
        <v>152</v>
      </c>
      <c r="C76" s="77"/>
      <c r="D76" s="57" t="s">
        <v>6</v>
      </c>
      <c r="E76" s="77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9"/>
      <c r="V76" s="79"/>
    </row>
    <row r="77" spans="1:22" ht="36">
      <c r="A77" s="567" t="s">
        <v>153</v>
      </c>
      <c r="B77" s="567" t="s">
        <v>154</v>
      </c>
      <c r="C77" s="567"/>
      <c r="D77" s="44" t="s">
        <v>1</v>
      </c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9"/>
      <c r="V77" s="79"/>
    </row>
    <row r="78" spans="1:22" ht="72">
      <c r="A78" s="568"/>
      <c r="B78" s="568"/>
      <c r="C78" s="568"/>
      <c r="D78" s="44" t="s">
        <v>89</v>
      </c>
      <c r="E78" s="77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9"/>
      <c r="V78" s="79"/>
    </row>
    <row r="79" spans="1:22" ht="36">
      <c r="A79" s="568"/>
      <c r="B79" s="568"/>
      <c r="C79" s="568"/>
      <c r="D79" s="44" t="s">
        <v>63</v>
      </c>
      <c r="E79" s="77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9"/>
      <c r="V79" s="79"/>
    </row>
    <row r="80" spans="1:22" ht="36">
      <c r="A80" s="583"/>
      <c r="B80" s="583"/>
      <c r="C80" s="583"/>
      <c r="D80" s="44" t="s">
        <v>63</v>
      </c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/>
      <c r="V80" s="79"/>
    </row>
    <row r="81" spans="1:22" ht="36">
      <c r="A81" s="567" t="s">
        <v>155</v>
      </c>
      <c r="B81" s="567" t="s">
        <v>156</v>
      </c>
      <c r="C81" s="567"/>
      <c r="D81" s="44" t="s">
        <v>1</v>
      </c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9"/>
      <c r="V81" s="79"/>
    </row>
    <row r="82" spans="1:22" ht="72">
      <c r="A82" s="568"/>
      <c r="B82" s="568"/>
      <c r="C82" s="568"/>
      <c r="D82" s="44" t="s">
        <v>89</v>
      </c>
      <c r="E82" s="77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9"/>
      <c r="V82" s="79"/>
    </row>
    <row r="83" spans="1:22" ht="36">
      <c r="A83" s="568"/>
      <c r="B83" s="568"/>
      <c r="C83" s="568"/>
      <c r="D83" s="44" t="s">
        <v>63</v>
      </c>
      <c r="E83" s="77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9"/>
      <c r="V83" s="79"/>
    </row>
    <row r="84" spans="1:22" ht="36">
      <c r="A84" s="583"/>
      <c r="B84" s="583"/>
      <c r="C84" s="583"/>
      <c r="D84" s="44" t="s">
        <v>63</v>
      </c>
      <c r="E84" s="77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9"/>
      <c r="V84" s="79"/>
    </row>
    <row r="85" spans="1:22" ht="36">
      <c r="A85" s="567" t="s">
        <v>157</v>
      </c>
      <c r="B85" s="567" t="s">
        <v>158</v>
      </c>
      <c r="C85" s="567"/>
      <c r="D85" s="44" t="s">
        <v>1</v>
      </c>
      <c r="E85" s="77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9"/>
      <c r="V85" s="79"/>
    </row>
    <row r="86" spans="1:22" ht="72">
      <c r="A86" s="568"/>
      <c r="B86" s="568"/>
      <c r="C86" s="568"/>
      <c r="D86" s="44" t="s">
        <v>89</v>
      </c>
      <c r="E86" s="77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9"/>
      <c r="V86" s="79"/>
    </row>
    <row r="87" spans="1:22" ht="36">
      <c r="A87" s="568"/>
      <c r="B87" s="568"/>
      <c r="C87" s="568"/>
      <c r="D87" s="44" t="s">
        <v>63</v>
      </c>
      <c r="E87" s="77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9"/>
      <c r="V87" s="79"/>
    </row>
    <row r="88" spans="1:22" ht="36">
      <c r="A88" s="583"/>
      <c r="B88" s="583"/>
      <c r="C88" s="583"/>
      <c r="D88" s="44" t="s">
        <v>63</v>
      </c>
      <c r="E88" s="77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9"/>
      <c r="V88" s="79"/>
    </row>
    <row r="89" spans="1:22" ht="72">
      <c r="A89" s="279" t="s">
        <v>317</v>
      </c>
      <c r="B89" s="279" t="s">
        <v>160</v>
      </c>
      <c r="C89" s="77"/>
      <c r="D89" s="57" t="s">
        <v>6</v>
      </c>
      <c r="E89" s="77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9"/>
      <c r="V89" s="79"/>
    </row>
    <row r="90" spans="1:22" ht="238">
      <c r="A90" s="275" t="s">
        <v>139</v>
      </c>
      <c r="B90" s="275" t="s">
        <v>321</v>
      </c>
      <c r="C90" s="77"/>
      <c r="D90" s="57" t="s">
        <v>6</v>
      </c>
      <c r="E90" s="77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9"/>
      <c r="V90" s="79"/>
    </row>
  </sheetData>
  <mergeCells count="64">
    <mergeCell ref="A85:A88"/>
    <mergeCell ref="B85:B88"/>
    <mergeCell ref="C85:C88"/>
    <mergeCell ref="A77:A80"/>
    <mergeCell ref="B77:B80"/>
    <mergeCell ref="C77:C80"/>
    <mergeCell ref="A81:A84"/>
    <mergeCell ref="B81:B84"/>
    <mergeCell ref="C81:C84"/>
    <mergeCell ref="A68:A71"/>
    <mergeCell ref="B68:B71"/>
    <mergeCell ref="C68:C71"/>
    <mergeCell ref="A72:A75"/>
    <mergeCell ref="B72:B75"/>
    <mergeCell ref="C72:C75"/>
    <mergeCell ref="C50:C53"/>
    <mergeCell ref="A60:A63"/>
    <mergeCell ref="B60:B63"/>
    <mergeCell ref="C60:C63"/>
    <mergeCell ref="A64:A67"/>
    <mergeCell ref="B64:B67"/>
    <mergeCell ref="C64:C67"/>
    <mergeCell ref="A41:A44"/>
    <mergeCell ref="B41:B44"/>
    <mergeCell ref="C41:C44"/>
    <mergeCell ref="A45:A48"/>
    <mergeCell ref="B45:B48"/>
    <mergeCell ref="C45:C48"/>
    <mergeCell ref="A32:A35"/>
    <mergeCell ref="B32:B35"/>
    <mergeCell ref="C32:C35"/>
    <mergeCell ref="A36:A39"/>
    <mergeCell ref="B36:B39"/>
    <mergeCell ref="C36:C39"/>
    <mergeCell ref="A24:A27"/>
    <mergeCell ref="B24:B27"/>
    <mergeCell ref="C24:C27"/>
    <mergeCell ref="A28:A31"/>
    <mergeCell ref="B28:B31"/>
    <mergeCell ref="C28:C31"/>
    <mergeCell ref="A15:A18"/>
    <mergeCell ref="B15:B18"/>
    <mergeCell ref="C15:C18"/>
    <mergeCell ref="A19:A22"/>
    <mergeCell ref="B19:B22"/>
    <mergeCell ref="C19:C22"/>
    <mergeCell ref="A11:A14"/>
    <mergeCell ref="B11:B14"/>
    <mergeCell ref="C11:C14"/>
    <mergeCell ref="Q5:R5"/>
    <mergeCell ref="S5:T5"/>
    <mergeCell ref="M5:N5"/>
    <mergeCell ref="O5:P5"/>
    <mergeCell ref="G5:H5"/>
    <mergeCell ref="I5:J5"/>
    <mergeCell ref="U5:V5"/>
    <mergeCell ref="A2:V2"/>
    <mergeCell ref="A4:A6"/>
    <mergeCell ref="B4:B6"/>
    <mergeCell ref="C4:C6"/>
    <mergeCell ref="D4:D6"/>
    <mergeCell ref="E4:V4"/>
    <mergeCell ref="E5:F5"/>
    <mergeCell ref="K5:L5"/>
  </mergeCells>
  <pageMargins left="0.7" right="0.7" top="0.75" bottom="0.75" header="0.3" footer="0.3"/>
  <pageSetup paperSize="9" scale="30" orientation="landscape" verticalDpi="0"/>
  <rowBreaks count="4" manualBreakCount="4">
    <brk id="22" max="16383" man="1"/>
    <brk id="48" max="16383" man="1"/>
    <brk id="58" max="16383" man="1"/>
    <brk id="8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16</vt:i4>
      </vt:variant>
    </vt:vector>
  </HeadingPairs>
  <TitlesOfParts>
    <vt:vector size="25" baseType="lpstr">
      <vt:lpstr>табл8План</vt:lpstr>
      <vt:lpstr>табл9Показат</vt:lpstr>
      <vt:lpstr>табл 10</vt:lpstr>
      <vt:lpstr>табл 11</vt:lpstr>
      <vt:lpstr>табл 12</vt:lpstr>
      <vt:lpstr>табл13</vt:lpstr>
      <vt:lpstr>табл 13Продолж1</vt:lpstr>
      <vt:lpstr>табл 13Продолж2</vt:lpstr>
      <vt:lpstr>табл 13Продолж3</vt:lpstr>
      <vt:lpstr>'табл 10'!Заголовки_для_печати</vt:lpstr>
      <vt:lpstr>'табл 11'!Заголовки_для_печати</vt:lpstr>
      <vt:lpstr>'табл 12'!Заголовки_для_печати</vt:lpstr>
      <vt:lpstr>'табл 13Продолж1'!Заголовки_для_печати</vt:lpstr>
      <vt:lpstr>'табл 13Продолж2'!Заголовки_для_печати</vt:lpstr>
      <vt:lpstr>табл13!Заголовки_для_печати</vt:lpstr>
      <vt:lpstr>табл8План!Заголовки_для_печати</vt:lpstr>
      <vt:lpstr>табл9Показат!Заголовки_для_печати</vt:lpstr>
      <vt:lpstr>'табл 10'!Область_печати</vt:lpstr>
      <vt:lpstr>'табл 11'!Область_печати</vt:lpstr>
      <vt:lpstr>'табл 12'!Область_печати</vt:lpstr>
      <vt:lpstr>'табл 13Продолж1'!Область_печати</vt:lpstr>
      <vt:lpstr>'табл 13Продолж2'!Область_печати</vt:lpstr>
      <vt:lpstr>табл13!Область_печати</vt:lpstr>
      <vt:lpstr>табл8План!Область_печати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 Порядин</cp:lastModifiedBy>
  <cp:lastPrinted>2017-03-21T10:53:05Z</cp:lastPrinted>
  <dcterms:created xsi:type="dcterms:W3CDTF">2005-05-11T09:34:44Z</dcterms:created>
  <dcterms:modified xsi:type="dcterms:W3CDTF">2022-08-18T19:12:22Z</dcterms:modified>
</cp:coreProperties>
</file>