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60" windowWidth="28200" windowHeight="8505"/>
  </bookViews>
  <sheets>
    <sheet name="8. Ответственные" sheetId="6" r:id="rId1"/>
    <sheet name="9. Показатели" sheetId="7" r:id="rId2"/>
    <sheet name="10. По ГРБС" sheetId="1" r:id="rId3"/>
    <sheet name="11. По статьям" sheetId="2" r:id="rId4"/>
    <sheet name="12. Источники" sheetId="5" r:id="rId5"/>
    <sheet name="13. Субсидии" sheetId="4" r:id="rId6"/>
    <sheet name="11.1. Контрольные точки" sheetId="8" r:id="rId7"/>
  </sheets>
  <definedNames>
    <definedName name="_xlnm.Print_Titles" localSheetId="2">'10. По ГРБС'!$6:$10</definedName>
    <definedName name="_xlnm.Print_Titles" localSheetId="3">'11. По статьям'!$5:$9</definedName>
    <definedName name="_xlnm.Print_Area" localSheetId="2">'10. По ГРБС'!$A$1:$U$123</definedName>
    <definedName name="_xlnm.Print_Area" localSheetId="3">'11. По статьям'!$A$1:$P$59</definedName>
    <definedName name="_xlnm.Print_Area" localSheetId="6">'11.1. Контрольные точки'!$A$1:$G$56</definedName>
    <definedName name="_xlnm.Print_Area" localSheetId="5">'13. Субсидии'!$A$1:$BW$35</definedName>
    <definedName name="_xlnm.Print_Area" localSheetId="0">'8. Ответственные'!$A$1:$E$36</definedName>
    <definedName name="_xlnm.Print_Area" localSheetId="1">'9. Показатели'!$A$1:$J$41</definedName>
  </definedNames>
  <calcPr calcId="125725" iterateDelta="1E-4"/>
</workbook>
</file>

<file path=xl/calcChain.xml><?xml version="1.0" encoding="utf-8"?>
<calcChain xmlns="http://schemas.openxmlformats.org/spreadsheetml/2006/main">
  <c r="E11" i="2"/>
  <c r="F10"/>
  <c r="G10"/>
  <c r="H10"/>
  <c r="I10"/>
  <c r="J10"/>
  <c r="K10"/>
  <c r="L10"/>
  <c r="M10"/>
  <c r="N10"/>
  <c r="O10"/>
  <c r="P10"/>
  <c r="E10"/>
  <c r="F48"/>
  <c r="G48"/>
  <c r="I48"/>
  <c r="J48"/>
  <c r="L48"/>
  <c r="M48"/>
  <c r="O48"/>
  <c r="P48"/>
  <c r="R12" i="1"/>
  <c r="P15" i="2"/>
  <c r="N55"/>
  <c r="N54" s="1"/>
  <c r="K55"/>
  <c r="K54" s="1"/>
  <c r="H55"/>
  <c r="H54" s="1"/>
  <c r="F54"/>
  <c r="G54"/>
  <c r="I54"/>
  <c r="J54"/>
  <c r="L54"/>
  <c r="M54"/>
  <c r="O54"/>
  <c r="P54"/>
  <c r="E55"/>
  <c r="E54" s="1"/>
  <c r="L56"/>
  <c r="F57"/>
  <c r="G57"/>
  <c r="I57"/>
  <c r="J57"/>
  <c r="L57"/>
  <c r="M57"/>
  <c r="O57"/>
  <c r="P57"/>
  <c r="N59"/>
  <c r="N57" s="1"/>
  <c r="P58"/>
  <c r="P56" s="1"/>
  <c r="O58"/>
  <c r="O56" s="1"/>
  <c r="K59"/>
  <c r="K58" s="1"/>
  <c r="K56" s="1"/>
  <c r="M58"/>
  <c r="M56" s="1"/>
  <c r="L58"/>
  <c r="H59"/>
  <c r="H58" s="1"/>
  <c r="H56" s="1"/>
  <c r="J58"/>
  <c r="J56" s="1"/>
  <c r="I58"/>
  <c r="I56" s="1"/>
  <c r="F58"/>
  <c r="F56" s="1"/>
  <c r="G58"/>
  <c r="G56" s="1"/>
  <c r="E59"/>
  <c r="E58" s="1"/>
  <c r="E56" s="1"/>
  <c r="F10" i="5"/>
  <c r="F11"/>
  <c r="F12"/>
  <c r="E10"/>
  <c r="E11"/>
  <c r="E12"/>
  <c r="E13"/>
  <c r="E8" s="1"/>
  <c r="F16"/>
  <c r="F15" s="1"/>
  <c r="F14" s="1"/>
  <c r="F17"/>
  <c r="F18"/>
  <c r="E17"/>
  <c r="E14"/>
  <c r="E15"/>
  <c r="E16"/>
  <c r="E18"/>
  <c r="F21"/>
  <c r="F22"/>
  <c r="F20" s="1"/>
  <c r="F19" s="1"/>
  <c r="E19"/>
  <c r="E20"/>
  <c r="E21"/>
  <c r="E22"/>
  <c r="F24"/>
  <c r="F23" s="1"/>
  <c r="E23"/>
  <c r="E24"/>
  <c r="F27"/>
  <c r="F28"/>
  <c r="E27"/>
  <c r="E28"/>
  <c r="F35"/>
  <c r="F34" s="1"/>
  <c r="F36"/>
  <c r="E34"/>
  <c r="E35"/>
  <c r="E36"/>
  <c r="F37"/>
  <c r="F38"/>
  <c r="E37"/>
  <c r="E38"/>
  <c r="F40"/>
  <c r="F41"/>
  <c r="E40"/>
  <c r="E41"/>
  <c r="F46"/>
  <c r="F45"/>
  <c r="F44" s="1"/>
  <c r="F43" s="1"/>
  <c r="E43"/>
  <c r="E44"/>
  <c r="E45"/>
  <c r="L66" i="1"/>
  <c r="L64"/>
  <c r="E46" i="5"/>
  <c r="F48"/>
  <c r="F47" s="1"/>
  <c r="E47"/>
  <c r="E48"/>
  <c r="F52"/>
  <c r="F51" s="1"/>
  <c r="E51"/>
  <c r="E52"/>
  <c r="F55"/>
  <c r="F56"/>
  <c r="E55"/>
  <c r="E56"/>
  <c r="F57"/>
  <c r="E57"/>
  <c r="F58"/>
  <c r="E58"/>
  <c r="F59"/>
  <c r="E59"/>
  <c r="F61"/>
  <c r="F60" s="1"/>
  <c r="E60"/>
  <c r="E61"/>
  <c r="F64"/>
  <c r="F65"/>
  <c r="E64"/>
  <c r="E65"/>
  <c r="F68"/>
  <c r="F69"/>
  <c r="E68"/>
  <c r="E69"/>
  <c r="F73"/>
  <c r="F74"/>
  <c r="E73"/>
  <c r="E74"/>
  <c r="F76"/>
  <c r="E76"/>
  <c r="F77"/>
  <c r="E77"/>
  <c r="F80"/>
  <c r="E80"/>
  <c r="F81"/>
  <c r="E81"/>
  <c r="F82"/>
  <c r="E82"/>
  <c r="F83"/>
  <c r="F13" s="1"/>
  <c r="E83"/>
  <c r="F84"/>
  <c r="F85"/>
  <c r="E84"/>
  <c r="E85"/>
  <c r="E88"/>
  <c r="E89"/>
  <c r="E90"/>
  <c r="F88"/>
  <c r="F89"/>
  <c r="F90"/>
  <c r="F91"/>
  <c r="F92"/>
  <c r="E91"/>
  <c r="E92"/>
  <c r="F95"/>
  <c r="F94" s="1"/>
  <c r="E94"/>
  <c r="E95"/>
  <c r="F99"/>
  <c r="F97" s="1"/>
  <c r="E99"/>
  <c r="E97" s="1"/>
  <c r="F101"/>
  <c r="E101"/>
  <c r="F103"/>
  <c r="E103"/>
  <c r="R56" i="1"/>
  <c r="U121"/>
  <c r="P123"/>
  <c r="E57" i="2" l="1"/>
  <c r="H57"/>
  <c r="N58"/>
  <c r="N56" s="1"/>
  <c r="K57"/>
  <c r="F8" i="5"/>
  <c r="B4" i="7" l="1"/>
  <c r="B2" i="5"/>
  <c r="H11" i="4"/>
  <c r="H10" s="1"/>
  <c r="I11"/>
  <c r="I10" s="1"/>
  <c r="J11"/>
  <c r="J10" s="1"/>
  <c r="K11"/>
  <c r="L11"/>
  <c r="M11"/>
  <c r="M10" s="1"/>
  <c r="N11"/>
  <c r="N10" s="1"/>
  <c r="O11"/>
  <c r="O10" s="1"/>
  <c r="P11"/>
  <c r="P10" s="1"/>
  <c r="Q11"/>
  <c r="Q10" s="1"/>
  <c r="R11"/>
  <c r="R10" s="1"/>
  <c r="S11"/>
  <c r="S10" s="1"/>
  <c r="T11"/>
  <c r="T10" s="1"/>
  <c r="U11"/>
  <c r="U10" s="1"/>
  <c r="V11"/>
  <c r="V10" s="1"/>
  <c r="W11"/>
  <c r="W10" s="1"/>
  <c r="X11"/>
  <c r="X10" s="1"/>
  <c r="Y11"/>
  <c r="Y10" s="1"/>
  <c r="Z11"/>
  <c r="Z10" s="1"/>
  <c r="AA11"/>
  <c r="AA10" s="1"/>
  <c r="AB11"/>
  <c r="AB10" s="1"/>
  <c r="AC11"/>
  <c r="AD11"/>
  <c r="AD10" s="1"/>
  <c r="AE11"/>
  <c r="AE10" s="1"/>
  <c r="AF11"/>
  <c r="AF10" s="1"/>
  <c r="AG11"/>
  <c r="AG10" s="1"/>
  <c r="AH11"/>
  <c r="AH10" s="1"/>
  <c r="AI11"/>
  <c r="AI10" s="1"/>
  <c r="AJ11"/>
  <c r="AJ10" s="1"/>
  <c r="AK11"/>
  <c r="AK10" s="1"/>
  <c r="AL11"/>
  <c r="AL10" s="1"/>
  <c r="AM11"/>
  <c r="AM10" s="1"/>
  <c r="AN11"/>
  <c r="AN10" s="1"/>
  <c r="AO11"/>
  <c r="AO10" s="1"/>
  <c r="AP11"/>
  <c r="AP10" s="1"/>
  <c r="AQ11"/>
  <c r="AQ10" s="1"/>
  <c r="AR11"/>
  <c r="AR10" s="1"/>
  <c r="AS11"/>
  <c r="AT11"/>
  <c r="AT10" s="1"/>
  <c r="AU11"/>
  <c r="AV11"/>
  <c r="AV10" s="1"/>
  <c r="AW11"/>
  <c r="AW10" s="1"/>
  <c r="AX11"/>
  <c r="AX10" s="1"/>
  <c r="AY11"/>
  <c r="AY10" s="1"/>
  <c r="AZ11"/>
  <c r="AZ10" s="1"/>
  <c r="BA11"/>
  <c r="BA10" s="1"/>
  <c r="BB11"/>
  <c r="BB10" s="1"/>
  <c r="BC11"/>
  <c r="BC10" s="1"/>
  <c r="BD11"/>
  <c r="BD10" s="1"/>
  <c r="BE11"/>
  <c r="BE10" s="1"/>
  <c r="BF11"/>
  <c r="BF10" s="1"/>
  <c r="BG11"/>
  <c r="BH11"/>
  <c r="BH10" s="1"/>
  <c r="H12"/>
  <c r="I12"/>
  <c r="J12"/>
  <c r="K12"/>
  <c r="K10" s="1"/>
  <c r="L12"/>
  <c r="L10" s="1"/>
  <c r="M12"/>
  <c r="N12"/>
  <c r="O12"/>
  <c r="P12"/>
  <c r="Q12"/>
  <c r="R12"/>
  <c r="S12"/>
  <c r="T12"/>
  <c r="U12"/>
  <c r="V12"/>
  <c r="W12"/>
  <c r="X12"/>
  <c r="Y12"/>
  <c r="Z12"/>
  <c r="AA12"/>
  <c r="AB12"/>
  <c r="AD12"/>
  <c r="AE12"/>
  <c r="AF12"/>
  <c r="AG12"/>
  <c r="AH12"/>
  <c r="AI12"/>
  <c r="AJ12"/>
  <c r="AK12"/>
  <c r="AL12"/>
  <c r="AM12"/>
  <c r="AN12"/>
  <c r="AO12"/>
  <c r="AP12"/>
  <c r="AQ12"/>
  <c r="AR12"/>
  <c r="AT12"/>
  <c r="AV12"/>
  <c r="AW12"/>
  <c r="AX12"/>
  <c r="AY12"/>
  <c r="AZ12"/>
  <c r="BA12"/>
  <c r="BB12"/>
  <c r="BC12"/>
  <c r="BD12"/>
  <c r="BE12"/>
  <c r="BF12"/>
  <c r="BG12"/>
  <c r="BH12"/>
  <c r="E10"/>
  <c r="E11"/>
  <c r="E12"/>
  <c r="AD28"/>
  <c r="AH28"/>
  <c r="AP28"/>
  <c r="AT28"/>
  <c r="AX28"/>
  <c r="BB28"/>
  <c r="AD29"/>
  <c r="AH29"/>
  <c r="AO29"/>
  <c r="AP29"/>
  <c r="AT29"/>
  <c r="AW29"/>
  <c r="AX29"/>
  <c r="BA29"/>
  <c r="BB29"/>
  <c r="BE29"/>
  <c r="AD30"/>
  <c r="AF30"/>
  <c r="AF28" s="1"/>
  <c r="AH30"/>
  <c r="AJ30"/>
  <c r="AJ28" s="1"/>
  <c r="AN30"/>
  <c r="AN28" s="1"/>
  <c r="AO30"/>
  <c r="AO28" s="1"/>
  <c r="AP30"/>
  <c r="AT30"/>
  <c r="AV30"/>
  <c r="AV28" s="1"/>
  <c r="AW30"/>
  <c r="AW28" s="1"/>
  <c r="AX30"/>
  <c r="AZ30"/>
  <c r="AZ28" s="1"/>
  <c r="BA30"/>
  <c r="BA28" s="1"/>
  <c r="BB30"/>
  <c r="BD30"/>
  <c r="BD28" s="1"/>
  <c r="BE30"/>
  <c r="BE28" s="1"/>
  <c r="AD31"/>
  <c r="AE31"/>
  <c r="AE29" s="1"/>
  <c r="AF31"/>
  <c r="AF29" s="1"/>
  <c r="AH31"/>
  <c r="AI31"/>
  <c r="AI29" s="1"/>
  <c r="AJ31"/>
  <c r="AJ29" s="1"/>
  <c r="AN31"/>
  <c r="AN29" s="1"/>
  <c r="AO31"/>
  <c r="AP31"/>
  <c r="AT31"/>
  <c r="AV31"/>
  <c r="AV29" s="1"/>
  <c r="AW31"/>
  <c r="AX31"/>
  <c r="AY31"/>
  <c r="AY29" s="1"/>
  <c r="AZ31"/>
  <c r="AZ29" s="1"/>
  <c r="BA31"/>
  <c r="BB31"/>
  <c r="BC31"/>
  <c r="BC29" s="1"/>
  <c r="BD31"/>
  <c r="BD29" s="1"/>
  <c r="BE31"/>
  <c r="AB28"/>
  <c r="AB29"/>
  <c r="AB30"/>
  <c r="AB31"/>
  <c r="F26"/>
  <c r="F27"/>
  <c r="F32"/>
  <c r="F34"/>
  <c r="F35"/>
  <c r="E26"/>
  <c r="E27"/>
  <c r="E32"/>
  <c r="E34"/>
  <c r="E35"/>
  <c r="H33"/>
  <c r="I33"/>
  <c r="J33"/>
  <c r="K33"/>
  <c r="L33"/>
  <c r="M33"/>
  <c r="N33"/>
  <c r="O33"/>
  <c r="P33"/>
  <c r="Q33"/>
  <c r="R33"/>
  <c r="S33"/>
  <c r="T33"/>
  <c r="U33"/>
  <c r="V33"/>
  <c r="W33"/>
  <c r="X33"/>
  <c r="Y33"/>
  <c r="Z33"/>
  <c r="AA33"/>
  <c r="AB33"/>
  <c r="AC33"/>
  <c r="AC31" s="1"/>
  <c r="AD33"/>
  <c r="AE33"/>
  <c r="AF33"/>
  <c r="AG33"/>
  <c r="AG31" s="1"/>
  <c r="AH33"/>
  <c r="AI33"/>
  <c r="AJ33"/>
  <c r="AK33"/>
  <c r="AK31" s="1"/>
  <c r="AN33"/>
  <c r="AO33"/>
  <c r="AP33"/>
  <c r="AQ33"/>
  <c r="AQ31" s="1"/>
  <c r="AQ29" s="1"/>
  <c r="AT33"/>
  <c r="AU33"/>
  <c r="AU31" s="1"/>
  <c r="AU29" s="1"/>
  <c r="AU12" s="1"/>
  <c r="AV33"/>
  <c r="AW33"/>
  <c r="AX33"/>
  <c r="AY33"/>
  <c r="AZ33"/>
  <c r="BA33"/>
  <c r="BB33"/>
  <c r="BC33"/>
  <c r="BD33"/>
  <c r="BE33"/>
  <c r="BI25"/>
  <c r="BI22" s="1"/>
  <c r="BI19" s="1"/>
  <c r="BI16" s="1"/>
  <c r="BI13" s="1"/>
  <c r="BH25"/>
  <c r="BH22" s="1"/>
  <c r="BH19" s="1"/>
  <c r="BH16" s="1"/>
  <c r="BH13" s="1"/>
  <c r="BG25"/>
  <c r="BG22" s="1"/>
  <c r="BG19" s="1"/>
  <c r="BG16" s="1"/>
  <c r="BG13" s="1"/>
  <c r="BF25"/>
  <c r="AS25"/>
  <c r="AR25"/>
  <c r="AR22" s="1"/>
  <c r="AR19" s="1"/>
  <c r="AR16" s="1"/>
  <c r="AR13" s="1"/>
  <c r="E25"/>
  <c r="AM25"/>
  <c r="AM22" s="1"/>
  <c r="BI24"/>
  <c r="BI21" s="1"/>
  <c r="BI18" s="1"/>
  <c r="BI15" s="1"/>
  <c r="BI12" s="1"/>
  <c r="BI23"/>
  <c r="BI20" s="1"/>
  <c r="BI17" s="1"/>
  <c r="BI14" s="1"/>
  <c r="BI11" s="1"/>
  <c r="BH24"/>
  <c r="BH23"/>
  <c r="BH20" s="1"/>
  <c r="BH17" s="1"/>
  <c r="BH14" s="1"/>
  <c r="BH21"/>
  <c r="BH18" s="1"/>
  <c r="BH15" s="1"/>
  <c r="BG24"/>
  <c r="BG21" s="1"/>
  <c r="BG18" s="1"/>
  <c r="BG15" s="1"/>
  <c r="BG23"/>
  <c r="BG20" s="1"/>
  <c r="BG17" s="1"/>
  <c r="BG14" s="1"/>
  <c r="BF24"/>
  <c r="BF21" s="1"/>
  <c r="BF18" s="1"/>
  <c r="BF15" s="1"/>
  <c r="BF23"/>
  <c r="BF20" s="1"/>
  <c r="BF17" s="1"/>
  <c r="BF14" s="1"/>
  <c r="BF22"/>
  <c r="BF19" s="1"/>
  <c r="BF16" s="1"/>
  <c r="BF13" s="1"/>
  <c r="AS24"/>
  <c r="AS21" s="1"/>
  <c r="AS18" s="1"/>
  <c r="AS15" s="1"/>
  <c r="AS12" s="1"/>
  <c r="AS23"/>
  <c r="AS20" s="1"/>
  <c r="AS17" s="1"/>
  <c r="AS14" s="1"/>
  <c r="AS22"/>
  <c r="AS19" s="1"/>
  <c r="AS16" s="1"/>
  <c r="AS13" s="1"/>
  <c r="AR24"/>
  <c r="AR21" s="1"/>
  <c r="AR18" s="1"/>
  <c r="AR15" s="1"/>
  <c r="AR23"/>
  <c r="AR20" s="1"/>
  <c r="AR17" s="1"/>
  <c r="AR14" s="1"/>
  <c r="AM24"/>
  <c r="AM23"/>
  <c r="AM20" s="1"/>
  <c r="AM17" s="1"/>
  <c r="AM14" s="1"/>
  <c r="AM21"/>
  <c r="AL20"/>
  <c r="AL17" s="1"/>
  <c r="AL14" s="1"/>
  <c r="AL23"/>
  <c r="AL24"/>
  <c r="AL21" s="1"/>
  <c r="AL18" s="1"/>
  <c r="AL15" s="1"/>
  <c r="AL25"/>
  <c r="AL22" s="1"/>
  <c r="AL19" s="1"/>
  <c r="AL16" s="1"/>
  <c r="AL13" s="1"/>
  <c r="N25" i="2"/>
  <c r="N24" s="1"/>
  <c r="K25"/>
  <c r="K24" s="1"/>
  <c r="H25"/>
  <c r="N43"/>
  <c r="K43"/>
  <c r="H43"/>
  <c r="F50"/>
  <c r="F51"/>
  <c r="F47" s="1"/>
  <c r="F46" s="1"/>
  <c r="G51"/>
  <c r="G47" s="1"/>
  <c r="G46" s="1"/>
  <c r="I51"/>
  <c r="J51"/>
  <c r="J47" s="1"/>
  <c r="J46" s="1"/>
  <c r="L51"/>
  <c r="M51"/>
  <c r="O51"/>
  <c r="O47" s="1"/>
  <c r="O46" s="1"/>
  <c r="P51"/>
  <c r="F15"/>
  <c r="F14" s="1"/>
  <c r="G15"/>
  <c r="G14" s="1"/>
  <c r="I15"/>
  <c r="I14" s="1"/>
  <c r="J15"/>
  <c r="J14" s="1"/>
  <c r="L15"/>
  <c r="L14" s="1"/>
  <c r="M15"/>
  <c r="M14" s="1"/>
  <c r="O15"/>
  <c r="O14" s="1"/>
  <c r="P14"/>
  <c r="P16"/>
  <c r="O16"/>
  <c r="M16"/>
  <c r="L16"/>
  <c r="J16"/>
  <c r="I16"/>
  <c r="G16"/>
  <c r="F16"/>
  <c r="P18"/>
  <c r="O18"/>
  <c r="M18"/>
  <c r="L18"/>
  <c r="J18"/>
  <c r="I18"/>
  <c r="G18"/>
  <c r="F18"/>
  <c r="P20"/>
  <c r="O20"/>
  <c r="M20"/>
  <c r="L20"/>
  <c r="J20"/>
  <c r="I20"/>
  <c r="G20"/>
  <c r="F20"/>
  <c r="F23"/>
  <c r="F22" s="1"/>
  <c r="G23"/>
  <c r="G22" s="1"/>
  <c r="I23"/>
  <c r="J23"/>
  <c r="J22" s="1"/>
  <c r="L23"/>
  <c r="L22" s="1"/>
  <c r="M23"/>
  <c r="M22" s="1"/>
  <c r="O23"/>
  <c r="O22" s="1"/>
  <c r="P23"/>
  <c r="P22" s="1"/>
  <c r="P24"/>
  <c r="O24"/>
  <c r="M24"/>
  <c r="L24"/>
  <c r="J24"/>
  <c r="I24"/>
  <c r="G24"/>
  <c r="F24"/>
  <c r="P26"/>
  <c r="O26"/>
  <c r="M26"/>
  <c r="L26"/>
  <c r="J26"/>
  <c r="I26"/>
  <c r="G26"/>
  <c r="F26"/>
  <c r="F29"/>
  <c r="F28" s="1"/>
  <c r="G29"/>
  <c r="G28" s="1"/>
  <c r="I29"/>
  <c r="I28" s="1"/>
  <c r="J29"/>
  <c r="J28" s="1"/>
  <c r="L29"/>
  <c r="L28" s="1"/>
  <c r="M29"/>
  <c r="M28" s="1"/>
  <c r="O29"/>
  <c r="O28" s="1"/>
  <c r="P29"/>
  <c r="P28" s="1"/>
  <c r="P30"/>
  <c r="O30"/>
  <c r="M30"/>
  <c r="L30"/>
  <c r="J30"/>
  <c r="I30"/>
  <c r="G30"/>
  <c r="F30"/>
  <c r="P32"/>
  <c r="O32"/>
  <c r="M32"/>
  <c r="L32"/>
  <c r="J32"/>
  <c r="I32"/>
  <c r="H32"/>
  <c r="G32"/>
  <c r="F32"/>
  <c r="F35"/>
  <c r="F34" s="1"/>
  <c r="G35"/>
  <c r="I35"/>
  <c r="I34" s="1"/>
  <c r="J35"/>
  <c r="J34" s="1"/>
  <c r="L35"/>
  <c r="L34" s="1"/>
  <c r="M35"/>
  <c r="M34" s="1"/>
  <c r="O35"/>
  <c r="P35"/>
  <c r="P34" s="1"/>
  <c r="P36"/>
  <c r="O36"/>
  <c r="M36"/>
  <c r="L36"/>
  <c r="J36"/>
  <c r="I36"/>
  <c r="G36"/>
  <c r="F36"/>
  <c r="P38"/>
  <c r="O38"/>
  <c r="M38"/>
  <c r="L38"/>
  <c r="J38"/>
  <c r="I38"/>
  <c r="G38"/>
  <c r="F38"/>
  <c r="P40"/>
  <c r="O40"/>
  <c r="M40"/>
  <c r="L40"/>
  <c r="J40"/>
  <c r="I40"/>
  <c r="G40"/>
  <c r="F40"/>
  <c r="P42"/>
  <c r="O42"/>
  <c r="N42"/>
  <c r="M42"/>
  <c r="L42"/>
  <c r="K42"/>
  <c r="J42"/>
  <c r="I42"/>
  <c r="H42"/>
  <c r="G42"/>
  <c r="F42"/>
  <c r="F44"/>
  <c r="G44"/>
  <c r="I44"/>
  <c r="J44"/>
  <c r="L44"/>
  <c r="M44"/>
  <c r="O44"/>
  <c r="P44"/>
  <c r="P52"/>
  <c r="O52"/>
  <c r="M52"/>
  <c r="L52"/>
  <c r="J52"/>
  <c r="I52"/>
  <c r="G52"/>
  <c r="F52"/>
  <c r="N53"/>
  <c r="N52" s="1"/>
  <c r="N49"/>
  <c r="N45"/>
  <c r="N44" s="1"/>
  <c r="N41"/>
  <c r="N40" s="1"/>
  <c r="N39"/>
  <c r="N38" s="1"/>
  <c r="N37"/>
  <c r="N36" s="1"/>
  <c r="N33"/>
  <c r="N32" s="1"/>
  <c r="N31"/>
  <c r="N27"/>
  <c r="N26" s="1"/>
  <c r="N21"/>
  <c r="N20" s="1"/>
  <c r="N19"/>
  <c r="N17"/>
  <c r="N16" s="1"/>
  <c r="K53"/>
  <c r="K51" s="1"/>
  <c r="K49"/>
  <c r="K45"/>
  <c r="K44" s="1"/>
  <c r="K41"/>
  <c r="K40" s="1"/>
  <c r="K39"/>
  <c r="K38" s="1"/>
  <c r="K37"/>
  <c r="K36" s="1"/>
  <c r="K33"/>
  <c r="K31"/>
  <c r="K30" s="1"/>
  <c r="K27"/>
  <c r="K26" s="1"/>
  <c r="K21"/>
  <c r="K20" s="1"/>
  <c r="K19"/>
  <c r="K18" s="1"/>
  <c r="K17"/>
  <c r="K16" s="1"/>
  <c r="H53"/>
  <c r="H51" s="1"/>
  <c r="H49"/>
  <c r="H45"/>
  <c r="H44" s="1"/>
  <c r="H41"/>
  <c r="H40" s="1"/>
  <c r="H39"/>
  <c r="H37"/>
  <c r="H36" s="1"/>
  <c r="H33"/>
  <c r="H31"/>
  <c r="H30" s="1"/>
  <c r="H27"/>
  <c r="H26" s="1"/>
  <c r="H21"/>
  <c r="H20" s="1"/>
  <c r="H19"/>
  <c r="H17"/>
  <c r="H16" s="1"/>
  <c r="E17"/>
  <c r="E16" s="1"/>
  <c r="E19"/>
  <c r="E18" s="1"/>
  <c r="E21"/>
  <c r="E20" s="1"/>
  <c r="E25"/>
  <c r="E27"/>
  <c r="E26" s="1"/>
  <c r="E31"/>
  <c r="E29" s="1"/>
  <c r="E28" s="1"/>
  <c r="E33"/>
  <c r="E32" s="1"/>
  <c r="E37"/>
  <c r="E36" s="1"/>
  <c r="E39"/>
  <c r="E38" s="1"/>
  <c r="E41"/>
  <c r="E40" s="1"/>
  <c r="E43"/>
  <c r="E45"/>
  <c r="E44" s="1"/>
  <c r="E49"/>
  <c r="E53"/>
  <c r="E52" s="1"/>
  <c r="H33" i="1"/>
  <c r="I33"/>
  <c r="K33"/>
  <c r="L33"/>
  <c r="N33"/>
  <c r="O33"/>
  <c r="Q33"/>
  <c r="R33"/>
  <c r="I105"/>
  <c r="L105"/>
  <c r="O105"/>
  <c r="R105"/>
  <c r="Q88"/>
  <c r="Q87" s="1"/>
  <c r="R88"/>
  <c r="R87" s="1"/>
  <c r="H26"/>
  <c r="I26"/>
  <c r="L26"/>
  <c r="G26"/>
  <c r="G112"/>
  <c r="G113"/>
  <c r="G114"/>
  <c r="G115"/>
  <c r="G116"/>
  <c r="G117"/>
  <c r="L114"/>
  <c r="M114"/>
  <c r="O114"/>
  <c r="R114"/>
  <c r="R25" s="1"/>
  <c r="L115"/>
  <c r="N26"/>
  <c r="O115"/>
  <c r="O26" s="1"/>
  <c r="Q26"/>
  <c r="R115"/>
  <c r="R26" s="1"/>
  <c r="L116"/>
  <c r="M116"/>
  <c r="O116"/>
  <c r="R116"/>
  <c r="L117"/>
  <c r="M117"/>
  <c r="O117"/>
  <c r="P117"/>
  <c r="R117"/>
  <c r="J114"/>
  <c r="K26"/>
  <c r="J116"/>
  <c r="J117"/>
  <c r="I112"/>
  <c r="I113"/>
  <c r="I114"/>
  <c r="I115"/>
  <c r="I116"/>
  <c r="H75"/>
  <c r="I75"/>
  <c r="J75"/>
  <c r="K75"/>
  <c r="L75"/>
  <c r="M75"/>
  <c r="N75"/>
  <c r="O75"/>
  <c r="Q75"/>
  <c r="Q36" s="1"/>
  <c r="R75"/>
  <c r="H76"/>
  <c r="I76"/>
  <c r="K76"/>
  <c r="L76"/>
  <c r="N76"/>
  <c r="O76"/>
  <c r="Q76"/>
  <c r="R76"/>
  <c r="H77"/>
  <c r="I77"/>
  <c r="K77"/>
  <c r="L77"/>
  <c r="N77"/>
  <c r="O77"/>
  <c r="Q77"/>
  <c r="R77"/>
  <c r="H78"/>
  <c r="I78"/>
  <c r="J78"/>
  <c r="K78"/>
  <c r="L78"/>
  <c r="M78"/>
  <c r="N78"/>
  <c r="O78"/>
  <c r="P78"/>
  <c r="Q78"/>
  <c r="R78"/>
  <c r="G76"/>
  <c r="G77"/>
  <c r="G78"/>
  <c r="I56"/>
  <c r="L56"/>
  <c r="O56"/>
  <c r="AS10" i="4" l="1"/>
  <c r="AU10"/>
  <c r="BI10"/>
  <c r="BG10"/>
  <c r="H48" i="2"/>
  <c r="H47"/>
  <c r="H46" s="1"/>
  <c r="K48"/>
  <c r="K47"/>
  <c r="K46" s="1"/>
  <c r="P50"/>
  <c r="P47"/>
  <c r="P46" s="1"/>
  <c r="L50"/>
  <c r="L47"/>
  <c r="L46" s="1"/>
  <c r="N29"/>
  <c r="N28" s="1"/>
  <c r="N48"/>
  <c r="I50"/>
  <c r="I47"/>
  <c r="I46" s="1"/>
  <c r="E48"/>
  <c r="M50"/>
  <c r="M47"/>
  <c r="M46" s="1"/>
  <c r="E23"/>
  <c r="E22" s="1"/>
  <c r="K52"/>
  <c r="N30"/>
  <c r="N51"/>
  <c r="N47" s="1"/>
  <c r="N46" s="1"/>
  <c r="H23"/>
  <c r="H22" s="1"/>
  <c r="H29"/>
  <c r="H28" s="1"/>
  <c r="K29"/>
  <c r="K28" s="1"/>
  <c r="H50"/>
  <c r="K15"/>
  <c r="K14" s="1"/>
  <c r="N15"/>
  <c r="N14" s="1"/>
  <c r="E30"/>
  <c r="H35"/>
  <c r="H34" s="1"/>
  <c r="H52"/>
  <c r="E15"/>
  <c r="E14" s="1"/>
  <c r="L13"/>
  <c r="L12" s="1"/>
  <c r="E51"/>
  <c r="E47" s="1"/>
  <c r="E46" s="1"/>
  <c r="N18"/>
  <c r="N35"/>
  <c r="N34" s="1"/>
  <c r="O13"/>
  <c r="O12" s="1"/>
  <c r="I13"/>
  <c r="I12" s="1"/>
  <c r="F13"/>
  <c r="F12" s="1"/>
  <c r="H15"/>
  <c r="H14" s="1"/>
  <c r="H18"/>
  <c r="K32"/>
  <c r="M13"/>
  <c r="M12" s="1"/>
  <c r="K35"/>
  <c r="K34" s="1"/>
  <c r="H38"/>
  <c r="E35"/>
  <c r="E34" s="1"/>
  <c r="J50"/>
  <c r="AG29" i="4"/>
  <c r="AG30"/>
  <c r="AG28" s="1"/>
  <c r="AK29"/>
  <c r="AK30"/>
  <c r="AK28" s="1"/>
  <c r="AC29"/>
  <c r="AC12" s="1"/>
  <c r="AC10" s="1"/>
  <c r="AC30"/>
  <c r="AC28" s="1"/>
  <c r="F31"/>
  <c r="E29"/>
  <c r="F29"/>
  <c r="E30"/>
  <c r="E28"/>
  <c r="BC30"/>
  <c r="BC28" s="1"/>
  <c r="AY30"/>
  <c r="AY28" s="1"/>
  <c r="AU30"/>
  <c r="AU28" s="1"/>
  <c r="AQ30"/>
  <c r="AQ28" s="1"/>
  <c r="AI30"/>
  <c r="AI28" s="1"/>
  <c r="AE30"/>
  <c r="AE28" s="1"/>
  <c r="E31"/>
  <c r="E33"/>
  <c r="F33"/>
  <c r="E20"/>
  <c r="F22"/>
  <c r="E23"/>
  <c r="E15"/>
  <c r="F24"/>
  <c r="E24"/>
  <c r="E21"/>
  <c r="F21"/>
  <c r="E18"/>
  <c r="F17"/>
  <c r="F20"/>
  <c r="F23"/>
  <c r="AM18"/>
  <c r="F25"/>
  <c r="AM19"/>
  <c r="F19" s="1"/>
  <c r="K23" i="2"/>
  <c r="K22" s="1"/>
  <c r="I22"/>
  <c r="H24"/>
  <c r="G13"/>
  <c r="G12" s="1"/>
  <c r="E24"/>
  <c r="N23"/>
  <c r="N22" s="1"/>
  <c r="O34"/>
  <c r="P13"/>
  <c r="J13"/>
  <c r="J12" s="1"/>
  <c r="G34"/>
  <c r="E42"/>
  <c r="O50"/>
  <c r="K50"/>
  <c r="G50"/>
  <c r="T47" i="1"/>
  <c r="U47"/>
  <c r="T50"/>
  <c r="U50"/>
  <c r="U53"/>
  <c r="U59"/>
  <c r="U62"/>
  <c r="T69"/>
  <c r="U69"/>
  <c r="T72"/>
  <c r="U72"/>
  <c r="T81"/>
  <c r="U81"/>
  <c r="U82"/>
  <c r="T85"/>
  <c r="U85"/>
  <c r="U86"/>
  <c r="T89"/>
  <c r="U89"/>
  <c r="U92"/>
  <c r="T95"/>
  <c r="U95"/>
  <c r="U102"/>
  <c r="U108"/>
  <c r="U111"/>
  <c r="U120"/>
  <c r="U122"/>
  <c r="U123"/>
  <c r="U116"/>
  <c r="I117"/>
  <c r="U117"/>
  <c r="N50" i="2" l="1"/>
  <c r="F11"/>
  <c r="P12"/>
  <c r="P11"/>
  <c r="E50"/>
  <c r="O11"/>
  <c r="L11"/>
  <c r="I11"/>
  <c r="H13"/>
  <c r="H12" s="1"/>
  <c r="M11"/>
  <c r="J11"/>
  <c r="K13"/>
  <c r="G11"/>
  <c r="E13"/>
  <c r="E12" s="1"/>
  <c r="F28" i="4"/>
  <c r="F30"/>
  <c r="E22"/>
  <c r="E17"/>
  <c r="AM15"/>
  <c r="F18"/>
  <c r="AM16"/>
  <c r="F16" s="1"/>
  <c r="F14"/>
  <c r="F11" s="1"/>
  <c r="N13" i="2"/>
  <c r="N12" s="1"/>
  <c r="U114" i="1"/>
  <c r="P121"/>
  <c r="P115" s="1"/>
  <c r="P26" s="1"/>
  <c r="M121"/>
  <c r="O119"/>
  <c r="O113" s="1"/>
  <c r="I119"/>
  <c r="L119"/>
  <c r="L113" s="1"/>
  <c r="R119"/>
  <c r="R113" s="1"/>
  <c r="G120"/>
  <c r="J121"/>
  <c r="J122"/>
  <c r="J27" s="1"/>
  <c r="L109"/>
  <c r="I110"/>
  <c r="I109" s="1"/>
  <c r="L110"/>
  <c r="I107"/>
  <c r="I106" s="1"/>
  <c r="L107"/>
  <c r="L106" s="1"/>
  <c r="I101"/>
  <c r="I100" s="1"/>
  <c r="L101"/>
  <c r="L100" s="1"/>
  <c r="L96"/>
  <c r="H97"/>
  <c r="H96" s="1"/>
  <c r="I97"/>
  <c r="I96" s="1"/>
  <c r="K97"/>
  <c r="K96" s="1"/>
  <c r="L97"/>
  <c r="K93"/>
  <c r="H94"/>
  <c r="H93" s="1"/>
  <c r="I94"/>
  <c r="I93" s="1"/>
  <c r="K94"/>
  <c r="L94"/>
  <c r="L93" s="1"/>
  <c r="H91"/>
  <c r="H90" s="1"/>
  <c r="I91"/>
  <c r="I90" s="1"/>
  <c r="K91"/>
  <c r="K90" s="1"/>
  <c r="L91"/>
  <c r="L90" s="1"/>
  <c r="K87"/>
  <c r="H88"/>
  <c r="H87" s="1"/>
  <c r="I88"/>
  <c r="I87" s="1"/>
  <c r="K88"/>
  <c r="L88"/>
  <c r="L87" s="1"/>
  <c r="H84"/>
  <c r="H83" s="1"/>
  <c r="I84"/>
  <c r="I83" s="1"/>
  <c r="K84"/>
  <c r="K83" s="1"/>
  <c r="L84"/>
  <c r="L83" s="1"/>
  <c r="H80"/>
  <c r="H79" s="1"/>
  <c r="I80"/>
  <c r="I79" s="1"/>
  <c r="K80"/>
  <c r="K79" s="1"/>
  <c r="L80"/>
  <c r="L79" s="1"/>
  <c r="H74"/>
  <c r="H73" s="1"/>
  <c r="I74"/>
  <c r="I73" s="1"/>
  <c r="K74"/>
  <c r="K73" s="1"/>
  <c r="L74"/>
  <c r="L73" s="1"/>
  <c r="K70"/>
  <c r="H71"/>
  <c r="H70" s="1"/>
  <c r="I71"/>
  <c r="I70" s="1"/>
  <c r="K71"/>
  <c r="L71"/>
  <c r="L70" s="1"/>
  <c r="G68"/>
  <c r="G67" s="1"/>
  <c r="H68"/>
  <c r="H67" s="1"/>
  <c r="I68"/>
  <c r="I67" s="1"/>
  <c r="K68"/>
  <c r="K67" s="1"/>
  <c r="L68"/>
  <c r="L67" s="1"/>
  <c r="K63"/>
  <c r="L63"/>
  <c r="H64"/>
  <c r="H63" s="1"/>
  <c r="I64"/>
  <c r="I63" s="1"/>
  <c r="K64"/>
  <c r="G61"/>
  <c r="G60" s="1"/>
  <c r="I61"/>
  <c r="I60" s="1"/>
  <c r="L61"/>
  <c r="L60" s="1"/>
  <c r="L57"/>
  <c r="I58"/>
  <c r="I57" s="1"/>
  <c r="L58"/>
  <c r="I55"/>
  <c r="I54" s="1"/>
  <c r="L55"/>
  <c r="L54" s="1"/>
  <c r="I52"/>
  <c r="I51" s="1"/>
  <c r="L52"/>
  <c r="L51" s="1"/>
  <c r="K48"/>
  <c r="H49"/>
  <c r="H48" s="1"/>
  <c r="I49"/>
  <c r="I48" s="1"/>
  <c r="K49"/>
  <c r="L49"/>
  <c r="L48" s="1"/>
  <c r="H46"/>
  <c r="H45" s="1"/>
  <c r="I46"/>
  <c r="I45" s="1"/>
  <c r="K46"/>
  <c r="K45" s="1"/>
  <c r="L46"/>
  <c r="L45" s="1"/>
  <c r="L44"/>
  <c r="L32" s="1"/>
  <c r="L14" s="1"/>
  <c r="K44"/>
  <c r="K32" s="1"/>
  <c r="I44"/>
  <c r="I32" s="1"/>
  <c r="I14" s="1"/>
  <c r="H44"/>
  <c r="H32" s="1"/>
  <c r="L43"/>
  <c r="K43"/>
  <c r="K42" s="1"/>
  <c r="K41" s="1"/>
  <c r="I43"/>
  <c r="H43"/>
  <c r="K31"/>
  <c r="K13" s="1"/>
  <c r="H16"/>
  <c r="I21"/>
  <c r="H23"/>
  <c r="I23"/>
  <c r="H24"/>
  <c r="I24"/>
  <c r="G25"/>
  <c r="H25"/>
  <c r="I25"/>
  <c r="H27"/>
  <c r="I27"/>
  <c r="H28"/>
  <c r="I28"/>
  <c r="H15"/>
  <c r="I15"/>
  <c r="H34"/>
  <c r="I34"/>
  <c r="I16" s="1"/>
  <c r="G35"/>
  <c r="G17" s="1"/>
  <c r="H35"/>
  <c r="H17" s="1"/>
  <c r="I35"/>
  <c r="I17" s="1"/>
  <c r="H36"/>
  <c r="H18" s="1"/>
  <c r="I36"/>
  <c r="I18" s="1"/>
  <c r="H37"/>
  <c r="H19" s="1"/>
  <c r="I37"/>
  <c r="I19" s="1"/>
  <c r="H38"/>
  <c r="H20" s="1"/>
  <c r="I38"/>
  <c r="I20" s="1"/>
  <c r="H39"/>
  <c r="H21" s="1"/>
  <c r="I39"/>
  <c r="H40"/>
  <c r="H22" s="1"/>
  <c r="I40"/>
  <c r="I22" s="1"/>
  <c r="K16"/>
  <c r="K17"/>
  <c r="L21"/>
  <c r="L22"/>
  <c r="K23"/>
  <c r="L23"/>
  <c r="K24"/>
  <c r="L24"/>
  <c r="K25"/>
  <c r="L25"/>
  <c r="K27"/>
  <c r="L27"/>
  <c r="K28"/>
  <c r="L28"/>
  <c r="L31"/>
  <c r="L13" s="1"/>
  <c r="K15"/>
  <c r="L15"/>
  <c r="K34"/>
  <c r="L34"/>
  <c r="L16" s="1"/>
  <c r="K35"/>
  <c r="L35"/>
  <c r="L17" s="1"/>
  <c r="K36"/>
  <c r="K18" s="1"/>
  <c r="L36"/>
  <c r="L18" s="1"/>
  <c r="K37"/>
  <c r="K19" s="1"/>
  <c r="L37"/>
  <c r="L19" s="1"/>
  <c r="K38"/>
  <c r="K20" s="1"/>
  <c r="L38"/>
  <c r="L20" s="1"/>
  <c r="J39"/>
  <c r="J21" s="1"/>
  <c r="K39"/>
  <c r="K21" s="1"/>
  <c r="L39"/>
  <c r="J40"/>
  <c r="J22" s="1"/>
  <c r="K40"/>
  <c r="K22" s="1"/>
  <c r="L40"/>
  <c r="J123"/>
  <c r="J28" s="1"/>
  <c r="J120"/>
  <c r="J111"/>
  <c r="J110" s="1"/>
  <c r="J109" s="1"/>
  <c r="J108"/>
  <c r="J102"/>
  <c r="J98" s="1"/>
  <c r="J95"/>
  <c r="J94" s="1"/>
  <c r="J93" s="1"/>
  <c r="J92"/>
  <c r="J89"/>
  <c r="J86"/>
  <c r="J85"/>
  <c r="J82"/>
  <c r="J81"/>
  <c r="J72"/>
  <c r="J66" s="1"/>
  <c r="J35" s="1"/>
  <c r="J17" s="1"/>
  <c r="J69"/>
  <c r="J68" s="1"/>
  <c r="J67" s="1"/>
  <c r="J62"/>
  <c r="J61" s="1"/>
  <c r="J60" s="1"/>
  <c r="J59"/>
  <c r="J53"/>
  <c r="J52" s="1"/>
  <c r="J51" s="1"/>
  <c r="J50"/>
  <c r="J49" s="1"/>
  <c r="J48" s="1"/>
  <c r="J47"/>
  <c r="G123"/>
  <c r="G28" s="1"/>
  <c r="G122"/>
  <c r="G27" s="1"/>
  <c r="G111"/>
  <c r="G110" s="1"/>
  <c r="G109" s="1"/>
  <c r="G108"/>
  <c r="G102"/>
  <c r="G101" s="1"/>
  <c r="G100" s="1"/>
  <c r="G95"/>
  <c r="G94" s="1"/>
  <c r="G93" s="1"/>
  <c r="G92"/>
  <c r="G39" s="1"/>
  <c r="G21" s="1"/>
  <c r="G89"/>
  <c r="G75" s="1"/>
  <c r="G36" s="1"/>
  <c r="G18" s="1"/>
  <c r="G86"/>
  <c r="G85"/>
  <c r="G84" s="1"/>
  <c r="G83" s="1"/>
  <c r="G82"/>
  <c r="G81"/>
  <c r="G80" s="1"/>
  <c r="G79" s="1"/>
  <c r="G38"/>
  <c r="G20" s="1"/>
  <c r="G72"/>
  <c r="G66" s="1"/>
  <c r="G69"/>
  <c r="G62"/>
  <c r="G59"/>
  <c r="G58" s="1"/>
  <c r="G57" s="1"/>
  <c r="G53"/>
  <c r="G43" s="1"/>
  <c r="G50"/>
  <c r="G49" s="1"/>
  <c r="G48" s="1"/>
  <c r="G47"/>
  <c r="G46" s="1"/>
  <c r="G45" s="1"/>
  <c r="O15"/>
  <c r="Q22"/>
  <c r="O23"/>
  <c r="N25"/>
  <c r="O25"/>
  <c r="Q25"/>
  <c r="U25"/>
  <c r="N27"/>
  <c r="O27"/>
  <c r="Q27"/>
  <c r="R27"/>
  <c r="N28"/>
  <c r="O28"/>
  <c r="Q28"/>
  <c r="R28"/>
  <c r="M28"/>
  <c r="O31"/>
  <c r="N32"/>
  <c r="N14" s="1"/>
  <c r="P34"/>
  <c r="Q34"/>
  <c r="O35"/>
  <c r="O17" s="1"/>
  <c r="N36"/>
  <c r="N18" s="1"/>
  <c r="R36"/>
  <c r="Q37"/>
  <c r="N40"/>
  <c r="N22" s="1"/>
  <c r="O40"/>
  <c r="O22" s="1"/>
  <c r="Q40"/>
  <c r="R40"/>
  <c r="M40"/>
  <c r="M22" s="1"/>
  <c r="N43"/>
  <c r="N31" s="1"/>
  <c r="N13" s="1"/>
  <c r="O43"/>
  <c r="Q43"/>
  <c r="R43"/>
  <c r="N44"/>
  <c r="N42" s="1"/>
  <c r="N41" s="1"/>
  <c r="O44"/>
  <c r="O32" s="1"/>
  <c r="O14" s="1"/>
  <c r="Q44"/>
  <c r="R44"/>
  <c r="R32" s="1"/>
  <c r="N45"/>
  <c r="N46"/>
  <c r="O46"/>
  <c r="O45" s="1"/>
  <c r="P46"/>
  <c r="Q46"/>
  <c r="R46"/>
  <c r="R45" s="1"/>
  <c r="P47"/>
  <c r="M47"/>
  <c r="M44" s="1"/>
  <c r="M32" s="1"/>
  <c r="M14" s="1"/>
  <c r="O48"/>
  <c r="N49"/>
  <c r="N48" s="1"/>
  <c r="O49"/>
  <c r="Q49"/>
  <c r="R49"/>
  <c r="M49"/>
  <c r="M48" s="1"/>
  <c r="P50"/>
  <c r="M50"/>
  <c r="O52"/>
  <c r="O51" s="1"/>
  <c r="R52"/>
  <c r="M51"/>
  <c r="M52"/>
  <c r="P53"/>
  <c r="P43" s="1"/>
  <c r="M53"/>
  <c r="M43" s="1"/>
  <c r="R55"/>
  <c r="O55"/>
  <c r="O54" s="1"/>
  <c r="O58"/>
  <c r="O57" s="1"/>
  <c r="R58"/>
  <c r="P59"/>
  <c r="M59"/>
  <c r="O60"/>
  <c r="O61"/>
  <c r="R61"/>
  <c r="U61" s="1"/>
  <c r="P62"/>
  <c r="M62"/>
  <c r="M61" s="1"/>
  <c r="M60" s="1"/>
  <c r="N65"/>
  <c r="O65"/>
  <c r="O34" s="1"/>
  <c r="O16" s="1"/>
  <c r="Q65"/>
  <c r="R65"/>
  <c r="N66"/>
  <c r="N35" s="1"/>
  <c r="N17" s="1"/>
  <c r="O66"/>
  <c r="Q66"/>
  <c r="Q64" s="1"/>
  <c r="R66"/>
  <c r="U66" s="1"/>
  <c r="N67"/>
  <c r="N68"/>
  <c r="O68"/>
  <c r="O67" s="1"/>
  <c r="Q68"/>
  <c r="Q67" s="1"/>
  <c r="T67" s="1"/>
  <c r="R68"/>
  <c r="P69"/>
  <c r="P65" s="1"/>
  <c r="M69"/>
  <c r="N71"/>
  <c r="N70" s="1"/>
  <c r="O71"/>
  <c r="O70" s="1"/>
  <c r="Q71"/>
  <c r="R71"/>
  <c r="P72"/>
  <c r="P71" s="1"/>
  <c r="M72"/>
  <c r="N37"/>
  <c r="N19" s="1"/>
  <c r="O37"/>
  <c r="O19" s="1"/>
  <c r="N38"/>
  <c r="N20" s="1"/>
  <c r="O38"/>
  <c r="O20" s="1"/>
  <c r="U77"/>
  <c r="N39"/>
  <c r="N21" s="1"/>
  <c r="O39"/>
  <c r="O21" s="1"/>
  <c r="N80"/>
  <c r="N79" s="1"/>
  <c r="O80"/>
  <c r="O79" s="1"/>
  <c r="Q80"/>
  <c r="T80" s="1"/>
  <c r="R80"/>
  <c r="P82"/>
  <c r="P81"/>
  <c r="M81"/>
  <c r="M82"/>
  <c r="N84"/>
  <c r="N83" s="1"/>
  <c r="O84"/>
  <c r="O83" s="1"/>
  <c r="Q84"/>
  <c r="R84"/>
  <c r="R83" s="1"/>
  <c r="P86"/>
  <c r="P85"/>
  <c r="M85"/>
  <c r="M86"/>
  <c r="N88"/>
  <c r="N87" s="1"/>
  <c r="O88"/>
  <c r="O87" s="1"/>
  <c r="M87"/>
  <c r="M88"/>
  <c r="P89"/>
  <c r="P75" s="1"/>
  <c r="P36" s="1"/>
  <c r="M89"/>
  <c r="N90"/>
  <c r="N91"/>
  <c r="O91"/>
  <c r="O90" s="1"/>
  <c r="Q91"/>
  <c r="Q90" s="1"/>
  <c r="R91"/>
  <c r="P92"/>
  <c r="P91" s="1"/>
  <c r="M92"/>
  <c r="R93"/>
  <c r="U93" s="1"/>
  <c r="N94"/>
  <c r="N93" s="1"/>
  <c r="O94"/>
  <c r="O93" s="1"/>
  <c r="Q94"/>
  <c r="R94"/>
  <c r="U94" s="1"/>
  <c r="P95"/>
  <c r="M95"/>
  <c r="M94" s="1"/>
  <c r="M93" s="1"/>
  <c r="N23"/>
  <c r="O98"/>
  <c r="R98"/>
  <c r="U98" s="1"/>
  <c r="O101"/>
  <c r="O100" s="1"/>
  <c r="R101"/>
  <c r="U101" s="1"/>
  <c r="P102"/>
  <c r="M102"/>
  <c r="M98" s="1"/>
  <c r="M23" s="1"/>
  <c r="P108"/>
  <c r="P107" s="1"/>
  <c r="P106" s="1"/>
  <c r="M108"/>
  <c r="R107"/>
  <c r="O107"/>
  <c r="O106" s="1"/>
  <c r="P111"/>
  <c r="P105" s="1"/>
  <c r="O110"/>
  <c r="O109" s="1"/>
  <c r="R110"/>
  <c r="R109" s="1"/>
  <c r="M110"/>
  <c r="M109" s="1"/>
  <c r="M111"/>
  <c r="P122"/>
  <c r="P116" s="1"/>
  <c r="P120"/>
  <c r="P114" s="1"/>
  <c r="M120"/>
  <c r="M122"/>
  <c r="M27" s="1"/>
  <c r="M123"/>
  <c r="B3" i="4"/>
  <c r="B2" i="2"/>
  <c r="B3" i="1"/>
  <c r="H11" i="2" l="1"/>
  <c r="K12"/>
  <c r="K11"/>
  <c r="P52" i="1"/>
  <c r="S52" s="1"/>
  <c r="P56"/>
  <c r="P33" s="1"/>
  <c r="J56"/>
  <c r="J33" s="1"/>
  <c r="J15" s="1"/>
  <c r="J58"/>
  <c r="J57" s="1"/>
  <c r="J43"/>
  <c r="G52"/>
  <c r="G51" s="1"/>
  <c r="G107"/>
  <c r="G106" s="1"/>
  <c r="G105"/>
  <c r="G98"/>
  <c r="G23" s="1"/>
  <c r="J107"/>
  <c r="J106" s="1"/>
  <c r="J105"/>
  <c r="M107"/>
  <c r="M106" s="1"/>
  <c r="M105"/>
  <c r="M46"/>
  <c r="M45" s="1"/>
  <c r="P44"/>
  <c r="P32" s="1"/>
  <c r="S32" s="1"/>
  <c r="P49"/>
  <c r="L42"/>
  <c r="L41" s="1"/>
  <c r="J44"/>
  <c r="J32" s="1"/>
  <c r="J14" s="1"/>
  <c r="J71"/>
  <c r="J70" s="1"/>
  <c r="J76"/>
  <c r="J37" s="1"/>
  <c r="J19" s="1"/>
  <c r="M77"/>
  <c r="M38" s="1"/>
  <c r="M20" s="1"/>
  <c r="J77"/>
  <c r="J38" s="1"/>
  <c r="J20" s="1"/>
  <c r="S86"/>
  <c r="J84"/>
  <c r="J83" s="1"/>
  <c r="P77"/>
  <c r="P110"/>
  <c r="P109" s="1"/>
  <c r="S109" s="1"/>
  <c r="E14" i="4"/>
  <c r="E19"/>
  <c r="F15"/>
  <c r="F12" s="1"/>
  <c r="F10" s="1"/>
  <c r="AM13"/>
  <c r="F13" s="1"/>
  <c r="N11" i="2"/>
  <c r="P88" i="1"/>
  <c r="U113"/>
  <c r="M25"/>
  <c r="M115"/>
  <c r="J25"/>
  <c r="J115"/>
  <c r="J26" s="1"/>
  <c r="R100"/>
  <c r="U100" s="1"/>
  <c r="M58"/>
  <c r="M57" s="1"/>
  <c r="M56"/>
  <c r="M33" s="1"/>
  <c r="R60"/>
  <c r="U60" s="1"/>
  <c r="M76"/>
  <c r="P80"/>
  <c r="P79" s="1"/>
  <c r="P76"/>
  <c r="S85"/>
  <c r="M37"/>
  <c r="M19" s="1"/>
  <c r="M84"/>
  <c r="M83" s="1"/>
  <c r="U84"/>
  <c r="R74"/>
  <c r="R73" s="1"/>
  <c r="G91"/>
  <c r="G90" s="1"/>
  <c r="P39"/>
  <c r="J91"/>
  <c r="J90" s="1"/>
  <c r="Q63"/>
  <c r="T63" s="1"/>
  <c r="T64"/>
  <c r="S120"/>
  <c r="M39"/>
  <c r="M21" s="1"/>
  <c r="M91"/>
  <c r="M90" s="1"/>
  <c r="M65"/>
  <c r="M68"/>
  <c r="M67" s="1"/>
  <c r="P16"/>
  <c r="Q23"/>
  <c r="P70"/>
  <c r="S70" s="1"/>
  <c r="U65"/>
  <c r="R64"/>
  <c r="R34"/>
  <c r="S43"/>
  <c r="P31"/>
  <c r="T37"/>
  <c r="Q19"/>
  <c r="T19" s="1"/>
  <c r="O30"/>
  <c r="O29" s="1"/>
  <c r="O13"/>
  <c r="S102"/>
  <c r="P98"/>
  <c r="P101"/>
  <c r="U91"/>
  <c r="R90"/>
  <c r="U90" s="1"/>
  <c r="T84"/>
  <c r="Q83"/>
  <c r="T83" s="1"/>
  <c r="O36"/>
  <c r="O18" s="1"/>
  <c r="O74"/>
  <c r="O73" s="1"/>
  <c r="U68"/>
  <c r="R67"/>
  <c r="U67" s="1"/>
  <c r="N64"/>
  <c r="N63" s="1"/>
  <c r="N34"/>
  <c r="N16" s="1"/>
  <c r="S59"/>
  <c r="P58"/>
  <c r="P90"/>
  <c r="S90" s="1"/>
  <c r="S91"/>
  <c r="P18"/>
  <c r="S65"/>
  <c r="M31"/>
  <c r="M42"/>
  <c r="M41" s="1"/>
  <c r="U40"/>
  <c r="R22"/>
  <c r="U22" s="1"/>
  <c r="U32"/>
  <c r="R14"/>
  <c r="U14" s="1"/>
  <c r="U109"/>
  <c r="M80"/>
  <c r="M79" s="1"/>
  <c r="U83"/>
  <c r="N74"/>
  <c r="N73" s="1"/>
  <c r="U45"/>
  <c r="T94"/>
  <c r="Q93"/>
  <c r="T93" s="1"/>
  <c r="Q38"/>
  <c r="R70"/>
  <c r="U70" s="1"/>
  <c r="U71"/>
  <c r="T66"/>
  <c r="Q35"/>
  <c r="U36"/>
  <c r="R18"/>
  <c r="U18" s="1"/>
  <c r="U76"/>
  <c r="R37"/>
  <c r="S95"/>
  <c r="P94"/>
  <c r="P40"/>
  <c r="M66"/>
  <c r="M35" s="1"/>
  <c r="M17" s="1"/>
  <c r="M71"/>
  <c r="M70" s="1"/>
  <c r="S62"/>
  <c r="P61"/>
  <c r="P14"/>
  <c r="S14" s="1"/>
  <c r="Q15"/>
  <c r="J23"/>
  <c r="P55"/>
  <c r="M36"/>
  <c r="M18" s="1"/>
  <c r="S123"/>
  <c r="R79"/>
  <c r="U79" s="1"/>
  <c r="U80"/>
  <c r="Q45"/>
  <c r="T45" s="1"/>
  <c r="T46"/>
  <c r="O118"/>
  <c r="O112" s="1"/>
  <c r="S111"/>
  <c r="S89"/>
  <c r="T88"/>
  <c r="T87"/>
  <c r="S81"/>
  <c r="U78"/>
  <c r="T75"/>
  <c r="P68"/>
  <c r="O64"/>
  <c r="O63" s="1"/>
  <c r="U56"/>
  <c r="S53"/>
  <c r="S50"/>
  <c r="T49"/>
  <c r="Q48"/>
  <c r="T48" s="1"/>
  <c r="S47"/>
  <c r="T44"/>
  <c r="U43"/>
  <c r="Q39"/>
  <c r="R38"/>
  <c r="Q31"/>
  <c r="U27"/>
  <c r="I42"/>
  <c r="I41" s="1"/>
  <c r="G44"/>
  <c r="J46"/>
  <c r="J45" s="1"/>
  <c r="G71"/>
  <c r="G70" s="1"/>
  <c r="J88"/>
  <c r="J87" s="1"/>
  <c r="J101"/>
  <c r="J100" s="1"/>
  <c r="G119"/>
  <c r="R118"/>
  <c r="R112" s="1"/>
  <c r="U112" s="1"/>
  <c r="U119"/>
  <c r="S121"/>
  <c r="R106"/>
  <c r="U106" s="1"/>
  <c r="U107"/>
  <c r="R57"/>
  <c r="U57" s="1"/>
  <c r="U58"/>
  <c r="R54"/>
  <c r="U54" s="1"/>
  <c r="U55"/>
  <c r="P45"/>
  <c r="T34"/>
  <c r="U33"/>
  <c r="L118"/>
  <c r="L112" s="1"/>
  <c r="S122"/>
  <c r="U87"/>
  <c r="U88"/>
  <c r="R51"/>
  <c r="U51" s="1"/>
  <c r="U52"/>
  <c r="R48"/>
  <c r="U48" s="1"/>
  <c r="U49"/>
  <c r="R42"/>
  <c r="U44"/>
  <c r="J36"/>
  <c r="J18" s="1"/>
  <c r="S88"/>
  <c r="P87"/>
  <c r="S87" s="1"/>
  <c r="S82"/>
  <c r="Q79"/>
  <c r="T79" s="1"/>
  <c r="S75"/>
  <c r="M55"/>
  <c r="M54" s="1"/>
  <c r="S49"/>
  <c r="P48"/>
  <c r="S48" s="1"/>
  <c r="Q42"/>
  <c r="M15"/>
  <c r="N30"/>
  <c r="N29" s="1"/>
  <c r="T22"/>
  <c r="G56"/>
  <c r="J42"/>
  <c r="J41" s="1"/>
  <c r="J80"/>
  <c r="J79" s="1"/>
  <c r="U110"/>
  <c r="S106"/>
  <c r="S108"/>
  <c r="M101"/>
  <c r="M100" s="1"/>
  <c r="S92"/>
  <c r="P84"/>
  <c r="T76"/>
  <c r="U75"/>
  <c r="Q74"/>
  <c r="S72"/>
  <c r="T71"/>
  <c r="Q70"/>
  <c r="T70" s="1"/>
  <c r="S69"/>
  <c r="T68"/>
  <c r="P66"/>
  <c r="P64" s="1"/>
  <c r="T65"/>
  <c r="U46"/>
  <c r="O42"/>
  <c r="O41" s="1"/>
  <c r="T40"/>
  <c r="R39"/>
  <c r="R35"/>
  <c r="Q32"/>
  <c r="R31"/>
  <c r="U28"/>
  <c r="R23"/>
  <c r="U23" s="1"/>
  <c r="Q16"/>
  <c r="T16" s="1"/>
  <c r="R15"/>
  <c r="U15" s="1"/>
  <c r="N15"/>
  <c r="G40"/>
  <c r="G22" s="1"/>
  <c r="J31"/>
  <c r="J13" s="1"/>
  <c r="G88"/>
  <c r="G87" s="1"/>
  <c r="J119"/>
  <c r="J113" s="1"/>
  <c r="I118"/>
  <c r="P119"/>
  <c r="P113" s="1"/>
  <c r="M119"/>
  <c r="M113" s="1"/>
  <c r="H42"/>
  <c r="H41" s="1"/>
  <c r="I31"/>
  <c r="I13" s="1"/>
  <c r="I12" s="1"/>
  <c r="I11" s="1"/>
  <c r="K30"/>
  <c r="K29" s="1"/>
  <c r="G31"/>
  <c r="G13" s="1"/>
  <c r="H31"/>
  <c r="H13" s="1"/>
  <c r="I30"/>
  <c r="I29" s="1"/>
  <c r="H14"/>
  <c r="L12"/>
  <c r="L11" s="1"/>
  <c r="L30"/>
  <c r="L29" s="1"/>
  <c r="K14"/>
  <c r="K12" s="1"/>
  <c r="K11" s="1"/>
  <c r="J65"/>
  <c r="G65"/>
  <c r="P51" l="1"/>
  <c r="S51" s="1"/>
  <c r="J55"/>
  <c r="J54" s="1"/>
  <c r="G55"/>
  <c r="G54" s="1"/>
  <c r="G33"/>
  <c r="G15" s="1"/>
  <c r="S107"/>
  <c r="S45"/>
  <c r="S46"/>
  <c r="S44"/>
  <c r="P42"/>
  <c r="S42" s="1"/>
  <c r="S79"/>
  <c r="J74"/>
  <c r="J73" s="1"/>
  <c r="S110"/>
  <c r="M26"/>
  <c r="S26" s="1"/>
  <c r="E16" i="4"/>
  <c r="S113" i="1"/>
  <c r="U74"/>
  <c r="P63"/>
  <c r="S76"/>
  <c r="P37"/>
  <c r="T35"/>
  <c r="Q17"/>
  <c r="T17" s="1"/>
  <c r="Q20"/>
  <c r="S98"/>
  <c r="P23"/>
  <c r="S23" s="1"/>
  <c r="J64"/>
  <c r="J63" s="1"/>
  <c r="J34"/>
  <c r="U31"/>
  <c r="R13"/>
  <c r="U39"/>
  <c r="R21"/>
  <c r="U21" s="1"/>
  <c r="G118"/>
  <c r="Q13"/>
  <c r="P60"/>
  <c r="S60" s="1"/>
  <c r="S61"/>
  <c r="S40"/>
  <c r="P22"/>
  <c r="S22" s="1"/>
  <c r="M13"/>
  <c r="M30"/>
  <c r="M29" s="1"/>
  <c r="S33"/>
  <c r="P15"/>
  <c r="S15" s="1"/>
  <c r="P100"/>
  <c r="S100" s="1"/>
  <c r="S101"/>
  <c r="G34"/>
  <c r="G16" s="1"/>
  <c r="G64"/>
  <c r="G63" s="1"/>
  <c r="T36"/>
  <c r="Q18"/>
  <c r="T18" s="1"/>
  <c r="Q73"/>
  <c r="T73" s="1"/>
  <c r="T74"/>
  <c r="P83"/>
  <c r="S83" s="1"/>
  <c r="S84"/>
  <c r="S117"/>
  <c r="P28"/>
  <c r="S28" s="1"/>
  <c r="U37"/>
  <c r="R19"/>
  <c r="U19" s="1"/>
  <c r="S58"/>
  <c r="P57"/>
  <c r="S57" s="1"/>
  <c r="S31"/>
  <c r="P13"/>
  <c r="U64"/>
  <c r="R63"/>
  <c r="U63" s="1"/>
  <c r="M64"/>
  <c r="M63" s="1"/>
  <c r="M34"/>
  <c r="R30"/>
  <c r="M74"/>
  <c r="M73" s="1"/>
  <c r="S36"/>
  <c r="U73"/>
  <c r="U118"/>
  <c r="P74"/>
  <c r="S80"/>
  <c r="S56"/>
  <c r="S18"/>
  <c r="S78"/>
  <c r="M118"/>
  <c r="M112" s="1"/>
  <c r="J118"/>
  <c r="J112" s="1"/>
  <c r="G74"/>
  <c r="G73" s="1"/>
  <c r="G37"/>
  <c r="G19" s="1"/>
  <c r="T32"/>
  <c r="Q14"/>
  <c r="T14" s="1"/>
  <c r="S66"/>
  <c r="P35"/>
  <c r="G42"/>
  <c r="G41" s="1"/>
  <c r="G32"/>
  <c r="G14" s="1"/>
  <c r="U38"/>
  <c r="R20"/>
  <c r="U20" s="1"/>
  <c r="P93"/>
  <c r="S93" s="1"/>
  <c r="S94"/>
  <c r="P118"/>
  <c r="S119"/>
  <c r="U35"/>
  <c r="R17"/>
  <c r="U17" s="1"/>
  <c r="S77"/>
  <c r="P38"/>
  <c r="Q41"/>
  <c r="T41" s="1"/>
  <c r="T42"/>
  <c r="R41"/>
  <c r="U41" s="1"/>
  <c r="U42"/>
  <c r="S116"/>
  <c r="P27"/>
  <c r="S27" s="1"/>
  <c r="S114"/>
  <c r="P25"/>
  <c r="S25" s="1"/>
  <c r="Q21"/>
  <c r="P67"/>
  <c r="S67" s="1"/>
  <c r="S68"/>
  <c r="S55"/>
  <c r="P54"/>
  <c r="S54" s="1"/>
  <c r="U34"/>
  <c r="R16"/>
  <c r="U16" s="1"/>
  <c r="S39"/>
  <c r="P21"/>
  <c r="S21" s="1"/>
  <c r="Q30"/>
  <c r="S71"/>
  <c r="G30"/>
  <c r="G29" s="1"/>
  <c r="H30"/>
  <c r="H29" s="1"/>
  <c r="H12"/>
  <c r="H11" s="1"/>
  <c r="P41" l="1"/>
  <c r="S41" s="1"/>
  <c r="S63"/>
  <c r="S64"/>
  <c r="P30"/>
  <c r="S30" s="1"/>
  <c r="E13" i="4"/>
  <c r="S118" i="1"/>
  <c r="P112"/>
  <c r="S112" s="1"/>
  <c r="P73"/>
  <c r="S73" s="1"/>
  <c r="S74"/>
  <c r="R29"/>
  <c r="U29" s="1"/>
  <c r="U30"/>
  <c r="Q29"/>
  <c r="T29" s="1"/>
  <c r="T30"/>
  <c r="S35"/>
  <c r="P17"/>
  <c r="S17" s="1"/>
  <c r="J16"/>
  <c r="J30"/>
  <c r="J29" s="1"/>
  <c r="U13"/>
  <c r="S38"/>
  <c r="P20"/>
  <c r="S20" s="1"/>
  <c r="M16"/>
  <c r="S16" s="1"/>
  <c r="S34"/>
  <c r="S13"/>
  <c r="S37"/>
  <c r="P19"/>
  <c r="S19" s="1"/>
  <c r="U105"/>
  <c r="O104"/>
  <c r="O103" s="1"/>
  <c r="P104"/>
  <c r="P103" s="1"/>
  <c r="R104"/>
  <c r="R103" s="1"/>
  <c r="U103" s="1"/>
  <c r="Q24"/>
  <c r="Q12" s="1"/>
  <c r="M104"/>
  <c r="M103" s="1"/>
  <c r="P99"/>
  <c r="I104"/>
  <c r="I103" s="1"/>
  <c r="L104"/>
  <c r="L103" s="1"/>
  <c r="O99"/>
  <c r="O24" s="1"/>
  <c r="R99"/>
  <c r="R97" s="1"/>
  <c r="R96" s="1"/>
  <c r="M99"/>
  <c r="M97" s="1"/>
  <c r="M96" s="1"/>
  <c r="J104"/>
  <c r="J103" s="1"/>
  <c r="G104"/>
  <c r="G103" s="1"/>
  <c r="N24"/>
  <c r="N12" s="1"/>
  <c r="N11" s="1"/>
  <c r="S105"/>
  <c r="J99"/>
  <c r="J97" s="1"/>
  <c r="J96" s="1"/>
  <c r="S104" l="1"/>
  <c r="P29"/>
  <c r="S29" s="1"/>
  <c r="U104"/>
  <c r="J24"/>
  <c r="J12" s="1"/>
  <c r="J11" s="1"/>
  <c r="M24"/>
  <c r="M12" s="1"/>
  <c r="M11" s="1"/>
  <c r="R24"/>
  <c r="R11" s="1"/>
  <c r="S99"/>
  <c r="O12"/>
  <c r="O11" s="1"/>
  <c r="T12"/>
  <c r="Q11"/>
  <c r="T11" s="1"/>
  <c r="S103"/>
  <c r="U99"/>
  <c r="O97"/>
  <c r="O96" s="1"/>
  <c r="U96" s="1"/>
  <c r="P24"/>
  <c r="G99"/>
  <c r="P97"/>
  <c r="U24" l="1"/>
  <c r="U11"/>
  <c r="U12"/>
  <c r="S24"/>
  <c r="P12"/>
  <c r="G24"/>
  <c r="G12" s="1"/>
  <c r="G11" s="1"/>
  <c r="G97"/>
  <c r="G96" s="1"/>
  <c r="P96"/>
  <c r="S96" s="1"/>
  <c r="S97"/>
  <c r="U97"/>
  <c r="P11" l="1"/>
  <c r="S11" s="1"/>
  <c r="S12"/>
</calcChain>
</file>

<file path=xl/sharedStrings.xml><?xml version="1.0" encoding="utf-8"?>
<sst xmlns="http://schemas.openxmlformats.org/spreadsheetml/2006/main" count="1288" uniqueCount="449">
  <si>
    <t>Информация</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</si>
  <si>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</si>
  <si>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тыс.руб.</t>
  </si>
  <si>
    <t>Статус</t>
  </si>
  <si>
    <t>Наименование *</t>
  </si>
  <si>
    <t>Источники ресурсного обеспечения</t>
  </si>
  <si>
    <t>Бюджетные ассигнования согласно бюджетной росписи расходов областного бюджета на отчетную дату текущего года (далее - план)</t>
  </si>
  <si>
    <t>в том числе по муниципальным районам и городским округам Воронежской области</t>
  </si>
  <si>
    <t>Нераспределено</t>
  </si>
  <si>
    <t>Аннинский</t>
  </si>
  <si>
    <t>Бобровский</t>
  </si>
  <si>
    <t>Богучарский</t>
  </si>
  <si>
    <t>Бутурлиновский</t>
  </si>
  <si>
    <t>Верхнемамонский</t>
  </si>
  <si>
    <t>Верхнехавский</t>
  </si>
  <si>
    <t>Воробьевский</t>
  </si>
  <si>
    <t>Грибановский</t>
  </si>
  <si>
    <t>Калачеевский</t>
  </si>
  <si>
    <t>Каменский</t>
  </si>
  <si>
    <t>Кантемировский</t>
  </si>
  <si>
    <t>Каширский</t>
  </si>
  <si>
    <t>Лискинский</t>
  </si>
  <si>
    <t>Нижнедевицкий</t>
  </si>
  <si>
    <t>Новоусманский</t>
  </si>
  <si>
    <t>Новохоперский</t>
  </si>
  <si>
    <t>Ольховатский</t>
  </si>
  <si>
    <t>Острогожский</t>
  </si>
  <si>
    <t>Павловский</t>
  </si>
  <si>
    <t>Панинский</t>
  </si>
  <si>
    <t>Петропавловский</t>
  </si>
  <si>
    <t>Поворинский</t>
  </si>
  <si>
    <t>Подгоренский</t>
  </si>
  <si>
    <t>Рамонский</t>
  </si>
  <si>
    <t>Репьевский</t>
  </si>
  <si>
    <t>Россошанский</t>
  </si>
  <si>
    <t>Семилукский</t>
  </si>
  <si>
    <t>Таловский</t>
  </si>
  <si>
    <t>Терновский</t>
  </si>
  <si>
    <t>Хохольский</t>
  </si>
  <si>
    <t>Эртильский</t>
  </si>
  <si>
    <t>Борисоглебский городской округ</t>
  </si>
  <si>
    <t>Городской округ город Нововоронеж</t>
  </si>
  <si>
    <t>Городской округ город Воронеж</t>
  </si>
  <si>
    <t>План</t>
  </si>
  <si>
    <t>Факт</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</si>
  <si>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</si>
  <si>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</si>
  <si>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</si>
  <si>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</si>
  <si>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</si>
  <si>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</si>
  <si>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</si>
  <si>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</si>
  <si>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</si>
  <si>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</si>
  <si>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</si>
  <si>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</si>
  <si>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</si>
  <si>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</si>
  <si>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</si>
  <si>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</si>
  <si>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</si>
  <si>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</si>
  <si>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</si>
  <si>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</si>
  <si>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</si>
  <si>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</si>
  <si>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</si>
  <si>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</si>
  <si>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</si>
  <si>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</si>
  <si>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</si>
  <si>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</si>
  <si>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</si>
  <si>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</si>
  <si>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</si>
  <si>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</si>
  <si>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</si>
  <si>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</si>
  <si>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</si>
  <si>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</si>
  <si>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</si>
  <si>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</si>
  <si>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</si>
  <si>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</si>
  <si>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</si>
  <si>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</si>
  <si>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</si>
  <si>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</si>
  <si>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</si>
  <si>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</si>
  <si>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</si>
  <si>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</si>
  <si>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</si>
  <si>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</si>
  <si>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</si>
  <si>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</si>
  <si>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</si>
  <si>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</si>
  <si>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</si>
  <si>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</si>
  <si>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</si>
  <si>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</si>
  <si>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</si>
  <si>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</si>
  <si>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</si>
  <si>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</si>
  <si>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</si>
  <si>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</si>
  <si>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</si>
  <si>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</si>
  <si>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</si>
  <si>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</si>
  <si>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</si>
  <si>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</si>
  <si>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</si>
  <si>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</si>
  <si>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</si>
  <si>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</si>
  <si>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Государственная программа</t>
  </si>
  <si>
    <t>Развитие предпринимательства и торговли</t>
  </si>
  <si>
    <t>всего</t>
  </si>
  <si>
    <t>федеральный бюджет</t>
  </si>
  <si>
    <t>областной бюджет</t>
  </si>
  <si>
    <t>Подпрограмма 1</t>
  </si>
  <si>
    <t>Развитие и поддержка малого и среднего предпринимательства</t>
  </si>
  <si>
    <t>Основное мероприятие 1.9</t>
  </si>
  <si>
    <t>Региональный проект «Акселерация субъектов малого и среднего предпринимательства»</t>
  </si>
  <si>
    <t>Мероприятие 1.9.3</t>
  </si>
  <si>
    <t>Оказание поддержки субъектам малого и среднего предпринимательства в моногородах</t>
  </si>
  <si>
    <t/>
  </si>
  <si>
    <t>Государственная поддержка малого и среднего предпринимательства в субъектах Российской Федерации (Межбюджетные трансферты)</t>
  </si>
  <si>
    <t>829.0412.571I555270.500</t>
  </si>
  <si>
    <t>Подпрограмма 2</t>
  </si>
  <si>
    <t>Развитие торговли</t>
  </si>
  <si>
    <t>Основное мероприятие 2.2</t>
  </si>
  <si>
    <t>Улучшение торгового обслуживания сельского населения Воронежской области</t>
  </si>
  <si>
    <t>Субсидии бюджетам муниципальных образований на софинансирование мероприятий по приобретению муниципальными образованиями Воронежской области специализированного автотранспорта для торгового обслуживания сельского населения, проживающего в отдаленных и малонаселенных пунктах (Межбюджетные трансферты)</t>
  </si>
  <si>
    <t>829.0412.5720278340.500</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</si>
  <si>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</si>
  <si>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тыс. рублей</t>
  </si>
  <si>
    <t>Основное мероприятие 1.2</t>
  </si>
  <si>
    <t>Развитие инфраструктуры поддержки предпринимательства</t>
  </si>
  <si>
    <t>Мероприятие 1.2.1</t>
  </si>
  <si>
    <t>Формирование (пополнение) фондов микрофинансовых организаций</t>
  </si>
  <si>
    <t>Мероприятие 1.2.3</t>
  </si>
  <si>
    <t>Увеличение капитализации Гарантийного фонда Воронежской области</t>
  </si>
  <si>
    <t>Мероприятие 1.2.4</t>
  </si>
  <si>
    <t>Создание и обеспечение деятельности Центра поддержки предпринимательства Воронежской области</t>
  </si>
  <si>
    <t>Основное мероприятие 1.7</t>
  </si>
  <si>
    <t>Региональный проект «Улучшение условий ведения предпринимательской деятельности»</t>
  </si>
  <si>
    <t>Мероприятие 1.7.1</t>
  </si>
  <si>
    <t>Информационное наполнение Портала малого и среднего предпринимательства Воронежской области</t>
  </si>
  <si>
    <t>Мероприятие 1.7.2</t>
  </si>
  <si>
    <t>Проведение мониторинга развития предпринимательства, выявление проблем, сдерживающих развитие малого бизнеса</t>
  </si>
  <si>
    <t>Основное мероприятие 1.8</t>
  </si>
  <si>
    <t>Региональный проект «Расширение доступа субъектов малого и среднего предпринимательства к финансовым ресурсам, в том числе к льготному финансированию»</t>
  </si>
  <si>
    <t>Мероприятие 1.8.1</t>
  </si>
  <si>
    <t>Мероприятие 1.8.2</t>
  </si>
  <si>
    <t>Увеличение капитализации Микрокредитной компании Фонд развития предпринимательства Воронежской области</t>
  </si>
  <si>
    <t>Мероприятие 1.9.1</t>
  </si>
  <si>
    <t>Обеспечение деятельности Центра «Мой бизнес» по оказанию комплексной поддержки субъектов малого и среднего предпринимательства</t>
  </si>
  <si>
    <t>Мероприятие 1.9.2</t>
  </si>
  <si>
    <t>Обеспечение доступа экспортно ориентированных субъектов МСП к мерам комплексной поддержки экспорта</t>
  </si>
  <si>
    <t>Мероприятие 1.9.4</t>
  </si>
  <si>
    <t>Оказание поддержки малым производственным предприятиям, производящим продукцию, объем заказов на которую превышает производственные мощности</t>
  </si>
  <si>
    <t>Основное мероприятие 1.10</t>
  </si>
  <si>
    <t>Региональный проект «Популяризация предпринимательства»</t>
  </si>
  <si>
    <t>Основное мероприятие 2.3</t>
  </si>
  <si>
    <t>Повышение качества и безопасности пищевых продуктов</t>
  </si>
  <si>
    <t>Мероприятие 2.3.1</t>
  </si>
  <si>
    <t>Проведение отбора проб образцов пищевых продуктов на соответствие показателям качества и безопасности</t>
  </si>
  <si>
    <t>Мероприятие 2.3.2</t>
  </si>
  <si>
    <t>Проведение независимых экспертиз и лабораторных исследований товаров (работ, услуг)</t>
  </si>
  <si>
    <t>Подпрограмма 3</t>
  </si>
  <si>
    <t>Обеспечение реализации государственной программы</t>
  </si>
  <si>
    <t>Основное мероприятие 3.1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</si>
  <si>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</si>
  <si>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Отчет о выполнении Плана реализации государственной программы Воронежской области</t>
  </si>
  <si>
    <t>Наименование государственной программы, подпрограммы, основного мероприятия, мероприятия</t>
  </si>
  <si>
    <t>Наименование статей расходов</t>
  </si>
  <si>
    <t>Бюджетные ассигнования на реализацию государственной программы, тыс. рублей</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</si>
  <si>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</si>
  <si>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</si>
  <si>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поквартальный кассовый план на отчетную дату нарастающим итогом</t>
  </si>
  <si>
    <t>кассовое исполнение (на отчетную дату нарастающим итогом)</t>
  </si>
  <si>
    <t>всего</t>
  </si>
  <si>
    <t>в том числе по источникам:</t>
  </si>
  <si>
    <t>федеральный бюджет</t>
  </si>
  <si>
    <t>Всего, в том числе:</t>
  </si>
  <si>
    <t>ПРОЧИЕ  расходы</t>
  </si>
  <si>
    <t>Отчёт</t>
  </si>
  <si>
    <t>о выполнении  Плана реализации государственной программы Воронежской области</t>
  </si>
  <si>
    <t>Наименование государственной</t>
  </si>
  <si>
    <t>Ожидаемый непосредственный</t>
  </si>
  <si>
    <t>Исполнительный орган</t>
  </si>
  <si>
    <t>Код бюджетной</t>
  </si>
  <si>
    <t>Уровень освоения бюджетных ассигнований, %</t>
  </si>
  <si>
    <t>программы, подпрограммы, основного мероприятия, мероприятия</t>
  </si>
  <si>
    <t>результат реализации государственной программы, подпрограммы (краткое описание). Содержание основного</t>
  </si>
  <si>
    <t>государственной власти Воронежской области - главный распорядитель средств областного</t>
  </si>
  <si>
    <t>классификации (в соответствии с законом Воронежской области об</t>
  </si>
  <si>
    <t>мероприятия (мероприятия) в</t>
  </si>
  <si>
    <t>бюджета (далее - ГРБС)</t>
  </si>
  <si>
    <t>областном бюджете)</t>
  </si>
  <si>
    <t>соответствии с утвержденным на текущий год Планом</t>
  </si>
  <si>
    <t>Всего, в том числе в разрезе ГРБС</t>
  </si>
  <si>
    <t>Департамент предпринимательства и торговли Воронежской области</t>
  </si>
  <si>
    <t>829.0412.5710270380.600</t>
  </si>
  <si>
    <t>829.0412.57102R8310.600</t>
  </si>
  <si>
    <t>829.0412.571I1Д5270.200</t>
  </si>
  <si>
    <t>829.0412.571I455270.600</t>
  </si>
  <si>
    <t>829.0412.571I45527F.600</t>
  </si>
  <si>
    <t>829.0412.571I555270.600</t>
  </si>
  <si>
    <t>829.0412.571I5Д5270.600</t>
  </si>
  <si>
    <t>829.0412.571I5Д5270.800</t>
  </si>
  <si>
    <t>829.0412.571I855270.600</t>
  </si>
  <si>
    <t>829.0412.5720370370.200</t>
  </si>
  <si>
    <t>829.0412.5730172010.100</t>
  </si>
  <si>
    <t>829.0412.5730172010.200</t>
  </si>
  <si>
    <t>829.0412.5730172010.800</t>
  </si>
  <si>
    <t>Расширение доступа субъектов малого и среднего предпринимательства к финансовым ресурсам.</t>
  </si>
  <si>
    <t>Повышение доступности кредитных ресурсов коммерческих банков для субъектов малого и среднего предпринимательства, не обладающих достаточным залоговым обеспечением.</t>
  </si>
  <si>
    <t>Повышение качества и увеличение объема туристских услуг, предоставляемых на территории Воронежской области.</t>
  </si>
  <si>
    <t>Обеспечение доступности информации для субъектов малого и среднего предпринимательства;
обеспечение информированности субъектов малого и среднего предпринимательства о мерах государственной поддержки, а также об объектах в перечнях государственного и муниципального имущества, предназначенных для передачи в пользование субъектам малого и среднего предпринимательства;
увеличение количества самозанятых граждан, зафиксировавших свой статус, с учетом введения налогового режима для самозанятых.</t>
  </si>
  <si>
    <t>Разработка мер, направленных на совершенствование поддержки малого и среднего предпринимательства.</t>
  </si>
  <si>
    <t>Повышение квалификации сотрудников субъектов малого и среднего предпринимательства, организаций инфраструктуры поддержки предпринимательства по вопросам осуществления предпринимательской деятельности, реализации инновационной продукции и экспорта товаров (работ, услуг);
предоставление в Центре «Мой бизнес» комплекса услуг, сервисов и мер поддержки субъектам малого и среднего предпринимательства.</t>
  </si>
  <si>
    <t>Обеспечение доступа экспортно ориентированных субъектов малого и среднего предпринимательства к мерам комплексной поддержки экспорта.</t>
  </si>
  <si>
    <t>Содействие развитию деятельности малых и средних предприятий, создание новых рабочих мест в муниципальных образованиях области.</t>
  </si>
  <si>
    <t>Снижение количества опасных, некачественных, контрафактных товаров, реализуемых на потребительском рынке области.</t>
  </si>
  <si>
    <t>Снижение количества опасных, некачественных, контрафактных товаров, реализуемых на потребительском рынке области, обеспечение дополнительных гарантий реализации прав потребителей на приобретение продукции, соответствующей требованиям технических регламентов.</t>
  </si>
  <si>
    <t>в разрезе исполнительных органов государственной власти Воронежской области по состоянию на 31.12.2020 года</t>
  </si>
  <si>
    <t>по статьям расходов по состоянию на 31.12.2020 года</t>
  </si>
  <si>
    <t>829.0412.573015549F.100</t>
  </si>
  <si>
    <t>в разрезе муниципальных образований Воронежской области по состоянию на 31.12.2020 года</t>
  </si>
  <si>
    <t>Кассовое исполнение, на отчетную дату нарастающим итогом  
(далее - факт)</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</si>
  <si>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t>
  </si>
  <si>
    <t>Наименование госпрограммы, подпрограммы, основного мероприятия, мероприятия</t>
  </si>
  <si>
    <t>Расходы за отчетный период</t>
  </si>
  <si>
    <t>предусмотрено на год</t>
  </si>
  <si>
    <t>фактически профинансировано</t>
  </si>
  <si>
    <t>всего, в том числе:</t>
  </si>
  <si>
    <t>федеральный бюджет (бюджетные ассигнования, не предусмотренные законом Воронежской области об областном бюджете)</t>
  </si>
  <si>
    <t>областной бюджет (бюджетные ассигнования, предусмотренные законом Воронежской области об областном бюджете, всего)</t>
  </si>
  <si>
    <t>- федеральный бюджет</t>
  </si>
  <si>
    <t>- областной бюджет</t>
  </si>
  <si>
    <t>местный бюджет</t>
  </si>
  <si>
    <t>Модернизация Портала МСП Воронежской области в целях повышения уровня информированности предпринимателей о действующих мерах поддержки</t>
  </si>
  <si>
    <t>за 2020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</si>
  <si>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</si>
  <si>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</si>
  <si>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Мероприятие 2.3.3</t>
  </si>
  <si>
    <t>Основное мероприятие 2.4</t>
  </si>
  <si>
    <t>Защита прав потребителей</t>
  </si>
  <si>
    <t>Мероприятие 2.4.1</t>
  </si>
  <si>
    <t>Мероприятие 2.4.2</t>
  </si>
  <si>
    <t>Сведения</t>
  </si>
  <si>
    <t>о достижении значений показателей (индикаторов) реализации государственной программы Воронежской области</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</si>
  <si>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</si>
  <si>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</si>
  <si>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</si>
  <si>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</si>
  <si>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</si>
  <si>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</si>
  <si>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Факт или оценка</t>
  </si>
  <si>
    <t>Оборот розничной торговли</t>
  </si>
  <si>
    <t>1.22.10.</t>
  </si>
  <si>
    <t>У</t>
  </si>
  <si>
    <t>Численность занятых в сфере малого и среднего предпринимательства, включая индивидуальных предпринимателей</t>
  </si>
  <si>
    <t>тысяч человек</t>
  </si>
  <si>
    <t>Процент</t>
  </si>
  <si>
    <t>Единица</t>
  </si>
  <si>
    <t>Объем финансовой поддержки, оказанной субъектам малого и среднего предпринимательства, при гарантийной поддержке региональными гарантийными организациями</t>
  </si>
  <si>
    <t>тысяч рублей</t>
  </si>
  <si>
    <t>тыс. единиц</t>
  </si>
  <si>
    <t>тыс. человек</t>
  </si>
  <si>
    <t>С</t>
  </si>
  <si>
    <t>Уровень исполнения утвержденных бюджетных назначений</t>
  </si>
  <si>
    <t>95,5</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</si>
  <si>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</si>
  <si>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</si>
  <si>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</si>
  <si>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Создание новых рабочих мест.</t>
  </si>
  <si>
    <t>Ответственные 
за исполнение мероприятий Плана реализации 
государственной программы Воронежской области 
«Развитие предпринимательства и торговли»
на 2020 год</t>
  </si>
  <si>
    <t>Наименование государственной программы, подпрограммы,  основного мероприятия, мероприятия</t>
  </si>
  <si>
    <t xml:space="preserve">Должность, Ф.И.О. </t>
  </si>
  <si>
    <t>Руководитель департамента  
С.В. Корчевников</t>
  </si>
  <si>
    <t xml:space="preserve">Подпрограмма 1 </t>
  </si>
  <si>
    <t>Развитие и поддержа малого и среднего предпринимательства</t>
  </si>
  <si>
    <t>Заместитель руководителя департамента 
А.В. Карташов</t>
  </si>
  <si>
    <t>Начальник отдела В.И. Алферов</t>
  </si>
  <si>
    <t>Формировани е (пополнение) фондов микрофинансовых организаций</t>
  </si>
  <si>
    <t>Заместитель руководителя департамента – начальник отдела А.Ю. Кукин</t>
  </si>
  <si>
    <t xml:space="preserve">Оказание поддержки субъектам малого и среднего предпринимательства в моногородах
</t>
  </si>
  <si>
    <t>Мероприятие 1.9.5</t>
  </si>
  <si>
    <t xml:space="preserve">Региональный проект «Популяризация предпринимательства» </t>
  </si>
  <si>
    <t>Основное 
мероприятие 2.2</t>
  </si>
  <si>
    <t>Заместитель руководителя департамента - начальник отдела  А.С. Осипова</t>
  </si>
  <si>
    <t>Мероприятие 2.3.4</t>
  </si>
  <si>
    <t>Основное 
мероприятие 3.1</t>
  </si>
  <si>
    <t xml:space="preserve">Проведение отбора проб образцов пищевых продуктов на соответствие показателям качества и безопасности
</t>
  </si>
  <si>
    <t xml:space="preserve">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
</t>
  </si>
  <si>
    <t xml:space="preserve">Департамент предпринимательства и торговли Воронежской области
</t>
  </si>
  <si>
    <t xml:space="preserve">Оборот субъектов малого и среднего предпринимательства в постоянных ценах по отношению к 2016 году
</t>
  </si>
  <si>
    <t xml:space="preserve">Доля сельского населения, обеспеченного услугами торговли
</t>
  </si>
  <si>
    <t>млн рублей</t>
  </si>
  <si>
    <t xml:space="preserve">Общее количество субъектов малого и среднего предпринимательства, получивших государственную поддержку в рамках реализации основных мероприятий подпрограммы
</t>
  </si>
  <si>
    <t xml:space="preserve">Количество субъектов малого и среднего предпринимательства, получивших поддержку при содействии государственной микрофинансовой организации
</t>
  </si>
  <si>
    <t xml:space="preserve">Объем финансовой поддержки, оказанной субъектам малого и среднего предпринимательства, при гарантийной поддержке региональными гарантийными организациями
</t>
  </si>
  <si>
    <t xml:space="preserve">млн рублей
</t>
  </si>
  <si>
    <t xml:space="preserve">Объем платных туристских услуг, оказанных населению
</t>
  </si>
  <si>
    <t xml:space="preserve">Количество выдаваемых микрозаймов микрофинансовыми организациями субъектам МСП, нарастающим итогом
</t>
  </si>
  <si>
    <t>Тысяч человек</t>
  </si>
  <si>
    <t xml:space="preserve">Количество субъектов малого и среднего предпринимательства, выведенных на экспорт при поддержке АНО "Центр координации поддержки экспортно ориентированных субъектов малого и среднего предпринимательства Воронежской области" (нарастающим итогом с 2019 года)
</t>
  </si>
  <si>
    <t xml:space="preserve">Число экспортно ориентированных субъектов малого и среднего предпринимательства, получивших поддержку в АНО "Центр координации поддержки экспортно ориентированных субъектов малого и среднего предпринимательства"
</t>
  </si>
  <si>
    <t xml:space="preserve">Доля субъектов малого и среднего предпринимательства, охваченных услугами Центра «Мой бизнес»
</t>
  </si>
  <si>
    <t xml:space="preserve">Количество субъектов малого и среднего предпринимательства в моногородах, получивших поддержку
</t>
  </si>
  <si>
    <t xml:space="preserve">Объем инвестиций в основной капитал субъектов малого и среднего предпринимательства, получивших доступ к производственным площадям и помещениям в рамках промышленных парков, технопарков
</t>
  </si>
  <si>
    <t>млрд рублей</t>
  </si>
  <si>
    <t xml:space="preserve">Количество физических лиц - участников мероприятий регионального проекта, занятых в сфере малого и среднего предпринимательства, по итогам участия в проекте (нарастающим итогом с 2019 года)
</t>
  </si>
  <si>
    <t xml:space="preserve">Количество обученных основам ведения бизнеса, финансовой грамотности и иным навыкам предпринимательской деятельности в рамках регионального проекта (нарастающим итогом с 2019 года)
</t>
  </si>
  <si>
    <t xml:space="preserve">Количество физических лиц – участников мероприятий регионального проекта (нарастающим итогом с 2019 года)
</t>
  </si>
  <si>
    <t xml:space="preserve">Доля жителей отдаленных и малонаселенных пунктов, обеспеченных торговым обслуживанием посредством специализированного автотранспорта, в общей численности населения указанных населенных пунктов, обеспеченных торговым обслуживанием
</t>
  </si>
  <si>
    <t xml:space="preserve">Удельный вес проведенных исследований на предмет соблюдения качества и безопасности пищевых продуктов от запланированных
</t>
  </si>
  <si>
    <t xml:space="preserve">Количество справочно-информационных материалов по вопросам защиты прав потребителей, размещенных в средствах массовой информации  и на информационных ресурсах в сети Интернет
</t>
  </si>
  <si>
    <t xml:space="preserve">Доля неэффективных (нецелевых) расходов, выявленных в ходе контрольных мероприятий, в общем объеме расходов
</t>
  </si>
  <si>
    <t xml:space="preserve">Объем налоговых поступлений в консолидированный бюджет Воронежской области по специальным налоговым режимам от субъектов малого и среднего предпринимательства
</t>
  </si>
  <si>
    <t xml:space="preserve">Количество субъектов малого и среднего предпринимательства и самозанятых граждан, получивших поддержку в рамках мероприятий регионального проекта (нарастающим итогом с 2019 года)
</t>
  </si>
  <si>
    <t xml:space="preserve">В связи с закрытием границ  из-за распространения коронавирусной инфекции часть направлений деятельности АНО "Центр координации поддержки экспортно ориентированных субъектов малого и среднего предпринимательства Воронежской области" по поиску партнеров, консультационные и образовательные мероприятия, выставки, биржи контактов и др. переведена в онлайн-формат
 </t>
  </si>
  <si>
    <t xml:space="preserve">Трудности на начальном этапе пандемии, связанные с ограничениями в передвижении  по странам и регионам для ведения переговоров с потенциальными заказчиками, отсутствие возможности участвовать в выставках. 
 </t>
  </si>
  <si>
    <t>Совместно с Фондом поддержки и развития бизнеса «Фабрика предпринимательства. Дети» (Республика Татарстан) Центром поддержки предпринимательства области реализована бесплатная образовательная программа «Бизнес-Старт» для школьников региона.</t>
  </si>
  <si>
    <t xml:space="preserve">Отсутствие потенциальных получателей субсидий, удовлетворяющих условиям и требованиям нормативных правовых документов, регулирующих порядки предоставления субсидии субъектам МСП в моногородах, занимающимся социально значимыми видами деятельности, в том числе в части предоставления аналогичной поддержки, так как в моногородах мероприятие реализуется второй год подряд.
</t>
  </si>
  <si>
    <t>Заместитель руководителя департамента - начальник отдела 
А.С. Осипова</t>
  </si>
  <si>
    <t xml:space="preserve">Улучшение торгового обслуживания сельского населения Воронежской области
</t>
  </si>
  <si>
    <t xml:space="preserve">Для обеспечения жителей муниципальных образований области товарами первой необходимости и повседневного спроса, неоходимо 6 автолавок. В связи с повышением в 2020 году отпускных цен на автомобили на 25%, субсидии на приобретение автолавок  предоставлены 5 муниципальным районам, что оказало влияние на уменьшение количества жителей отдаленных  и малонаселенных пунктов, обеспеченных торговым обслуживанием посредством специализированного автотранспорта.
</t>
  </si>
  <si>
    <t xml:space="preserve"> Создание и обеспечение деятельности Центра поддержки предпринимательства Воронежской области.      </t>
  </si>
  <si>
    <t>Обеспечение доступа экспортно ориентированных субъектов малого и среднего предпринимательства к мерам комплексной поддержки экспорта</t>
  </si>
  <si>
    <t>Обеспечение льготного доступа субъектов малого и среднего предпринимательства к производственным площадям и помещениям</t>
  </si>
  <si>
    <t>Размещение в СМИ информационных материалов по вопросам, связанным с качеством и безопасностью продуктов питания</t>
  </si>
  <si>
    <t>Организация и проведение сравнительных потребительских смотров качества пищевых продуктов</t>
  </si>
  <si>
    <t>Организация и проведение конференций, «круглых столов», конкурсов профессионального мастерства, семинаров по вопросам защиты прав потребителей для представителей органов местного самоуправления, руководителей и специалистов хозяйствующих субъектов, осуществляющих деятельность в сфере торговли</t>
  </si>
  <si>
    <t>Разработка и издание для потребителей информационно-справочных, печатных материалов по вопросам защиты прав потребителей в сфере торговли на территории Воронежской области</t>
  </si>
  <si>
    <t xml:space="preserve">Количество субъектов малого и среднего предпринимательства (включая индивидуальных предпринимателей) в расчете на 1 тыс. человек населения Воронежской области
</t>
  </si>
  <si>
    <t xml:space="preserve">Количество вновь созданных субъектов малого и среднего предпринимательства (нарастающим итогом с 2019 года)
</t>
  </si>
  <si>
    <t xml:space="preserve">Достижение к концу 2020 года планового значения показателя             </t>
  </si>
  <si>
    <t xml:space="preserve">Достижение к концу 2020 года планового значения показателя             
</t>
  </si>
  <si>
    <t xml:space="preserve">Достижение к концу 2020 года плановых значений показателей регионального проекта   
</t>
  </si>
  <si>
    <t xml:space="preserve">Достижение к концу 2020 года плановых значений показателей регионального проекта           </t>
  </si>
  <si>
    <t xml:space="preserve">Достижение к концу 2020 года плановых значений показателей регионального проекта  
</t>
  </si>
  <si>
    <t xml:space="preserve">Достижение к концу 2020 года плановых значений показателей регионального проекта        </t>
  </si>
  <si>
    <t xml:space="preserve">Уровень исполнения утвержденных бюджетных значений - 95,5%.          </t>
  </si>
  <si>
    <t>Достижения к концу 2020 года плановых значений показателей подпрограммы:
1. Общее количество субъектов малого и среднего предпринимательства, получивших государственную поддержку в рамках реализации основных мероприятий подпрограммы - 5741 ед. ;
2. Объем налоговых поступлений в консолидированный бюджет Воронежской области по специальным налоговым режимам от субъектов малого и среднего предпринимательства -7470 млн рублей.</t>
  </si>
  <si>
    <t xml:space="preserve">Достижение к концу 2020 года плановых значений показателей подпрограммы:
1. Индекс физического объема оборота розничной торговли в сопоставимых ценах к предыдущему году - 102, 0%;
2. Доля образцов пищевых продуктов, не соответствующих требованиям стандартов качества и безопасности, в общем объеме исследованных образцов пищевых продуктов - 6, 5%;
3. Доля жителей отдаленных и малонаселенных пунктов, обеспеченных торговым обслуживанием посредством специализированного автотранспорта, в общей численности населения указанных населенных пунктов, обеспеченных торговым обслуживанием - 40%.
          </t>
  </si>
  <si>
    <t xml:space="preserve">Достижение к концу 2020 года планового значения показателя подпрограммы: 
Доля неэффективных (нецелевых) расходов, выявленных в ходе контрольных мероприятий, в общем объеме расходов - 0%.      </t>
  </si>
  <si>
    <t>Достижения к концу 2020 года плановых значений показателей госпрограммы:
1. Оборот розничной торговли - 608462,0 млн рублей;
2. Численность занятых в сфере малого и среднего предпринимательства, включая индивидуальных предпринимателей - 320,0 тыс. человек;
3. Доля сельского населения, обеспеченного услугами торговли - 93,5%.
4. Оборот субъектов малого и среднего предпринимательства в постоянных ценах по отношению к 2016 году - 132,6%;
5. Количество субъектов малого и среднего предпринимательства (включая индивидуальных предпринимателей) в расчете на 1 тыс. человек населения Воронежской области - 42,0 ед.</t>
  </si>
  <si>
    <t xml:space="preserve">Достижения к концу 2020 года планового значения показателя:
</t>
  </si>
  <si>
    <t xml:space="preserve">Предоставление микрозаймов МКК "Фонд развития предпринимательства Воронежской области" в рамках антикризисной программы поддержки предпринимательства по ставке Центрального банка РФ - 4,25%.
 </t>
  </si>
  <si>
    <t xml:space="preserve">В соответствии с пунктом 1.10.1.
ФПСР, информация за отчетный год предоставляется 20 июня года, следующего за отчетным. Согласно статистическим данным Воронежстата
объем платных туристских услуг, оказанных населению, за 2020 год составил 1908,0 млн рублей. 
Увеличение объема связано с переориентацией во время пандемии туристского рынка в стране на внутренний туризм.
</t>
  </si>
  <si>
    <t xml:space="preserve">Увеличение количества выдаваемых МКК "Фонд развития предпринимательства Воронежской области" микрозаймов связано с более выгодными по сравнению с другими кредитными учреждениями условиями предоставления микрозаймов, процентная ставка по которым ежегодно снижается (7-13% - в 2019 году, 4,25% в 2020 году).
</t>
  </si>
  <si>
    <t xml:space="preserve">Увеличение объема финансовой поддержки субъектам МСП связано с востребованностью на рынке финансовых услуг поручительств, предоставляемых Гарантийным фондом Воронежской области субъектам МСП, не располагающим достаточным объемом имущества для предоставления в залог кредитным организациям, а также обусловлен увеличением сумм привлеченных кредитов 
(количество кредитов более 50 млн руб. 
в 2020г. – 11ед., в 2019 – 8ед.).
</t>
  </si>
  <si>
    <t xml:space="preserve">В соответствии с пунктом 2.9.81 Федерального плана статистических работ, утвержденного Распоряжением Правительства Российской Федерации от 06.05.2008 N 671-р (далее - ФПСР), информация за отчетный год предоставляется 1 октября  года, следующего за отчетным.
Согласно статистическим данным единого реестра субъектов малого и среднего предпринимательства ФНС России численность занятых в сфере МСП на 01.01.2021 составляет 320,088 тысяч человек.
</t>
  </si>
  <si>
    <t xml:space="preserve">Количество самозанятых граждан, зафиксировавших свой статус, с учетом введения налогового режима для самозанятых (нарастающим итогом)
</t>
  </si>
  <si>
    <t xml:space="preserve">Количество объектов в перечнях государственного и муниципального имущества в области
</t>
  </si>
  <si>
    <t xml:space="preserve">Индекс физического объема оборота розничной торговли в сопоставимых ценах к предыдущему году
</t>
  </si>
  <si>
    <t xml:space="preserve">Доля образцов пищевых продуктов, не соответствующих требованиям стандартов качества и безопасности, в общем объеме исследованных образцов пищевых продуктов
</t>
  </si>
  <si>
    <t xml:space="preserve">Количество приобретенного автотранспорта, необходимого для обеспечения жителей муниципальных образований Воронежской области товарами первой необходимости и повседневного спроса
</t>
  </si>
  <si>
    <t xml:space="preserve">Значение оценочное.
 Срок предоставления информации о фактическом значении оборота субъектов малого и среднего предпринимательства за отчетный год до 1 июля года, следующего за отчетным.
</t>
  </si>
  <si>
    <t xml:space="preserve">Рост объема инвестиций  в основной капитал произошел за счет увеличения количества субъектов МСП, ставших в 2020 году резидентами парка.
</t>
  </si>
  <si>
    <t xml:space="preserve">Недостижение планируемого значения показателя связано с кризисными явлениями в экономике, в том числе введенными ограничениями в связи с распространением коронавирусной инфекции в сфере потребительского рынка.
</t>
  </si>
  <si>
    <t xml:space="preserve">Недостижение планируемого значения показателя связано с кризисными явлениями в экономике, в том числе введенными ограничениями в связи с распространением коронавирусной инфекции в сфере потребительского рынка, что повлекло снижение покупательской способности населения и потребления товаров и услуг.
</t>
  </si>
  <si>
    <t>Заместитель начальника отдела - главный бухгалтер Е.И. Кузьменко</t>
  </si>
  <si>
    <t xml:space="preserve">Значение данного показателя за 2020 год скорректировано (с 42,0  на 36,0 единиц) постановлениями правительства Воронежской области 
от 15.02.2021 №70 
и от 11.03.2021 № 106. 
</t>
  </si>
  <si>
    <t xml:space="preserve">В Центре "Мой бизнес", на территории которого расположены организации инфраструктуры поддержки предпринимательства, организовано предоставление комплекса услуг, сервисов и мер поддержки субъектам малого и среднего предпринимательства.
</t>
  </si>
  <si>
    <t xml:space="preserve">Информация о выполнении контрольных событий, предусмотренных Планом реализации 
государственной программы Воронежской области «Развитие предпринимательства и торговли» на 2020 год
(по состоянию на 31.12.2020) </t>
  </si>
  <si>
    <t>План реализации государственной программы утвержден приказом 
департамента предпринимательства и торговли Воронежской области
«Об утверждении Плана реализации государственной программы Воронежской области 
«Развитие предпринимательства и торговли» на 2020 год» от 10.04.2020 № 40
(в ред. приказа от 28.12.2020 № 160)</t>
  </si>
  <si>
    <t>Наименование подпрограммы, основного мероприятия, контрольного события</t>
  </si>
  <si>
    <t>Исполнитель</t>
  </si>
  <si>
    <r>
      <t xml:space="preserve">Планируемая дата наступления контрольного события </t>
    </r>
    <r>
      <rPr>
        <i/>
        <sz val="12"/>
        <rFont val="Times New Roman"/>
        <family val="1"/>
        <charset val="204"/>
      </rPr>
      <t xml:space="preserve">согласно утвержденному Плану реализации госпрограммы на 2020 год
</t>
    </r>
    <r>
      <rPr>
        <sz val="14"/>
        <rFont val="Times New Roman"/>
        <family val="1"/>
        <charset val="204"/>
      </rPr>
      <t xml:space="preserve">
</t>
    </r>
  </si>
  <si>
    <t xml:space="preserve">Фактическая дата наступления контрольного события
</t>
  </si>
  <si>
    <t xml:space="preserve">Контрольное событие наступило с нарушением срока (не наступило)
</t>
  </si>
  <si>
    <t xml:space="preserve">Комментарии (причины нарушения сроков наступления контрольного события либо ненаступления контрольного события) 
</t>
  </si>
  <si>
    <t>ГОСУДАРСТВЕННАЯ ПРОГРАММА «Развитие предпринимательтсва и торговли»</t>
  </si>
  <si>
    <t>ПОДПРОГРАММА 1</t>
  </si>
  <si>
    <t>Поддержка малого и среднего предпринимательства</t>
  </si>
  <si>
    <t>х</t>
  </si>
  <si>
    <t>ОСНОВНОЕ МЕРОПРИЯТИЕ 1.2</t>
  </si>
  <si>
    <t>Развитие инфраструктуры  поддержки предпринимательства</t>
  </si>
  <si>
    <t xml:space="preserve">Контрольное событие 1.2.1
Заключено соглашение о предоставлении субсидии из областного бюджета на имущественный взнос для обеспечения текущей деятельности Центра поддержки предпринимательства Воронежской области по предоставлению различного рода услуг, связанных с развитием туризма Воронежской области, проведения публичных мероприятий в сфере туризма
</t>
  </si>
  <si>
    <t xml:space="preserve">Контрольное событие 1.2.2
Обеспечено участие в 3 международных и региональных выставочно-ярморочных мероприятиях
</t>
  </si>
  <si>
    <t xml:space="preserve">Департамент предпринимательства и торговли Воронежской области
</t>
  </si>
  <si>
    <t xml:space="preserve">Контрольное событие 1.2.3
Проведены 4 информационных тура
</t>
  </si>
  <si>
    <t xml:space="preserve">Контрольное событие 1.2.4
Проведены 3 образовательных мероприятия (семинары, круглые столы, форумы) по вопросам развития туристской отрасли
</t>
  </si>
  <si>
    <t xml:space="preserve">Проведение 2 мероприятий в декабре обусловлено длительной напряженной эпидобстановкой в регионе и продолжительным процессом снятия ограничений в сфере туризма (начало снятия ограничений регламентировано указом губернатора ВО № 269-у от 30.06.2020 "О внесении изменений в указ губернатора ВО от 13.05.2020 № 184-у").
</t>
  </si>
  <si>
    <t>ОСНОВНОЕ МЕРОПРИЯТИЕ 1.7</t>
  </si>
  <si>
    <t xml:space="preserve">Региональный проект «Улучшение условий ведения предпринимательской деятельности»
</t>
  </si>
  <si>
    <t xml:space="preserve">Контрольное событие 1.7.1
Размещена и актуализирована информация о мерах государственной поддержки, а также об объектах и перечнях государственного и муниципального имущества
</t>
  </si>
  <si>
    <t xml:space="preserve">Контрольное событие 1.7.2
Заключен контракт на оказание услуг по информационному наполнению Портала малого и среднего предпринимательства Воронежской области
</t>
  </si>
  <si>
    <t xml:space="preserve">Контракт заключен 19.10.2020 в связи с необходимостью осуществления корректировки проекта техзадания с учетом ограничений на проведение масовых мероприятий и длительным процессом согласования с Управлением по регулированию контрактной системы в сфере закупок Воронежской области.
</t>
  </si>
  <si>
    <t xml:space="preserve">Контрольное событие 1.7.3
Заключен контракт с организацией на проведение мониторинга развития предпринимательства, выявление проблем, сдерживающих развитие малого бизнеса
</t>
  </si>
  <si>
    <t xml:space="preserve">Контрольное событие 1.7.4
Составлен аналитический отчет по итогам выполнения работ по проведению мониторинга развития предпринимательства, выявлению проблем и препятствий, сдерживающих развитие малого и среднего предпринимательства в муниципальных образованиях Воронежской области  
</t>
  </si>
  <si>
    <t>ОСНОВНОЕ МЕРОПРИЯТИЕ 1.8</t>
  </si>
  <si>
    <t xml:space="preserve">Региональный проект «Расширение доступа субъектов малого и среднего предпринимательства к финансовым ресурсам, в том числе к льготному финансированию»
</t>
  </si>
  <si>
    <t xml:space="preserve">Контрольное событие 1.8.1 
Заключено соглашение с Минэкономразвития России о предоставлении бюджетам субъектов РФ субсидии на государственную поддержку МСП в субъекте РФ в ГИИС «Электронный бюджет»
</t>
  </si>
  <si>
    <t xml:space="preserve">Контрольное событие 1.8.2
Заключено соглашение между департаментом предпринимательства и торговли Воронежской области и Гарантийным фондом Воронежской области о предоставлении субсидии из областного бюджета в целях пополнения активов для увеличения общего объема поручительств, предоставляемых по обязательствам субъектов МСП
</t>
  </si>
  <si>
    <t xml:space="preserve">Контрольное событие 1.8.3
Перечислена субсидия Гарантийному фонду Воронежской области
</t>
  </si>
  <si>
    <t>ОСНОВНОЕ МЕРОПРИЯТИЕ 1.9</t>
  </si>
  <si>
    <t xml:space="preserve">Региональный проект «Акселерация субъектов малого и среднего предпринимательства»
</t>
  </si>
  <si>
    <t xml:space="preserve">Контрольное событие 1.9.1 
Заключено соглашение с Минэкономразвития России о предоставлении бюджетам субъектов РФ межбюджетных трансфертов в ГИИС «Электронный бюджет» 
</t>
  </si>
  <si>
    <t xml:space="preserve">Контрольное событие 1.9.2
Заключено соглашение между департаментом предпринимательства и торговли Воронежской области и Центром поддержки предпринимательства Воронежской области о предоставлении субсидии из областного бюджета на имущественный взнос для обеспечения деятельности 
</t>
  </si>
  <si>
    <t xml:space="preserve">Контрольное событие 1.9.3
Перечислена субсидия Центру подержки предпринимательства Воронежской области
</t>
  </si>
  <si>
    <t xml:space="preserve">Контрольное событие 1.9.4
Заключено соглашение между департаментом предпринимательства и торговли Воронежской области и Центром координации поддержки экспортно ориентированных субъектов МСП о предоставлении субсидии из областного бюджета на имущественный взнос для обеспечения деятельности
</t>
  </si>
  <si>
    <t xml:space="preserve">Контрольное событие 1.9.5
Перечислена субсидия Центру координации поддержки экспортно ориентированных субъектов МСП 
</t>
  </si>
  <si>
    <t xml:space="preserve">Контрольное событие 1.9.6
Заключены соглашения между департаментом предпринимательства и торговли Воронежской области и администрациями муниципальных районов, на территориях которых расположены моногорода, о предоставлении субсидии из областного бюджета бюджетам муниципальных образований (межбюджетные трансферты)
</t>
  </si>
  <si>
    <t xml:space="preserve">Контрольное событие 1.9.7
Перечислены субсидии из областного бюджета бюджетам  муниципальных образований (межбюджетные трансферты) на реализацию мероприятий по поддержке субъектов МСП в моногородах
</t>
  </si>
  <si>
    <t xml:space="preserve">В связи с устранением технических ошибок, возникших при осуществлении государственного кадастрового учета объекта недвижимости, в котором осуществляет деятельность субъект МСП, претендующий на получение государственной поддержки в г. Семилуки, перечисление субсидии произведено с соблюдением порядка предоставления субсидий субъектам МСП
</t>
  </si>
  <si>
    <t xml:space="preserve">Контрольное событие 1.9.8
Утвержден (актуализирован) Порядок предоставления субсидий субъектам МСП в соответствии с государственной программой Воронежской области «Развитие предпринимательства и торговли», осуществляющим деятельность в сфере производства, на компенсацию части затрат, связанных с увеличением производства продукции, объем заказов на которую превышает производственные мощности
</t>
  </si>
  <si>
    <t xml:space="preserve">Контрольное событие 1.9.9
Перечислены субсидии из областного бюджета субъектам МСП, осуществляющим деятельность в сфере производства, на компенсацию части затрат, связанных с увеличением производства продукции, объем заказов на которую превышает производственные мощности
</t>
  </si>
  <si>
    <t>ОСНОВНОЕ МЕРОПРИЯТИЕ 1.10</t>
  </si>
  <si>
    <t xml:space="preserve">Контрольное событие 1.10.1 
Заключено соглашение с Минэкономразвития России о предоставлении бюджетам субъектов РФ субсидии на государственную поддержку МСП в субъекте РФ в ГИИС «Электронный бюджет»
</t>
  </si>
  <si>
    <t xml:space="preserve">Контрольное событие 1.10.2
Заключено соглашение между департаментом предпринимательства и торговли Воронежской области и Центром поддержки предпринимательства Воронежской области о предоставлении субсидии из областного бюджета на имущественный взнос для обеспечения реализации мероприятий, направленных на популяризацию предпринимательства
</t>
  </si>
  <si>
    <t xml:space="preserve">Контрольное событие 1.10.3
Проведены мероприятия, направленные на популяризацию предпринимательства
</t>
  </si>
  <si>
    <t>ПОДПРОГРАММА 2</t>
  </si>
  <si>
    <t xml:space="preserve">Развитие торговли </t>
  </si>
  <si>
    <t>ОСНОВНОЕ МЕРОПРИЯТИЕ 2.2</t>
  </si>
  <si>
    <t>Улучшение торгового обслуживания сельского населения области организациями потребительской кооперации</t>
  </si>
  <si>
    <t xml:space="preserve">Контрольное событие 2.2.1
Утвержден (актуализирован) Порядок предоставления и распределения субсидий из областного бюджета бюджетам муниципальных образований Воронежской области на софинансирование мероприятий по приобретению муниципальными образованиями Воронежской области специализированного автотранспорта для торгового обслуживания сельского населения, проживающего в отдаленных и малонаселенных пунктах 
</t>
  </si>
  <si>
    <t xml:space="preserve">Контрольное событие 2.2.2
Утверждено распределение субсидий на софинансирование мероприятий по приобретению специализированного автотранспорта для торгового обслуживания сельского населения
</t>
  </si>
  <si>
    <t xml:space="preserve">В связи с длительным проходжением процедуры согласования в правительстве Воронежской области проекта постановления правительства Воронежской области о распределении субсидий на софинансирование мероприятий по приобретению специализированного автотранспорта для торгового обслуживания сельского населения (постановление правительства области №992 утверждено 16.10.2020).
</t>
  </si>
  <si>
    <t xml:space="preserve">Контрольное событие 2.2.3
Заключены соглашения с администрациями муниципальных районов Воронежской области о предоставлении субсидии из областного бюджета бюджетам муниципальных образований Воронежской области на софинансирование мероприятий по приобретению муниципальными образованиями Воронежской области специализированного автотранспорта для торгового обслуживания сельского населения, проживающего в отдаленных и малонаселенных пунктах
</t>
  </si>
  <si>
    <t xml:space="preserve">Контрольное событие 2.2.4
Перечислены субсидии на софинансирование мероприятий по приобретению специализированного автотранспорта
</t>
  </si>
  <si>
    <t>ОСНОВНОЕ МЕРОПРИЯТИЕ 2.3</t>
  </si>
  <si>
    <t xml:space="preserve">Контрольное событие 2.3.1
Путем проведения малых закупок осуществлены: закупка образцов пищевой продукции и закупка на оказание услуг по исследованию отобранных проб образцов пищевых продуктов на соответствие показателям качества и безопасности 
</t>
  </si>
  <si>
    <t xml:space="preserve">На отчетную дату территориальными органами, уполномоченными на проведение  контрольных (надзорных) мероприятий в сфере качества и безопасности пищевой продукции,  не был завершен анализ образцов пищевой продукции, проведенный в 3 квартале 2020 года. Результаты ведомственного анализа необходимы департаменту  в целях исключения повторного исследования продукции одних и тех же производителей. 
</t>
  </si>
  <si>
    <t xml:space="preserve">Контрольное событие 2.3.2
Заключен контракт с организацией на проведение лабораторных исследований и подготовки заключений
</t>
  </si>
  <si>
    <t xml:space="preserve">Контрольное событие 2.3.3
Составлен отчет по итогам выполнения работ по проведению лабораторных исследований и подготовки заключений
</t>
  </si>
  <si>
    <t>ОСНОВНОЕ МЕРОПРИЯТИЕ 2.4</t>
  </si>
  <si>
    <t>Защита прав  потребителей</t>
  </si>
  <si>
    <t>ПОДПРОГРАММА 3</t>
  </si>
  <si>
    <t xml:space="preserve">Обеспечение реализации государственной программы
</t>
  </si>
  <si>
    <t>ОСНОВНОЕ МЕРОПРИЯТИЕ 3.1</t>
  </si>
  <si>
    <t xml:space="preserve">Контрольное событие 3.1.1
Сформирована годовая бюджетная отчетность 
</t>
  </si>
  <si>
    <t xml:space="preserve">Контрольное событие 3.1.2
Представлен в Минэкономразвития России отчет о расходах бюджета Воронежской области, в целях софинансирования которых  предоставлена субсидия в рамках соглашения (доп. соглашения), заключенного в 2019 году
</t>
  </si>
  <si>
    <t xml:space="preserve">Контрольное событие 3.1.3
Представлен в Минэкономразвития России отчет о достижении значений результатов регионального проекта в рамках соглашения (доп. соглашения), заключенного в 2019 году
</t>
  </si>
  <si>
    <t xml:space="preserve">Контрольное событие 3.1.4
Сформирован в информационно-аналитической системе «Мониторинг и оценка эффективности реализации государственных программ Воронежской области» отчет о реализации государственной программы Воронежской области «Развитие предпринимательства и торговли» в 2019 году
</t>
  </si>
  <si>
    <t xml:space="preserve">Контрольное событие 3.1.5
Утвержден План реализации государственной программы Воронежской области «Развитие предпринимательства и торговли» на 2020 год
</t>
  </si>
  <si>
    <t xml:space="preserve">Контрольное событие 3.1.6
Заключено доп. соглашение с Минэкономразвития России о предоставлении бюджетам субъектов РФ межбюджетных трансфертов в ГИИС «Электронный бюджет» на 2021 год
</t>
  </si>
  <si>
    <t>Контрольное событие 3.1.7
Предоставлены в департамент финансов области исходные данные для проведения комплексной оценки эффективности бюджетных расходов исполнительных органов государственной власти Воронежской области</t>
  </si>
  <si>
    <t xml:space="preserve">Информация за 2019 год направлена 27.07.2020. 
Ранее в департамент финансов области направлена информация:
- по показателям результативности предоставления субсидий муниципальным образованиям в составе отчета о реализации государственной программы Воронежской области "Развитие предпринимательства и торговли" за 2019 год (письмом от 19.03.2020 №70-12/580);
- по показателям внутреннего и внешнего финансового контроля департамента и организаций подведомственной сферы деятельности, в отношении деятельности которых в 2019 году органами финансового контроля проводились контрольные мероприятия, в составе сводной бюджетной отчетности за 2019 год (письмо от 31.01.2020 № 70-12/175).
</t>
  </si>
  <si>
    <t xml:space="preserve">Контрольное событие 2.4.1
Размещена информация об условиях рационального потребления товаров и услуг в информационной системе «Портал Воронежской области в сети Интернет» 
</t>
  </si>
</sst>
</file>

<file path=xl/styles.xml><?xml version="1.0" encoding="utf-8"?>
<styleSheet xmlns="http://schemas.openxmlformats.org/spreadsheetml/2006/main">
  <numFmts count="2">
    <numFmt numFmtId="164" formatCode="#,##0.0"/>
    <numFmt numFmtId="165" formatCode="#,##0.000"/>
  </numFmts>
  <fonts count="30">
    <font>
      <sz val="8"/>
      <color theme="1"/>
      <name val="Calibri"/>
      <family val="2"/>
      <scheme val="minor"/>
    </font>
    <font>
      <sz val="11"/>
      <color theme="1"/>
      <name val="Calibri"/>
      <family val="2"/>
      <charset val="204"/>
      <scheme val="minor"/>
    </font>
    <font>
      <sz val="12"/>
      <color rgb="FF000000"/>
      <name val="Times New Roman"/>
      <family val="2"/>
    </font>
    <font>
      <sz val="10"/>
      <color rgb="FF000000"/>
      <name val="Ubuntu"/>
      <family val="2"/>
    </font>
    <font>
      <sz val="11"/>
      <color theme="1"/>
      <name val="Times New Roman"/>
      <family val="2"/>
    </font>
    <font>
      <sz val="10"/>
      <color rgb="FF646D82"/>
      <name val="Ubuntu"/>
      <family val="2"/>
    </font>
    <font>
      <b/>
      <sz val="12"/>
      <color rgb="FF000000"/>
      <name val="Times New Roman"/>
      <family val="2"/>
    </font>
    <font>
      <sz val="8"/>
      <color theme="1"/>
      <name val="Times New Roman"/>
      <family val="2"/>
    </font>
    <font>
      <sz val="8"/>
      <name val="Calibri"/>
      <family val="2"/>
      <scheme val="minor"/>
    </font>
    <font>
      <sz val="12"/>
      <name val="Times New Roman"/>
      <family val="2"/>
    </font>
    <font>
      <sz val="14"/>
      <name val="Times New Roman"/>
      <family val="2"/>
    </font>
    <font>
      <sz val="8"/>
      <color theme="1"/>
      <name val="Calibri"/>
      <family val="2"/>
      <scheme val="minor"/>
    </font>
    <font>
      <sz val="10"/>
      <color rgb="FF000000"/>
      <name val="Times New Roman"/>
      <family val="2"/>
    </font>
    <font>
      <i/>
      <sz val="12"/>
      <color rgb="FF000000"/>
      <name val="Times New Roman"/>
      <family val="2"/>
    </font>
    <font>
      <sz val="12"/>
      <color rgb="FF646D82"/>
      <name val="Times New Roman"/>
      <family val="2"/>
    </font>
    <font>
      <sz val="12"/>
      <name val="Times New Roman"/>
      <family val="1"/>
      <charset val="204"/>
    </font>
    <font>
      <sz val="14"/>
      <name val="Times New Roman"/>
      <family val="1"/>
      <charset val="204"/>
    </font>
    <font>
      <b/>
      <sz val="12"/>
      <name val="Times New Roman"/>
      <family val="1"/>
      <charset val="204"/>
    </font>
    <font>
      <sz val="11"/>
      <name val="Times New Roman"/>
      <family val="1"/>
      <charset val="204"/>
    </font>
    <font>
      <sz val="10"/>
      <color rgb="FF00B050"/>
      <name val="Ubuntu"/>
      <family val="2"/>
    </font>
    <font>
      <sz val="12"/>
      <color theme="1"/>
      <name val="Times New Roman"/>
      <family val="1"/>
      <charset val="204"/>
    </font>
    <font>
      <b/>
      <sz val="12"/>
      <color theme="1"/>
      <name val="Times New Roman"/>
      <family val="1"/>
      <charset val="204"/>
    </font>
    <font>
      <sz val="10"/>
      <color rgb="FFFF0000"/>
      <name val="Arial Cyr"/>
      <charset val="204"/>
    </font>
    <font>
      <b/>
      <sz val="10"/>
      <name val="Arial Cyr"/>
      <charset val="204"/>
    </font>
    <font>
      <sz val="10"/>
      <name val="Ubuntu"/>
      <family val="2"/>
    </font>
    <font>
      <sz val="16"/>
      <name val="Times New Roman"/>
      <family val="1"/>
      <charset val="204"/>
    </font>
    <font>
      <i/>
      <sz val="12"/>
      <name val="Times New Roman"/>
      <family val="1"/>
      <charset val="204"/>
    </font>
    <font>
      <b/>
      <sz val="14"/>
      <name val="Times New Roman"/>
      <family val="1"/>
      <charset val="204"/>
    </font>
    <font>
      <sz val="14"/>
      <name val="Arial Cyr"/>
      <charset val="204"/>
    </font>
    <font>
      <sz val="11"/>
      <name val="Calibri"/>
      <family val="2"/>
      <charset val="204"/>
      <scheme val="minor"/>
    </font>
  </fonts>
  <fills count="3">
    <fill>
      <patternFill patternType="none"/>
    </fill>
    <fill>
      <patternFill patternType="gray125"/>
    </fill>
    <fill>
      <patternFill patternType="solid">
        <fgColor rgb="FFFFFFFF"/>
      </patternFill>
    </fill>
  </fills>
  <borders count="9">
    <border>
      <left/>
      <right/>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1" fillId="0" borderId="1"/>
    <xf numFmtId="0" fontId="1" fillId="0" borderId="1"/>
  </cellStyleXfs>
  <cellXfs count="128">
    <xf numFmtId="0" fontId="0" fillId="0" borderId="0" xfId="0"/>
    <xf numFmtId="0" fontId="0" fillId="0" borderId="0" xfId="0"/>
    <xf numFmtId="0" fontId="3" fillId="0" borderId="1" xfId="0" applyFont="1" applyBorder="1" applyAlignment="1">
      <alignment vertical="center" wrapText="1"/>
    </xf>
    <xf numFmtId="0" fontId="2" fillId="0" borderId="1" xfId="0" applyFont="1" applyBorder="1" applyAlignment="1">
      <alignment vertical="center" wrapText="1"/>
    </xf>
    <xf numFmtId="0" fontId="0" fillId="0" borderId="2" xfId="0" applyBorder="1" applyAlignment="1"/>
    <xf numFmtId="0" fontId="5" fillId="0" borderId="1" xfId="0" applyFont="1" applyBorder="1" applyAlignment="1">
      <alignment vertical="center" wrapText="1"/>
    </xf>
    <xf numFmtId="0" fontId="7" fillId="0" borderId="1" xfId="0" applyFont="1" applyBorder="1" applyAlignment="1"/>
    <xf numFmtId="0" fontId="0" fillId="0" borderId="0" xfId="0" applyAlignment="1">
      <alignment vertical="top" wrapText="1"/>
    </xf>
    <xf numFmtId="0" fontId="6" fillId="0" borderId="3" xfId="0" applyFont="1" applyBorder="1" applyAlignment="1">
      <alignment horizontal="left" vertical="top" wrapText="1"/>
    </xf>
    <xf numFmtId="0" fontId="2" fillId="2" borderId="3" xfId="0" applyFont="1" applyFill="1" applyBorder="1" applyAlignment="1">
      <alignment horizontal="center" wrapText="1"/>
    </xf>
    <xf numFmtId="0" fontId="6" fillId="0" borderId="3" xfId="0" applyFont="1" applyBorder="1" applyAlignment="1">
      <alignment vertical="top" wrapText="1"/>
    </xf>
    <xf numFmtId="4" fontId="2" fillId="2" borderId="3" xfId="0" applyNumberFormat="1" applyFont="1" applyFill="1" applyBorder="1" applyAlignment="1">
      <alignment vertical="top" wrapText="1"/>
    </xf>
    <xf numFmtId="0" fontId="2" fillId="2" borderId="3" xfId="0" applyFont="1" applyFill="1" applyBorder="1" applyAlignment="1">
      <alignment vertical="top" wrapText="1"/>
    </xf>
    <xf numFmtId="0" fontId="8" fillId="0" borderId="0" xfId="0" applyFont="1"/>
    <xf numFmtId="4" fontId="9" fillId="2" borderId="3" xfId="0" applyNumberFormat="1" applyFont="1" applyFill="1" applyBorder="1" applyAlignment="1">
      <alignment horizontal="center" vertical="top" wrapText="1"/>
    </xf>
    <xf numFmtId="0" fontId="9" fillId="2" borderId="3" xfId="0" applyFont="1" applyFill="1" applyBorder="1" applyAlignment="1">
      <alignment horizontal="center" vertical="top" wrapText="1"/>
    </xf>
    <xf numFmtId="4" fontId="2" fillId="2" borderId="3" xfId="0" applyNumberFormat="1" applyFont="1" applyFill="1" applyBorder="1" applyAlignment="1">
      <alignment horizontal="right" vertical="top" wrapText="1"/>
    </xf>
    <xf numFmtId="0" fontId="2" fillId="2" borderId="3" xfId="0" applyFont="1" applyFill="1" applyBorder="1" applyAlignment="1">
      <alignment horizontal="right" vertical="top" wrapText="1"/>
    </xf>
    <xf numFmtId="0" fontId="9" fillId="0" borderId="3" xfId="0" applyFont="1" applyBorder="1" applyAlignment="1">
      <alignment horizontal="center" vertical="top" wrapText="1"/>
    </xf>
    <xf numFmtId="0" fontId="8" fillId="0" borderId="3" xfId="0" applyFont="1" applyBorder="1" applyAlignment="1"/>
    <xf numFmtId="0" fontId="9" fillId="0" borderId="3" xfId="0" applyFont="1" applyBorder="1" applyAlignment="1">
      <alignment horizontal="center"/>
    </xf>
    <xf numFmtId="0" fontId="10" fillId="0" borderId="1" xfId="0" applyFont="1" applyBorder="1" applyAlignment="1"/>
    <xf numFmtId="0" fontId="8" fillId="0" borderId="0" xfId="0" applyFont="1" applyFill="1"/>
    <xf numFmtId="0" fontId="0" fillId="0" borderId="1" xfId="0" applyBorder="1"/>
    <xf numFmtId="0" fontId="12" fillId="0" borderId="1" xfId="0" applyFont="1" applyBorder="1" applyAlignment="1">
      <alignment horizontal="right" vertical="center" wrapText="1"/>
    </xf>
    <xf numFmtId="0" fontId="11" fillId="0" borderId="1" xfId="1"/>
    <xf numFmtId="0" fontId="5" fillId="0" borderId="1" xfId="1" applyFont="1" applyBorder="1" applyAlignment="1">
      <alignment vertical="center" wrapText="1"/>
    </xf>
    <xf numFmtId="0" fontId="14" fillId="0" borderId="1" xfId="1" applyFont="1" applyBorder="1" applyAlignment="1">
      <alignment vertical="center"/>
    </xf>
    <xf numFmtId="0" fontId="11" fillId="0" borderId="2" xfId="1" applyBorder="1" applyAlignment="1"/>
    <xf numFmtId="0" fontId="15" fillId="0" borderId="1" xfId="0" applyFont="1" applyFill="1" applyBorder="1" applyAlignment="1">
      <alignment horizontal="center"/>
    </xf>
    <xf numFmtId="0" fontId="17" fillId="0" borderId="3" xfId="0" applyFont="1" applyFill="1" applyBorder="1" applyAlignment="1">
      <alignment horizontal="left" vertical="top" wrapText="1"/>
    </xf>
    <xf numFmtId="0" fontId="17" fillId="0" borderId="3" xfId="0" applyFont="1" applyFill="1" applyBorder="1" applyAlignment="1">
      <alignment vertical="top" wrapText="1"/>
    </xf>
    <xf numFmtId="49" fontId="17" fillId="0" borderId="3" xfId="0" applyNumberFormat="1" applyFont="1" applyFill="1" applyBorder="1" applyAlignment="1">
      <alignment horizontal="left" vertical="top" wrapText="1"/>
    </xf>
    <xf numFmtId="49" fontId="15" fillId="0" borderId="3"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17" fillId="0" borderId="3" xfId="0" applyNumberFormat="1" applyFont="1" applyFill="1" applyBorder="1" applyAlignment="1">
      <alignment horizontal="left" vertical="top" wrapText="1"/>
    </xf>
    <xf numFmtId="0" fontId="15" fillId="0" borderId="3" xfId="0" applyNumberFormat="1" applyFont="1" applyFill="1" applyBorder="1" applyAlignment="1">
      <alignment horizontal="left" vertical="top" wrapText="1"/>
    </xf>
    <xf numFmtId="0" fontId="17" fillId="0" borderId="3" xfId="0" applyNumberFormat="1" applyFont="1" applyFill="1" applyBorder="1" applyAlignment="1">
      <alignment vertical="top" wrapText="1"/>
    </xf>
    <xf numFmtId="0" fontId="8" fillId="0" borderId="1" xfId="1" applyFont="1"/>
    <xf numFmtId="0" fontId="8" fillId="0" borderId="1" xfId="0" applyFont="1" applyFill="1" applyBorder="1"/>
    <xf numFmtId="0" fontId="16" fillId="0" borderId="1" xfId="0" applyFont="1" applyFill="1" applyBorder="1" applyAlignment="1">
      <alignment horizontal="right"/>
    </xf>
    <xf numFmtId="0" fontId="18" fillId="0" borderId="1" xfId="0" applyFont="1" applyFill="1" applyBorder="1"/>
    <xf numFmtId="0" fontId="19" fillId="0" borderId="1" xfId="0" applyFont="1" applyBorder="1" applyAlignment="1">
      <alignment vertical="center" wrapText="1"/>
    </xf>
    <xf numFmtId="0" fontId="15" fillId="0" borderId="3" xfId="0" applyFont="1" applyFill="1" applyBorder="1" applyAlignment="1">
      <alignment horizontal="center" vertical="center" wrapText="1"/>
    </xf>
    <xf numFmtId="0" fontId="9" fillId="0" borderId="3" xfId="0" applyFont="1" applyBorder="1" applyAlignment="1">
      <alignment horizontal="left" vertical="top" wrapText="1"/>
    </xf>
    <xf numFmtId="0" fontId="9" fillId="0" borderId="3" xfId="0" applyFont="1" applyFill="1" applyBorder="1" applyAlignment="1">
      <alignment horizontal="left" vertical="top" wrapText="1"/>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center" vertical="center"/>
    </xf>
    <xf numFmtId="4" fontId="2" fillId="2" borderId="3" xfId="0" applyNumberFormat="1" applyFont="1" applyFill="1" applyBorder="1" applyAlignment="1">
      <alignment horizontal="center" vertical="top" wrapText="1"/>
    </xf>
    <xf numFmtId="0" fontId="13" fillId="0" borderId="3" xfId="0" applyFont="1" applyBorder="1" applyAlignment="1">
      <alignment horizontal="left" vertical="top" wrapText="1"/>
    </xf>
    <xf numFmtId="0" fontId="2" fillId="0" borderId="3" xfId="1" applyFont="1" applyBorder="1" applyAlignment="1">
      <alignment horizontal="center" vertical="center" wrapText="1"/>
    </xf>
    <xf numFmtId="0" fontId="2" fillId="0" borderId="3" xfId="1" applyFont="1" applyBorder="1" applyAlignment="1">
      <alignment horizontal="center" vertical="center"/>
    </xf>
    <xf numFmtId="0" fontId="9" fillId="0" borderId="3" xfId="1" applyFont="1" applyFill="1" applyBorder="1" applyAlignment="1">
      <alignment horizontal="center" vertical="center"/>
    </xf>
    <xf numFmtId="0" fontId="2" fillId="0" borderId="3" xfId="1" applyFont="1" applyBorder="1" applyAlignment="1">
      <alignment horizontal="center" vertical="top" wrapText="1"/>
    </xf>
    <xf numFmtId="164" fontId="2" fillId="0" borderId="3" xfId="1" applyNumberFormat="1" applyFont="1" applyBorder="1" applyAlignment="1">
      <alignment horizontal="center" vertical="top" wrapText="1"/>
    </xf>
    <xf numFmtId="165" fontId="2" fillId="0" borderId="3" xfId="1" applyNumberFormat="1" applyFont="1" applyBorder="1" applyAlignment="1">
      <alignment horizontal="center" vertical="top" wrapText="1"/>
    </xf>
    <xf numFmtId="164" fontId="2" fillId="0" borderId="3" xfId="1" applyNumberFormat="1" applyFont="1" applyFill="1" applyBorder="1" applyAlignment="1">
      <alignment horizontal="center" vertical="top" wrapText="1"/>
    </xf>
    <xf numFmtId="3" fontId="2" fillId="0" borderId="3" xfId="1" applyNumberFormat="1" applyFont="1" applyBorder="1" applyAlignment="1">
      <alignment horizontal="center" vertical="top" wrapText="1"/>
    </xf>
    <xf numFmtId="4" fontId="2" fillId="0" borderId="3" xfId="1" applyNumberFormat="1" applyFont="1" applyBorder="1" applyAlignment="1">
      <alignment horizontal="center" vertical="top" wrapText="1"/>
    </xf>
    <xf numFmtId="0" fontId="2" fillId="0" borderId="3" xfId="1" applyFont="1" applyBorder="1" applyAlignment="1">
      <alignment horizontal="left" vertical="top" wrapText="1"/>
    </xf>
    <xf numFmtId="0" fontId="2" fillId="0" borderId="3" xfId="1" applyFont="1" applyFill="1" applyBorder="1" applyAlignment="1">
      <alignment horizontal="center" vertical="top" wrapText="1"/>
    </xf>
    <xf numFmtId="0" fontId="0" fillId="0" borderId="1" xfId="1" applyFont="1"/>
    <xf numFmtId="4" fontId="2" fillId="0" borderId="3" xfId="1" applyNumberFormat="1" applyFont="1" applyFill="1" applyBorder="1" applyAlignment="1">
      <alignment horizontal="center" vertical="top" wrapText="1"/>
    </xf>
    <xf numFmtId="0" fontId="20" fillId="0" borderId="3" xfId="0" applyFont="1" applyFill="1" applyBorder="1" applyAlignment="1">
      <alignment vertical="top" wrapText="1"/>
    </xf>
    <xf numFmtId="0" fontId="0" fillId="0" borderId="1" xfId="0" applyFont="1" applyBorder="1"/>
    <xf numFmtId="0" fontId="21" fillId="0" borderId="3" xfId="0" applyFont="1" applyFill="1" applyBorder="1" applyAlignment="1">
      <alignment vertical="top" wrapText="1"/>
    </xf>
    <xf numFmtId="0" fontId="22" fillId="0" borderId="1" xfId="0" applyFont="1" applyBorder="1"/>
    <xf numFmtId="0" fontId="23" fillId="0" borderId="1" xfId="0" applyFont="1" applyBorder="1"/>
    <xf numFmtId="0" fontId="24" fillId="0" borderId="1" xfId="1" applyFont="1" applyBorder="1" applyAlignment="1">
      <alignment vertical="center" wrapText="1"/>
    </xf>
    <xf numFmtId="0" fontId="9" fillId="0" borderId="3" xfId="1" applyFont="1" applyBorder="1" applyAlignment="1">
      <alignment horizontal="center" vertical="top" wrapText="1"/>
    </xf>
    <xf numFmtId="0" fontId="9" fillId="0" borderId="3" xfId="1" applyFont="1" applyFill="1" applyBorder="1" applyAlignment="1">
      <alignment horizontal="center" vertical="top" wrapText="1"/>
    </xf>
    <xf numFmtId="4" fontId="2" fillId="0" borderId="3" xfId="0" applyNumberFormat="1" applyFont="1" applyFill="1" applyBorder="1" applyAlignment="1">
      <alignment horizontal="center" vertical="top" wrapText="1"/>
    </xf>
    <xf numFmtId="0" fontId="16" fillId="0" borderId="1"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3" xfId="0" applyFont="1" applyFill="1" applyBorder="1" applyAlignment="1">
      <alignment horizontal="center" vertical="center"/>
    </xf>
    <xf numFmtId="0" fontId="2" fillId="0" borderId="1" xfId="1" applyFont="1" applyBorder="1" applyAlignment="1">
      <alignment vertical="top" wrapText="1"/>
    </xf>
    <xf numFmtId="0" fontId="2" fillId="0" borderId="3" xfId="1" applyFont="1" applyBorder="1" applyAlignment="1">
      <alignment horizontal="center" vertical="top" wrapText="1"/>
    </xf>
    <xf numFmtId="0" fontId="2" fillId="0" borderId="3" xfId="1" applyFont="1" applyBorder="1" applyAlignment="1">
      <alignment horizontal="left" vertical="top" wrapText="1"/>
    </xf>
    <xf numFmtId="0" fontId="2" fillId="0" borderId="3" xfId="1" applyFont="1" applyBorder="1" applyAlignment="1">
      <alignment horizontal="center" vertical="center" wrapText="1"/>
    </xf>
    <xf numFmtId="0" fontId="9" fillId="0" borderId="3" xfId="1" applyFont="1" applyFill="1" applyBorder="1" applyAlignment="1">
      <alignment horizontal="center" vertical="center" wrapText="1"/>
    </xf>
    <xf numFmtId="0" fontId="2" fillId="0" borderId="1" xfId="1" applyFont="1" applyBorder="1" applyAlignment="1">
      <alignment horizontal="center" vertical="center" wrapText="1"/>
    </xf>
    <xf numFmtId="0" fontId="9" fillId="0" borderId="3" xfId="0" applyFont="1" applyBorder="1" applyAlignment="1">
      <alignment horizontal="left" vertical="top" wrapText="1"/>
    </xf>
    <xf numFmtId="0" fontId="9" fillId="0" borderId="3" xfId="0" applyFont="1" applyFill="1" applyBorder="1" applyAlignment="1">
      <alignment horizontal="left" vertical="top" wrapText="1"/>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2" fillId="0" borderId="3" xfId="0" applyFont="1" applyBorder="1" applyAlignment="1">
      <alignment vertical="top" wrapText="1"/>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top"/>
    </xf>
    <xf numFmtId="0" fontId="2" fillId="0" borderId="3" xfId="0" applyFont="1" applyBorder="1" applyAlignment="1">
      <alignment horizontal="center" vertical="center"/>
    </xf>
    <xf numFmtId="0" fontId="4" fillId="0" borderId="1" xfId="0" applyFont="1" applyBorder="1" applyAlignment="1"/>
    <xf numFmtId="0" fontId="2" fillId="0" borderId="3" xfId="0" applyFont="1" applyBorder="1" applyAlignment="1">
      <alignment vertical="center"/>
    </xf>
    <xf numFmtId="0" fontId="16" fillId="0" borderId="1" xfId="0" applyFont="1" applyFill="1" applyBorder="1" applyAlignment="1">
      <alignment horizontal="center" vertical="center"/>
    </xf>
    <xf numFmtId="0" fontId="16" fillId="0" borderId="1" xfId="0" applyFont="1" applyFill="1" applyBorder="1"/>
    <xf numFmtId="0" fontId="16" fillId="0" borderId="1" xfId="0" applyFont="1" applyFill="1" applyBorder="1" applyAlignment="1">
      <alignment horizontal="left" vertical="top" wrapText="1"/>
    </xf>
    <xf numFmtId="0" fontId="25"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2" applyFont="1" applyFill="1" applyBorder="1" applyAlignment="1">
      <alignment horizontal="center" vertical="top" wrapText="1"/>
    </xf>
    <xf numFmtId="0" fontId="16" fillId="0" borderId="5" xfId="2" applyFont="1" applyFill="1" applyBorder="1" applyAlignment="1">
      <alignment horizontal="center" vertical="top" wrapText="1"/>
    </xf>
    <xf numFmtId="0" fontId="16" fillId="0" borderId="6" xfId="2" applyFont="1" applyFill="1" applyBorder="1" applyAlignment="1">
      <alignment horizontal="center" vertical="top" wrapText="1"/>
    </xf>
    <xf numFmtId="0" fontId="27" fillId="0" borderId="7"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16" fillId="0" borderId="3" xfId="0" applyFont="1" applyFill="1" applyBorder="1" applyAlignment="1">
      <alignment vertical="top" wrapText="1"/>
    </xf>
    <xf numFmtId="0" fontId="28" fillId="0" borderId="3" xfId="0" applyFont="1" applyFill="1" applyBorder="1"/>
    <xf numFmtId="0" fontId="27" fillId="0" borderId="7" xfId="0" applyFont="1" applyFill="1" applyBorder="1" applyAlignment="1">
      <alignment vertical="center" wrapText="1"/>
    </xf>
    <xf numFmtId="0" fontId="27" fillId="0" borderId="6" xfId="0" applyFont="1" applyFill="1" applyBorder="1" applyAlignment="1">
      <alignment horizontal="left" vertical="center" wrapText="1"/>
    </xf>
    <xf numFmtId="0" fontId="16" fillId="0" borderId="8" xfId="0" applyFont="1" applyFill="1" applyBorder="1" applyAlignment="1">
      <alignment vertical="center" wrapText="1"/>
    </xf>
    <xf numFmtId="0" fontId="16" fillId="0" borderId="6" xfId="0" applyNumberFormat="1" applyFont="1" applyFill="1" applyBorder="1" applyAlignment="1">
      <alignment horizontal="left" vertical="center" wrapText="1"/>
    </xf>
    <xf numFmtId="0" fontId="16" fillId="0" borderId="3" xfId="0" applyFont="1" applyFill="1" applyBorder="1" applyAlignment="1">
      <alignment vertical="center" wrapText="1"/>
    </xf>
    <xf numFmtId="14" fontId="16" fillId="0" borderId="3" xfId="0" applyNumberFormat="1" applyFont="1" applyFill="1" applyBorder="1" applyAlignment="1">
      <alignment horizontal="center" vertical="center" wrapText="1"/>
    </xf>
    <xf numFmtId="0" fontId="16" fillId="0" borderId="6" xfId="0" applyFont="1" applyFill="1" applyBorder="1" applyAlignment="1">
      <alignment vertical="center" wrapText="1"/>
    </xf>
    <xf numFmtId="0" fontId="16" fillId="0" borderId="6" xfId="0" applyNumberFormat="1" applyFont="1" applyFill="1" applyBorder="1" applyAlignment="1">
      <alignment vertical="center" wrapText="1"/>
    </xf>
    <xf numFmtId="0" fontId="27" fillId="0" borderId="6" xfId="0" applyFont="1" applyFill="1" applyBorder="1" applyAlignment="1">
      <alignment vertical="center" wrapText="1"/>
    </xf>
    <xf numFmtId="0" fontId="27" fillId="0" borderId="3" xfId="0" applyFont="1" applyFill="1" applyBorder="1" applyAlignment="1">
      <alignment vertical="center" wrapText="1"/>
    </xf>
    <xf numFmtId="14" fontId="16" fillId="0" borderId="3" xfId="0" applyNumberFormat="1" applyFont="1" applyFill="1" applyBorder="1" applyAlignment="1">
      <alignment horizontal="center" wrapText="1"/>
    </xf>
    <xf numFmtId="0" fontId="16" fillId="0" borderId="3" xfId="0" applyFont="1" applyFill="1" applyBorder="1" applyAlignment="1">
      <alignment horizontal="left" vertical="center" wrapText="1"/>
    </xf>
    <xf numFmtId="0" fontId="16" fillId="0" borderId="3" xfId="0" applyNumberFormat="1" applyFont="1" applyFill="1" applyBorder="1" applyAlignment="1">
      <alignment horizontal="left" vertical="center" wrapText="1"/>
    </xf>
    <xf numFmtId="0" fontId="16" fillId="0" borderId="1" xfId="0" applyFont="1" applyFill="1" applyBorder="1" applyAlignment="1">
      <alignment vertical="top" wrapText="1"/>
    </xf>
    <xf numFmtId="0" fontId="28" fillId="0" borderId="1" xfId="0" applyFont="1" applyFill="1" applyBorder="1"/>
    <xf numFmtId="0" fontId="29" fillId="0" borderId="1" xfId="0" applyFont="1" applyFill="1" applyBorder="1"/>
  </cellXfs>
  <cellStyles count="3">
    <cellStyle name="Обычный" xfId="0" builtinId="0"/>
    <cellStyle name="Обычный 2" xfId="1"/>
    <cellStyle name="Обычный 2 2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37"/>
  <sheetViews>
    <sheetView tabSelected="1" view="pageBreakPreview" zoomScale="90" zoomScaleNormal="100" zoomScaleSheetLayoutView="90" workbookViewId="0">
      <selection activeCell="B2" sqref="B2:E2"/>
    </sheetView>
  </sheetViews>
  <sheetFormatPr defaultRowHeight="38.25" customHeight="1"/>
  <cols>
    <col min="1" max="1" width="3.33203125" style="38" customWidth="1"/>
    <col min="2" max="2" width="23.1640625" style="39" customWidth="1"/>
    <col min="3" max="3" width="83.5" style="39" customWidth="1"/>
    <col min="4" max="4" width="46.83203125" style="39" customWidth="1"/>
    <col min="5" max="5" width="51.6640625" style="41" customWidth="1"/>
    <col min="6" max="16384" width="9.33203125" style="13"/>
  </cols>
  <sheetData>
    <row r="1" spans="2:5" s="38" customFormat="1" ht="38.25" customHeight="1">
      <c r="B1" s="29"/>
      <c r="C1" s="29"/>
      <c r="D1" s="29"/>
      <c r="E1" s="29"/>
    </row>
    <row r="2" spans="2:5" s="38" customFormat="1" ht="105" customHeight="1">
      <c r="B2" s="75" t="s">
        <v>283</v>
      </c>
      <c r="C2" s="75"/>
      <c r="D2" s="75"/>
      <c r="E2" s="75"/>
    </row>
    <row r="3" spans="2:5" s="23" customFormat="1" ht="21" customHeight="1">
      <c r="B3" s="76" t="s">
        <v>3</v>
      </c>
      <c r="C3" s="76" t="s">
        <v>284</v>
      </c>
      <c r="D3" s="77" t="s">
        <v>249</v>
      </c>
      <c r="E3" s="77"/>
    </row>
    <row r="4" spans="2:5" s="23" customFormat="1" ht="66.75" customHeight="1">
      <c r="B4" s="76"/>
      <c r="C4" s="76"/>
      <c r="D4" s="43" t="s">
        <v>250</v>
      </c>
      <c r="E4" s="43" t="s">
        <v>285</v>
      </c>
    </row>
    <row r="5" spans="2:5" s="23" customFormat="1" ht="15.75">
      <c r="B5" s="43">
        <v>1</v>
      </c>
      <c r="C5" s="43">
        <v>2</v>
      </c>
      <c r="D5" s="43">
        <v>3</v>
      </c>
      <c r="E5" s="43">
        <v>4</v>
      </c>
    </row>
    <row r="6" spans="2:5" s="23" customFormat="1" ht="31.5">
      <c r="B6" s="30" t="s">
        <v>119</v>
      </c>
      <c r="C6" s="31" t="s">
        <v>120</v>
      </c>
      <c r="D6" s="31" t="s">
        <v>207</v>
      </c>
      <c r="E6" s="31" t="s">
        <v>286</v>
      </c>
    </row>
    <row r="7" spans="2:5" s="23" customFormat="1" ht="47.25">
      <c r="B7" s="32" t="s">
        <v>287</v>
      </c>
      <c r="C7" s="32" t="s">
        <v>288</v>
      </c>
      <c r="D7" s="32" t="s">
        <v>207</v>
      </c>
      <c r="E7" s="30" t="s">
        <v>289</v>
      </c>
    </row>
    <row r="8" spans="2:5" s="23" customFormat="1" ht="31.5">
      <c r="B8" s="32" t="s">
        <v>141</v>
      </c>
      <c r="C8" s="66" t="s">
        <v>142</v>
      </c>
      <c r="D8" s="30" t="s">
        <v>207</v>
      </c>
      <c r="E8" s="30" t="s">
        <v>290</v>
      </c>
    </row>
    <row r="9" spans="2:5" s="67" customFormat="1" ht="47.25">
      <c r="B9" s="33" t="s">
        <v>143</v>
      </c>
      <c r="C9" s="66" t="s">
        <v>291</v>
      </c>
      <c r="D9" s="34" t="s">
        <v>302</v>
      </c>
      <c r="E9" s="34" t="s">
        <v>290</v>
      </c>
    </row>
    <row r="10" spans="2:5" s="23" customFormat="1" ht="47.25">
      <c r="B10" s="33" t="s">
        <v>145</v>
      </c>
      <c r="C10" s="66" t="s">
        <v>146</v>
      </c>
      <c r="D10" s="34" t="s">
        <v>302</v>
      </c>
      <c r="E10" s="34" t="s">
        <v>290</v>
      </c>
    </row>
    <row r="11" spans="2:5" s="67" customFormat="1" ht="47.25">
      <c r="B11" s="33" t="s">
        <v>147</v>
      </c>
      <c r="C11" s="66" t="s">
        <v>335</v>
      </c>
      <c r="D11" s="34" t="s">
        <v>302</v>
      </c>
      <c r="E11" s="34" t="s">
        <v>292</v>
      </c>
    </row>
    <row r="12" spans="2:5" s="67" customFormat="1" ht="31.5">
      <c r="B12" s="32" t="s">
        <v>149</v>
      </c>
      <c r="C12" s="68" t="s">
        <v>150</v>
      </c>
      <c r="D12" s="30" t="s">
        <v>207</v>
      </c>
      <c r="E12" s="30" t="s">
        <v>290</v>
      </c>
    </row>
    <row r="13" spans="2:5" s="23" customFormat="1" ht="47.25">
      <c r="B13" s="33" t="s">
        <v>151</v>
      </c>
      <c r="C13" s="66" t="s">
        <v>247</v>
      </c>
      <c r="D13" s="34" t="s">
        <v>207</v>
      </c>
      <c r="E13" s="34" t="s">
        <v>290</v>
      </c>
    </row>
    <row r="14" spans="2:5" s="67" customFormat="1" ht="47.25">
      <c r="B14" s="33" t="s">
        <v>153</v>
      </c>
      <c r="C14" s="66" t="s">
        <v>154</v>
      </c>
      <c r="D14" s="34" t="s">
        <v>302</v>
      </c>
      <c r="E14" s="34" t="s">
        <v>290</v>
      </c>
    </row>
    <row r="15" spans="2:5" s="67" customFormat="1" ht="47.25">
      <c r="B15" s="32" t="s">
        <v>155</v>
      </c>
      <c r="C15" s="68" t="s">
        <v>156</v>
      </c>
      <c r="D15" s="30" t="s">
        <v>207</v>
      </c>
      <c r="E15" s="30" t="s">
        <v>290</v>
      </c>
    </row>
    <row r="16" spans="2:5" s="23" customFormat="1" ht="47.25">
      <c r="B16" s="33" t="s">
        <v>157</v>
      </c>
      <c r="C16" s="66" t="s">
        <v>146</v>
      </c>
      <c r="D16" s="34" t="s">
        <v>302</v>
      </c>
      <c r="E16" s="34" t="s">
        <v>290</v>
      </c>
    </row>
    <row r="17" spans="2:5" s="67" customFormat="1" ht="47.25">
      <c r="B17" s="33" t="s">
        <v>158</v>
      </c>
      <c r="C17" s="66" t="s">
        <v>159</v>
      </c>
      <c r="D17" s="34" t="s">
        <v>302</v>
      </c>
      <c r="E17" s="34" t="s">
        <v>290</v>
      </c>
    </row>
    <row r="18" spans="2:5" s="67" customFormat="1" ht="31.5">
      <c r="B18" s="32" t="s">
        <v>126</v>
      </c>
      <c r="C18" s="68" t="s">
        <v>127</v>
      </c>
      <c r="D18" s="30" t="s">
        <v>207</v>
      </c>
      <c r="E18" s="30" t="s">
        <v>290</v>
      </c>
    </row>
    <row r="19" spans="2:5" s="67" customFormat="1" ht="47.25">
      <c r="B19" s="33" t="s">
        <v>160</v>
      </c>
      <c r="C19" s="66" t="s">
        <v>161</v>
      </c>
      <c r="D19" s="34" t="s">
        <v>207</v>
      </c>
      <c r="E19" s="34" t="s">
        <v>290</v>
      </c>
    </row>
    <row r="20" spans="2:5" s="67" customFormat="1" ht="47.25">
      <c r="B20" s="33" t="s">
        <v>162</v>
      </c>
      <c r="C20" s="66" t="s">
        <v>336</v>
      </c>
      <c r="D20" s="34" t="s">
        <v>207</v>
      </c>
      <c r="E20" s="34" t="s">
        <v>290</v>
      </c>
    </row>
    <row r="21" spans="2:5" s="69" customFormat="1" ht="47.25">
      <c r="B21" s="33" t="s">
        <v>128</v>
      </c>
      <c r="C21" s="66" t="s">
        <v>293</v>
      </c>
      <c r="D21" s="34" t="s">
        <v>207</v>
      </c>
      <c r="E21" s="34" t="s">
        <v>290</v>
      </c>
    </row>
    <row r="22" spans="2:5" s="23" customFormat="1" ht="47.25">
      <c r="B22" s="33" t="s">
        <v>164</v>
      </c>
      <c r="C22" s="66" t="s">
        <v>165</v>
      </c>
      <c r="D22" s="34" t="s">
        <v>207</v>
      </c>
      <c r="E22" s="34" t="s">
        <v>290</v>
      </c>
    </row>
    <row r="23" spans="2:5" s="70" customFormat="1" ht="31.5">
      <c r="B23" s="33" t="s">
        <v>294</v>
      </c>
      <c r="C23" s="66" t="s">
        <v>337</v>
      </c>
      <c r="D23" s="34" t="s">
        <v>207</v>
      </c>
      <c r="E23" s="34" t="s">
        <v>290</v>
      </c>
    </row>
    <row r="24" spans="2:5" s="70" customFormat="1" ht="31.5">
      <c r="B24" s="32" t="s">
        <v>166</v>
      </c>
      <c r="C24" s="31" t="s">
        <v>295</v>
      </c>
      <c r="D24" s="30" t="s">
        <v>207</v>
      </c>
      <c r="E24" s="30" t="s">
        <v>290</v>
      </c>
    </row>
    <row r="25" spans="2:5" s="67" customFormat="1" ht="47.25">
      <c r="B25" s="32" t="s">
        <v>133</v>
      </c>
      <c r="C25" s="35" t="s">
        <v>134</v>
      </c>
      <c r="D25" s="32" t="s">
        <v>207</v>
      </c>
      <c r="E25" s="30" t="s">
        <v>332</v>
      </c>
    </row>
    <row r="26" spans="2:5" s="67" customFormat="1" ht="47.25">
      <c r="B26" s="35" t="s">
        <v>296</v>
      </c>
      <c r="C26" s="35" t="s">
        <v>136</v>
      </c>
      <c r="D26" s="30" t="s">
        <v>207</v>
      </c>
      <c r="E26" s="30" t="s">
        <v>332</v>
      </c>
    </row>
    <row r="27" spans="2:5" s="67" customFormat="1" ht="47.25">
      <c r="B27" s="35" t="s">
        <v>168</v>
      </c>
      <c r="C27" s="32" t="s">
        <v>169</v>
      </c>
      <c r="D27" s="30" t="s">
        <v>207</v>
      </c>
      <c r="E27" s="30" t="s">
        <v>332</v>
      </c>
    </row>
    <row r="28" spans="2:5" s="67" customFormat="1" ht="47.25">
      <c r="B28" s="36" t="s">
        <v>170</v>
      </c>
      <c r="C28" s="33" t="s">
        <v>171</v>
      </c>
      <c r="D28" s="34" t="s">
        <v>302</v>
      </c>
      <c r="E28" s="34" t="s">
        <v>297</v>
      </c>
    </row>
    <row r="29" spans="2:5" s="70" customFormat="1" ht="47.25">
      <c r="B29" s="36" t="s">
        <v>172</v>
      </c>
      <c r="C29" s="33" t="s">
        <v>173</v>
      </c>
      <c r="D29" s="34" t="s">
        <v>302</v>
      </c>
      <c r="E29" s="34" t="s">
        <v>297</v>
      </c>
    </row>
    <row r="30" spans="2:5" s="67" customFormat="1" ht="47.25">
      <c r="B30" s="36" t="s">
        <v>251</v>
      </c>
      <c r="C30" s="33" t="s">
        <v>338</v>
      </c>
      <c r="D30" s="34" t="s">
        <v>302</v>
      </c>
      <c r="E30" s="34" t="s">
        <v>297</v>
      </c>
    </row>
    <row r="31" spans="2:5" s="67" customFormat="1" ht="47.25">
      <c r="B31" s="36" t="s">
        <v>298</v>
      </c>
      <c r="C31" s="33" t="s">
        <v>339</v>
      </c>
      <c r="D31" s="34" t="s">
        <v>302</v>
      </c>
      <c r="E31" s="34" t="s">
        <v>297</v>
      </c>
    </row>
    <row r="32" spans="2:5" s="23" customFormat="1" ht="47.25">
      <c r="B32" s="35" t="s">
        <v>252</v>
      </c>
      <c r="C32" s="35" t="s">
        <v>253</v>
      </c>
      <c r="D32" s="30" t="s">
        <v>207</v>
      </c>
      <c r="E32" s="30" t="s">
        <v>332</v>
      </c>
    </row>
    <row r="33" spans="2:5" s="70" customFormat="1" ht="78.75">
      <c r="B33" s="36" t="s">
        <v>254</v>
      </c>
      <c r="C33" s="36" t="s">
        <v>340</v>
      </c>
      <c r="D33" s="34" t="s">
        <v>207</v>
      </c>
      <c r="E33" s="34" t="s">
        <v>297</v>
      </c>
    </row>
    <row r="34" spans="2:5" s="23" customFormat="1" ht="47.25">
      <c r="B34" s="36" t="s">
        <v>255</v>
      </c>
      <c r="C34" s="36" t="s">
        <v>341</v>
      </c>
      <c r="D34" s="34" t="s">
        <v>207</v>
      </c>
      <c r="E34" s="34" t="s">
        <v>297</v>
      </c>
    </row>
    <row r="35" spans="2:5" s="23" customFormat="1" ht="32.25" customHeight="1">
      <c r="B35" s="32" t="s">
        <v>174</v>
      </c>
      <c r="C35" s="37" t="s">
        <v>175</v>
      </c>
      <c r="D35" s="32" t="s">
        <v>207</v>
      </c>
      <c r="E35" s="30" t="s">
        <v>289</v>
      </c>
    </row>
    <row r="36" spans="2:5" s="23" customFormat="1" ht="47.25">
      <c r="B36" s="37" t="s">
        <v>299</v>
      </c>
      <c r="C36" s="37" t="s">
        <v>177</v>
      </c>
      <c r="D36" s="30" t="s">
        <v>207</v>
      </c>
      <c r="E36" s="31" t="s">
        <v>370</v>
      </c>
    </row>
    <row r="37" spans="2:5" ht="38.25" customHeight="1">
      <c r="E37" s="40"/>
    </row>
  </sheetData>
  <mergeCells count="4">
    <mergeCell ref="B2:E2"/>
    <mergeCell ref="B3:B4"/>
    <mergeCell ref="C3:C4"/>
    <mergeCell ref="D3:E3"/>
  </mergeCells>
  <pageMargins left="0.70866141732283472" right="0.70866141732283472" top="0.74803149606299213" bottom="0.74803149606299213" header="0.31496062992125984" footer="0.31496062992125984"/>
  <pageSetup paperSize="9" scale="86" orientation="landscape" verticalDpi="0" r:id="rId1"/>
</worksheet>
</file>

<file path=xl/worksheets/sheet2.xml><?xml version="1.0" encoding="utf-8"?>
<worksheet xmlns="http://schemas.openxmlformats.org/spreadsheetml/2006/main" xmlns:r="http://schemas.openxmlformats.org/officeDocument/2006/relationships">
  <sheetPr>
    <pageSetUpPr fitToPage="1"/>
  </sheetPr>
  <dimension ref="A1:K46"/>
  <sheetViews>
    <sheetView view="pageBreakPreview" topLeftCell="A22" zoomScale="60" zoomScaleNormal="80" workbookViewId="0">
      <selection activeCell="I23" sqref="I23"/>
    </sheetView>
  </sheetViews>
  <sheetFormatPr defaultRowHeight="11.25"/>
  <cols>
    <col min="1" max="1" width="3.33203125" style="25" customWidth="1"/>
    <col min="2" max="2" width="22.6640625" style="25" customWidth="1"/>
    <col min="3" max="3" width="43.1640625" style="25" customWidth="1"/>
    <col min="4" max="4" width="38.83203125" style="25" customWidth="1"/>
    <col min="5" max="5" width="13" style="25" customWidth="1"/>
    <col min="6" max="6" width="20.33203125" style="25" customWidth="1"/>
    <col min="7" max="7" width="14.6640625" style="25" customWidth="1"/>
    <col min="8" max="9" width="15.5" style="25" customWidth="1"/>
    <col min="10" max="10" width="49.5" style="38" customWidth="1"/>
  </cols>
  <sheetData>
    <row r="1" spans="2:11" s="25" customFormat="1">
      <c r="J1" s="38"/>
    </row>
    <row r="2" spans="2:11" s="25" customFormat="1" ht="15.75">
      <c r="B2" s="83" t="s">
        <v>256</v>
      </c>
      <c r="C2" s="83"/>
      <c r="D2" s="83"/>
      <c r="E2" s="83"/>
      <c r="F2" s="83"/>
      <c r="G2" s="83"/>
      <c r="H2" s="83"/>
      <c r="I2" s="83"/>
      <c r="J2" s="83"/>
    </row>
    <row r="3" spans="2:11" s="25" customFormat="1" ht="15.75">
      <c r="B3" s="83" t="s">
        <v>257</v>
      </c>
      <c r="C3" s="83"/>
      <c r="D3" s="83"/>
      <c r="E3" s="83"/>
      <c r="F3" s="83"/>
      <c r="G3" s="83"/>
      <c r="H3" s="83"/>
      <c r="I3" s="83"/>
      <c r="J3" s="83"/>
    </row>
    <row r="4" spans="2:11" s="25" customFormat="1" ht="15.75">
      <c r="B4" s="83" t="str">
        <f>CHAR(34)&amp;$C$10&amp;CHAR(34)</f>
        <v>"Развитие предпринимательства и торговли"</v>
      </c>
      <c r="C4" s="83"/>
      <c r="D4" s="83"/>
      <c r="E4" s="83"/>
      <c r="F4" s="83"/>
      <c r="G4" s="83"/>
      <c r="H4" s="83"/>
      <c r="I4" s="83"/>
      <c r="J4" s="83"/>
    </row>
    <row r="5" spans="2:11" s="25" customFormat="1" ht="15.75">
      <c r="B5" s="83" t="s">
        <v>248</v>
      </c>
      <c r="C5" s="83"/>
      <c r="D5" s="83"/>
      <c r="E5" s="83"/>
      <c r="F5" s="83"/>
      <c r="G5" s="83"/>
      <c r="H5" s="83"/>
      <c r="I5" s="83"/>
      <c r="J5" s="83"/>
    </row>
    <row r="6" spans="2:11" s="25" customFormat="1" ht="15.75">
      <c r="B6" s="26"/>
      <c r="C6" s="26"/>
      <c r="D6" s="26"/>
      <c r="E6" s="26"/>
      <c r="F6" s="27"/>
      <c r="G6" s="26"/>
      <c r="H6" s="26"/>
      <c r="I6" s="26"/>
      <c r="J6" s="71"/>
    </row>
    <row r="7" spans="2:11" s="25" customFormat="1" ht="42.75" customHeight="1">
      <c r="B7" s="81" t="s">
        <v>3</v>
      </c>
      <c r="C7" s="81" t="s">
        <v>179</v>
      </c>
      <c r="D7" s="81" t="s">
        <v>258</v>
      </c>
      <c r="E7" s="81" t="s">
        <v>259</v>
      </c>
      <c r="F7" s="81" t="s">
        <v>260</v>
      </c>
      <c r="G7" s="81" t="s">
        <v>261</v>
      </c>
      <c r="H7" s="81" t="s">
        <v>262</v>
      </c>
      <c r="I7" s="81"/>
      <c r="J7" s="82" t="s">
        <v>263</v>
      </c>
    </row>
    <row r="8" spans="2:11" s="25" customFormat="1" ht="30.75" customHeight="1">
      <c r="B8" s="81"/>
      <c r="C8" s="81"/>
      <c r="D8" s="81"/>
      <c r="E8" s="81"/>
      <c r="F8" s="81"/>
      <c r="G8" s="81"/>
      <c r="H8" s="53" t="s">
        <v>43</v>
      </c>
      <c r="I8" s="53" t="s">
        <v>264</v>
      </c>
      <c r="J8" s="82"/>
    </row>
    <row r="9" spans="2:11" s="25" customFormat="1" ht="15.75">
      <c r="B9" s="54" t="s">
        <v>45</v>
      </c>
      <c r="C9" s="54" t="s">
        <v>46</v>
      </c>
      <c r="D9" s="54" t="s">
        <v>47</v>
      </c>
      <c r="E9" s="54" t="s">
        <v>48</v>
      </c>
      <c r="F9" s="54" t="s">
        <v>49</v>
      </c>
      <c r="G9" s="54" t="s">
        <v>50</v>
      </c>
      <c r="H9" s="54" t="s">
        <v>51</v>
      </c>
      <c r="I9" s="54">
        <v>8</v>
      </c>
      <c r="J9" s="55" t="s">
        <v>53</v>
      </c>
    </row>
    <row r="10" spans="2:11" s="25" customFormat="1" ht="177.75" customHeight="1">
      <c r="B10" s="79" t="s">
        <v>119</v>
      </c>
      <c r="C10" s="79" t="s">
        <v>120</v>
      </c>
      <c r="D10" s="56" t="s">
        <v>265</v>
      </c>
      <c r="E10" s="56" t="s">
        <v>266</v>
      </c>
      <c r="F10" s="56" t="s">
        <v>267</v>
      </c>
      <c r="G10" s="56" t="s">
        <v>305</v>
      </c>
      <c r="H10" s="57">
        <v>608462</v>
      </c>
      <c r="I10" s="57">
        <v>576433.19999999995</v>
      </c>
      <c r="J10" s="73" t="s">
        <v>369</v>
      </c>
    </row>
    <row r="11" spans="2:11" s="25" customFormat="1" ht="252">
      <c r="B11" s="79"/>
      <c r="C11" s="79"/>
      <c r="D11" s="56" t="s">
        <v>268</v>
      </c>
      <c r="E11" s="56"/>
      <c r="F11" s="56" t="s">
        <v>267</v>
      </c>
      <c r="G11" s="56" t="s">
        <v>269</v>
      </c>
      <c r="H11" s="57">
        <v>320</v>
      </c>
      <c r="I11" s="58">
        <v>320.08800000000002</v>
      </c>
      <c r="J11" s="72" t="s">
        <v>360</v>
      </c>
    </row>
    <row r="12" spans="2:11" s="25" customFormat="1" ht="63">
      <c r="B12" s="79"/>
      <c r="C12" s="79"/>
      <c r="D12" s="56" t="s">
        <v>304</v>
      </c>
      <c r="E12" s="56"/>
      <c r="F12" s="56" t="s">
        <v>267</v>
      </c>
      <c r="G12" s="56" t="s">
        <v>270</v>
      </c>
      <c r="H12" s="57">
        <v>93.5</v>
      </c>
      <c r="I12" s="59">
        <v>99.3</v>
      </c>
      <c r="J12" s="73"/>
    </row>
    <row r="13" spans="2:11" s="25" customFormat="1" ht="126">
      <c r="B13" s="79"/>
      <c r="C13" s="79"/>
      <c r="D13" s="56" t="s">
        <v>303</v>
      </c>
      <c r="E13" s="56"/>
      <c r="F13" s="56" t="s">
        <v>267</v>
      </c>
      <c r="G13" s="56" t="s">
        <v>270</v>
      </c>
      <c r="H13" s="57">
        <v>132.6</v>
      </c>
      <c r="I13" s="59">
        <v>132.6</v>
      </c>
      <c r="J13" s="72" t="s">
        <v>366</v>
      </c>
    </row>
    <row r="14" spans="2:11" s="25" customFormat="1" ht="141.75">
      <c r="B14" s="79"/>
      <c r="C14" s="79"/>
      <c r="D14" s="56" t="s">
        <v>342</v>
      </c>
      <c r="E14" s="56"/>
      <c r="F14" s="56" t="s">
        <v>267</v>
      </c>
      <c r="G14" s="56" t="s">
        <v>271</v>
      </c>
      <c r="H14" s="57">
        <v>42</v>
      </c>
      <c r="I14" s="57">
        <v>36.5</v>
      </c>
      <c r="J14" s="73" t="s">
        <v>371</v>
      </c>
      <c r="K14" s="64"/>
    </row>
    <row r="15" spans="2:11" s="25" customFormat="1" ht="156.75" customHeight="1">
      <c r="B15" s="80" t="s">
        <v>124</v>
      </c>
      <c r="C15" s="80" t="s">
        <v>125</v>
      </c>
      <c r="D15" s="56" t="s">
        <v>306</v>
      </c>
      <c r="E15" s="56"/>
      <c r="F15" s="56" t="s">
        <v>267</v>
      </c>
      <c r="G15" s="56" t="s">
        <v>271</v>
      </c>
      <c r="H15" s="60">
        <v>5741</v>
      </c>
      <c r="I15" s="60">
        <v>6999</v>
      </c>
      <c r="J15" s="72" t="s">
        <v>372</v>
      </c>
    </row>
    <row r="16" spans="2:11" s="25" customFormat="1" ht="120" customHeight="1">
      <c r="B16" s="80"/>
      <c r="C16" s="80"/>
      <c r="D16" s="56" t="s">
        <v>326</v>
      </c>
      <c r="E16" s="56"/>
      <c r="F16" s="56" t="s">
        <v>267</v>
      </c>
      <c r="G16" s="56" t="s">
        <v>305</v>
      </c>
      <c r="H16" s="60">
        <v>7470</v>
      </c>
      <c r="I16" s="61">
        <v>8124.85</v>
      </c>
      <c r="J16" s="72"/>
    </row>
    <row r="17" spans="2:10" s="25" customFormat="1" ht="126">
      <c r="B17" s="62" t="s">
        <v>141</v>
      </c>
      <c r="C17" s="62" t="s">
        <v>142</v>
      </c>
      <c r="D17" s="56" t="s">
        <v>307</v>
      </c>
      <c r="E17" s="56"/>
      <c r="F17" s="56" t="s">
        <v>267</v>
      </c>
      <c r="G17" s="56" t="s">
        <v>271</v>
      </c>
      <c r="H17" s="60">
        <v>4</v>
      </c>
      <c r="I17" s="60">
        <v>12</v>
      </c>
      <c r="J17" s="72" t="s">
        <v>356</v>
      </c>
    </row>
    <row r="18" spans="2:10" s="25" customFormat="1" ht="141" customHeight="1">
      <c r="B18" s="62"/>
      <c r="C18" s="62"/>
      <c r="D18" s="56" t="s">
        <v>308</v>
      </c>
      <c r="E18" s="56"/>
      <c r="F18" s="56" t="s">
        <v>267</v>
      </c>
      <c r="G18" s="56" t="s">
        <v>309</v>
      </c>
      <c r="H18" s="61">
        <v>15260.64</v>
      </c>
      <c r="I18" s="61">
        <v>15300</v>
      </c>
      <c r="J18" s="72"/>
    </row>
    <row r="19" spans="2:10" s="25" customFormat="1" ht="220.5">
      <c r="B19" s="62"/>
      <c r="C19" s="62"/>
      <c r="D19" s="56" t="s">
        <v>310</v>
      </c>
      <c r="E19" s="56"/>
      <c r="F19" s="56" t="s">
        <v>267</v>
      </c>
      <c r="G19" s="56" t="s">
        <v>305</v>
      </c>
      <c r="H19" s="57">
        <v>1470</v>
      </c>
      <c r="I19" s="57">
        <v>1908</v>
      </c>
      <c r="J19" s="73" t="s">
        <v>357</v>
      </c>
    </row>
    <row r="20" spans="2:10" s="25" customFormat="1" ht="126">
      <c r="B20" s="80" t="s">
        <v>149</v>
      </c>
      <c r="C20" s="80" t="s">
        <v>150</v>
      </c>
      <c r="D20" s="56" t="s">
        <v>361</v>
      </c>
      <c r="E20" s="56"/>
      <c r="F20" s="56" t="s">
        <v>267</v>
      </c>
      <c r="G20" s="56" t="s">
        <v>312</v>
      </c>
      <c r="H20" s="57">
        <v>19.399999999999999</v>
      </c>
      <c r="I20" s="57">
        <v>19.8</v>
      </c>
      <c r="J20" s="72"/>
    </row>
    <row r="21" spans="2:10" s="25" customFormat="1" ht="94.5">
      <c r="B21" s="80"/>
      <c r="C21" s="80"/>
      <c r="D21" s="63" t="s">
        <v>362</v>
      </c>
      <c r="E21" s="56"/>
      <c r="F21" s="56" t="s">
        <v>267</v>
      </c>
      <c r="G21" s="56" t="s">
        <v>271</v>
      </c>
      <c r="H21" s="60">
        <v>1066</v>
      </c>
      <c r="I21" s="60">
        <v>1066</v>
      </c>
      <c r="J21" s="72"/>
    </row>
    <row r="22" spans="2:10" s="25" customFormat="1" ht="189">
      <c r="B22" s="80" t="s">
        <v>155</v>
      </c>
      <c r="C22" s="80" t="s">
        <v>156</v>
      </c>
      <c r="D22" s="56" t="s">
        <v>311</v>
      </c>
      <c r="E22" s="56"/>
      <c r="F22" s="56" t="s">
        <v>267</v>
      </c>
      <c r="G22" s="56" t="s">
        <v>271</v>
      </c>
      <c r="H22" s="60">
        <v>557</v>
      </c>
      <c r="I22" s="60">
        <v>637</v>
      </c>
      <c r="J22" s="72" t="s">
        <v>358</v>
      </c>
    </row>
    <row r="23" spans="2:10" s="25" customFormat="1" ht="262.5" customHeight="1">
      <c r="B23" s="80"/>
      <c r="C23" s="80"/>
      <c r="D23" s="56" t="s">
        <v>272</v>
      </c>
      <c r="E23" s="56"/>
      <c r="F23" s="56" t="s">
        <v>267</v>
      </c>
      <c r="G23" s="56" t="s">
        <v>273</v>
      </c>
      <c r="H23" s="57">
        <v>1000000</v>
      </c>
      <c r="I23" s="57">
        <v>1376400</v>
      </c>
      <c r="J23" s="73" t="s">
        <v>359</v>
      </c>
    </row>
    <row r="24" spans="2:10" s="25" customFormat="1" ht="149.25" customHeight="1">
      <c r="B24" s="80" t="s">
        <v>126</v>
      </c>
      <c r="C24" s="80" t="s">
        <v>127</v>
      </c>
      <c r="D24" s="56" t="s">
        <v>327</v>
      </c>
      <c r="E24" s="56"/>
      <c r="F24" s="56" t="s">
        <v>267</v>
      </c>
      <c r="G24" s="56" t="s">
        <v>274</v>
      </c>
      <c r="H24" s="58">
        <v>5.6680000000000001</v>
      </c>
      <c r="I24" s="58">
        <v>6.4729999999999999</v>
      </c>
      <c r="J24" s="72"/>
    </row>
    <row r="25" spans="2:10" s="25" customFormat="1" ht="189">
      <c r="B25" s="80"/>
      <c r="C25" s="80"/>
      <c r="D25" s="56" t="s">
        <v>313</v>
      </c>
      <c r="E25" s="56"/>
      <c r="F25" s="56" t="s">
        <v>267</v>
      </c>
      <c r="G25" s="56" t="s">
        <v>271</v>
      </c>
      <c r="H25" s="60">
        <v>123</v>
      </c>
      <c r="I25" s="60">
        <v>97</v>
      </c>
      <c r="J25" s="72" t="s">
        <v>329</v>
      </c>
    </row>
    <row r="26" spans="2:10" s="25" customFormat="1" ht="204.75">
      <c r="B26" s="80"/>
      <c r="C26" s="80"/>
      <c r="D26" s="56" t="s">
        <v>314</v>
      </c>
      <c r="E26" s="56"/>
      <c r="F26" s="56" t="s">
        <v>267</v>
      </c>
      <c r="G26" s="56" t="s">
        <v>271</v>
      </c>
      <c r="H26" s="60">
        <v>210</v>
      </c>
      <c r="I26" s="60">
        <v>207</v>
      </c>
      <c r="J26" s="72" t="s">
        <v>328</v>
      </c>
    </row>
    <row r="27" spans="2:10" s="25" customFormat="1" ht="78.75">
      <c r="B27" s="80"/>
      <c r="C27" s="80"/>
      <c r="D27" s="56" t="s">
        <v>315</v>
      </c>
      <c r="E27" s="56"/>
      <c r="F27" s="56" t="s">
        <v>267</v>
      </c>
      <c r="G27" s="56" t="s">
        <v>270</v>
      </c>
      <c r="H27" s="60">
        <v>4</v>
      </c>
      <c r="I27" s="58">
        <v>4.5410000000000004</v>
      </c>
      <c r="J27" s="72"/>
    </row>
    <row r="28" spans="2:10" s="25" customFormat="1" ht="222" customHeight="1">
      <c r="B28" s="80"/>
      <c r="C28" s="80"/>
      <c r="D28" s="56" t="s">
        <v>316</v>
      </c>
      <c r="E28" s="56"/>
      <c r="F28" s="56" t="s">
        <v>267</v>
      </c>
      <c r="G28" s="56" t="s">
        <v>271</v>
      </c>
      <c r="H28" s="60">
        <v>5</v>
      </c>
      <c r="I28" s="60">
        <v>3</v>
      </c>
      <c r="J28" s="72" t="s">
        <v>331</v>
      </c>
    </row>
    <row r="29" spans="2:10" s="25" customFormat="1" ht="141.75">
      <c r="B29" s="80"/>
      <c r="C29" s="80"/>
      <c r="D29" s="56" t="s">
        <v>317</v>
      </c>
      <c r="E29" s="56"/>
      <c r="F29" s="56" t="s">
        <v>267</v>
      </c>
      <c r="G29" s="56" t="s">
        <v>318</v>
      </c>
      <c r="H29" s="61">
        <v>0.01</v>
      </c>
      <c r="I29" s="61">
        <v>0.02</v>
      </c>
      <c r="J29" s="73" t="s">
        <v>367</v>
      </c>
    </row>
    <row r="30" spans="2:10" s="25" customFormat="1" ht="141.75">
      <c r="B30" s="80" t="s">
        <v>166</v>
      </c>
      <c r="C30" s="80" t="s">
        <v>167</v>
      </c>
      <c r="D30" s="56" t="s">
        <v>319</v>
      </c>
      <c r="E30" s="56"/>
      <c r="F30" s="56" t="s">
        <v>267</v>
      </c>
      <c r="G30" s="56" t="s">
        <v>275</v>
      </c>
      <c r="H30" s="58">
        <v>2.323</v>
      </c>
      <c r="I30" s="58">
        <v>2.36</v>
      </c>
      <c r="J30" s="72"/>
    </row>
    <row r="31" spans="2:10" s="25" customFormat="1" ht="110.25">
      <c r="B31" s="80"/>
      <c r="C31" s="80"/>
      <c r="D31" s="56" t="s">
        <v>343</v>
      </c>
      <c r="E31" s="56"/>
      <c r="F31" s="56" t="s">
        <v>267</v>
      </c>
      <c r="G31" s="56" t="s">
        <v>274</v>
      </c>
      <c r="H31" s="58">
        <v>0.42899999999999999</v>
      </c>
      <c r="I31" s="58">
        <v>0.433</v>
      </c>
      <c r="J31" s="72"/>
    </row>
    <row r="32" spans="2:10" s="25" customFormat="1" ht="157.5">
      <c r="B32" s="80"/>
      <c r="C32" s="80"/>
      <c r="D32" s="56" t="s">
        <v>320</v>
      </c>
      <c r="E32" s="56"/>
      <c r="F32" s="56" t="s">
        <v>267</v>
      </c>
      <c r="G32" s="56" t="s">
        <v>275</v>
      </c>
      <c r="H32" s="58">
        <v>3.5619999999999998</v>
      </c>
      <c r="I32" s="58">
        <v>4.0999999999999996</v>
      </c>
      <c r="J32" s="72" t="s">
        <v>330</v>
      </c>
    </row>
    <row r="33" spans="2:10" s="25" customFormat="1" ht="94.5">
      <c r="B33" s="80"/>
      <c r="C33" s="80"/>
      <c r="D33" s="56" t="s">
        <v>321</v>
      </c>
      <c r="E33" s="56"/>
      <c r="F33" s="56" t="s">
        <v>267</v>
      </c>
      <c r="G33" s="56" t="s">
        <v>275</v>
      </c>
      <c r="H33" s="58">
        <v>19.616</v>
      </c>
      <c r="I33" s="58">
        <v>19.974</v>
      </c>
      <c r="J33" s="72"/>
    </row>
    <row r="34" spans="2:10" s="25" customFormat="1" ht="142.5" customHeight="1">
      <c r="B34" s="80" t="s">
        <v>133</v>
      </c>
      <c r="C34" s="80" t="s">
        <v>134</v>
      </c>
      <c r="D34" s="56" t="s">
        <v>363</v>
      </c>
      <c r="E34" s="56"/>
      <c r="F34" s="56" t="s">
        <v>267</v>
      </c>
      <c r="G34" s="56" t="s">
        <v>270</v>
      </c>
      <c r="H34" s="57">
        <v>102</v>
      </c>
      <c r="I34" s="57">
        <v>94.4</v>
      </c>
      <c r="J34" s="73" t="s">
        <v>368</v>
      </c>
    </row>
    <row r="35" spans="2:10" s="25" customFormat="1" ht="141.75">
      <c r="B35" s="80"/>
      <c r="C35" s="80"/>
      <c r="D35" s="56" t="s">
        <v>364</v>
      </c>
      <c r="E35" s="56"/>
      <c r="F35" s="56" t="s">
        <v>276</v>
      </c>
      <c r="G35" s="56" t="s">
        <v>270</v>
      </c>
      <c r="H35" s="57">
        <v>6.5</v>
      </c>
      <c r="I35" s="57">
        <v>6.3</v>
      </c>
      <c r="J35" s="73"/>
    </row>
    <row r="36" spans="2:10" s="25" customFormat="1" ht="267.75" customHeight="1">
      <c r="B36" s="80"/>
      <c r="C36" s="80"/>
      <c r="D36" s="56" t="s">
        <v>322</v>
      </c>
      <c r="E36" s="56"/>
      <c r="F36" s="56" t="s">
        <v>267</v>
      </c>
      <c r="G36" s="56" t="s">
        <v>270</v>
      </c>
      <c r="H36" s="60">
        <v>40</v>
      </c>
      <c r="I36" s="65">
        <v>35.03</v>
      </c>
      <c r="J36" s="73" t="s">
        <v>334</v>
      </c>
    </row>
    <row r="37" spans="2:10" s="25" customFormat="1" ht="165.75" customHeight="1">
      <c r="B37" s="62" t="s">
        <v>135</v>
      </c>
      <c r="C37" s="62" t="s">
        <v>136</v>
      </c>
      <c r="D37" s="56" t="s">
        <v>365</v>
      </c>
      <c r="E37" s="56"/>
      <c r="F37" s="56" t="s">
        <v>267</v>
      </c>
      <c r="G37" s="56" t="s">
        <v>271</v>
      </c>
      <c r="H37" s="60">
        <v>5</v>
      </c>
      <c r="I37" s="60">
        <v>5</v>
      </c>
      <c r="J37" s="72"/>
    </row>
    <row r="38" spans="2:10" s="25" customFormat="1" ht="123" customHeight="1">
      <c r="B38" s="62" t="s">
        <v>168</v>
      </c>
      <c r="C38" s="62" t="s">
        <v>169</v>
      </c>
      <c r="D38" s="56" t="s">
        <v>323</v>
      </c>
      <c r="E38" s="56"/>
      <c r="F38" s="56" t="s">
        <v>267</v>
      </c>
      <c r="G38" s="56" t="s">
        <v>270</v>
      </c>
      <c r="H38" s="57">
        <v>100</v>
      </c>
      <c r="I38" s="57">
        <v>100</v>
      </c>
      <c r="J38" s="72"/>
    </row>
    <row r="39" spans="2:10" s="25" customFormat="1" ht="141.75">
      <c r="B39" s="62" t="s">
        <v>252</v>
      </c>
      <c r="C39" s="62" t="s">
        <v>253</v>
      </c>
      <c r="D39" s="56" t="s">
        <v>324</v>
      </c>
      <c r="E39" s="56"/>
      <c r="F39" s="56" t="s">
        <v>267</v>
      </c>
      <c r="G39" s="56" t="s">
        <v>271</v>
      </c>
      <c r="H39" s="60">
        <v>24</v>
      </c>
      <c r="I39" s="60">
        <v>25</v>
      </c>
      <c r="J39" s="72"/>
    </row>
    <row r="40" spans="2:10" s="25" customFormat="1" ht="122.25" customHeight="1">
      <c r="B40" s="62" t="s">
        <v>174</v>
      </c>
      <c r="C40" s="62" t="s">
        <v>175</v>
      </c>
      <c r="D40" s="56" t="s">
        <v>325</v>
      </c>
      <c r="E40" s="56"/>
      <c r="F40" s="56" t="s">
        <v>276</v>
      </c>
      <c r="G40" s="56" t="s">
        <v>270</v>
      </c>
      <c r="H40" s="57">
        <v>0</v>
      </c>
      <c r="I40" s="57">
        <v>0</v>
      </c>
      <c r="J40" s="72"/>
    </row>
    <row r="41" spans="2:10" s="25" customFormat="1" ht="131.25" customHeight="1">
      <c r="B41" s="62" t="s">
        <v>176</v>
      </c>
      <c r="C41" s="62" t="s">
        <v>301</v>
      </c>
      <c r="D41" s="56" t="s">
        <v>277</v>
      </c>
      <c r="E41" s="56"/>
      <c r="F41" s="56" t="s">
        <v>267</v>
      </c>
      <c r="G41" s="56" t="s">
        <v>270</v>
      </c>
      <c r="H41" s="57" t="s">
        <v>278</v>
      </c>
      <c r="I41" s="57">
        <v>98.8</v>
      </c>
      <c r="J41" s="72"/>
    </row>
    <row r="42" spans="2:10" s="25" customFormat="1">
      <c r="J42" s="38"/>
    </row>
    <row r="43" spans="2:10" s="25" customFormat="1">
      <c r="B43" s="28"/>
      <c r="J43" s="38"/>
    </row>
    <row r="44" spans="2:10" s="25" customFormat="1" ht="15.75">
      <c r="B44" s="78" t="s">
        <v>279</v>
      </c>
      <c r="C44" s="78"/>
      <c r="D44" s="78"/>
      <c r="E44" s="78"/>
      <c r="F44" s="78"/>
      <c r="G44" s="78"/>
      <c r="H44" s="78"/>
      <c r="I44" s="78"/>
      <c r="J44" s="78"/>
    </row>
    <row r="45" spans="2:10" s="25" customFormat="1" ht="47.25" customHeight="1">
      <c r="B45" s="78" t="s">
        <v>280</v>
      </c>
      <c r="C45" s="78"/>
      <c r="D45" s="78"/>
      <c r="E45" s="78"/>
      <c r="F45" s="78"/>
      <c r="G45" s="78"/>
      <c r="H45" s="78"/>
      <c r="I45" s="78"/>
      <c r="J45" s="78"/>
    </row>
    <row r="46" spans="2:10" s="25" customFormat="1" ht="47.25" customHeight="1">
      <c r="B46" s="78" t="s">
        <v>281</v>
      </c>
      <c r="C46" s="78"/>
      <c r="D46" s="78"/>
      <c r="E46" s="78"/>
      <c r="F46" s="78"/>
      <c r="G46" s="78"/>
      <c r="H46" s="78"/>
      <c r="I46" s="78"/>
      <c r="J46" s="78"/>
    </row>
  </sheetData>
  <mergeCells count="29">
    <mergeCell ref="H7:I7"/>
    <mergeCell ref="J7:J8"/>
    <mergeCell ref="B15:B16"/>
    <mergeCell ref="C15:C16"/>
    <mergeCell ref="B2:J2"/>
    <mergeCell ref="B3:J3"/>
    <mergeCell ref="B4:J4"/>
    <mergeCell ref="B5:J5"/>
    <mergeCell ref="B7:B8"/>
    <mergeCell ref="C7:C8"/>
    <mergeCell ref="D7:D8"/>
    <mergeCell ref="E7:E8"/>
    <mergeCell ref="F7:F8"/>
    <mergeCell ref="G7:G8"/>
    <mergeCell ref="B46:J46"/>
    <mergeCell ref="B10:B14"/>
    <mergeCell ref="C10:C14"/>
    <mergeCell ref="B30:B33"/>
    <mergeCell ref="C30:C33"/>
    <mergeCell ref="B34:B36"/>
    <mergeCell ref="C34:C36"/>
    <mergeCell ref="B44:J44"/>
    <mergeCell ref="B45:J45"/>
    <mergeCell ref="B20:B21"/>
    <mergeCell ref="C20:C21"/>
    <mergeCell ref="B22:B23"/>
    <mergeCell ref="C22:C23"/>
    <mergeCell ref="B24:B29"/>
    <mergeCell ref="C24:C29"/>
  </mergeCells>
  <pageMargins left="0.70866141732283472" right="0.70866141732283472" top="0.74803149606299213" bottom="0.74803149606299213" header="0.31496062992125984" footer="0.31496062992125984"/>
  <pageSetup paperSize="9" scale="76" fitToHeight="10" orientation="landscape" verticalDpi="0" r:id="rId1"/>
  <rowBreaks count="3" manualBreakCount="3">
    <brk id="13" max="9" man="1"/>
    <brk id="41" max="9" man="1"/>
    <brk id="43" max="9" man="1"/>
  </rowBreaks>
</worksheet>
</file>

<file path=xl/worksheets/sheet3.xml><?xml version="1.0" encoding="utf-8"?>
<worksheet xmlns="http://schemas.openxmlformats.org/spreadsheetml/2006/main" xmlns:r="http://schemas.openxmlformats.org/officeDocument/2006/relationships">
  <dimension ref="A1:V153"/>
  <sheetViews>
    <sheetView showGridLines="0" view="pageBreakPreview" zoomScale="90" zoomScaleNormal="90" zoomScaleSheetLayoutView="90" workbookViewId="0">
      <pane xSplit="6" ySplit="10" topLeftCell="P117" activePane="bottomRight" state="frozen"/>
      <selection pane="topRight" activeCell="G1" sqref="G1"/>
      <selection pane="bottomLeft" activeCell="A11" sqref="A11"/>
      <selection pane="bottomRight" activeCell="B6" sqref="B6:U123"/>
    </sheetView>
  </sheetViews>
  <sheetFormatPr defaultRowHeight="11.25"/>
  <cols>
    <col min="1" max="1" width="3.33203125" style="13" customWidth="1"/>
    <col min="2" max="2" width="20.5" style="13" customWidth="1"/>
    <col min="3" max="3" width="33.33203125" style="13" customWidth="1"/>
    <col min="4" max="4" width="74.83203125" style="13" customWidth="1"/>
    <col min="5" max="5" width="41.5" style="13" customWidth="1"/>
    <col min="6" max="6" width="35.1640625" style="13" customWidth="1"/>
    <col min="7" max="7" width="18.5" style="13" customWidth="1"/>
    <col min="8" max="8" width="18.6640625" style="13" customWidth="1"/>
    <col min="9" max="9" width="20.33203125" style="13" customWidth="1"/>
    <col min="10" max="10" width="18.6640625" style="13" customWidth="1"/>
    <col min="11" max="11" width="18.5" style="13" customWidth="1"/>
    <col min="12" max="12" width="20.33203125" style="13" customWidth="1"/>
    <col min="13" max="13" width="18.83203125" style="13" customWidth="1"/>
    <col min="14" max="14" width="18.6640625" style="13" customWidth="1"/>
    <col min="15" max="15" width="19.83203125" style="13" customWidth="1"/>
    <col min="16" max="16" width="18.83203125" style="13" customWidth="1"/>
    <col min="17" max="17" width="18.6640625" style="13" customWidth="1"/>
    <col min="18" max="18" width="18.83203125" style="13" customWidth="1"/>
    <col min="19" max="19" width="16.83203125" style="13" customWidth="1"/>
    <col min="20" max="20" width="18.6640625" style="13" customWidth="1"/>
    <col min="21" max="21" width="15.6640625" style="13" customWidth="1"/>
    <col min="22" max="16384" width="9.33203125" style="13"/>
  </cols>
  <sheetData>
    <row r="1" spans="1:21" ht="15.75">
      <c r="B1" s="88" t="s">
        <v>191</v>
      </c>
      <c r="C1" s="88"/>
      <c r="D1" s="88"/>
      <c r="E1" s="88"/>
      <c r="F1" s="88"/>
      <c r="G1" s="88"/>
      <c r="H1" s="88"/>
      <c r="I1" s="88"/>
      <c r="J1" s="88"/>
      <c r="K1" s="88"/>
      <c r="L1" s="88"/>
      <c r="M1" s="88"/>
      <c r="N1" s="88"/>
      <c r="O1" s="88"/>
      <c r="P1" s="88"/>
      <c r="Q1" s="88"/>
      <c r="R1" s="88"/>
      <c r="S1" s="88"/>
      <c r="T1" s="88"/>
      <c r="U1" s="88"/>
    </row>
    <row r="2" spans="1:21" ht="15.75">
      <c r="B2" s="88" t="s">
        <v>192</v>
      </c>
      <c r="C2" s="88"/>
      <c r="D2" s="88"/>
      <c r="E2" s="88"/>
      <c r="F2" s="88"/>
      <c r="G2" s="88"/>
      <c r="H2" s="88"/>
      <c r="I2" s="88"/>
      <c r="J2" s="88"/>
      <c r="K2" s="88"/>
      <c r="L2" s="88"/>
      <c r="M2" s="88"/>
      <c r="N2" s="88"/>
      <c r="O2" s="88"/>
      <c r="P2" s="88"/>
      <c r="Q2" s="88"/>
      <c r="R2" s="88"/>
      <c r="S2" s="88"/>
      <c r="T2" s="88"/>
      <c r="U2" s="88"/>
    </row>
    <row r="3" spans="1:21" ht="15.75">
      <c r="B3" s="88" t="str">
        <f>CHAR(34)&amp;$C$11&amp;CHAR(34)</f>
        <v>"Развитие предпринимательства и торговли"</v>
      </c>
      <c r="C3" s="88"/>
      <c r="D3" s="88"/>
      <c r="E3" s="88"/>
      <c r="F3" s="88"/>
      <c r="G3" s="88"/>
      <c r="H3" s="88"/>
      <c r="I3" s="88"/>
      <c r="J3" s="88"/>
      <c r="K3" s="88"/>
      <c r="L3" s="88"/>
      <c r="M3" s="88"/>
      <c r="N3" s="88"/>
      <c r="O3" s="88"/>
      <c r="P3" s="88"/>
      <c r="Q3" s="88"/>
      <c r="R3" s="88"/>
      <c r="S3" s="88"/>
      <c r="T3" s="88"/>
      <c r="U3" s="88"/>
    </row>
    <row r="4" spans="1:21" ht="15.75">
      <c r="B4" s="88" t="s">
        <v>231</v>
      </c>
      <c r="C4" s="88"/>
      <c r="D4" s="88"/>
      <c r="E4" s="88"/>
      <c r="F4" s="88"/>
      <c r="G4" s="88"/>
      <c r="H4" s="88"/>
      <c r="I4" s="88"/>
      <c r="J4" s="88"/>
      <c r="K4" s="88"/>
      <c r="L4" s="88"/>
      <c r="M4" s="88"/>
      <c r="N4" s="88"/>
      <c r="O4" s="88"/>
      <c r="P4" s="88"/>
      <c r="Q4" s="88"/>
      <c r="R4" s="88"/>
      <c r="S4" s="88"/>
      <c r="T4" s="88"/>
      <c r="U4" s="88"/>
    </row>
    <row r="5" spans="1:21" ht="12.75">
      <c r="B5" s="42"/>
      <c r="C5" s="42"/>
      <c r="D5" s="42"/>
      <c r="E5" s="42"/>
      <c r="F5" s="42"/>
      <c r="G5" s="42"/>
      <c r="H5" s="42"/>
      <c r="I5" s="42"/>
      <c r="J5" s="42"/>
      <c r="K5" s="42"/>
      <c r="L5" s="42"/>
      <c r="M5" s="42"/>
      <c r="N5" s="42"/>
      <c r="O5" s="42"/>
      <c r="P5" s="42"/>
      <c r="Q5" s="42"/>
      <c r="R5" s="42"/>
      <c r="S5" s="42"/>
      <c r="T5" s="42"/>
      <c r="U5" s="42"/>
    </row>
    <row r="6" spans="1:21" ht="31.5">
      <c r="B6" s="46"/>
      <c r="C6" s="46" t="s">
        <v>193</v>
      </c>
      <c r="D6" s="18" t="s">
        <v>194</v>
      </c>
      <c r="E6" s="46" t="s">
        <v>195</v>
      </c>
      <c r="F6" s="46" t="s">
        <v>196</v>
      </c>
      <c r="G6" s="86" t="s">
        <v>181</v>
      </c>
      <c r="H6" s="86"/>
      <c r="I6" s="86"/>
      <c r="J6" s="86"/>
      <c r="K6" s="86"/>
      <c r="L6" s="86"/>
      <c r="M6" s="86"/>
      <c r="N6" s="86"/>
      <c r="O6" s="86"/>
      <c r="P6" s="86"/>
      <c r="Q6" s="86"/>
      <c r="R6" s="86"/>
      <c r="S6" s="86" t="s">
        <v>197</v>
      </c>
      <c r="T6" s="86"/>
      <c r="U6" s="86"/>
    </row>
    <row r="7" spans="1:21" ht="60" customHeight="1">
      <c r="B7" s="47" t="s">
        <v>3</v>
      </c>
      <c r="C7" s="18" t="s">
        <v>198</v>
      </c>
      <c r="D7" s="18" t="s">
        <v>199</v>
      </c>
      <c r="E7" s="18" t="s">
        <v>200</v>
      </c>
      <c r="F7" s="18" t="s">
        <v>201</v>
      </c>
      <c r="G7" s="86" t="s">
        <v>182</v>
      </c>
      <c r="H7" s="86"/>
      <c r="I7" s="86"/>
      <c r="J7" s="86" t="s">
        <v>183</v>
      </c>
      <c r="K7" s="86"/>
      <c r="L7" s="86"/>
      <c r="M7" s="86" t="s">
        <v>184</v>
      </c>
      <c r="N7" s="86"/>
      <c r="O7" s="86"/>
      <c r="P7" s="86" t="s">
        <v>185</v>
      </c>
      <c r="Q7" s="86"/>
      <c r="R7" s="86"/>
      <c r="S7" s="86"/>
      <c r="T7" s="86"/>
      <c r="U7" s="86"/>
    </row>
    <row r="8" spans="1:21" ht="17.25" customHeight="1">
      <c r="B8" s="19"/>
      <c r="C8" s="19"/>
      <c r="D8" s="18" t="s">
        <v>202</v>
      </c>
      <c r="E8" s="20" t="s">
        <v>203</v>
      </c>
      <c r="F8" s="20" t="s">
        <v>204</v>
      </c>
      <c r="G8" s="86" t="s">
        <v>121</v>
      </c>
      <c r="H8" s="87" t="s">
        <v>187</v>
      </c>
      <c r="I8" s="87"/>
      <c r="J8" s="86" t="s">
        <v>121</v>
      </c>
      <c r="K8" s="86" t="s">
        <v>187</v>
      </c>
      <c r="L8" s="86"/>
      <c r="M8" s="86" t="s">
        <v>121</v>
      </c>
      <c r="N8" s="86" t="s">
        <v>187</v>
      </c>
      <c r="O8" s="86"/>
      <c r="P8" s="86" t="s">
        <v>121</v>
      </c>
      <c r="Q8" s="86" t="s">
        <v>187</v>
      </c>
      <c r="R8" s="86"/>
      <c r="S8" s="86" t="s">
        <v>121</v>
      </c>
      <c r="T8" s="86" t="s">
        <v>187</v>
      </c>
      <c r="U8" s="86"/>
    </row>
    <row r="9" spans="1:21" ht="33" customHeight="1">
      <c r="B9" s="47"/>
      <c r="C9" s="19"/>
      <c r="D9" s="18" t="s">
        <v>205</v>
      </c>
      <c r="E9" s="19"/>
      <c r="F9" s="19"/>
      <c r="G9" s="86"/>
      <c r="H9" s="46" t="s">
        <v>122</v>
      </c>
      <c r="I9" s="46" t="s">
        <v>123</v>
      </c>
      <c r="J9" s="86"/>
      <c r="K9" s="46" t="s">
        <v>122</v>
      </c>
      <c r="L9" s="46" t="s">
        <v>123</v>
      </c>
      <c r="M9" s="86"/>
      <c r="N9" s="46" t="s">
        <v>122</v>
      </c>
      <c r="O9" s="46" t="s">
        <v>123</v>
      </c>
      <c r="P9" s="86"/>
      <c r="Q9" s="46" t="s">
        <v>122</v>
      </c>
      <c r="R9" s="46" t="s">
        <v>123</v>
      </c>
      <c r="S9" s="86"/>
      <c r="T9" s="46" t="s">
        <v>122</v>
      </c>
      <c r="U9" s="46" t="s">
        <v>123</v>
      </c>
    </row>
    <row r="10" spans="1:21" ht="17.25" customHeight="1">
      <c r="B10" s="47" t="s">
        <v>45</v>
      </c>
      <c r="C10" s="47" t="s">
        <v>46</v>
      </c>
      <c r="D10" s="47" t="s">
        <v>47</v>
      </c>
      <c r="E10" s="47" t="s">
        <v>48</v>
      </c>
      <c r="F10" s="47" t="s">
        <v>49</v>
      </c>
      <c r="G10" s="47" t="s">
        <v>50</v>
      </c>
      <c r="H10" s="47" t="s">
        <v>51</v>
      </c>
      <c r="I10" s="47" t="s">
        <v>52</v>
      </c>
      <c r="J10" s="47" t="s">
        <v>53</v>
      </c>
      <c r="K10" s="47" t="s">
        <v>54</v>
      </c>
      <c r="L10" s="47" t="s">
        <v>55</v>
      </c>
      <c r="M10" s="47" t="s">
        <v>56</v>
      </c>
      <c r="N10" s="47" t="s">
        <v>57</v>
      </c>
      <c r="O10" s="47" t="s">
        <v>58</v>
      </c>
      <c r="P10" s="47" t="s">
        <v>59</v>
      </c>
      <c r="Q10" s="47" t="s">
        <v>60</v>
      </c>
      <c r="R10" s="47" t="s">
        <v>61</v>
      </c>
      <c r="S10" s="47" t="s">
        <v>62</v>
      </c>
      <c r="T10" s="47" t="s">
        <v>63</v>
      </c>
      <c r="U10" s="47" t="s">
        <v>64</v>
      </c>
    </row>
    <row r="11" spans="1:21" ht="18.75" customHeight="1">
      <c r="A11" s="21"/>
      <c r="B11" s="84" t="s">
        <v>119</v>
      </c>
      <c r="C11" s="84" t="s">
        <v>120</v>
      </c>
      <c r="D11" s="84" t="s">
        <v>354</v>
      </c>
      <c r="E11" s="44" t="s">
        <v>206</v>
      </c>
      <c r="F11" s="44"/>
      <c r="G11" s="14">
        <f t="shared" ref="G11" si="0">G12</f>
        <v>490152.29999999993</v>
      </c>
      <c r="H11" s="14">
        <f t="shared" ref="H11" si="1">H12</f>
        <v>380448.70000000007</v>
      </c>
      <c r="I11" s="14">
        <f t="shared" ref="I11" si="2">I12</f>
        <v>109703.59999999999</v>
      </c>
      <c r="J11" s="14">
        <f t="shared" ref="J11:L11" si="3">J12</f>
        <v>491261.2</v>
      </c>
      <c r="K11" s="14">
        <f t="shared" si="3"/>
        <v>380448.70000000007</v>
      </c>
      <c r="L11" s="14">
        <f t="shared" si="3"/>
        <v>110812.5</v>
      </c>
      <c r="M11" s="14">
        <f>M12</f>
        <v>491261.2</v>
      </c>
      <c r="N11" s="14">
        <f t="shared" ref="N11:R11" si="4">N12</f>
        <v>380448.70000000007</v>
      </c>
      <c r="O11" s="14">
        <f t="shared" si="4"/>
        <v>110812.5</v>
      </c>
      <c r="P11" s="14">
        <f t="shared" si="4"/>
        <v>485169.27000000008</v>
      </c>
      <c r="Q11" s="14">
        <f t="shared" si="4"/>
        <v>376193.73000000004</v>
      </c>
      <c r="R11" s="14">
        <f t="shared" si="4"/>
        <v>108975.54</v>
      </c>
      <c r="S11" s="14">
        <f t="shared" ref="S11:S75" si="5">P11/M11*100</f>
        <v>98.759940740282374</v>
      </c>
      <c r="T11" s="14">
        <f t="shared" ref="T11:T75" si="6">Q11/N11*100</f>
        <v>98.881591657429752</v>
      </c>
      <c r="U11" s="14">
        <f t="shared" ref="U11:U75" si="7">R11/O11*100</f>
        <v>98.342280879864632</v>
      </c>
    </row>
    <row r="12" spans="1:21" ht="47.25">
      <c r="B12" s="84"/>
      <c r="C12" s="84"/>
      <c r="D12" s="84"/>
      <c r="E12" s="44" t="s">
        <v>207</v>
      </c>
      <c r="F12" s="44"/>
      <c r="G12" s="14">
        <f t="shared" ref="G12" si="8">SUM(G13:G28)</f>
        <v>490152.29999999993</v>
      </c>
      <c r="H12" s="14">
        <f t="shared" ref="H12" si="9">SUM(H13:H28)</f>
        <v>380448.70000000007</v>
      </c>
      <c r="I12" s="14">
        <f t="shared" ref="I12" si="10">SUM(I13:I28)</f>
        <v>109703.59999999999</v>
      </c>
      <c r="J12" s="14">
        <f t="shared" ref="J12:L12" si="11">SUM(J13:J28)</f>
        <v>491261.2</v>
      </c>
      <c r="K12" s="14">
        <f t="shared" si="11"/>
        <v>380448.70000000007</v>
      </c>
      <c r="L12" s="14">
        <f t="shared" si="11"/>
        <v>110812.5</v>
      </c>
      <c r="M12" s="14">
        <f>SUM(M13:M28)</f>
        <v>491261.2</v>
      </c>
      <c r="N12" s="14">
        <f t="shared" ref="N12:Q12" si="12">SUM(N13:N28)</f>
        <v>380448.70000000007</v>
      </c>
      <c r="O12" s="14">
        <f t="shared" si="12"/>
        <v>110812.5</v>
      </c>
      <c r="P12" s="14">
        <f t="shared" si="12"/>
        <v>485169.27000000008</v>
      </c>
      <c r="Q12" s="14">
        <f t="shared" si="12"/>
        <v>376193.73000000004</v>
      </c>
      <c r="R12" s="14">
        <f>SUM(R13:R28)</f>
        <v>108975.54</v>
      </c>
      <c r="S12" s="14">
        <f t="shared" si="5"/>
        <v>98.759940740282374</v>
      </c>
      <c r="T12" s="14">
        <f t="shared" si="6"/>
        <v>98.881591657429752</v>
      </c>
      <c r="U12" s="14">
        <f t="shared" si="7"/>
        <v>98.342280879864632</v>
      </c>
    </row>
    <row r="13" spans="1:21" ht="15.75">
      <c r="B13" s="84"/>
      <c r="C13" s="84"/>
      <c r="D13" s="84"/>
      <c r="E13" s="44" t="s">
        <v>130</v>
      </c>
      <c r="F13" s="44" t="s">
        <v>208</v>
      </c>
      <c r="G13" s="14">
        <f t="shared" ref="G13:I13" si="13">G31</f>
        <v>3000</v>
      </c>
      <c r="H13" s="14">
        <f t="shared" si="13"/>
        <v>0</v>
      </c>
      <c r="I13" s="14">
        <f t="shared" si="13"/>
        <v>3000</v>
      </c>
      <c r="J13" s="14">
        <f t="shared" ref="J13:L13" si="14">J31</f>
        <v>3000</v>
      </c>
      <c r="K13" s="14">
        <f t="shared" si="14"/>
        <v>0</v>
      </c>
      <c r="L13" s="14">
        <f t="shared" si="14"/>
        <v>3000</v>
      </c>
      <c r="M13" s="14">
        <f>M31</f>
        <v>3000</v>
      </c>
      <c r="N13" s="14">
        <f t="shared" ref="N13:R13" si="15">N31</f>
        <v>0</v>
      </c>
      <c r="O13" s="14">
        <f t="shared" si="15"/>
        <v>3000</v>
      </c>
      <c r="P13" s="14">
        <f t="shared" si="15"/>
        <v>3000</v>
      </c>
      <c r="Q13" s="14">
        <f t="shared" si="15"/>
        <v>0</v>
      </c>
      <c r="R13" s="14">
        <f t="shared" si="15"/>
        <v>3000</v>
      </c>
      <c r="S13" s="14">
        <f t="shared" si="5"/>
        <v>100</v>
      </c>
      <c r="T13" s="14"/>
      <c r="U13" s="14">
        <f t="shared" si="7"/>
        <v>100</v>
      </c>
    </row>
    <row r="14" spans="1:21" ht="15.75">
      <c r="B14" s="84"/>
      <c r="C14" s="84"/>
      <c r="D14" s="84"/>
      <c r="E14" s="44" t="s">
        <v>130</v>
      </c>
      <c r="F14" s="44" t="s">
        <v>209</v>
      </c>
      <c r="G14" s="14">
        <f t="shared" ref="G14:I14" si="16">G32</f>
        <v>19335.2</v>
      </c>
      <c r="H14" s="14">
        <f t="shared" si="16"/>
        <v>16434.900000000001</v>
      </c>
      <c r="I14" s="14">
        <f t="shared" si="16"/>
        <v>2900.3</v>
      </c>
      <c r="J14" s="14">
        <f t="shared" ref="J14:L14" si="17">J32</f>
        <v>19335.18</v>
      </c>
      <c r="K14" s="14">
        <f t="shared" si="17"/>
        <v>16434.900000000001</v>
      </c>
      <c r="L14" s="14">
        <f t="shared" si="17"/>
        <v>2900.2799999999997</v>
      </c>
      <c r="M14" s="14">
        <f t="shared" ref="M14:R22" si="18">M32</f>
        <v>19335.18</v>
      </c>
      <c r="N14" s="14">
        <f t="shared" si="18"/>
        <v>16434.900000000001</v>
      </c>
      <c r="O14" s="14">
        <f t="shared" si="18"/>
        <v>2900.2799999999997</v>
      </c>
      <c r="P14" s="14">
        <f t="shared" si="18"/>
        <v>19335.18</v>
      </c>
      <c r="Q14" s="14">
        <f t="shared" si="18"/>
        <v>16434.900000000001</v>
      </c>
      <c r="R14" s="14">
        <f t="shared" si="18"/>
        <v>2900.2799999999997</v>
      </c>
      <c r="S14" s="14">
        <f t="shared" si="5"/>
        <v>100</v>
      </c>
      <c r="T14" s="14">
        <f t="shared" si="6"/>
        <v>100</v>
      </c>
      <c r="U14" s="14">
        <f t="shared" si="7"/>
        <v>100</v>
      </c>
    </row>
    <row r="15" spans="1:21" ht="15.75">
      <c r="B15" s="84"/>
      <c r="C15" s="84"/>
      <c r="D15" s="84"/>
      <c r="E15" s="44" t="s">
        <v>130</v>
      </c>
      <c r="F15" s="44" t="s">
        <v>210</v>
      </c>
      <c r="G15" s="14">
        <f>G33</f>
        <v>943</v>
      </c>
      <c r="H15" s="14">
        <f t="shared" ref="H15:I15" si="19">H33</f>
        <v>0</v>
      </c>
      <c r="I15" s="14">
        <f t="shared" si="19"/>
        <v>943</v>
      </c>
      <c r="J15" s="14">
        <f t="shared" ref="J15:L15" si="20">J33</f>
        <v>943</v>
      </c>
      <c r="K15" s="14">
        <f t="shared" si="20"/>
        <v>0</v>
      </c>
      <c r="L15" s="14">
        <f t="shared" si="20"/>
        <v>943</v>
      </c>
      <c r="M15" s="14">
        <f t="shared" si="18"/>
        <v>943</v>
      </c>
      <c r="N15" s="14">
        <f t="shared" si="18"/>
        <v>0</v>
      </c>
      <c r="O15" s="14">
        <f t="shared" si="18"/>
        <v>943</v>
      </c>
      <c r="P15" s="14">
        <f t="shared" si="18"/>
        <v>649.19000000000005</v>
      </c>
      <c r="Q15" s="14">
        <f t="shared" si="18"/>
        <v>0</v>
      </c>
      <c r="R15" s="14">
        <f t="shared" si="18"/>
        <v>649.19000000000005</v>
      </c>
      <c r="S15" s="14">
        <f t="shared" si="5"/>
        <v>68.843054082714744</v>
      </c>
      <c r="T15" s="14"/>
      <c r="U15" s="14">
        <f t="shared" si="7"/>
        <v>68.843054082714744</v>
      </c>
    </row>
    <row r="16" spans="1:21" ht="15.75">
      <c r="B16" s="84"/>
      <c r="C16" s="84"/>
      <c r="D16" s="84"/>
      <c r="E16" s="44" t="s">
        <v>130</v>
      </c>
      <c r="F16" s="44" t="s">
        <v>211</v>
      </c>
      <c r="G16" s="14">
        <f t="shared" ref="G16:I16" si="21">G34</f>
        <v>11160</v>
      </c>
      <c r="H16" s="14">
        <f t="shared" si="21"/>
        <v>10936.8</v>
      </c>
      <c r="I16" s="14">
        <f t="shared" si="21"/>
        <v>223.2</v>
      </c>
      <c r="J16" s="14">
        <f t="shared" ref="J16:L16" si="22">J34</f>
        <v>11160</v>
      </c>
      <c r="K16" s="14">
        <f t="shared" si="22"/>
        <v>10936.8</v>
      </c>
      <c r="L16" s="14">
        <f t="shared" si="22"/>
        <v>223.2</v>
      </c>
      <c r="M16" s="14">
        <f t="shared" si="18"/>
        <v>11160</v>
      </c>
      <c r="N16" s="14">
        <f t="shared" si="18"/>
        <v>10936.8</v>
      </c>
      <c r="O16" s="14">
        <f t="shared" si="18"/>
        <v>223.2</v>
      </c>
      <c r="P16" s="14">
        <f t="shared" si="18"/>
        <v>11160</v>
      </c>
      <c r="Q16" s="14">
        <f t="shared" si="18"/>
        <v>10936.8</v>
      </c>
      <c r="R16" s="14">
        <f t="shared" si="18"/>
        <v>223.2</v>
      </c>
      <c r="S16" s="14">
        <f t="shared" si="5"/>
        <v>100</v>
      </c>
      <c r="T16" s="14">
        <f t="shared" si="6"/>
        <v>100</v>
      </c>
      <c r="U16" s="14">
        <f t="shared" si="7"/>
        <v>100</v>
      </c>
    </row>
    <row r="17" spans="2:21" ht="15.75">
      <c r="B17" s="84"/>
      <c r="C17" s="84"/>
      <c r="D17" s="84"/>
      <c r="E17" s="44" t="s">
        <v>130</v>
      </c>
      <c r="F17" s="44" t="s">
        <v>212</v>
      </c>
      <c r="G17" s="14">
        <f t="shared" ref="G17:I17" si="23">G35</f>
        <v>162391</v>
      </c>
      <c r="H17" s="14">
        <f t="shared" si="23"/>
        <v>159143.20000000001</v>
      </c>
      <c r="I17" s="14">
        <f t="shared" si="23"/>
        <v>3247.8</v>
      </c>
      <c r="J17" s="14">
        <f t="shared" ref="J17:L17" si="24">J35</f>
        <v>162391.02000000002</v>
      </c>
      <c r="K17" s="14">
        <f t="shared" si="24"/>
        <v>159143.20000000001</v>
      </c>
      <c r="L17" s="14">
        <f t="shared" si="24"/>
        <v>3247.82</v>
      </c>
      <c r="M17" s="14">
        <f t="shared" si="18"/>
        <v>162391.02000000002</v>
      </c>
      <c r="N17" s="14">
        <f t="shared" si="18"/>
        <v>159143.20000000001</v>
      </c>
      <c r="O17" s="14">
        <f t="shared" si="18"/>
        <v>3247.82</v>
      </c>
      <c r="P17" s="14">
        <f t="shared" si="18"/>
        <v>162391.02000000002</v>
      </c>
      <c r="Q17" s="14">
        <f t="shared" si="18"/>
        <v>159143.20000000001</v>
      </c>
      <c r="R17" s="14">
        <f t="shared" si="18"/>
        <v>3247.82</v>
      </c>
      <c r="S17" s="14">
        <f t="shared" si="5"/>
        <v>100</v>
      </c>
      <c r="T17" s="14">
        <f t="shared" si="6"/>
        <v>100</v>
      </c>
      <c r="U17" s="14">
        <f t="shared" si="7"/>
        <v>100</v>
      </c>
    </row>
    <row r="18" spans="2:21" ht="15.75">
      <c r="B18" s="84"/>
      <c r="C18" s="84"/>
      <c r="D18" s="84"/>
      <c r="E18" s="44" t="s">
        <v>130</v>
      </c>
      <c r="F18" s="44" t="s">
        <v>132</v>
      </c>
      <c r="G18" s="14">
        <f t="shared" ref="G18:I18" si="25">G36</f>
        <v>8537.4</v>
      </c>
      <c r="H18" s="14">
        <f t="shared" si="25"/>
        <v>8366.6</v>
      </c>
      <c r="I18" s="14">
        <f t="shared" si="25"/>
        <v>170.8</v>
      </c>
      <c r="J18" s="14">
        <f t="shared" ref="J18:L18" si="26">J36</f>
        <v>8537.4</v>
      </c>
      <c r="K18" s="14">
        <f t="shared" si="26"/>
        <v>8366.6</v>
      </c>
      <c r="L18" s="14">
        <f t="shared" si="26"/>
        <v>170.8</v>
      </c>
      <c r="M18" s="14">
        <f t="shared" si="18"/>
        <v>8537.4</v>
      </c>
      <c r="N18" s="14">
        <f t="shared" si="18"/>
        <v>8366.6</v>
      </c>
      <c r="O18" s="14">
        <f t="shared" si="18"/>
        <v>170.8</v>
      </c>
      <c r="P18" s="14">
        <f t="shared" si="18"/>
        <v>4195.6000000000004</v>
      </c>
      <c r="Q18" s="14">
        <f t="shared" si="18"/>
        <v>4111.68</v>
      </c>
      <c r="R18" s="14">
        <f t="shared" si="18"/>
        <v>83.92</v>
      </c>
      <c r="S18" s="14">
        <f t="shared" si="5"/>
        <v>49.143767423337323</v>
      </c>
      <c r="T18" s="14">
        <f t="shared" si="6"/>
        <v>49.14397724284656</v>
      </c>
      <c r="U18" s="14">
        <f t="shared" si="7"/>
        <v>49.133489461358309</v>
      </c>
    </row>
    <row r="19" spans="2:21" ht="15.75">
      <c r="B19" s="84"/>
      <c r="C19" s="84"/>
      <c r="D19" s="84"/>
      <c r="E19" s="44" t="s">
        <v>130</v>
      </c>
      <c r="F19" s="44" t="s">
        <v>213</v>
      </c>
      <c r="G19" s="14">
        <f t="shared" ref="G19:I19" si="27">G37</f>
        <v>166065.59999999998</v>
      </c>
      <c r="H19" s="14">
        <f t="shared" si="27"/>
        <v>162744.20000000001</v>
      </c>
      <c r="I19" s="14">
        <f t="shared" si="27"/>
        <v>3321.4</v>
      </c>
      <c r="J19" s="14">
        <f t="shared" ref="J19:L19" si="28">J37</f>
        <v>166065.65</v>
      </c>
      <c r="K19" s="14">
        <f t="shared" si="28"/>
        <v>162744.20000000001</v>
      </c>
      <c r="L19" s="14">
        <f t="shared" si="28"/>
        <v>3321.45</v>
      </c>
      <c r="M19" s="14">
        <f t="shared" si="18"/>
        <v>166065.65</v>
      </c>
      <c r="N19" s="14">
        <f t="shared" si="18"/>
        <v>162744.20000000001</v>
      </c>
      <c r="O19" s="14">
        <f t="shared" si="18"/>
        <v>3321.45</v>
      </c>
      <c r="P19" s="14">
        <f t="shared" si="18"/>
        <v>166065.60000000001</v>
      </c>
      <c r="Q19" s="14">
        <f t="shared" si="18"/>
        <v>162744.15000000002</v>
      </c>
      <c r="R19" s="14">
        <f t="shared" si="18"/>
        <v>3321.45</v>
      </c>
      <c r="S19" s="14">
        <f t="shared" si="5"/>
        <v>99.999969891425479</v>
      </c>
      <c r="T19" s="14">
        <f t="shared" si="6"/>
        <v>99.999969276938899</v>
      </c>
      <c r="U19" s="14">
        <f t="shared" si="7"/>
        <v>100</v>
      </c>
    </row>
    <row r="20" spans="2:21" ht="15.75">
      <c r="B20" s="84"/>
      <c r="C20" s="84"/>
      <c r="D20" s="84"/>
      <c r="E20" s="44" t="s">
        <v>130</v>
      </c>
      <c r="F20" s="44" t="s">
        <v>214</v>
      </c>
      <c r="G20" s="14">
        <f t="shared" ref="G20:I20" si="29">G38</f>
        <v>24996.3</v>
      </c>
      <c r="H20" s="14">
        <f t="shared" si="29"/>
        <v>0</v>
      </c>
      <c r="I20" s="14">
        <f t="shared" si="29"/>
        <v>24996.3</v>
      </c>
      <c r="J20" s="14">
        <f t="shared" ref="J20:L20" si="30">J38</f>
        <v>24996.25</v>
      </c>
      <c r="K20" s="14">
        <f t="shared" si="30"/>
        <v>0</v>
      </c>
      <c r="L20" s="14">
        <f t="shared" si="30"/>
        <v>24996.25</v>
      </c>
      <c r="M20" s="14">
        <f t="shared" si="18"/>
        <v>24996.25</v>
      </c>
      <c r="N20" s="14">
        <f t="shared" si="18"/>
        <v>0</v>
      </c>
      <c r="O20" s="14">
        <f t="shared" si="18"/>
        <v>24996.25</v>
      </c>
      <c r="P20" s="14">
        <f t="shared" si="18"/>
        <v>24996.25</v>
      </c>
      <c r="Q20" s="14">
        <f t="shared" si="18"/>
        <v>0</v>
      </c>
      <c r="R20" s="14">
        <f t="shared" si="18"/>
        <v>24996.25</v>
      </c>
      <c r="S20" s="14">
        <f t="shared" si="5"/>
        <v>100</v>
      </c>
      <c r="T20" s="14"/>
      <c r="U20" s="14">
        <f t="shared" si="7"/>
        <v>100</v>
      </c>
    </row>
    <row r="21" spans="2:21" ht="15.75">
      <c r="B21" s="84"/>
      <c r="C21" s="84"/>
      <c r="D21" s="84"/>
      <c r="E21" s="44" t="s">
        <v>130</v>
      </c>
      <c r="F21" s="44" t="s">
        <v>215</v>
      </c>
      <c r="G21" s="14">
        <f t="shared" ref="G21:I21" si="31">G39</f>
        <v>27000</v>
      </c>
      <c r="H21" s="14">
        <f t="shared" si="31"/>
        <v>0</v>
      </c>
      <c r="I21" s="14">
        <f t="shared" si="31"/>
        <v>27000</v>
      </c>
      <c r="J21" s="14">
        <f t="shared" ref="J21:L21" si="32">J39</f>
        <v>27000</v>
      </c>
      <c r="K21" s="14">
        <f t="shared" si="32"/>
        <v>0</v>
      </c>
      <c r="L21" s="14">
        <f t="shared" si="32"/>
        <v>27000</v>
      </c>
      <c r="M21" s="14">
        <f t="shared" si="18"/>
        <v>27000</v>
      </c>
      <c r="N21" s="14">
        <f t="shared" si="18"/>
        <v>0</v>
      </c>
      <c r="O21" s="14">
        <f t="shared" si="18"/>
        <v>27000</v>
      </c>
      <c r="P21" s="14">
        <f t="shared" si="18"/>
        <v>27000</v>
      </c>
      <c r="Q21" s="14">
        <f t="shared" si="18"/>
        <v>0</v>
      </c>
      <c r="R21" s="14">
        <f t="shared" si="18"/>
        <v>27000</v>
      </c>
      <c r="S21" s="14">
        <f t="shared" si="5"/>
        <v>100</v>
      </c>
      <c r="T21" s="14"/>
      <c r="U21" s="14">
        <f t="shared" si="7"/>
        <v>100</v>
      </c>
    </row>
    <row r="22" spans="2:21" ht="15.75">
      <c r="B22" s="84"/>
      <c r="C22" s="84"/>
      <c r="D22" s="84"/>
      <c r="E22" s="44" t="s">
        <v>130</v>
      </c>
      <c r="F22" s="44" t="s">
        <v>216</v>
      </c>
      <c r="G22" s="14">
        <f t="shared" ref="G22:I22" si="33">G40</f>
        <v>23288.799999999999</v>
      </c>
      <c r="H22" s="14">
        <f t="shared" si="33"/>
        <v>22823</v>
      </c>
      <c r="I22" s="14">
        <f t="shared" si="33"/>
        <v>465.8</v>
      </c>
      <c r="J22" s="14">
        <f t="shared" ref="J22:L22" si="34">J40</f>
        <v>23288.799999999999</v>
      </c>
      <c r="K22" s="14">
        <f t="shared" si="34"/>
        <v>22823</v>
      </c>
      <c r="L22" s="14">
        <f t="shared" si="34"/>
        <v>465.8</v>
      </c>
      <c r="M22" s="14">
        <f t="shared" si="18"/>
        <v>23288.799999999999</v>
      </c>
      <c r="N22" s="14">
        <f t="shared" si="18"/>
        <v>22823</v>
      </c>
      <c r="O22" s="14">
        <f t="shared" si="18"/>
        <v>465.8</v>
      </c>
      <c r="P22" s="14">
        <f t="shared" si="18"/>
        <v>23288.799999999999</v>
      </c>
      <c r="Q22" s="14">
        <f t="shared" si="18"/>
        <v>22823</v>
      </c>
      <c r="R22" s="14">
        <f t="shared" si="18"/>
        <v>465.8</v>
      </c>
      <c r="S22" s="14">
        <f t="shared" si="5"/>
        <v>100</v>
      </c>
      <c r="T22" s="14">
        <f t="shared" si="6"/>
        <v>100</v>
      </c>
      <c r="U22" s="14">
        <f t="shared" si="7"/>
        <v>100</v>
      </c>
    </row>
    <row r="23" spans="2:21" ht="15.75">
      <c r="B23" s="84"/>
      <c r="C23" s="84"/>
      <c r="D23" s="84"/>
      <c r="E23" s="44" t="s">
        <v>130</v>
      </c>
      <c r="F23" s="44" t="s">
        <v>138</v>
      </c>
      <c r="G23" s="14">
        <f t="shared" ref="G23:I23" si="35">G98</f>
        <v>9450</v>
      </c>
      <c r="H23" s="14">
        <f t="shared" si="35"/>
        <v>0</v>
      </c>
      <c r="I23" s="14">
        <f t="shared" si="35"/>
        <v>9450</v>
      </c>
      <c r="J23" s="14">
        <f t="shared" ref="J23:L23" si="36">J98</f>
        <v>9450</v>
      </c>
      <c r="K23" s="14">
        <f t="shared" si="36"/>
        <v>0</v>
      </c>
      <c r="L23" s="14">
        <f t="shared" si="36"/>
        <v>9450</v>
      </c>
      <c r="M23" s="14">
        <f>M98</f>
        <v>9450</v>
      </c>
      <c r="N23" s="14">
        <f t="shared" ref="N23:R23" si="37">N98</f>
        <v>0</v>
      </c>
      <c r="O23" s="14">
        <f t="shared" si="37"/>
        <v>9450</v>
      </c>
      <c r="P23" s="14">
        <f t="shared" si="37"/>
        <v>9150.93</v>
      </c>
      <c r="Q23" s="14">
        <f t="shared" si="37"/>
        <v>0</v>
      </c>
      <c r="R23" s="14">
        <f t="shared" si="37"/>
        <v>9150.93</v>
      </c>
      <c r="S23" s="14">
        <f t="shared" si="5"/>
        <v>96.835238095238097</v>
      </c>
      <c r="T23" s="14"/>
      <c r="U23" s="14">
        <f t="shared" si="7"/>
        <v>96.835238095238097</v>
      </c>
    </row>
    <row r="24" spans="2:21" ht="15.75">
      <c r="B24" s="84"/>
      <c r="C24" s="84"/>
      <c r="D24" s="84"/>
      <c r="E24" s="44" t="s">
        <v>130</v>
      </c>
      <c r="F24" s="44" t="s">
        <v>217</v>
      </c>
      <c r="G24" s="14">
        <f t="shared" ref="G24:I24" si="38">G99</f>
        <v>208</v>
      </c>
      <c r="H24" s="14">
        <f t="shared" si="38"/>
        <v>0</v>
      </c>
      <c r="I24" s="14">
        <f t="shared" si="38"/>
        <v>208</v>
      </c>
      <c r="J24" s="14">
        <f t="shared" ref="J24:L24" si="39">J99</f>
        <v>208</v>
      </c>
      <c r="K24" s="14">
        <f t="shared" si="39"/>
        <v>0</v>
      </c>
      <c r="L24" s="14">
        <f t="shared" si="39"/>
        <v>208</v>
      </c>
      <c r="M24" s="14">
        <f>M99</f>
        <v>208</v>
      </c>
      <c r="N24" s="14">
        <f t="shared" ref="N24:R24" si="40">N99</f>
        <v>0</v>
      </c>
      <c r="O24" s="14">
        <f t="shared" si="40"/>
        <v>208</v>
      </c>
      <c r="P24" s="14">
        <f t="shared" si="40"/>
        <v>144.94</v>
      </c>
      <c r="Q24" s="14">
        <f t="shared" si="40"/>
        <v>0</v>
      </c>
      <c r="R24" s="14">
        <f t="shared" si="40"/>
        <v>144.94</v>
      </c>
      <c r="S24" s="14">
        <f t="shared" si="5"/>
        <v>69.682692307692307</v>
      </c>
      <c r="T24" s="14"/>
      <c r="U24" s="14">
        <f t="shared" si="7"/>
        <v>69.682692307692307</v>
      </c>
    </row>
    <row r="25" spans="2:21" ht="15.75">
      <c r="B25" s="84"/>
      <c r="C25" s="84"/>
      <c r="D25" s="84"/>
      <c r="E25" s="44" t="s">
        <v>130</v>
      </c>
      <c r="F25" s="44" t="s">
        <v>218</v>
      </c>
      <c r="G25" s="14">
        <f t="shared" ref="G25:I25" si="41">G114</f>
        <v>32088</v>
      </c>
      <c r="H25" s="14">
        <f t="shared" si="41"/>
        <v>0</v>
      </c>
      <c r="I25" s="14">
        <f t="shared" si="41"/>
        <v>32088</v>
      </c>
      <c r="J25" s="14">
        <f t="shared" ref="J25:L25" si="42">J114</f>
        <v>32088</v>
      </c>
      <c r="K25" s="14">
        <f t="shared" si="42"/>
        <v>0</v>
      </c>
      <c r="L25" s="14">
        <f t="shared" si="42"/>
        <v>32088</v>
      </c>
      <c r="M25" s="14">
        <f>M114</f>
        <v>32088</v>
      </c>
      <c r="N25" s="14">
        <f t="shared" ref="N25:Q25" si="43">N114</f>
        <v>0</v>
      </c>
      <c r="O25" s="14">
        <f t="shared" si="43"/>
        <v>32088</v>
      </c>
      <c r="P25" s="14">
        <f t="shared" si="43"/>
        <v>31027.439999999999</v>
      </c>
      <c r="Q25" s="14">
        <f t="shared" si="43"/>
        <v>0</v>
      </c>
      <c r="R25" s="14">
        <f>R114</f>
        <v>31027.439999999999</v>
      </c>
      <c r="S25" s="14">
        <f t="shared" si="5"/>
        <v>96.69483919222138</v>
      </c>
      <c r="T25" s="14"/>
      <c r="U25" s="14">
        <f t="shared" si="7"/>
        <v>96.69483919222138</v>
      </c>
    </row>
    <row r="26" spans="2:21" ht="15.75">
      <c r="B26" s="84"/>
      <c r="C26" s="84"/>
      <c r="D26" s="84"/>
      <c r="E26" s="44"/>
      <c r="F26" s="45" t="s">
        <v>233</v>
      </c>
      <c r="G26" s="14">
        <f>G115</f>
        <v>0</v>
      </c>
      <c r="H26" s="14">
        <f t="shared" ref="H26:R26" si="44">H115</f>
        <v>0</v>
      </c>
      <c r="I26" s="14">
        <f t="shared" si="44"/>
        <v>0</v>
      </c>
      <c r="J26" s="14">
        <f t="shared" si="44"/>
        <v>1108.9000000000001</v>
      </c>
      <c r="K26" s="14">
        <f t="shared" si="44"/>
        <v>0</v>
      </c>
      <c r="L26" s="14">
        <f t="shared" si="44"/>
        <v>1108.9000000000001</v>
      </c>
      <c r="M26" s="14">
        <f t="shared" si="44"/>
        <v>1108.9000000000001</v>
      </c>
      <c r="N26" s="14">
        <f t="shared" si="44"/>
        <v>0</v>
      </c>
      <c r="O26" s="14">
        <f t="shared" si="44"/>
        <v>1108.9000000000001</v>
      </c>
      <c r="P26" s="14">
        <f t="shared" si="44"/>
        <v>1108.9000000000001</v>
      </c>
      <c r="Q26" s="14">
        <f t="shared" si="44"/>
        <v>0</v>
      </c>
      <c r="R26" s="14">
        <f t="shared" si="44"/>
        <v>1108.9000000000001</v>
      </c>
      <c r="S26" s="14">
        <f t="shared" ref="S26" si="45">P26/M26*100</f>
        <v>100</v>
      </c>
      <c r="T26" s="14"/>
      <c r="U26" s="14"/>
    </row>
    <row r="27" spans="2:21" ht="15.75">
      <c r="B27" s="84"/>
      <c r="C27" s="84"/>
      <c r="D27" s="84"/>
      <c r="E27" s="44" t="s">
        <v>130</v>
      </c>
      <c r="F27" s="44" t="s">
        <v>219</v>
      </c>
      <c r="G27" s="14">
        <f t="shared" ref="G27:I27" si="46">G116</f>
        <v>1549</v>
      </c>
      <c r="H27" s="14">
        <f t="shared" si="46"/>
        <v>0</v>
      </c>
      <c r="I27" s="14">
        <f t="shared" si="46"/>
        <v>1549</v>
      </c>
      <c r="J27" s="14">
        <f t="shared" ref="J27:L27" si="47">J116</f>
        <v>1549</v>
      </c>
      <c r="K27" s="14">
        <f t="shared" si="47"/>
        <v>0</v>
      </c>
      <c r="L27" s="14">
        <f t="shared" si="47"/>
        <v>1549</v>
      </c>
      <c r="M27" s="14">
        <f>M116</f>
        <v>1549</v>
      </c>
      <c r="N27" s="14">
        <f t="shared" ref="N27:R27" si="48">N116</f>
        <v>0</v>
      </c>
      <c r="O27" s="14">
        <f t="shared" si="48"/>
        <v>1549</v>
      </c>
      <c r="P27" s="14">
        <f t="shared" si="48"/>
        <v>1522.03</v>
      </c>
      <c r="Q27" s="14">
        <f t="shared" si="48"/>
        <v>0</v>
      </c>
      <c r="R27" s="14">
        <f t="shared" si="48"/>
        <v>1522.03</v>
      </c>
      <c r="S27" s="14">
        <f t="shared" si="5"/>
        <v>98.2588766946417</v>
      </c>
      <c r="T27" s="14"/>
      <c r="U27" s="14">
        <f t="shared" si="7"/>
        <v>98.2588766946417</v>
      </c>
    </row>
    <row r="28" spans="2:21" ht="15.75">
      <c r="B28" s="84"/>
      <c r="C28" s="84"/>
      <c r="D28" s="84"/>
      <c r="E28" s="44" t="s">
        <v>130</v>
      </c>
      <c r="F28" s="44" t="s">
        <v>220</v>
      </c>
      <c r="G28" s="14">
        <f t="shared" ref="G28:I28" si="49">G117</f>
        <v>140</v>
      </c>
      <c r="H28" s="14">
        <f t="shared" si="49"/>
        <v>0</v>
      </c>
      <c r="I28" s="14">
        <f t="shared" si="49"/>
        <v>140</v>
      </c>
      <c r="J28" s="14">
        <f t="shared" ref="J28:L28" si="50">J117</f>
        <v>140</v>
      </c>
      <c r="K28" s="14">
        <f t="shared" si="50"/>
        <v>0</v>
      </c>
      <c r="L28" s="14">
        <f t="shared" si="50"/>
        <v>140</v>
      </c>
      <c r="M28" s="14">
        <f>M117</f>
        <v>140</v>
      </c>
      <c r="N28" s="14">
        <f t="shared" ref="N28:R28" si="51">N117</f>
        <v>0</v>
      </c>
      <c r="O28" s="14">
        <f t="shared" si="51"/>
        <v>140</v>
      </c>
      <c r="P28" s="14">
        <f t="shared" si="51"/>
        <v>133.38999999999999</v>
      </c>
      <c r="Q28" s="14">
        <f t="shared" si="51"/>
        <v>0</v>
      </c>
      <c r="R28" s="14">
        <f t="shared" si="51"/>
        <v>133.38999999999999</v>
      </c>
      <c r="S28" s="14">
        <f t="shared" si="5"/>
        <v>95.278571428571425</v>
      </c>
      <c r="T28" s="14"/>
      <c r="U28" s="14">
        <f t="shared" si="7"/>
        <v>95.278571428571425</v>
      </c>
    </row>
    <row r="29" spans="2:21" ht="15.75">
      <c r="B29" s="84" t="s">
        <v>124</v>
      </c>
      <c r="C29" s="84" t="s">
        <v>125</v>
      </c>
      <c r="D29" s="84" t="s">
        <v>351</v>
      </c>
      <c r="E29" s="44" t="s">
        <v>206</v>
      </c>
      <c r="F29" s="44"/>
      <c r="G29" s="14">
        <f t="shared" ref="G29" si="52">G30</f>
        <v>446717.29999999993</v>
      </c>
      <c r="H29" s="14">
        <f t="shared" ref="H29" si="53">H30</f>
        <v>380448.70000000007</v>
      </c>
      <c r="I29" s="14">
        <f t="shared" ref="I29" si="54">I30</f>
        <v>66268.599999999991</v>
      </c>
      <c r="J29" s="14">
        <f t="shared" ref="J29:L29" si="55">J30</f>
        <v>446717.3</v>
      </c>
      <c r="K29" s="14">
        <f t="shared" si="55"/>
        <v>380448.70000000007</v>
      </c>
      <c r="L29" s="14">
        <f t="shared" si="55"/>
        <v>66268.600000000006</v>
      </c>
      <c r="M29" s="14">
        <f>M30</f>
        <v>446717.3</v>
      </c>
      <c r="N29" s="14">
        <f t="shared" ref="N29:R29" si="56">N30</f>
        <v>380448.70000000007</v>
      </c>
      <c r="O29" s="14">
        <f t="shared" si="56"/>
        <v>66268.600000000006</v>
      </c>
      <c r="P29" s="14">
        <f t="shared" si="56"/>
        <v>442081.64</v>
      </c>
      <c r="Q29" s="14">
        <f t="shared" si="56"/>
        <v>376193.73000000004</v>
      </c>
      <c r="R29" s="14">
        <f t="shared" si="56"/>
        <v>65887.91</v>
      </c>
      <c r="S29" s="14">
        <f t="shared" si="5"/>
        <v>98.962283305347711</v>
      </c>
      <c r="T29" s="14">
        <f t="shared" si="6"/>
        <v>98.881591657429752</v>
      </c>
      <c r="U29" s="14">
        <f t="shared" si="7"/>
        <v>99.425534868701021</v>
      </c>
    </row>
    <row r="30" spans="2:21" ht="47.25">
      <c r="B30" s="84"/>
      <c r="C30" s="84"/>
      <c r="D30" s="84"/>
      <c r="E30" s="44" t="s">
        <v>207</v>
      </c>
      <c r="F30" s="44"/>
      <c r="G30" s="14">
        <f t="shared" ref="G30" si="57">SUM(G31:G40)</f>
        <v>446717.29999999993</v>
      </c>
      <c r="H30" s="14">
        <f t="shared" ref="H30" si="58">SUM(H31:H40)</f>
        <v>380448.70000000007</v>
      </c>
      <c r="I30" s="14">
        <f t="shared" ref="I30" si="59">SUM(I31:I40)</f>
        <v>66268.599999999991</v>
      </c>
      <c r="J30" s="14">
        <f t="shared" ref="J30:L30" si="60">SUM(J31:J40)</f>
        <v>446717.3</v>
      </c>
      <c r="K30" s="14">
        <f t="shared" si="60"/>
        <v>380448.70000000007</v>
      </c>
      <c r="L30" s="14">
        <f t="shared" si="60"/>
        <v>66268.600000000006</v>
      </c>
      <c r="M30" s="14">
        <f>SUM(M31:M40)</f>
        <v>446717.3</v>
      </c>
      <c r="N30" s="14">
        <f t="shared" ref="N30:R30" si="61">SUM(N31:N40)</f>
        <v>380448.70000000007</v>
      </c>
      <c r="O30" s="14">
        <f t="shared" si="61"/>
        <v>66268.600000000006</v>
      </c>
      <c r="P30" s="14">
        <f t="shared" si="61"/>
        <v>442081.64</v>
      </c>
      <c r="Q30" s="14">
        <f t="shared" si="61"/>
        <v>376193.73000000004</v>
      </c>
      <c r="R30" s="14">
        <f t="shared" si="61"/>
        <v>65887.91</v>
      </c>
      <c r="S30" s="14">
        <f t="shared" si="5"/>
        <v>98.962283305347711</v>
      </c>
      <c r="T30" s="14">
        <f t="shared" si="6"/>
        <v>98.881591657429752</v>
      </c>
      <c r="U30" s="14">
        <f t="shared" si="7"/>
        <v>99.425534868701021</v>
      </c>
    </row>
    <row r="31" spans="2:21" ht="15.75">
      <c r="B31" s="84"/>
      <c r="C31" s="84"/>
      <c r="D31" s="84"/>
      <c r="E31" s="44" t="s">
        <v>130</v>
      </c>
      <c r="F31" s="44" t="s">
        <v>208</v>
      </c>
      <c r="G31" s="14">
        <f t="shared" ref="G31:I31" si="62">G43</f>
        <v>3000</v>
      </c>
      <c r="H31" s="14">
        <f t="shared" si="62"/>
        <v>0</v>
      </c>
      <c r="I31" s="14">
        <f t="shared" si="62"/>
        <v>3000</v>
      </c>
      <c r="J31" s="14">
        <f t="shared" ref="J31:L31" si="63">J43</f>
        <v>3000</v>
      </c>
      <c r="K31" s="14">
        <f t="shared" si="63"/>
        <v>0</v>
      </c>
      <c r="L31" s="14">
        <f t="shared" si="63"/>
        <v>3000</v>
      </c>
      <c r="M31" s="14">
        <f>M43</f>
        <v>3000</v>
      </c>
      <c r="N31" s="14">
        <f t="shared" ref="N31:R31" si="64">N43</f>
        <v>0</v>
      </c>
      <c r="O31" s="14">
        <f t="shared" si="64"/>
        <v>3000</v>
      </c>
      <c r="P31" s="14">
        <f t="shared" si="64"/>
        <v>3000</v>
      </c>
      <c r="Q31" s="14">
        <f t="shared" si="64"/>
        <v>0</v>
      </c>
      <c r="R31" s="14">
        <f t="shared" si="64"/>
        <v>3000</v>
      </c>
      <c r="S31" s="14">
        <f t="shared" si="5"/>
        <v>100</v>
      </c>
      <c r="T31" s="14"/>
      <c r="U31" s="14">
        <f t="shared" si="7"/>
        <v>100</v>
      </c>
    </row>
    <row r="32" spans="2:21" ht="15.75">
      <c r="B32" s="84"/>
      <c r="C32" s="84"/>
      <c r="D32" s="84"/>
      <c r="E32" s="44" t="s">
        <v>130</v>
      </c>
      <c r="F32" s="44" t="s">
        <v>209</v>
      </c>
      <c r="G32" s="14">
        <f t="shared" ref="G32:I32" si="65">G44</f>
        <v>19335.2</v>
      </c>
      <c r="H32" s="14">
        <f t="shared" si="65"/>
        <v>16434.900000000001</v>
      </c>
      <c r="I32" s="14">
        <f t="shared" si="65"/>
        <v>2900.3</v>
      </c>
      <c r="J32" s="14">
        <f t="shared" ref="J32:L32" si="66">J44</f>
        <v>19335.18</v>
      </c>
      <c r="K32" s="14">
        <f t="shared" si="66"/>
        <v>16434.900000000001</v>
      </c>
      <c r="L32" s="14">
        <f t="shared" si="66"/>
        <v>2900.2799999999997</v>
      </c>
      <c r="M32" s="14">
        <f>M44</f>
        <v>19335.18</v>
      </c>
      <c r="N32" s="14">
        <f t="shared" ref="N32:R32" si="67">N44</f>
        <v>16434.900000000001</v>
      </c>
      <c r="O32" s="14">
        <f t="shared" si="67"/>
        <v>2900.2799999999997</v>
      </c>
      <c r="P32" s="14">
        <f t="shared" si="67"/>
        <v>19335.18</v>
      </c>
      <c r="Q32" s="14">
        <f t="shared" si="67"/>
        <v>16434.900000000001</v>
      </c>
      <c r="R32" s="14">
        <f t="shared" si="67"/>
        <v>2900.2799999999997</v>
      </c>
      <c r="S32" s="14">
        <f t="shared" si="5"/>
        <v>100</v>
      </c>
      <c r="T32" s="14">
        <f t="shared" si="6"/>
        <v>100</v>
      </c>
      <c r="U32" s="14">
        <f t="shared" si="7"/>
        <v>100</v>
      </c>
    </row>
    <row r="33" spans="2:21" ht="15.75">
      <c r="B33" s="84"/>
      <c r="C33" s="84"/>
      <c r="D33" s="84"/>
      <c r="E33" s="44" t="s">
        <v>130</v>
      </c>
      <c r="F33" s="44" t="s">
        <v>210</v>
      </c>
      <c r="G33" s="14">
        <f>G56</f>
        <v>943</v>
      </c>
      <c r="H33" s="14">
        <f t="shared" ref="H33:R33" si="68">H56</f>
        <v>0</v>
      </c>
      <c r="I33" s="14">
        <f t="shared" si="68"/>
        <v>943</v>
      </c>
      <c r="J33" s="14">
        <f t="shared" si="68"/>
        <v>943</v>
      </c>
      <c r="K33" s="14">
        <f t="shared" si="68"/>
        <v>0</v>
      </c>
      <c r="L33" s="14">
        <f t="shared" si="68"/>
        <v>943</v>
      </c>
      <c r="M33" s="14">
        <f t="shared" si="68"/>
        <v>943</v>
      </c>
      <c r="N33" s="14">
        <f t="shared" si="68"/>
        <v>0</v>
      </c>
      <c r="O33" s="14">
        <f t="shared" si="68"/>
        <v>943</v>
      </c>
      <c r="P33" s="14">
        <f t="shared" si="68"/>
        <v>649.19000000000005</v>
      </c>
      <c r="Q33" s="14">
        <f t="shared" si="68"/>
        <v>0</v>
      </c>
      <c r="R33" s="14">
        <f t="shared" si="68"/>
        <v>649.19000000000005</v>
      </c>
      <c r="S33" s="14">
        <f t="shared" si="5"/>
        <v>68.843054082714744</v>
      </c>
      <c r="T33" s="14"/>
      <c r="U33" s="14">
        <f t="shared" si="7"/>
        <v>68.843054082714744</v>
      </c>
    </row>
    <row r="34" spans="2:21" ht="15.75">
      <c r="B34" s="84"/>
      <c r="C34" s="84"/>
      <c r="D34" s="84"/>
      <c r="E34" s="44" t="s">
        <v>130</v>
      </c>
      <c r="F34" s="44" t="s">
        <v>211</v>
      </c>
      <c r="G34" s="14">
        <f t="shared" ref="G34:I34" si="69">G65</f>
        <v>11160</v>
      </c>
      <c r="H34" s="14">
        <f t="shared" si="69"/>
        <v>10936.8</v>
      </c>
      <c r="I34" s="14">
        <f t="shared" si="69"/>
        <v>223.2</v>
      </c>
      <c r="J34" s="14">
        <f t="shared" ref="J34:L34" si="70">J65</f>
        <v>11160</v>
      </c>
      <c r="K34" s="14">
        <f t="shared" si="70"/>
        <v>10936.8</v>
      </c>
      <c r="L34" s="14">
        <f t="shared" si="70"/>
        <v>223.2</v>
      </c>
      <c r="M34" s="14">
        <f>M65</f>
        <v>11160</v>
      </c>
      <c r="N34" s="14">
        <f t="shared" ref="N34:R34" si="71">N65</f>
        <v>10936.8</v>
      </c>
      <c r="O34" s="14">
        <f t="shared" si="71"/>
        <v>223.2</v>
      </c>
      <c r="P34" s="14">
        <f t="shared" si="71"/>
        <v>11160</v>
      </c>
      <c r="Q34" s="14">
        <f t="shared" si="71"/>
        <v>10936.8</v>
      </c>
      <c r="R34" s="14">
        <f t="shared" si="71"/>
        <v>223.2</v>
      </c>
      <c r="S34" s="14">
        <f t="shared" si="5"/>
        <v>100</v>
      </c>
      <c r="T34" s="14">
        <f t="shared" si="6"/>
        <v>100</v>
      </c>
      <c r="U34" s="14">
        <f t="shared" si="7"/>
        <v>100</v>
      </c>
    </row>
    <row r="35" spans="2:21" ht="15.75">
      <c r="B35" s="84"/>
      <c r="C35" s="84"/>
      <c r="D35" s="84"/>
      <c r="E35" s="44" t="s">
        <v>130</v>
      </c>
      <c r="F35" s="44" t="s">
        <v>212</v>
      </c>
      <c r="G35" s="14">
        <f t="shared" ref="G35:I35" si="72">G66</f>
        <v>162391</v>
      </c>
      <c r="H35" s="14">
        <f t="shared" si="72"/>
        <v>159143.20000000001</v>
      </c>
      <c r="I35" s="14">
        <f t="shared" si="72"/>
        <v>3247.8</v>
      </c>
      <c r="J35" s="14">
        <f t="shared" ref="J35:L35" si="73">J66</f>
        <v>162391.02000000002</v>
      </c>
      <c r="K35" s="14">
        <f t="shared" si="73"/>
        <v>159143.20000000001</v>
      </c>
      <c r="L35" s="14">
        <f t="shared" si="73"/>
        <v>3247.82</v>
      </c>
      <c r="M35" s="14">
        <f>M66</f>
        <v>162391.02000000002</v>
      </c>
      <c r="N35" s="14">
        <f t="shared" ref="N35:R35" si="74">N66</f>
        <v>159143.20000000001</v>
      </c>
      <c r="O35" s="14">
        <f t="shared" si="74"/>
        <v>3247.82</v>
      </c>
      <c r="P35" s="14">
        <f t="shared" si="74"/>
        <v>162391.02000000002</v>
      </c>
      <c r="Q35" s="14">
        <f t="shared" si="74"/>
        <v>159143.20000000001</v>
      </c>
      <c r="R35" s="14">
        <f t="shared" si="74"/>
        <v>3247.82</v>
      </c>
      <c r="S35" s="14">
        <f t="shared" si="5"/>
        <v>100</v>
      </c>
      <c r="T35" s="14">
        <f t="shared" si="6"/>
        <v>100</v>
      </c>
      <c r="U35" s="14">
        <f t="shared" si="7"/>
        <v>100</v>
      </c>
    </row>
    <row r="36" spans="2:21" ht="15.75">
      <c r="B36" s="84"/>
      <c r="C36" s="84"/>
      <c r="D36" s="84"/>
      <c r="E36" s="44" t="s">
        <v>130</v>
      </c>
      <c r="F36" s="44" t="s">
        <v>132</v>
      </c>
      <c r="G36" s="14">
        <f t="shared" ref="G36:I36" si="75">G75</f>
        <v>8537.4</v>
      </c>
      <c r="H36" s="14">
        <f t="shared" si="75"/>
        <v>8366.6</v>
      </c>
      <c r="I36" s="14">
        <f t="shared" si="75"/>
        <v>170.8</v>
      </c>
      <c r="J36" s="14">
        <f t="shared" ref="J36:L36" si="76">J75</f>
        <v>8537.4</v>
      </c>
      <c r="K36" s="14">
        <f t="shared" si="76"/>
        <v>8366.6</v>
      </c>
      <c r="L36" s="14">
        <f t="shared" si="76"/>
        <v>170.8</v>
      </c>
      <c r="M36" s="14">
        <f>M75</f>
        <v>8537.4</v>
      </c>
      <c r="N36" s="14">
        <f t="shared" ref="N36:R36" si="77">N75</f>
        <v>8366.6</v>
      </c>
      <c r="O36" s="14">
        <f t="shared" si="77"/>
        <v>170.8</v>
      </c>
      <c r="P36" s="14">
        <f t="shared" si="77"/>
        <v>4195.6000000000004</v>
      </c>
      <c r="Q36" s="14">
        <f>Q75</f>
        <v>4111.68</v>
      </c>
      <c r="R36" s="14">
        <f t="shared" si="77"/>
        <v>83.92</v>
      </c>
      <c r="S36" s="14">
        <f t="shared" si="5"/>
        <v>49.143767423337323</v>
      </c>
      <c r="T36" s="14">
        <f t="shared" si="6"/>
        <v>49.14397724284656</v>
      </c>
      <c r="U36" s="14">
        <f t="shared" si="7"/>
        <v>49.133489461358309</v>
      </c>
    </row>
    <row r="37" spans="2:21" ht="15.75">
      <c r="B37" s="84"/>
      <c r="C37" s="84"/>
      <c r="D37" s="84"/>
      <c r="E37" s="44" t="s">
        <v>130</v>
      </c>
      <c r="F37" s="44" t="s">
        <v>213</v>
      </c>
      <c r="G37" s="14">
        <f t="shared" ref="G37:I37" si="78">G76</f>
        <v>166065.59999999998</v>
      </c>
      <c r="H37" s="14">
        <f t="shared" si="78"/>
        <v>162744.20000000001</v>
      </c>
      <c r="I37" s="14">
        <f t="shared" si="78"/>
        <v>3321.4</v>
      </c>
      <c r="J37" s="14">
        <f t="shared" ref="J37:L37" si="79">J76</f>
        <v>166065.65</v>
      </c>
      <c r="K37" s="14">
        <f t="shared" si="79"/>
        <v>162744.20000000001</v>
      </c>
      <c r="L37" s="14">
        <f t="shared" si="79"/>
        <v>3321.45</v>
      </c>
      <c r="M37" s="14">
        <f>M76</f>
        <v>166065.65</v>
      </c>
      <c r="N37" s="14">
        <f t="shared" ref="N37:R37" si="80">N76</f>
        <v>162744.20000000001</v>
      </c>
      <c r="O37" s="14">
        <f t="shared" si="80"/>
        <v>3321.45</v>
      </c>
      <c r="P37" s="14">
        <f t="shared" si="80"/>
        <v>166065.60000000001</v>
      </c>
      <c r="Q37" s="14">
        <f t="shared" si="80"/>
        <v>162744.15000000002</v>
      </c>
      <c r="R37" s="14">
        <f t="shared" si="80"/>
        <v>3321.45</v>
      </c>
      <c r="S37" s="14">
        <f t="shared" si="5"/>
        <v>99.999969891425479</v>
      </c>
      <c r="T37" s="14">
        <f t="shared" si="6"/>
        <v>99.999969276938899</v>
      </c>
      <c r="U37" s="14">
        <f t="shared" si="7"/>
        <v>100</v>
      </c>
    </row>
    <row r="38" spans="2:21" ht="15.75">
      <c r="B38" s="84"/>
      <c r="C38" s="84"/>
      <c r="D38" s="84"/>
      <c r="E38" s="44" t="s">
        <v>130</v>
      </c>
      <c r="F38" s="44" t="s">
        <v>214</v>
      </c>
      <c r="G38" s="14">
        <f t="shared" ref="G38:I38" si="81">G77</f>
        <v>24996.3</v>
      </c>
      <c r="H38" s="14">
        <f t="shared" si="81"/>
        <v>0</v>
      </c>
      <c r="I38" s="14">
        <f t="shared" si="81"/>
        <v>24996.3</v>
      </c>
      <c r="J38" s="14">
        <f t="shared" ref="J38:L38" si="82">J77</f>
        <v>24996.25</v>
      </c>
      <c r="K38" s="14">
        <f t="shared" si="82"/>
        <v>0</v>
      </c>
      <c r="L38" s="14">
        <f t="shared" si="82"/>
        <v>24996.25</v>
      </c>
      <c r="M38" s="14">
        <f>M77</f>
        <v>24996.25</v>
      </c>
      <c r="N38" s="14">
        <f t="shared" ref="N38:R38" si="83">N77</f>
        <v>0</v>
      </c>
      <c r="O38" s="14">
        <f t="shared" si="83"/>
        <v>24996.25</v>
      </c>
      <c r="P38" s="14">
        <f t="shared" si="83"/>
        <v>24996.25</v>
      </c>
      <c r="Q38" s="14">
        <f t="shared" si="83"/>
        <v>0</v>
      </c>
      <c r="R38" s="14">
        <f t="shared" si="83"/>
        <v>24996.25</v>
      </c>
      <c r="S38" s="14">
        <f t="shared" si="5"/>
        <v>100</v>
      </c>
      <c r="T38" s="14"/>
      <c r="U38" s="14">
        <f t="shared" si="7"/>
        <v>100</v>
      </c>
    </row>
    <row r="39" spans="2:21" ht="15.75">
      <c r="B39" s="84"/>
      <c r="C39" s="84"/>
      <c r="D39" s="84"/>
      <c r="E39" s="44" t="s">
        <v>130</v>
      </c>
      <c r="F39" s="44" t="s">
        <v>215</v>
      </c>
      <c r="G39" s="14">
        <f t="shared" ref="G39:I39" si="84">G78</f>
        <v>27000</v>
      </c>
      <c r="H39" s="14">
        <f t="shared" si="84"/>
        <v>0</v>
      </c>
      <c r="I39" s="14">
        <f t="shared" si="84"/>
        <v>27000</v>
      </c>
      <c r="J39" s="14">
        <f t="shared" ref="J39:L39" si="85">J78</f>
        <v>27000</v>
      </c>
      <c r="K39" s="14">
        <f t="shared" si="85"/>
        <v>0</v>
      </c>
      <c r="L39" s="14">
        <f t="shared" si="85"/>
        <v>27000</v>
      </c>
      <c r="M39" s="14">
        <f>M78</f>
        <v>27000</v>
      </c>
      <c r="N39" s="14">
        <f t="shared" ref="N39:R39" si="86">N78</f>
        <v>0</v>
      </c>
      <c r="O39" s="14">
        <f t="shared" si="86"/>
        <v>27000</v>
      </c>
      <c r="P39" s="14">
        <f t="shared" si="86"/>
        <v>27000</v>
      </c>
      <c r="Q39" s="14">
        <f t="shared" si="86"/>
        <v>0</v>
      </c>
      <c r="R39" s="14">
        <f t="shared" si="86"/>
        <v>27000</v>
      </c>
      <c r="S39" s="14">
        <f t="shared" si="5"/>
        <v>100</v>
      </c>
      <c r="T39" s="14"/>
      <c r="U39" s="14">
        <f t="shared" si="7"/>
        <v>100</v>
      </c>
    </row>
    <row r="40" spans="2:21" ht="15.75">
      <c r="B40" s="84"/>
      <c r="C40" s="84"/>
      <c r="D40" s="84"/>
      <c r="E40" s="44" t="s">
        <v>130</v>
      </c>
      <c r="F40" s="44" t="s">
        <v>216</v>
      </c>
      <c r="G40" s="14">
        <f t="shared" ref="G40:I40" si="87">G95</f>
        <v>23288.799999999999</v>
      </c>
      <c r="H40" s="14">
        <f t="shared" si="87"/>
        <v>22823</v>
      </c>
      <c r="I40" s="14">
        <f t="shared" si="87"/>
        <v>465.8</v>
      </c>
      <c r="J40" s="14">
        <f t="shared" ref="J40:L40" si="88">J95</f>
        <v>23288.799999999999</v>
      </c>
      <c r="K40" s="14">
        <f t="shared" si="88"/>
        <v>22823</v>
      </c>
      <c r="L40" s="14">
        <f t="shared" si="88"/>
        <v>465.8</v>
      </c>
      <c r="M40" s="14">
        <f>M95</f>
        <v>23288.799999999999</v>
      </c>
      <c r="N40" s="14">
        <f t="shared" ref="N40:R40" si="89">N95</f>
        <v>22823</v>
      </c>
      <c r="O40" s="14">
        <f t="shared" si="89"/>
        <v>465.8</v>
      </c>
      <c r="P40" s="14">
        <f t="shared" si="89"/>
        <v>23288.799999999999</v>
      </c>
      <c r="Q40" s="14">
        <f t="shared" si="89"/>
        <v>22823</v>
      </c>
      <c r="R40" s="14">
        <f t="shared" si="89"/>
        <v>465.8</v>
      </c>
      <c r="S40" s="14">
        <f t="shared" si="5"/>
        <v>100</v>
      </c>
      <c r="T40" s="14">
        <f t="shared" si="6"/>
        <v>100</v>
      </c>
      <c r="U40" s="14">
        <f t="shared" si="7"/>
        <v>100</v>
      </c>
    </row>
    <row r="41" spans="2:21" ht="15.75">
      <c r="B41" s="84" t="s">
        <v>141</v>
      </c>
      <c r="C41" s="84" t="s">
        <v>142</v>
      </c>
      <c r="D41" s="84" t="s">
        <v>355</v>
      </c>
      <c r="E41" s="44" t="s">
        <v>206</v>
      </c>
      <c r="F41" s="44"/>
      <c r="G41" s="14">
        <f t="shared" ref="G41:L41" si="90">G42</f>
        <v>22335.200000000001</v>
      </c>
      <c r="H41" s="14">
        <f t="shared" si="90"/>
        <v>16434.900000000001</v>
      </c>
      <c r="I41" s="14">
        <f t="shared" si="90"/>
        <v>5900.3</v>
      </c>
      <c r="J41" s="14">
        <f t="shared" si="90"/>
        <v>22335.18</v>
      </c>
      <c r="K41" s="14">
        <f t="shared" si="90"/>
        <v>16434.900000000001</v>
      </c>
      <c r="L41" s="14">
        <f t="shared" si="90"/>
        <v>5900.28</v>
      </c>
      <c r="M41" s="14">
        <f>M42</f>
        <v>22335.18</v>
      </c>
      <c r="N41" s="14">
        <f t="shared" ref="N41:R41" si="91">N42</f>
        <v>16434.900000000001</v>
      </c>
      <c r="O41" s="14">
        <f t="shared" si="91"/>
        <v>5900.28</v>
      </c>
      <c r="P41" s="14">
        <f t="shared" si="91"/>
        <v>22335.18</v>
      </c>
      <c r="Q41" s="14">
        <f t="shared" si="91"/>
        <v>16434.900000000001</v>
      </c>
      <c r="R41" s="14">
        <f t="shared" si="91"/>
        <v>5900.28</v>
      </c>
      <c r="S41" s="14">
        <f t="shared" si="5"/>
        <v>100</v>
      </c>
      <c r="T41" s="14">
        <f t="shared" si="6"/>
        <v>100</v>
      </c>
      <c r="U41" s="14">
        <f t="shared" si="7"/>
        <v>100</v>
      </c>
    </row>
    <row r="42" spans="2:21" ht="47.25">
      <c r="B42" s="84"/>
      <c r="C42" s="84"/>
      <c r="D42" s="84"/>
      <c r="E42" s="44" t="s">
        <v>207</v>
      </c>
      <c r="F42" s="44"/>
      <c r="G42" s="14">
        <f t="shared" ref="G42:L42" si="92">G43+G44</f>
        <v>22335.200000000001</v>
      </c>
      <c r="H42" s="14">
        <f t="shared" si="92"/>
        <v>16434.900000000001</v>
      </c>
      <c r="I42" s="14">
        <f t="shared" si="92"/>
        <v>5900.3</v>
      </c>
      <c r="J42" s="14">
        <f t="shared" si="92"/>
        <v>22335.18</v>
      </c>
      <c r="K42" s="14">
        <f t="shared" si="92"/>
        <v>16434.900000000001</v>
      </c>
      <c r="L42" s="14">
        <f t="shared" si="92"/>
        <v>5900.28</v>
      </c>
      <c r="M42" s="14">
        <f>M43+M44</f>
        <v>22335.18</v>
      </c>
      <c r="N42" s="14">
        <f t="shared" ref="N42:R42" si="93">N43+N44</f>
        <v>16434.900000000001</v>
      </c>
      <c r="O42" s="14">
        <f t="shared" si="93"/>
        <v>5900.28</v>
      </c>
      <c r="P42" s="14">
        <f t="shared" si="93"/>
        <v>22335.18</v>
      </c>
      <c r="Q42" s="14">
        <f t="shared" si="93"/>
        <v>16434.900000000001</v>
      </c>
      <c r="R42" s="14">
        <f t="shared" si="93"/>
        <v>5900.28</v>
      </c>
      <c r="S42" s="14">
        <f t="shared" si="5"/>
        <v>100</v>
      </c>
      <c r="T42" s="14">
        <f t="shared" si="6"/>
        <v>100</v>
      </c>
      <c r="U42" s="14">
        <f t="shared" si="7"/>
        <v>100</v>
      </c>
    </row>
    <row r="43" spans="2:21" ht="15.75">
      <c r="B43" s="84"/>
      <c r="C43" s="84"/>
      <c r="D43" s="84"/>
      <c r="E43" s="44" t="s">
        <v>130</v>
      </c>
      <c r="F43" s="44" t="s">
        <v>208</v>
      </c>
      <c r="G43" s="14">
        <f t="shared" ref="G43:L43" si="94">G53</f>
        <v>3000</v>
      </c>
      <c r="H43" s="14">
        <f t="shared" si="94"/>
        <v>0</v>
      </c>
      <c r="I43" s="14">
        <f t="shared" si="94"/>
        <v>3000</v>
      </c>
      <c r="J43" s="14">
        <f t="shared" si="94"/>
        <v>3000</v>
      </c>
      <c r="K43" s="14">
        <f t="shared" si="94"/>
        <v>0</v>
      </c>
      <c r="L43" s="14">
        <f t="shared" si="94"/>
        <v>3000</v>
      </c>
      <c r="M43" s="14">
        <f>M53</f>
        <v>3000</v>
      </c>
      <c r="N43" s="14">
        <f t="shared" ref="N43:R43" si="95">N53</f>
        <v>0</v>
      </c>
      <c r="O43" s="14">
        <f t="shared" si="95"/>
        <v>3000</v>
      </c>
      <c r="P43" s="14">
        <f t="shared" si="95"/>
        <v>3000</v>
      </c>
      <c r="Q43" s="14">
        <f t="shared" si="95"/>
        <v>0</v>
      </c>
      <c r="R43" s="14">
        <f t="shared" si="95"/>
        <v>3000</v>
      </c>
      <c r="S43" s="14">
        <f t="shared" si="5"/>
        <v>100</v>
      </c>
      <c r="T43" s="14"/>
      <c r="U43" s="14">
        <f t="shared" si="7"/>
        <v>100</v>
      </c>
    </row>
    <row r="44" spans="2:21" ht="15.75">
      <c r="B44" s="84"/>
      <c r="C44" s="84"/>
      <c r="D44" s="84"/>
      <c r="E44" s="44" t="s">
        <v>130</v>
      </c>
      <c r="F44" s="44" t="s">
        <v>209</v>
      </c>
      <c r="G44" s="14">
        <f t="shared" ref="G44:L44" si="96">G47+G50</f>
        <v>19335.2</v>
      </c>
      <c r="H44" s="14">
        <f t="shared" si="96"/>
        <v>16434.900000000001</v>
      </c>
      <c r="I44" s="14">
        <f t="shared" si="96"/>
        <v>2900.3</v>
      </c>
      <c r="J44" s="14">
        <f t="shared" si="96"/>
        <v>19335.18</v>
      </c>
      <c r="K44" s="14">
        <f t="shared" si="96"/>
        <v>16434.900000000001</v>
      </c>
      <c r="L44" s="14">
        <f t="shared" si="96"/>
        <v>2900.2799999999997</v>
      </c>
      <c r="M44" s="14">
        <f>M47+M50</f>
        <v>19335.18</v>
      </c>
      <c r="N44" s="14">
        <f t="shared" ref="N44:R44" si="97">N47+N50</f>
        <v>16434.900000000001</v>
      </c>
      <c r="O44" s="14">
        <f t="shared" si="97"/>
        <v>2900.2799999999997</v>
      </c>
      <c r="P44" s="14">
        <f t="shared" si="97"/>
        <v>19335.18</v>
      </c>
      <c r="Q44" s="14">
        <f t="shared" si="97"/>
        <v>16434.900000000001</v>
      </c>
      <c r="R44" s="14">
        <f t="shared" si="97"/>
        <v>2900.2799999999997</v>
      </c>
      <c r="S44" s="14">
        <f t="shared" si="5"/>
        <v>100</v>
      </c>
      <c r="T44" s="14">
        <f t="shared" si="6"/>
        <v>100</v>
      </c>
      <c r="U44" s="14">
        <f t="shared" si="7"/>
        <v>100</v>
      </c>
    </row>
    <row r="45" spans="2:21" ht="15.75">
      <c r="B45" s="84" t="s">
        <v>143</v>
      </c>
      <c r="C45" s="84" t="s">
        <v>144</v>
      </c>
      <c r="D45" s="84" t="s">
        <v>221</v>
      </c>
      <c r="E45" s="44" t="s">
        <v>206</v>
      </c>
      <c r="F45" s="44"/>
      <c r="G45" s="14">
        <f t="shared" ref="G45:L46" si="98">G46</f>
        <v>12153.7</v>
      </c>
      <c r="H45" s="14">
        <f t="shared" si="98"/>
        <v>10330.6</v>
      </c>
      <c r="I45" s="14">
        <f t="shared" si="98"/>
        <v>1823.1</v>
      </c>
      <c r="J45" s="14">
        <f t="shared" si="98"/>
        <v>12153.65</v>
      </c>
      <c r="K45" s="14">
        <f t="shared" si="98"/>
        <v>10330.6</v>
      </c>
      <c r="L45" s="14">
        <f t="shared" si="98"/>
        <v>1823.05</v>
      </c>
      <c r="M45" s="14">
        <f>M46</f>
        <v>12153.65</v>
      </c>
      <c r="N45" s="14">
        <f t="shared" ref="N45:R46" si="99">N46</f>
        <v>10330.6</v>
      </c>
      <c r="O45" s="14">
        <f t="shared" si="99"/>
        <v>1823.05</v>
      </c>
      <c r="P45" s="14">
        <f t="shared" si="99"/>
        <v>12153.65</v>
      </c>
      <c r="Q45" s="14">
        <f t="shared" si="99"/>
        <v>10330.6</v>
      </c>
      <c r="R45" s="14">
        <f t="shared" si="99"/>
        <v>1823.05</v>
      </c>
      <c r="S45" s="14">
        <f t="shared" si="5"/>
        <v>100</v>
      </c>
      <c r="T45" s="14">
        <f t="shared" si="6"/>
        <v>100</v>
      </c>
      <c r="U45" s="14">
        <f t="shared" si="7"/>
        <v>100</v>
      </c>
    </row>
    <row r="46" spans="2:21" ht="33.75" customHeight="1">
      <c r="B46" s="84"/>
      <c r="C46" s="84"/>
      <c r="D46" s="84"/>
      <c r="E46" s="44" t="s">
        <v>207</v>
      </c>
      <c r="F46" s="44"/>
      <c r="G46" s="14">
        <f t="shared" si="98"/>
        <v>12153.7</v>
      </c>
      <c r="H46" s="14">
        <f t="shared" si="98"/>
        <v>10330.6</v>
      </c>
      <c r="I46" s="14">
        <f t="shared" si="98"/>
        <v>1823.1</v>
      </c>
      <c r="J46" s="14">
        <f t="shared" si="98"/>
        <v>12153.65</v>
      </c>
      <c r="K46" s="14">
        <f t="shared" si="98"/>
        <v>10330.6</v>
      </c>
      <c r="L46" s="14">
        <f t="shared" si="98"/>
        <v>1823.05</v>
      </c>
      <c r="M46" s="14">
        <f>M47</f>
        <v>12153.65</v>
      </c>
      <c r="N46" s="14">
        <f t="shared" si="99"/>
        <v>10330.6</v>
      </c>
      <c r="O46" s="14">
        <f t="shared" si="99"/>
        <v>1823.05</v>
      </c>
      <c r="P46" s="14">
        <f t="shared" si="99"/>
        <v>12153.65</v>
      </c>
      <c r="Q46" s="14">
        <f t="shared" si="99"/>
        <v>10330.6</v>
      </c>
      <c r="R46" s="14">
        <f t="shared" si="99"/>
        <v>1823.05</v>
      </c>
      <c r="S46" s="14">
        <f t="shared" si="5"/>
        <v>100</v>
      </c>
      <c r="T46" s="14">
        <f t="shared" si="6"/>
        <v>100</v>
      </c>
      <c r="U46" s="14">
        <f t="shared" si="7"/>
        <v>100</v>
      </c>
    </row>
    <row r="47" spans="2:21" ht="33" customHeight="1">
      <c r="B47" s="84"/>
      <c r="C47" s="84"/>
      <c r="D47" s="84"/>
      <c r="E47" s="44" t="s">
        <v>130</v>
      </c>
      <c r="F47" s="44" t="s">
        <v>209</v>
      </c>
      <c r="G47" s="14">
        <f>H47+I47</f>
        <v>12153.7</v>
      </c>
      <c r="H47" s="14">
        <v>10330.6</v>
      </c>
      <c r="I47" s="14">
        <v>1823.1</v>
      </c>
      <c r="J47" s="14">
        <f>K47+L47</f>
        <v>12153.65</v>
      </c>
      <c r="K47" s="14">
        <v>10330.6</v>
      </c>
      <c r="L47" s="14">
        <v>1823.05</v>
      </c>
      <c r="M47" s="14">
        <f>N47+O47</f>
        <v>12153.65</v>
      </c>
      <c r="N47" s="14">
        <v>10330.6</v>
      </c>
      <c r="O47" s="14">
        <v>1823.05</v>
      </c>
      <c r="P47" s="14">
        <f>Q47+R47</f>
        <v>12153.65</v>
      </c>
      <c r="Q47" s="14">
        <v>10330.6</v>
      </c>
      <c r="R47" s="14">
        <v>1823.05</v>
      </c>
      <c r="S47" s="14">
        <f t="shared" si="5"/>
        <v>100</v>
      </c>
      <c r="T47" s="14">
        <f t="shared" si="6"/>
        <v>100</v>
      </c>
      <c r="U47" s="14">
        <f t="shared" si="7"/>
        <v>100</v>
      </c>
    </row>
    <row r="48" spans="2:21" ht="15.75">
      <c r="B48" s="84" t="s">
        <v>145</v>
      </c>
      <c r="C48" s="84" t="s">
        <v>146</v>
      </c>
      <c r="D48" s="84" t="s">
        <v>222</v>
      </c>
      <c r="E48" s="44" t="s">
        <v>206</v>
      </c>
      <c r="F48" s="44"/>
      <c r="G48" s="14">
        <f t="shared" ref="G48:L49" si="100">G49</f>
        <v>7181.5</v>
      </c>
      <c r="H48" s="14">
        <f t="shared" si="100"/>
        <v>6104.3</v>
      </c>
      <c r="I48" s="14">
        <f t="shared" si="100"/>
        <v>1077.2</v>
      </c>
      <c r="J48" s="14">
        <f t="shared" si="100"/>
        <v>7181.5300000000007</v>
      </c>
      <c r="K48" s="14">
        <f t="shared" si="100"/>
        <v>6104.3</v>
      </c>
      <c r="L48" s="14">
        <f t="shared" si="100"/>
        <v>1077.23</v>
      </c>
      <c r="M48" s="14">
        <f>M49</f>
        <v>7181.5300000000007</v>
      </c>
      <c r="N48" s="14">
        <f t="shared" ref="N48:R49" si="101">N49</f>
        <v>6104.3</v>
      </c>
      <c r="O48" s="14">
        <f t="shared" si="101"/>
        <v>1077.23</v>
      </c>
      <c r="P48" s="14">
        <f t="shared" si="101"/>
        <v>7181.5300000000007</v>
      </c>
      <c r="Q48" s="14">
        <f t="shared" si="101"/>
        <v>6104.3</v>
      </c>
      <c r="R48" s="14">
        <f t="shared" si="101"/>
        <v>1077.23</v>
      </c>
      <c r="S48" s="14">
        <f t="shared" si="5"/>
        <v>100</v>
      </c>
      <c r="T48" s="14">
        <f t="shared" si="6"/>
        <v>100</v>
      </c>
      <c r="U48" s="14">
        <f t="shared" si="7"/>
        <v>100</v>
      </c>
    </row>
    <row r="49" spans="2:21" ht="47.25">
      <c r="B49" s="84"/>
      <c r="C49" s="84"/>
      <c r="D49" s="84"/>
      <c r="E49" s="44" t="s">
        <v>207</v>
      </c>
      <c r="F49" s="44"/>
      <c r="G49" s="14">
        <f t="shared" si="100"/>
        <v>7181.5</v>
      </c>
      <c r="H49" s="14">
        <f t="shared" si="100"/>
        <v>6104.3</v>
      </c>
      <c r="I49" s="14">
        <f t="shared" si="100"/>
        <v>1077.2</v>
      </c>
      <c r="J49" s="14">
        <f t="shared" si="100"/>
        <v>7181.5300000000007</v>
      </c>
      <c r="K49" s="14">
        <f t="shared" si="100"/>
        <v>6104.3</v>
      </c>
      <c r="L49" s="14">
        <f t="shared" si="100"/>
        <v>1077.23</v>
      </c>
      <c r="M49" s="14">
        <f>M50</f>
        <v>7181.5300000000007</v>
      </c>
      <c r="N49" s="14">
        <f t="shared" si="101"/>
        <v>6104.3</v>
      </c>
      <c r="O49" s="14">
        <f t="shared" si="101"/>
        <v>1077.23</v>
      </c>
      <c r="P49" s="14">
        <f t="shared" si="101"/>
        <v>7181.5300000000007</v>
      </c>
      <c r="Q49" s="14">
        <f t="shared" si="101"/>
        <v>6104.3</v>
      </c>
      <c r="R49" s="14">
        <f t="shared" si="101"/>
        <v>1077.23</v>
      </c>
      <c r="S49" s="14">
        <f t="shared" si="5"/>
        <v>100</v>
      </c>
      <c r="T49" s="14">
        <f t="shared" si="6"/>
        <v>100</v>
      </c>
      <c r="U49" s="14">
        <f t="shared" si="7"/>
        <v>100</v>
      </c>
    </row>
    <row r="50" spans="2:21" ht="15.75">
      <c r="B50" s="84"/>
      <c r="C50" s="84"/>
      <c r="D50" s="84"/>
      <c r="E50" s="44" t="s">
        <v>130</v>
      </c>
      <c r="F50" s="44" t="s">
        <v>209</v>
      </c>
      <c r="G50" s="14">
        <f>H50+I50</f>
        <v>7181.5</v>
      </c>
      <c r="H50" s="14">
        <v>6104.3</v>
      </c>
      <c r="I50" s="14">
        <v>1077.2</v>
      </c>
      <c r="J50" s="14">
        <f>K50+L50</f>
        <v>7181.5300000000007</v>
      </c>
      <c r="K50" s="14">
        <v>6104.3</v>
      </c>
      <c r="L50" s="14">
        <v>1077.23</v>
      </c>
      <c r="M50" s="14">
        <f>N50+O50</f>
        <v>7181.5300000000007</v>
      </c>
      <c r="N50" s="14">
        <v>6104.3</v>
      </c>
      <c r="O50" s="14">
        <v>1077.23</v>
      </c>
      <c r="P50" s="14">
        <f>Q50+R50</f>
        <v>7181.5300000000007</v>
      </c>
      <c r="Q50" s="14">
        <v>6104.3</v>
      </c>
      <c r="R50" s="14">
        <v>1077.23</v>
      </c>
      <c r="S50" s="14">
        <f t="shared" si="5"/>
        <v>100</v>
      </c>
      <c r="T50" s="14">
        <f t="shared" si="6"/>
        <v>100</v>
      </c>
      <c r="U50" s="14">
        <f t="shared" si="7"/>
        <v>100</v>
      </c>
    </row>
    <row r="51" spans="2:21" ht="15.75">
      <c r="B51" s="84" t="s">
        <v>147</v>
      </c>
      <c r="C51" s="84" t="s">
        <v>148</v>
      </c>
      <c r="D51" s="84" t="s">
        <v>223</v>
      </c>
      <c r="E51" s="44" t="s">
        <v>206</v>
      </c>
      <c r="F51" s="44"/>
      <c r="G51" s="14">
        <f t="shared" ref="G51:L52" si="102">G52</f>
        <v>3000</v>
      </c>
      <c r="H51" s="14"/>
      <c r="I51" s="14">
        <f t="shared" si="102"/>
        <v>3000</v>
      </c>
      <c r="J51" s="14">
        <f t="shared" si="102"/>
        <v>3000</v>
      </c>
      <c r="K51" s="14"/>
      <c r="L51" s="14">
        <f t="shared" si="102"/>
        <v>3000</v>
      </c>
      <c r="M51" s="14">
        <f>M52</f>
        <v>3000</v>
      </c>
      <c r="N51" s="14"/>
      <c r="O51" s="14">
        <f t="shared" ref="O51:R52" si="103">O52</f>
        <v>3000</v>
      </c>
      <c r="P51" s="14">
        <f t="shared" si="103"/>
        <v>3000</v>
      </c>
      <c r="Q51" s="14"/>
      <c r="R51" s="14">
        <f t="shared" si="103"/>
        <v>3000</v>
      </c>
      <c r="S51" s="14">
        <f t="shared" si="5"/>
        <v>100</v>
      </c>
      <c r="T51" s="14"/>
      <c r="U51" s="14">
        <f t="shared" si="7"/>
        <v>100</v>
      </c>
    </row>
    <row r="52" spans="2:21" ht="47.25">
      <c r="B52" s="84"/>
      <c r="C52" s="84"/>
      <c r="D52" s="84"/>
      <c r="E52" s="44" t="s">
        <v>207</v>
      </c>
      <c r="F52" s="44"/>
      <c r="G52" s="14">
        <f t="shared" si="102"/>
        <v>3000</v>
      </c>
      <c r="H52" s="14"/>
      <c r="I52" s="14">
        <f t="shared" si="102"/>
        <v>3000</v>
      </c>
      <c r="J52" s="14">
        <f t="shared" si="102"/>
        <v>3000</v>
      </c>
      <c r="K52" s="14"/>
      <c r="L52" s="14">
        <f t="shared" si="102"/>
        <v>3000</v>
      </c>
      <c r="M52" s="14">
        <f>M53</f>
        <v>3000</v>
      </c>
      <c r="N52" s="14"/>
      <c r="O52" s="14">
        <f t="shared" si="103"/>
        <v>3000</v>
      </c>
      <c r="P52" s="14">
        <f t="shared" si="103"/>
        <v>3000</v>
      </c>
      <c r="Q52" s="14"/>
      <c r="R52" s="14">
        <f t="shared" si="103"/>
        <v>3000</v>
      </c>
      <c r="S52" s="14">
        <f t="shared" si="5"/>
        <v>100</v>
      </c>
      <c r="T52" s="14"/>
      <c r="U52" s="14">
        <f t="shared" si="7"/>
        <v>100</v>
      </c>
    </row>
    <row r="53" spans="2:21" ht="15.75">
      <c r="B53" s="84"/>
      <c r="C53" s="84"/>
      <c r="D53" s="84"/>
      <c r="E53" s="44" t="s">
        <v>130</v>
      </c>
      <c r="F53" s="44" t="s">
        <v>208</v>
      </c>
      <c r="G53" s="14">
        <f>H53+I53</f>
        <v>3000</v>
      </c>
      <c r="H53" s="15"/>
      <c r="I53" s="14">
        <v>3000</v>
      </c>
      <c r="J53" s="14">
        <f>K53+L53</f>
        <v>3000</v>
      </c>
      <c r="K53" s="15"/>
      <c r="L53" s="14">
        <v>3000</v>
      </c>
      <c r="M53" s="14">
        <f>N53+O53</f>
        <v>3000</v>
      </c>
      <c r="N53" s="15"/>
      <c r="O53" s="14">
        <v>3000</v>
      </c>
      <c r="P53" s="14">
        <f>Q53+R53</f>
        <v>3000</v>
      </c>
      <c r="Q53" s="15"/>
      <c r="R53" s="14">
        <v>3000</v>
      </c>
      <c r="S53" s="14">
        <f t="shared" si="5"/>
        <v>100</v>
      </c>
      <c r="T53" s="14"/>
      <c r="U53" s="14">
        <f t="shared" si="7"/>
        <v>100</v>
      </c>
    </row>
    <row r="54" spans="2:21" ht="15.75">
      <c r="B54" s="84" t="s">
        <v>149</v>
      </c>
      <c r="C54" s="84" t="s">
        <v>150</v>
      </c>
      <c r="D54" s="84" t="s">
        <v>346</v>
      </c>
      <c r="E54" s="44" t="s">
        <v>206</v>
      </c>
      <c r="F54" s="44"/>
      <c r="G54" s="14">
        <f t="shared" ref="G54:L55" si="104">G55</f>
        <v>943</v>
      </c>
      <c r="H54" s="14"/>
      <c r="I54" s="14">
        <f t="shared" si="104"/>
        <v>943</v>
      </c>
      <c r="J54" s="14">
        <f t="shared" si="104"/>
        <v>943</v>
      </c>
      <c r="K54" s="14"/>
      <c r="L54" s="14">
        <f t="shared" si="104"/>
        <v>943</v>
      </c>
      <c r="M54" s="14">
        <f>M55</f>
        <v>943</v>
      </c>
      <c r="N54" s="14"/>
      <c r="O54" s="14">
        <f t="shared" ref="O54:R55" si="105">O55</f>
        <v>943</v>
      </c>
      <c r="P54" s="14">
        <f t="shared" si="105"/>
        <v>649.19000000000005</v>
      </c>
      <c r="Q54" s="14"/>
      <c r="R54" s="14">
        <f t="shared" si="105"/>
        <v>649.19000000000005</v>
      </c>
      <c r="S54" s="14">
        <f t="shared" si="5"/>
        <v>68.843054082714744</v>
      </c>
      <c r="T54" s="14"/>
      <c r="U54" s="14">
        <f t="shared" si="7"/>
        <v>68.843054082714744</v>
      </c>
    </row>
    <row r="55" spans="2:21" ht="47.25">
      <c r="B55" s="84"/>
      <c r="C55" s="84"/>
      <c r="D55" s="84"/>
      <c r="E55" s="44" t="s">
        <v>207</v>
      </c>
      <c r="F55" s="44"/>
      <c r="G55" s="14">
        <f t="shared" si="104"/>
        <v>943</v>
      </c>
      <c r="H55" s="14"/>
      <c r="I55" s="14">
        <f t="shared" si="104"/>
        <v>943</v>
      </c>
      <c r="J55" s="14">
        <f t="shared" si="104"/>
        <v>943</v>
      </c>
      <c r="K55" s="14"/>
      <c r="L55" s="14">
        <f t="shared" si="104"/>
        <v>943</v>
      </c>
      <c r="M55" s="14">
        <f>M56</f>
        <v>943</v>
      </c>
      <c r="N55" s="14"/>
      <c r="O55" s="14">
        <f t="shared" si="105"/>
        <v>943</v>
      </c>
      <c r="P55" s="14">
        <f t="shared" si="105"/>
        <v>649.19000000000005</v>
      </c>
      <c r="Q55" s="14"/>
      <c r="R55" s="14">
        <f t="shared" si="105"/>
        <v>649.19000000000005</v>
      </c>
      <c r="S55" s="14">
        <f t="shared" si="5"/>
        <v>68.843054082714744</v>
      </c>
      <c r="T55" s="14"/>
      <c r="U55" s="14">
        <f t="shared" si="7"/>
        <v>68.843054082714744</v>
      </c>
    </row>
    <row r="56" spans="2:21" ht="42.75" customHeight="1">
      <c r="B56" s="84"/>
      <c r="C56" s="84"/>
      <c r="D56" s="84"/>
      <c r="E56" s="44" t="s">
        <v>130</v>
      </c>
      <c r="F56" s="44" t="s">
        <v>210</v>
      </c>
      <c r="G56" s="14">
        <f>G59+G62</f>
        <v>943</v>
      </c>
      <c r="H56" s="14"/>
      <c r="I56" s="14">
        <f t="shared" ref="I56:P56" si="106">I59+I62</f>
        <v>943</v>
      </c>
      <c r="J56" s="14">
        <f t="shared" si="106"/>
        <v>943</v>
      </c>
      <c r="K56" s="14"/>
      <c r="L56" s="14">
        <f t="shared" si="106"/>
        <v>943</v>
      </c>
      <c r="M56" s="14">
        <f t="shared" si="106"/>
        <v>943</v>
      </c>
      <c r="N56" s="14"/>
      <c r="O56" s="14">
        <f t="shared" si="106"/>
        <v>943</v>
      </c>
      <c r="P56" s="14">
        <f t="shared" si="106"/>
        <v>649.19000000000005</v>
      </c>
      <c r="Q56" s="14"/>
      <c r="R56" s="14">
        <f>R59+R62</f>
        <v>649.19000000000005</v>
      </c>
      <c r="S56" s="14">
        <f t="shared" si="5"/>
        <v>68.843054082714744</v>
      </c>
      <c r="T56" s="14"/>
      <c r="U56" s="14">
        <f t="shared" si="7"/>
        <v>68.843054082714744</v>
      </c>
    </row>
    <row r="57" spans="2:21" ht="15.75">
      <c r="B57" s="84" t="s">
        <v>151</v>
      </c>
      <c r="C57" s="84" t="s">
        <v>152</v>
      </c>
      <c r="D57" s="84" t="s">
        <v>224</v>
      </c>
      <c r="E57" s="44" t="s">
        <v>206</v>
      </c>
      <c r="F57" s="44"/>
      <c r="G57" s="14">
        <f t="shared" ref="G57:L58" si="107">G58</f>
        <v>443</v>
      </c>
      <c r="H57" s="14"/>
      <c r="I57" s="14">
        <f t="shared" si="107"/>
        <v>443</v>
      </c>
      <c r="J57" s="14">
        <f t="shared" si="107"/>
        <v>443</v>
      </c>
      <c r="K57" s="14"/>
      <c r="L57" s="14">
        <f t="shared" si="107"/>
        <v>443</v>
      </c>
      <c r="M57" s="14">
        <f>M58</f>
        <v>443</v>
      </c>
      <c r="N57" s="14"/>
      <c r="O57" s="14">
        <f t="shared" ref="O57:R58" si="108">O58</f>
        <v>443</v>
      </c>
      <c r="P57" s="14">
        <f t="shared" si="108"/>
        <v>254.4</v>
      </c>
      <c r="Q57" s="14"/>
      <c r="R57" s="14">
        <f t="shared" si="108"/>
        <v>254.4</v>
      </c>
      <c r="S57" s="14">
        <f t="shared" si="5"/>
        <v>57.426636568848757</v>
      </c>
      <c r="T57" s="14"/>
      <c r="U57" s="14">
        <f t="shared" si="7"/>
        <v>57.426636568848757</v>
      </c>
    </row>
    <row r="58" spans="2:21" ht="47.25">
      <c r="B58" s="84"/>
      <c r="C58" s="84"/>
      <c r="D58" s="84"/>
      <c r="E58" s="44" t="s">
        <v>207</v>
      </c>
      <c r="F58" s="44"/>
      <c r="G58" s="14">
        <f t="shared" si="107"/>
        <v>443</v>
      </c>
      <c r="H58" s="14"/>
      <c r="I58" s="14">
        <f t="shared" si="107"/>
        <v>443</v>
      </c>
      <c r="J58" s="14">
        <f t="shared" si="107"/>
        <v>443</v>
      </c>
      <c r="K58" s="14"/>
      <c r="L58" s="14">
        <f t="shared" si="107"/>
        <v>443</v>
      </c>
      <c r="M58" s="14">
        <f>M59</f>
        <v>443</v>
      </c>
      <c r="N58" s="14"/>
      <c r="O58" s="14">
        <f t="shared" si="108"/>
        <v>443</v>
      </c>
      <c r="P58" s="14">
        <f t="shared" si="108"/>
        <v>254.4</v>
      </c>
      <c r="Q58" s="14"/>
      <c r="R58" s="14">
        <f t="shared" si="108"/>
        <v>254.4</v>
      </c>
      <c r="S58" s="14">
        <f t="shared" si="5"/>
        <v>57.426636568848757</v>
      </c>
      <c r="T58" s="14"/>
      <c r="U58" s="14">
        <f t="shared" si="7"/>
        <v>57.426636568848757</v>
      </c>
    </row>
    <row r="59" spans="2:21" ht="114" customHeight="1">
      <c r="B59" s="84"/>
      <c r="C59" s="84"/>
      <c r="D59" s="84"/>
      <c r="E59" s="44" t="s">
        <v>130</v>
      </c>
      <c r="F59" s="44" t="s">
        <v>210</v>
      </c>
      <c r="G59" s="14">
        <f>H59+I59</f>
        <v>443</v>
      </c>
      <c r="H59" s="14"/>
      <c r="I59" s="14">
        <v>443</v>
      </c>
      <c r="J59" s="14">
        <f>K59+L59</f>
        <v>443</v>
      </c>
      <c r="K59" s="14"/>
      <c r="L59" s="14">
        <v>443</v>
      </c>
      <c r="M59" s="14">
        <f>N59+O59</f>
        <v>443</v>
      </c>
      <c r="N59" s="15"/>
      <c r="O59" s="14">
        <v>443</v>
      </c>
      <c r="P59" s="14">
        <f>Q59+R59</f>
        <v>254.4</v>
      </c>
      <c r="Q59" s="15"/>
      <c r="R59" s="14">
        <v>254.4</v>
      </c>
      <c r="S59" s="14">
        <f t="shared" si="5"/>
        <v>57.426636568848757</v>
      </c>
      <c r="T59" s="14"/>
      <c r="U59" s="14">
        <f t="shared" si="7"/>
        <v>57.426636568848757</v>
      </c>
    </row>
    <row r="60" spans="2:21" ht="15.75">
      <c r="B60" s="84" t="s">
        <v>153</v>
      </c>
      <c r="C60" s="84" t="s">
        <v>154</v>
      </c>
      <c r="D60" s="84" t="s">
        <v>225</v>
      </c>
      <c r="E60" s="44" t="s">
        <v>206</v>
      </c>
      <c r="F60" s="44"/>
      <c r="G60" s="14">
        <f t="shared" ref="G60:L61" si="109">G61</f>
        <v>500</v>
      </c>
      <c r="H60" s="14"/>
      <c r="I60" s="14">
        <f t="shared" si="109"/>
        <v>500</v>
      </c>
      <c r="J60" s="14">
        <f t="shared" si="109"/>
        <v>500</v>
      </c>
      <c r="K60" s="14"/>
      <c r="L60" s="14">
        <f t="shared" si="109"/>
        <v>500</v>
      </c>
      <c r="M60" s="14">
        <f>M61</f>
        <v>500</v>
      </c>
      <c r="N60" s="14"/>
      <c r="O60" s="14">
        <f t="shared" ref="O60:R61" si="110">O61</f>
        <v>500</v>
      </c>
      <c r="P60" s="14">
        <f t="shared" si="110"/>
        <v>394.79</v>
      </c>
      <c r="Q60" s="14"/>
      <c r="R60" s="14">
        <f t="shared" si="110"/>
        <v>394.79</v>
      </c>
      <c r="S60" s="14">
        <f t="shared" si="5"/>
        <v>78.958000000000013</v>
      </c>
      <c r="T60" s="14"/>
      <c r="U60" s="14">
        <f t="shared" si="7"/>
        <v>78.958000000000013</v>
      </c>
    </row>
    <row r="61" spans="2:21" ht="47.25">
      <c r="B61" s="84"/>
      <c r="C61" s="84"/>
      <c r="D61" s="84"/>
      <c r="E61" s="44" t="s">
        <v>207</v>
      </c>
      <c r="F61" s="44"/>
      <c r="G61" s="14">
        <f t="shared" si="109"/>
        <v>500</v>
      </c>
      <c r="H61" s="14"/>
      <c r="I61" s="14">
        <f t="shared" si="109"/>
        <v>500</v>
      </c>
      <c r="J61" s="14">
        <f t="shared" si="109"/>
        <v>500</v>
      </c>
      <c r="K61" s="14"/>
      <c r="L61" s="14">
        <f t="shared" si="109"/>
        <v>500</v>
      </c>
      <c r="M61" s="14">
        <f>M62</f>
        <v>500</v>
      </c>
      <c r="N61" s="14"/>
      <c r="O61" s="14">
        <f t="shared" si="110"/>
        <v>500</v>
      </c>
      <c r="P61" s="14">
        <f t="shared" si="110"/>
        <v>394.79</v>
      </c>
      <c r="Q61" s="14"/>
      <c r="R61" s="14">
        <f t="shared" si="110"/>
        <v>394.79</v>
      </c>
      <c r="S61" s="14">
        <f t="shared" si="5"/>
        <v>78.958000000000013</v>
      </c>
      <c r="T61" s="14"/>
      <c r="U61" s="14">
        <f t="shared" si="7"/>
        <v>78.958000000000013</v>
      </c>
    </row>
    <row r="62" spans="2:21" ht="38.25" customHeight="1">
      <c r="B62" s="84"/>
      <c r="C62" s="84"/>
      <c r="D62" s="84"/>
      <c r="E62" s="44" t="s">
        <v>130</v>
      </c>
      <c r="F62" s="44" t="s">
        <v>210</v>
      </c>
      <c r="G62" s="14">
        <f>H62+I62</f>
        <v>500</v>
      </c>
      <c r="H62" s="14"/>
      <c r="I62" s="14">
        <v>500</v>
      </c>
      <c r="J62" s="14">
        <f>K62+L62</f>
        <v>500</v>
      </c>
      <c r="K62" s="14"/>
      <c r="L62" s="14">
        <v>500</v>
      </c>
      <c r="M62" s="14">
        <f>N62+O62</f>
        <v>500</v>
      </c>
      <c r="N62" s="15"/>
      <c r="O62" s="14">
        <v>500</v>
      </c>
      <c r="P62" s="14">
        <f>Q62+R62</f>
        <v>394.79</v>
      </c>
      <c r="Q62" s="15"/>
      <c r="R62" s="14">
        <v>394.79</v>
      </c>
      <c r="S62" s="14">
        <f t="shared" si="5"/>
        <v>78.958000000000013</v>
      </c>
      <c r="T62" s="14"/>
      <c r="U62" s="14">
        <f t="shared" si="7"/>
        <v>78.958000000000013</v>
      </c>
    </row>
    <row r="63" spans="2:21" ht="15.75">
      <c r="B63" s="84" t="s">
        <v>155</v>
      </c>
      <c r="C63" s="84" t="s">
        <v>156</v>
      </c>
      <c r="D63" s="84" t="s">
        <v>347</v>
      </c>
      <c r="E63" s="44" t="s">
        <v>206</v>
      </c>
      <c r="F63" s="44"/>
      <c r="G63" s="14">
        <f t="shared" ref="G63:L63" si="111">G64</f>
        <v>173551</v>
      </c>
      <c r="H63" s="14">
        <f t="shared" si="111"/>
        <v>170080</v>
      </c>
      <c r="I63" s="14">
        <f t="shared" si="111"/>
        <v>3471</v>
      </c>
      <c r="J63" s="14">
        <f t="shared" si="111"/>
        <v>173551.02000000002</v>
      </c>
      <c r="K63" s="14">
        <f t="shared" si="111"/>
        <v>170080</v>
      </c>
      <c r="L63" s="14">
        <f t="shared" si="111"/>
        <v>3471.02</v>
      </c>
      <c r="M63" s="14">
        <f>M64</f>
        <v>173551.02000000002</v>
      </c>
      <c r="N63" s="14">
        <f t="shared" ref="N63:R63" si="112">N64</f>
        <v>170080</v>
      </c>
      <c r="O63" s="14">
        <f t="shared" si="112"/>
        <v>3471.02</v>
      </c>
      <c r="P63" s="14">
        <f t="shared" si="112"/>
        <v>173551.02000000002</v>
      </c>
      <c r="Q63" s="14">
        <f t="shared" si="112"/>
        <v>170080</v>
      </c>
      <c r="R63" s="14">
        <f t="shared" si="112"/>
        <v>3471.02</v>
      </c>
      <c r="S63" s="14">
        <f t="shared" si="5"/>
        <v>100</v>
      </c>
      <c r="T63" s="14">
        <f t="shared" si="6"/>
        <v>100</v>
      </c>
      <c r="U63" s="14">
        <f t="shared" si="7"/>
        <v>100</v>
      </c>
    </row>
    <row r="64" spans="2:21" ht="47.25">
      <c r="B64" s="84"/>
      <c r="C64" s="84"/>
      <c r="D64" s="84"/>
      <c r="E64" s="44" t="s">
        <v>207</v>
      </c>
      <c r="F64" s="44"/>
      <c r="G64" s="14">
        <f t="shared" ref="G64:K64" si="113">G65+G66</f>
        <v>173551</v>
      </c>
      <c r="H64" s="14">
        <f t="shared" si="113"/>
        <v>170080</v>
      </c>
      <c r="I64" s="14">
        <f t="shared" si="113"/>
        <v>3471</v>
      </c>
      <c r="J64" s="14">
        <f t="shared" si="113"/>
        <v>173551.02000000002</v>
      </c>
      <c r="K64" s="14">
        <f t="shared" si="113"/>
        <v>170080</v>
      </c>
      <c r="L64" s="14">
        <f>L65+L66</f>
        <v>3471.02</v>
      </c>
      <c r="M64" s="14">
        <f>M65+M66</f>
        <v>173551.02000000002</v>
      </c>
      <c r="N64" s="14">
        <f t="shared" ref="N64:R64" si="114">N65+N66</f>
        <v>170080</v>
      </c>
      <c r="O64" s="14">
        <f t="shared" si="114"/>
        <v>3471.02</v>
      </c>
      <c r="P64" s="14">
        <f t="shared" si="114"/>
        <v>173551.02000000002</v>
      </c>
      <c r="Q64" s="14">
        <f t="shared" si="114"/>
        <v>170080</v>
      </c>
      <c r="R64" s="14">
        <f t="shared" si="114"/>
        <v>3471.02</v>
      </c>
      <c r="S64" s="14">
        <f t="shared" si="5"/>
        <v>100</v>
      </c>
      <c r="T64" s="14">
        <f t="shared" si="6"/>
        <v>100</v>
      </c>
      <c r="U64" s="14">
        <f t="shared" si="7"/>
        <v>100</v>
      </c>
    </row>
    <row r="65" spans="2:21" ht="36" customHeight="1">
      <c r="B65" s="84"/>
      <c r="C65" s="84"/>
      <c r="D65" s="84"/>
      <c r="E65" s="44" t="s">
        <v>130</v>
      </c>
      <c r="F65" s="44" t="s">
        <v>211</v>
      </c>
      <c r="G65" s="14">
        <f>G69</f>
        <v>11160</v>
      </c>
      <c r="H65" s="14">
        <v>10936.8</v>
      </c>
      <c r="I65" s="14">
        <v>223.2</v>
      </c>
      <c r="J65" s="14">
        <f>J69</f>
        <v>11160</v>
      </c>
      <c r="K65" s="14">
        <v>10936.8</v>
      </c>
      <c r="L65" s="14">
        <v>223.2</v>
      </c>
      <c r="M65" s="14">
        <f>M69</f>
        <v>11160</v>
      </c>
      <c r="N65" s="14">
        <f t="shared" ref="N65:R65" si="115">N69</f>
        <v>10936.8</v>
      </c>
      <c r="O65" s="14">
        <f t="shared" si="115"/>
        <v>223.2</v>
      </c>
      <c r="P65" s="14">
        <f t="shared" si="115"/>
        <v>11160</v>
      </c>
      <c r="Q65" s="14">
        <f t="shared" si="115"/>
        <v>10936.8</v>
      </c>
      <c r="R65" s="14">
        <f t="shared" si="115"/>
        <v>223.2</v>
      </c>
      <c r="S65" s="14">
        <f t="shared" si="5"/>
        <v>100</v>
      </c>
      <c r="T65" s="14">
        <f t="shared" si="6"/>
        <v>100</v>
      </c>
      <c r="U65" s="14">
        <f t="shared" si="7"/>
        <v>100</v>
      </c>
    </row>
    <row r="66" spans="2:21" ht="67.5" customHeight="1">
      <c r="B66" s="84"/>
      <c r="C66" s="84"/>
      <c r="D66" s="84"/>
      <c r="E66" s="44" t="s">
        <v>130</v>
      </c>
      <c r="F66" s="44" t="s">
        <v>212</v>
      </c>
      <c r="G66" s="14">
        <f>G72</f>
        <v>162391</v>
      </c>
      <c r="H66" s="14">
        <v>159143.20000000001</v>
      </c>
      <c r="I66" s="14">
        <v>3247.8</v>
      </c>
      <c r="J66" s="14">
        <f>J72</f>
        <v>162391.02000000002</v>
      </c>
      <c r="K66" s="14">
        <v>159143.20000000001</v>
      </c>
      <c r="L66" s="14">
        <f>L72</f>
        <v>3247.82</v>
      </c>
      <c r="M66" s="14">
        <f>M72</f>
        <v>162391.02000000002</v>
      </c>
      <c r="N66" s="14">
        <f t="shared" ref="N66:R66" si="116">N72</f>
        <v>159143.20000000001</v>
      </c>
      <c r="O66" s="14">
        <f t="shared" si="116"/>
        <v>3247.82</v>
      </c>
      <c r="P66" s="14">
        <f t="shared" si="116"/>
        <v>162391.02000000002</v>
      </c>
      <c r="Q66" s="14">
        <f t="shared" si="116"/>
        <v>159143.20000000001</v>
      </c>
      <c r="R66" s="14">
        <f t="shared" si="116"/>
        <v>3247.82</v>
      </c>
      <c r="S66" s="14">
        <f t="shared" si="5"/>
        <v>100</v>
      </c>
      <c r="T66" s="14">
        <f t="shared" si="6"/>
        <v>100</v>
      </c>
      <c r="U66" s="14">
        <f t="shared" si="7"/>
        <v>100</v>
      </c>
    </row>
    <row r="67" spans="2:21" ht="21" customHeight="1">
      <c r="B67" s="84" t="s">
        <v>157</v>
      </c>
      <c r="C67" s="84" t="s">
        <v>146</v>
      </c>
      <c r="D67" s="84" t="s">
        <v>222</v>
      </c>
      <c r="E67" s="44" t="s">
        <v>206</v>
      </c>
      <c r="F67" s="44"/>
      <c r="G67" s="14">
        <f t="shared" ref="G67:L68" si="117">G68</f>
        <v>11160</v>
      </c>
      <c r="H67" s="14">
        <f t="shared" si="117"/>
        <v>10936.8</v>
      </c>
      <c r="I67" s="14">
        <f t="shared" si="117"/>
        <v>223.2</v>
      </c>
      <c r="J67" s="14">
        <f t="shared" si="117"/>
        <v>11160</v>
      </c>
      <c r="K67" s="14">
        <f t="shared" si="117"/>
        <v>10936.8</v>
      </c>
      <c r="L67" s="14">
        <f t="shared" si="117"/>
        <v>223.2</v>
      </c>
      <c r="M67" s="14">
        <f>M68</f>
        <v>11160</v>
      </c>
      <c r="N67" s="14">
        <f t="shared" ref="N67:R68" si="118">N68</f>
        <v>10936.8</v>
      </c>
      <c r="O67" s="14">
        <f t="shared" si="118"/>
        <v>223.2</v>
      </c>
      <c r="P67" s="14">
        <f t="shared" si="118"/>
        <v>11160</v>
      </c>
      <c r="Q67" s="14">
        <f t="shared" si="118"/>
        <v>10936.8</v>
      </c>
      <c r="R67" s="14">
        <f t="shared" si="118"/>
        <v>223.2</v>
      </c>
      <c r="S67" s="14">
        <f t="shared" si="5"/>
        <v>100</v>
      </c>
      <c r="T67" s="14">
        <f t="shared" si="6"/>
        <v>100</v>
      </c>
      <c r="U67" s="14">
        <f t="shared" si="7"/>
        <v>100</v>
      </c>
    </row>
    <row r="68" spans="2:21" ht="47.25">
      <c r="B68" s="84"/>
      <c r="C68" s="84"/>
      <c r="D68" s="84"/>
      <c r="E68" s="44" t="s">
        <v>207</v>
      </c>
      <c r="F68" s="44"/>
      <c r="G68" s="14">
        <f t="shared" si="117"/>
        <v>11160</v>
      </c>
      <c r="H68" s="14">
        <f t="shared" si="117"/>
        <v>10936.8</v>
      </c>
      <c r="I68" s="14">
        <f t="shared" si="117"/>
        <v>223.2</v>
      </c>
      <c r="J68" s="14">
        <f t="shared" si="117"/>
        <v>11160</v>
      </c>
      <c r="K68" s="14">
        <f t="shared" si="117"/>
        <v>10936.8</v>
      </c>
      <c r="L68" s="14">
        <f t="shared" si="117"/>
        <v>223.2</v>
      </c>
      <c r="M68" s="14">
        <f>M69</f>
        <v>11160</v>
      </c>
      <c r="N68" s="14">
        <f t="shared" si="118"/>
        <v>10936.8</v>
      </c>
      <c r="O68" s="14">
        <f t="shared" si="118"/>
        <v>223.2</v>
      </c>
      <c r="P68" s="14">
        <f t="shared" si="118"/>
        <v>11160</v>
      </c>
      <c r="Q68" s="14">
        <f t="shared" si="118"/>
        <v>10936.8</v>
      </c>
      <c r="R68" s="14">
        <f t="shared" si="118"/>
        <v>223.2</v>
      </c>
      <c r="S68" s="14">
        <f t="shared" si="5"/>
        <v>100</v>
      </c>
      <c r="T68" s="14">
        <f t="shared" si="6"/>
        <v>100</v>
      </c>
      <c r="U68" s="14">
        <f t="shared" si="7"/>
        <v>100</v>
      </c>
    </row>
    <row r="69" spans="2:21" ht="18" customHeight="1">
      <c r="B69" s="84"/>
      <c r="C69" s="84"/>
      <c r="D69" s="84"/>
      <c r="E69" s="44" t="s">
        <v>130</v>
      </c>
      <c r="F69" s="44" t="s">
        <v>211</v>
      </c>
      <c r="G69" s="14">
        <f>H69+I69</f>
        <v>11160</v>
      </c>
      <c r="H69" s="14">
        <v>10936.8</v>
      </c>
      <c r="I69" s="14">
        <v>223.2</v>
      </c>
      <c r="J69" s="14">
        <f>K69+L69</f>
        <v>11160</v>
      </c>
      <c r="K69" s="14">
        <v>10936.8</v>
      </c>
      <c r="L69" s="14">
        <v>223.2</v>
      </c>
      <c r="M69" s="14">
        <f>N69+O69</f>
        <v>11160</v>
      </c>
      <c r="N69" s="14">
        <v>10936.8</v>
      </c>
      <c r="O69" s="14">
        <v>223.2</v>
      </c>
      <c r="P69" s="14">
        <f>Q69+R69</f>
        <v>11160</v>
      </c>
      <c r="Q69" s="14">
        <v>10936.8</v>
      </c>
      <c r="R69" s="14">
        <v>223.2</v>
      </c>
      <c r="S69" s="14">
        <f t="shared" si="5"/>
        <v>100</v>
      </c>
      <c r="T69" s="14">
        <f t="shared" si="6"/>
        <v>100</v>
      </c>
      <c r="U69" s="14">
        <f t="shared" si="7"/>
        <v>100</v>
      </c>
    </row>
    <row r="70" spans="2:21" ht="15.75">
      <c r="B70" s="84" t="s">
        <v>158</v>
      </c>
      <c r="C70" s="84" t="s">
        <v>159</v>
      </c>
      <c r="D70" s="84" t="s">
        <v>221</v>
      </c>
      <c r="E70" s="44" t="s">
        <v>206</v>
      </c>
      <c r="F70" s="44"/>
      <c r="G70" s="14">
        <f t="shared" ref="G70:L71" si="119">G71</f>
        <v>162391</v>
      </c>
      <c r="H70" s="14">
        <f t="shared" si="119"/>
        <v>159143.20000000001</v>
      </c>
      <c r="I70" s="14">
        <f t="shared" si="119"/>
        <v>3247.8</v>
      </c>
      <c r="J70" s="14">
        <f t="shared" si="119"/>
        <v>162391.02000000002</v>
      </c>
      <c r="K70" s="14">
        <f t="shared" si="119"/>
        <v>159143.20000000001</v>
      </c>
      <c r="L70" s="14">
        <f t="shared" si="119"/>
        <v>3247.82</v>
      </c>
      <c r="M70" s="14">
        <f>M71</f>
        <v>162391.02000000002</v>
      </c>
      <c r="N70" s="14">
        <f t="shared" ref="N70:R71" si="120">N71</f>
        <v>159143.20000000001</v>
      </c>
      <c r="O70" s="14">
        <f t="shared" si="120"/>
        <v>3247.82</v>
      </c>
      <c r="P70" s="14">
        <f t="shared" si="120"/>
        <v>162391.02000000002</v>
      </c>
      <c r="Q70" s="14">
        <f t="shared" si="120"/>
        <v>159143.20000000001</v>
      </c>
      <c r="R70" s="14">
        <f t="shared" si="120"/>
        <v>3247.82</v>
      </c>
      <c r="S70" s="14">
        <f t="shared" si="5"/>
        <v>100</v>
      </c>
      <c r="T70" s="14">
        <f t="shared" si="6"/>
        <v>100</v>
      </c>
      <c r="U70" s="14">
        <f t="shared" si="7"/>
        <v>100</v>
      </c>
    </row>
    <row r="71" spans="2:21" ht="47.25">
      <c r="B71" s="84"/>
      <c r="C71" s="84"/>
      <c r="D71" s="84"/>
      <c r="E71" s="44" t="s">
        <v>207</v>
      </c>
      <c r="F71" s="44"/>
      <c r="G71" s="14">
        <f t="shared" si="119"/>
        <v>162391</v>
      </c>
      <c r="H71" s="14">
        <f t="shared" si="119"/>
        <v>159143.20000000001</v>
      </c>
      <c r="I71" s="14">
        <f t="shared" si="119"/>
        <v>3247.8</v>
      </c>
      <c r="J71" s="14">
        <f t="shared" si="119"/>
        <v>162391.02000000002</v>
      </c>
      <c r="K71" s="14">
        <f t="shared" si="119"/>
        <v>159143.20000000001</v>
      </c>
      <c r="L71" s="14">
        <f t="shared" si="119"/>
        <v>3247.82</v>
      </c>
      <c r="M71" s="14">
        <f>M72</f>
        <v>162391.02000000002</v>
      </c>
      <c r="N71" s="14">
        <f t="shared" si="120"/>
        <v>159143.20000000001</v>
      </c>
      <c r="O71" s="14">
        <f t="shared" si="120"/>
        <v>3247.82</v>
      </c>
      <c r="P71" s="14">
        <f t="shared" si="120"/>
        <v>162391.02000000002</v>
      </c>
      <c r="Q71" s="14">
        <f t="shared" si="120"/>
        <v>159143.20000000001</v>
      </c>
      <c r="R71" s="14">
        <f t="shared" si="120"/>
        <v>3247.82</v>
      </c>
      <c r="S71" s="14">
        <f t="shared" si="5"/>
        <v>100</v>
      </c>
      <c r="T71" s="14">
        <f t="shared" si="6"/>
        <v>100</v>
      </c>
      <c r="U71" s="14">
        <f t="shared" si="7"/>
        <v>100</v>
      </c>
    </row>
    <row r="72" spans="2:21" ht="39" customHeight="1">
      <c r="B72" s="84"/>
      <c r="C72" s="84"/>
      <c r="D72" s="84"/>
      <c r="E72" s="44" t="s">
        <v>130</v>
      </c>
      <c r="F72" s="44" t="s">
        <v>212</v>
      </c>
      <c r="G72" s="14">
        <f>H72+I72</f>
        <v>162391</v>
      </c>
      <c r="H72" s="14">
        <v>159143.20000000001</v>
      </c>
      <c r="I72" s="14">
        <v>3247.8</v>
      </c>
      <c r="J72" s="14">
        <f>K72+L72</f>
        <v>162391.02000000002</v>
      </c>
      <c r="K72" s="14">
        <v>159143.20000000001</v>
      </c>
      <c r="L72" s="14">
        <v>3247.82</v>
      </c>
      <c r="M72" s="14">
        <f>N72+O72</f>
        <v>162391.02000000002</v>
      </c>
      <c r="N72" s="14">
        <v>159143.20000000001</v>
      </c>
      <c r="O72" s="14">
        <v>3247.82</v>
      </c>
      <c r="P72" s="14">
        <f>Q72+R72</f>
        <v>162391.02000000002</v>
      </c>
      <c r="Q72" s="14">
        <v>159143.20000000001</v>
      </c>
      <c r="R72" s="14">
        <v>3247.82</v>
      </c>
      <c r="S72" s="14">
        <f t="shared" si="5"/>
        <v>100</v>
      </c>
      <c r="T72" s="14">
        <f t="shared" si="6"/>
        <v>100</v>
      </c>
      <c r="U72" s="14">
        <f t="shared" si="7"/>
        <v>100</v>
      </c>
    </row>
    <row r="73" spans="2:21" ht="15.75">
      <c r="B73" s="84" t="s">
        <v>126</v>
      </c>
      <c r="C73" s="84" t="s">
        <v>127</v>
      </c>
      <c r="D73" s="84" t="s">
        <v>348</v>
      </c>
      <c r="E73" s="44" t="s">
        <v>206</v>
      </c>
      <c r="F73" s="44"/>
      <c r="G73" s="14">
        <f t="shared" ref="G73:L73" si="121">G74</f>
        <v>226599.29999999996</v>
      </c>
      <c r="H73" s="14">
        <f t="shared" si="121"/>
        <v>171110.80000000002</v>
      </c>
      <c r="I73" s="14">
        <f t="shared" si="121"/>
        <v>55488.5</v>
      </c>
      <c r="J73" s="14">
        <f t="shared" si="121"/>
        <v>226599.3</v>
      </c>
      <c r="K73" s="14">
        <f t="shared" si="121"/>
        <v>171110.80000000002</v>
      </c>
      <c r="L73" s="14">
        <f t="shared" si="121"/>
        <v>55488.5</v>
      </c>
      <c r="M73" s="14">
        <f>M74</f>
        <v>226599.3</v>
      </c>
      <c r="N73" s="14">
        <f t="shared" ref="N73:R73" si="122">N74</f>
        <v>171110.80000000002</v>
      </c>
      <c r="O73" s="14">
        <f t="shared" si="122"/>
        <v>55488.5</v>
      </c>
      <c r="P73" s="14">
        <f t="shared" si="122"/>
        <v>222257.45</v>
      </c>
      <c r="Q73" s="14">
        <f t="shared" si="122"/>
        <v>166855.83000000002</v>
      </c>
      <c r="R73" s="14">
        <f t="shared" si="122"/>
        <v>55401.619999999995</v>
      </c>
      <c r="S73" s="14">
        <f t="shared" si="5"/>
        <v>98.083908467501885</v>
      </c>
      <c r="T73" s="14">
        <f t="shared" si="6"/>
        <v>97.51332469955139</v>
      </c>
      <c r="U73" s="14">
        <f t="shared" si="7"/>
        <v>99.843427016408796</v>
      </c>
    </row>
    <row r="74" spans="2:21" ht="47.25">
      <c r="B74" s="84"/>
      <c r="C74" s="84"/>
      <c r="D74" s="84"/>
      <c r="E74" s="44" t="s">
        <v>207</v>
      </c>
      <c r="F74" s="44"/>
      <c r="G74" s="14">
        <f t="shared" ref="G74:L74" si="123">G75+G76+G77+G78</f>
        <v>226599.29999999996</v>
      </c>
      <c r="H74" s="14">
        <f t="shared" si="123"/>
        <v>171110.80000000002</v>
      </c>
      <c r="I74" s="14">
        <f t="shared" si="123"/>
        <v>55488.5</v>
      </c>
      <c r="J74" s="14">
        <f t="shared" si="123"/>
        <v>226599.3</v>
      </c>
      <c r="K74" s="14">
        <f t="shared" si="123"/>
        <v>171110.80000000002</v>
      </c>
      <c r="L74" s="14">
        <f t="shared" si="123"/>
        <v>55488.5</v>
      </c>
      <c r="M74" s="14">
        <f>M75+M76+M77+M78</f>
        <v>226599.3</v>
      </c>
      <c r="N74" s="14">
        <f t="shared" ref="N74:R74" si="124">N75+N76+N77+N78</f>
        <v>171110.80000000002</v>
      </c>
      <c r="O74" s="14">
        <f t="shared" si="124"/>
        <v>55488.5</v>
      </c>
      <c r="P74" s="14">
        <f t="shared" si="124"/>
        <v>222257.45</v>
      </c>
      <c r="Q74" s="14">
        <f t="shared" si="124"/>
        <v>166855.83000000002</v>
      </c>
      <c r="R74" s="14">
        <f t="shared" si="124"/>
        <v>55401.619999999995</v>
      </c>
      <c r="S74" s="14">
        <f t="shared" si="5"/>
        <v>98.083908467501885</v>
      </c>
      <c r="T74" s="14">
        <f t="shared" si="6"/>
        <v>97.51332469955139</v>
      </c>
      <c r="U74" s="14">
        <f t="shared" si="7"/>
        <v>99.843427016408796</v>
      </c>
    </row>
    <row r="75" spans="2:21" ht="43.5" customHeight="1">
      <c r="B75" s="84"/>
      <c r="C75" s="84"/>
      <c r="D75" s="84"/>
      <c r="E75" s="44" t="s">
        <v>130</v>
      </c>
      <c r="F75" s="44" t="s">
        <v>132</v>
      </c>
      <c r="G75" s="14">
        <f>G89</f>
        <v>8537.4</v>
      </c>
      <c r="H75" s="14">
        <f t="shared" ref="H75:R75" si="125">H89</f>
        <v>8366.6</v>
      </c>
      <c r="I75" s="14">
        <f t="shared" si="125"/>
        <v>170.8</v>
      </c>
      <c r="J75" s="14">
        <f t="shared" si="125"/>
        <v>8537.4</v>
      </c>
      <c r="K75" s="14">
        <f t="shared" si="125"/>
        <v>8366.6</v>
      </c>
      <c r="L75" s="14">
        <f t="shared" si="125"/>
        <v>170.8</v>
      </c>
      <c r="M75" s="14">
        <f t="shared" si="125"/>
        <v>8537.4</v>
      </c>
      <c r="N75" s="14">
        <f t="shared" si="125"/>
        <v>8366.6</v>
      </c>
      <c r="O75" s="14">
        <f t="shared" si="125"/>
        <v>170.8</v>
      </c>
      <c r="P75" s="14">
        <f t="shared" si="125"/>
        <v>4195.6000000000004</v>
      </c>
      <c r="Q75" s="14">
        <f t="shared" si="125"/>
        <v>4111.68</v>
      </c>
      <c r="R75" s="14">
        <f t="shared" si="125"/>
        <v>83.92</v>
      </c>
      <c r="S75" s="14">
        <f t="shared" si="5"/>
        <v>49.143767423337323</v>
      </c>
      <c r="T75" s="14">
        <f t="shared" si="6"/>
        <v>49.14397724284656</v>
      </c>
      <c r="U75" s="14">
        <f t="shared" si="7"/>
        <v>49.133489461358309</v>
      </c>
    </row>
    <row r="76" spans="2:21" ht="43.5" customHeight="1">
      <c r="B76" s="84"/>
      <c r="C76" s="84"/>
      <c r="D76" s="84"/>
      <c r="E76" s="44" t="s">
        <v>130</v>
      </c>
      <c r="F76" s="44" t="s">
        <v>213</v>
      </c>
      <c r="G76" s="14">
        <f>G81+G85</f>
        <v>166065.59999999998</v>
      </c>
      <c r="H76" s="14">
        <f t="shared" ref="H76:R76" si="126">H81+H85</f>
        <v>162744.20000000001</v>
      </c>
      <c r="I76" s="14">
        <f t="shared" si="126"/>
        <v>3321.4</v>
      </c>
      <c r="J76" s="14">
        <f t="shared" si="126"/>
        <v>166065.65</v>
      </c>
      <c r="K76" s="14">
        <f t="shared" si="126"/>
        <v>162744.20000000001</v>
      </c>
      <c r="L76" s="14">
        <f t="shared" si="126"/>
        <v>3321.45</v>
      </c>
      <c r="M76" s="14">
        <f t="shared" si="126"/>
        <v>166065.65</v>
      </c>
      <c r="N76" s="14">
        <f t="shared" si="126"/>
        <v>162744.20000000001</v>
      </c>
      <c r="O76" s="14">
        <f t="shared" si="126"/>
        <v>3321.45</v>
      </c>
      <c r="P76" s="14">
        <f t="shared" si="126"/>
        <v>166065.60000000001</v>
      </c>
      <c r="Q76" s="14">
        <f t="shared" si="126"/>
        <v>162744.15000000002</v>
      </c>
      <c r="R76" s="14">
        <f t="shared" si="126"/>
        <v>3321.45</v>
      </c>
      <c r="S76" s="14">
        <f t="shared" ref="S76:S122" si="127">P76/M76*100</f>
        <v>99.999969891425479</v>
      </c>
      <c r="T76" s="14">
        <f t="shared" ref="T76:T95" si="128">Q76/N76*100</f>
        <v>99.999969276938899</v>
      </c>
      <c r="U76" s="14">
        <f t="shared" ref="U76:U122" si="129">R76/O76*100</f>
        <v>100</v>
      </c>
    </row>
    <row r="77" spans="2:21" ht="43.5" customHeight="1">
      <c r="B77" s="84"/>
      <c r="C77" s="84"/>
      <c r="D77" s="84"/>
      <c r="E77" s="44" t="s">
        <v>130</v>
      </c>
      <c r="F77" s="44" t="s">
        <v>214</v>
      </c>
      <c r="G77" s="14">
        <f>G82+G86</f>
        <v>24996.3</v>
      </c>
      <c r="H77" s="14">
        <f t="shared" ref="H77:R77" si="130">H82+H86</f>
        <v>0</v>
      </c>
      <c r="I77" s="14">
        <f t="shared" si="130"/>
        <v>24996.3</v>
      </c>
      <c r="J77" s="14">
        <f t="shared" si="130"/>
        <v>24996.25</v>
      </c>
      <c r="K77" s="14">
        <f t="shared" si="130"/>
        <v>0</v>
      </c>
      <c r="L77" s="14">
        <f t="shared" si="130"/>
        <v>24996.25</v>
      </c>
      <c r="M77" s="14">
        <f t="shared" si="130"/>
        <v>24996.25</v>
      </c>
      <c r="N77" s="14">
        <f t="shared" si="130"/>
        <v>0</v>
      </c>
      <c r="O77" s="14">
        <f t="shared" si="130"/>
        <v>24996.25</v>
      </c>
      <c r="P77" s="14">
        <f t="shared" si="130"/>
        <v>24996.25</v>
      </c>
      <c r="Q77" s="14">
        <f t="shared" si="130"/>
        <v>0</v>
      </c>
      <c r="R77" s="14">
        <f t="shared" si="130"/>
        <v>24996.25</v>
      </c>
      <c r="S77" s="14">
        <f t="shared" si="127"/>
        <v>100</v>
      </c>
      <c r="T77" s="14"/>
      <c r="U77" s="14">
        <f t="shared" si="129"/>
        <v>100</v>
      </c>
    </row>
    <row r="78" spans="2:21" ht="15.75">
      <c r="B78" s="84"/>
      <c r="C78" s="84"/>
      <c r="D78" s="84"/>
      <c r="E78" s="44" t="s">
        <v>130</v>
      </c>
      <c r="F78" s="44" t="s">
        <v>215</v>
      </c>
      <c r="G78" s="14">
        <f>G92</f>
        <v>27000</v>
      </c>
      <c r="H78" s="14">
        <f t="shared" ref="H78:R78" si="131">H92</f>
        <v>0</v>
      </c>
      <c r="I78" s="14">
        <f t="shared" si="131"/>
        <v>27000</v>
      </c>
      <c r="J78" s="14">
        <f t="shared" si="131"/>
        <v>27000</v>
      </c>
      <c r="K78" s="14">
        <f t="shared" si="131"/>
        <v>0</v>
      </c>
      <c r="L78" s="14">
        <f t="shared" si="131"/>
        <v>27000</v>
      </c>
      <c r="M78" s="14">
        <f t="shared" si="131"/>
        <v>27000</v>
      </c>
      <c r="N78" s="14">
        <f t="shared" si="131"/>
        <v>0</v>
      </c>
      <c r="O78" s="14">
        <f t="shared" si="131"/>
        <v>27000</v>
      </c>
      <c r="P78" s="14">
        <f t="shared" si="131"/>
        <v>27000</v>
      </c>
      <c r="Q78" s="14">
        <f t="shared" si="131"/>
        <v>0</v>
      </c>
      <c r="R78" s="14">
        <f t="shared" si="131"/>
        <v>27000</v>
      </c>
      <c r="S78" s="14">
        <f t="shared" si="127"/>
        <v>100</v>
      </c>
      <c r="T78" s="14"/>
      <c r="U78" s="14">
        <f t="shared" si="129"/>
        <v>100</v>
      </c>
    </row>
    <row r="79" spans="2:21" ht="15.75">
      <c r="B79" s="84" t="s">
        <v>160</v>
      </c>
      <c r="C79" s="84" t="s">
        <v>161</v>
      </c>
      <c r="D79" s="84" t="s">
        <v>226</v>
      </c>
      <c r="E79" s="44" t="s">
        <v>206</v>
      </c>
      <c r="F79" s="44"/>
      <c r="G79" s="14">
        <f t="shared" ref="G79:L79" si="132">G80</f>
        <v>119127.49999999999</v>
      </c>
      <c r="H79" s="14">
        <f t="shared" si="132"/>
        <v>95860.4</v>
      </c>
      <c r="I79" s="14">
        <f t="shared" si="132"/>
        <v>23267.100000000002</v>
      </c>
      <c r="J79" s="14">
        <f t="shared" si="132"/>
        <v>119127.48</v>
      </c>
      <c r="K79" s="14">
        <f t="shared" si="132"/>
        <v>95860.4</v>
      </c>
      <c r="L79" s="14">
        <f t="shared" si="132"/>
        <v>23267.08</v>
      </c>
      <c r="M79" s="14">
        <f>M80</f>
        <v>119127.48</v>
      </c>
      <c r="N79" s="14">
        <f t="shared" ref="N79:R79" si="133">N80</f>
        <v>95860.4</v>
      </c>
      <c r="O79" s="14">
        <f t="shared" si="133"/>
        <v>23267.08</v>
      </c>
      <c r="P79" s="14">
        <f t="shared" si="133"/>
        <v>119127.46</v>
      </c>
      <c r="Q79" s="14">
        <f t="shared" si="133"/>
        <v>95860.38</v>
      </c>
      <c r="R79" s="14">
        <f t="shared" si="133"/>
        <v>23267.08</v>
      </c>
      <c r="S79" s="14">
        <f t="shared" si="127"/>
        <v>99.999983211262432</v>
      </c>
      <c r="T79" s="14">
        <f t="shared" si="128"/>
        <v>99.999979136327426</v>
      </c>
      <c r="U79" s="14">
        <f t="shared" si="129"/>
        <v>100</v>
      </c>
    </row>
    <row r="80" spans="2:21" ht="47.25">
      <c r="B80" s="84"/>
      <c r="C80" s="84"/>
      <c r="D80" s="84"/>
      <c r="E80" s="44" t="s">
        <v>207</v>
      </c>
      <c r="F80" s="44"/>
      <c r="G80" s="14">
        <f t="shared" ref="G80:L80" si="134">G81+G82</f>
        <v>119127.49999999999</v>
      </c>
      <c r="H80" s="14">
        <f t="shared" si="134"/>
        <v>95860.4</v>
      </c>
      <c r="I80" s="14">
        <f t="shared" si="134"/>
        <v>23267.100000000002</v>
      </c>
      <c r="J80" s="14">
        <f t="shared" si="134"/>
        <v>119127.48</v>
      </c>
      <c r="K80" s="14">
        <f t="shared" si="134"/>
        <v>95860.4</v>
      </c>
      <c r="L80" s="14">
        <f t="shared" si="134"/>
        <v>23267.08</v>
      </c>
      <c r="M80" s="14">
        <f>M81+M82</f>
        <v>119127.48</v>
      </c>
      <c r="N80" s="14">
        <f t="shared" ref="N80:R80" si="135">N81+N82</f>
        <v>95860.4</v>
      </c>
      <c r="O80" s="14">
        <f t="shared" si="135"/>
        <v>23267.08</v>
      </c>
      <c r="P80" s="14">
        <f t="shared" si="135"/>
        <v>119127.46</v>
      </c>
      <c r="Q80" s="14">
        <f t="shared" si="135"/>
        <v>95860.38</v>
      </c>
      <c r="R80" s="14">
        <f t="shared" si="135"/>
        <v>23267.08</v>
      </c>
      <c r="S80" s="14">
        <f t="shared" si="127"/>
        <v>99.999983211262432</v>
      </c>
      <c r="T80" s="14">
        <f t="shared" si="128"/>
        <v>99.999979136327426</v>
      </c>
      <c r="U80" s="14">
        <f t="shared" si="129"/>
        <v>100</v>
      </c>
    </row>
    <row r="81" spans="2:21" ht="15.75">
      <c r="B81" s="84"/>
      <c r="C81" s="84"/>
      <c r="D81" s="84"/>
      <c r="E81" s="44" t="s">
        <v>130</v>
      </c>
      <c r="F81" s="44" t="s">
        <v>213</v>
      </c>
      <c r="G81" s="14">
        <f>H81+I81</f>
        <v>97816.799999999988</v>
      </c>
      <c r="H81" s="14">
        <v>95860.4</v>
      </c>
      <c r="I81" s="14">
        <v>1956.4</v>
      </c>
      <c r="J81" s="14">
        <f>K81+L81</f>
        <v>97816.819999999992</v>
      </c>
      <c r="K81" s="14">
        <v>95860.4</v>
      </c>
      <c r="L81" s="14">
        <v>1956.42</v>
      </c>
      <c r="M81" s="14">
        <f>N81+O81</f>
        <v>97816.819999999992</v>
      </c>
      <c r="N81" s="14">
        <v>95860.4</v>
      </c>
      <c r="O81" s="14">
        <v>1956.42</v>
      </c>
      <c r="P81" s="14">
        <f>Q81+R81</f>
        <v>97816.8</v>
      </c>
      <c r="Q81" s="14">
        <v>95860.38</v>
      </c>
      <c r="R81" s="14">
        <v>1956.42</v>
      </c>
      <c r="S81" s="14">
        <f t="shared" si="127"/>
        <v>99.999979553618701</v>
      </c>
      <c r="T81" s="14">
        <f t="shared" si="128"/>
        <v>99.999979136327426</v>
      </c>
      <c r="U81" s="14">
        <f t="shared" si="129"/>
        <v>100</v>
      </c>
    </row>
    <row r="82" spans="2:21" ht="72" customHeight="1">
      <c r="B82" s="84"/>
      <c r="C82" s="84"/>
      <c r="D82" s="84"/>
      <c r="E82" s="44" t="s">
        <v>130</v>
      </c>
      <c r="F82" s="44" t="s">
        <v>214</v>
      </c>
      <c r="G82" s="14">
        <f>H82+I82</f>
        <v>21310.7</v>
      </c>
      <c r="H82" s="15"/>
      <c r="I82" s="14">
        <v>21310.7</v>
      </c>
      <c r="J82" s="14">
        <f>K82+L82</f>
        <v>21310.66</v>
      </c>
      <c r="K82" s="15"/>
      <c r="L82" s="14">
        <v>21310.66</v>
      </c>
      <c r="M82" s="14">
        <f>N82+O82</f>
        <v>21310.66</v>
      </c>
      <c r="N82" s="15"/>
      <c r="O82" s="14">
        <v>21310.66</v>
      </c>
      <c r="P82" s="14">
        <f>Q82+R82</f>
        <v>21310.66</v>
      </c>
      <c r="Q82" s="15"/>
      <c r="R82" s="14">
        <v>21310.66</v>
      </c>
      <c r="S82" s="14">
        <f t="shared" si="127"/>
        <v>100</v>
      </c>
      <c r="T82" s="14"/>
      <c r="U82" s="14">
        <f t="shared" si="129"/>
        <v>100</v>
      </c>
    </row>
    <row r="83" spans="2:21" ht="15.75">
      <c r="B83" s="84" t="s">
        <v>162</v>
      </c>
      <c r="C83" s="84" t="s">
        <v>163</v>
      </c>
      <c r="D83" s="84" t="s">
        <v>227</v>
      </c>
      <c r="E83" s="44" t="s">
        <v>206</v>
      </c>
      <c r="F83" s="44"/>
      <c r="G83" s="14">
        <f t="shared" ref="G83:L83" si="136">G84</f>
        <v>71934.400000000009</v>
      </c>
      <c r="H83" s="14">
        <f t="shared" si="136"/>
        <v>66883.8</v>
      </c>
      <c r="I83" s="14">
        <f t="shared" si="136"/>
        <v>5050.6000000000004</v>
      </c>
      <c r="J83" s="14">
        <f t="shared" si="136"/>
        <v>71934.42</v>
      </c>
      <c r="K83" s="14">
        <f t="shared" si="136"/>
        <v>66883.8</v>
      </c>
      <c r="L83" s="14">
        <f t="shared" si="136"/>
        <v>5050.62</v>
      </c>
      <c r="M83" s="14">
        <f>M84</f>
        <v>71934.42</v>
      </c>
      <c r="N83" s="14">
        <f t="shared" ref="N83:R83" si="137">N84</f>
        <v>66883.8</v>
      </c>
      <c r="O83" s="14">
        <f t="shared" si="137"/>
        <v>5050.62</v>
      </c>
      <c r="P83" s="14">
        <f t="shared" si="137"/>
        <v>71934.39</v>
      </c>
      <c r="Q83" s="14">
        <f t="shared" si="137"/>
        <v>66883.77</v>
      </c>
      <c r="R83" s="14">
        <f t="shared" si="137"/>
        <v>5050.62</v>
      </c>
      <c r="S83" s="14">
        <f t="shared" si="127"/>
        <v>99.999958295347341</v>
      </c>
      <c r="T83" s="14">
        <f t="shared" si="128"/>
        <v>99.999955146089192</v>
      </c>
      <c r="U83" s="14">
        <f t="shared" si="129"/>
        <v>100</v>
      </c>
    </row>
    <row r="84" spans="2:21" ht="47.25">
      <c r="B84" s="84"/>
      <c r="C84" s="84"/>
      <c r="D84" s="84"/>
      <c r="E84" s="44" t="s">
        <v>207</v>
      </c>
      <c r="F84" s="44"/>
      <c r="G84" s="14">
        <f t="shared" ref="G84:L84" si="138">G85+G86</f>
        <v>71934.400000000009</v>
      </c>
      <c r="H84" s="14">
        <f t="shared" si="138"/>
        <v>66883.8</v>
      </c>
      <c r="I84" s="14">
        <f t="shared" si="138"/>
        <v>5050.6000000000004</v>
      </c>
      <c r="J84" s="14">
        <f t="shared" si="138"/>
        <v>71934.42</v>
      </c>
      <c r="K84" s="14">
        <f t="shared" si="138"/>
        <v>66883.8</v>
      </c>
      <c r="L84" s="14">
        <f t="shared" si="138"/>
        <v>5050.62</v>
      </c>
      <c r="M84" s="14">
        <f>M85+M86</f>
        <v>71934.42</v>
      </c>
      <c r="N84" s="14">
        <f t="shared" ref="N84:R84" si="139">N85+N86</f>
        <v>66883.8</v>
      </c>
      <c r="O84" s="14">
        <f t="shared" si="139"/>
        <v>5050.62</v>
      </c>
      <c r="P84" s="14">
        <f t="shared" si="139"/>
        <v>71934.39</v>
      </c>
      <c r="Q84" s="14">
        <f t="shared" si="139"/>
        <v>66883.77</v>
      </c>
      <c r="R84" s="14">
        <f t="shared" si="139"/>
        <v>5050.62</v>
      </c>
      <c r="S84" s="14">
        <f t="shared" si="127"/>
        <v>99.999958295347341</v>
      </c>
      <c r="T84" s="14">
        <f t="shared" si="128"/>
        <v>99.999955146089192</v>
      </c>
      <c r="U84" s="14">
        <f t="shared" si="129"/>
        <v>100</v>
      </c>
    </row>
    <row r="85" spans="2:21" ht="15.75">
      <c r="B85" s="84"/>
      <c r="C85" s="84"/>
      <c r="D85" s="84"/>
      <c r="E85" s="44" t="s">
        <v>130</v>
      </c>
      <c r="F85" s="44" t="s">
        <v>213</v>
      </c>
      <c r="G85" s="14">
        <f>H85+I85</f>
        <v>68248.800000000003</v>
      </c>
      <c r="H85" s="14">
        <v>66883.8</v>
      </c>
      <c r="I85" s="14">
        <v>1365</v>
      </c>
      <c r="J85" s="14">
        <f>K85+L85</f>
        <v>68248.83</v>
      </c>
      <c r="K85" s="14">
        <v>66883.8</v>
      </c>
      <c r="L85" s="14">
        <v>1365.03</v>
      </c>
      <c r="M85" s="14">
        <f>N85+O85</f>
        <v>68248.83</v>
      </c>
      <c r="N85" s="14">
        <v>66883.8</v>
      </c>
      <c r="O85" s="14">
        <v>1365.03</v>
      </c>
      <c r="P85" s="14">
        <f>Q85+R85</f>
        <v>68248.800000000003</v>
      </c>
      <c r="Q85" s="14">
        <v>66883.77</v>
      </c>
      <c r="R85" s="14">
        <v>1365.03</v>
      </c>
      <c r="S85" s="14">
        <f t="shared" si="127"/>
        <v>99.999956043202502</v>
      </c>
      <c r="T85" s="14">
        <f t="shared" si="128"/>
        <v>99.999955146089192</v>
      </c>
      <c r="U85" s="14">
        <f t="shared" si="129"/>
        <v>100</v>
      </c>
    </row>
    <row r="86" spans="2:21" ht="40.5" customHeight="1">
      <c r="B86" s="84"/>
      <c r="C86" s="84"/>
      <c r="D86" s="84"/>
      <c r="E86" s="44" t="s">
        <v>130</v>
      </c>
      <c r="F86" s="44" t="s">
        <v>214</v>
      </c>
      <c r="G86" s="14">
        <f>H86+I86</f>
        <v>3685.6</v>
      </c>
      <c r="H86" s="15"/>
      <c r="I86" s="14">
        <v>3685.6</v>
      </c>
      <c r="J86" s="14">
        <f>K86+L86</f>
        <v>3685.59</v>
      </c>
      <c r="K86" s="15"/>
      <c r="L86" s="14">
        <v>3685.59</v>
      </c>
      <c r="M86" s="14">
        <f>N86+O86</f>
        <v>3685.59</v>
      </c>
      <c r="N86" s="15"/>
      <c r="O86" s="14">
        <v>3685.59</v>
      </c>
      <c r="P86" s="14">
        <f>Q86+R86</f>
        <v>3685.59</v>
      </c>
      <c r="Q86" s="15"/>
      <c r="R86" s="14">
        <v>3685.59</v>
      </c>
      <c r="S86" s="14">
        <f t="shared" si="127"/>
        <v>100</v>
      </c>
      <c r="T86" s="14"/>
      <c r="U86" s="14">
        <f t="shared" si="129"/>
        <v>100</v>
      </c>
    </row>
    <row r="87" spans="2:21" ht="15.75">
      <c r="B87" s="84" t="s">
        <v>128</v>
      </c>
      <c r="C87" s="84" t="s">
        <v>129</v>
      </c>
      <c r="D87" s="84" t="s">
        <v>228</v>
      </c>
      <c r="E87" s="44" t="s">
        <v>206</v>
      </c>
      <c r="F87" s="44"/>
      <c r="G87" s="14">
        <f t="shared" ref="G87:L88" si="140">G88</f>
        <v>8537.4</v>
      </c>
      <c r="H87" s="14">
        <f t="shared" si="140"/>
        <v>8366.6</v>
      </c>
      <c r="I87" s="14">
        <f t="shared" si="140"/>
        <v>170.8</v>
      </c>
      <c r="J87" s="14">
        <f t="shared" si="140"/>
        <v>8537.4</v>
      </c>
      <c r="K87" s="14">
        <f t="shared" si="140"/>
        <v>8366.6</v>
      </c>
      <c r="L87" s="14">
        <f t="shared" si="140"/>
        <v>170.8</v>
      </c>
      <c r="M87" s="14">
        <f>M88</f>
        <v>8537.4</v>
      </c>
      <c r="N87" s="14">
        <f t="shared" ref="N87:R88" si="141">N88</f>
        <v>8366.6</v>
      </c>
      <c r="O87" s="14">
        <f t="shared" si="141"/>
        <v>170.8</v>
      </c>
      <c r="P87" s="14">
        <f t="shared" si="141"/>
        <v>4195.6000000000004</v>
      </c>
      <c r="Q87" s="14">
        <f t="shared" si="141"/>
        <v>4111.68</v>
      </c>
      <c r="R87" s="14">
        <f t="shared" si="141"/>
        <v>83.92</v>
      </c>
      <c r="S87" s="14">
        <f t="shared" si="127"/>
        <v>49.143767423337323</v>
      </c>
      <c r="T87" s="14">
        <f t="shared" si="128"/>
        <v>49.14397724284656</v>
      </c>
      <c r="U87" s="14">
        <f t="shared" si="129"/>
        <v>49.133489461358309</v>
      </c>
    </row>
    <row r="88" spans="2:21" ht="47.25">
      <c r="B88" s="84"/>
      <c r="C88" s="84"/>
      <c r="D88" s="84"/>
      <c r="E88" s="44" t="s">
        <v>207</v>
      </c>
      <c r="F88" s="44"/>
      <c r="G88" s="14">
        <f t="shared" si="140"/>
        <v>8537.4</v>
      </c>
      <c r="H88" s="14">
        <f t="shared" si="140"/>
        <v>8366.6</v>
      </c>
      <c r="I88" s="14">
        <f t="shared" si="140"/>
        <v>170.8</v>
      </c>
      <c r="J88" s="14">
        <f t="shared" si="140"/>
        <v>8537.4</v>
      </c>
      <c r="K88" s="14">
        <f t="shared" si="140"/>
        <v>8366.6</v>
      </c>
      <c r="L88" s="14">
        <f t="shared" si="140"/>
        <v>170.8</v>
      </c>
      <c r="M88" s="14">
        <f>M89</f>
        <v>8537.4</v>
      </c>
      <c r="N88" s="14">
        <f t="shared" si="141"/>
        <v>8366.6</v>
      </c>
      <c r="O88" s="14">
        <f t="shared" si="141"/>
        <v>170.8</v>
      </c>
      <c r="P88" s="14">
        <f t="shared" si="141"/>
        <v>4195.6000000000004</v>
      </c>
      <c r="Q88" s="14">
        <f t="shared" si="141"/>
        <v>4111.68</v>
      </c>
      <c r="R88" s="14">
        <f t="shared" si="141"/>
        <v>83.92</v>
      </c>
      <c r="S88" s="14">
        <f t="shared" si="127"/>
        <v>49.143767423337323</v>
      </c>
      <c r="T88" s="14">
        <f t="shared" si="128"/>
        <v>49.14397724284656</v>
      </c>
      <c r="U88" s="14">
        <f t="shared" si="129"/>
        <v>49.133489461358309</v>
      </c>
    </row>
    <row r="89" spans="2:21" ht="45.75" customHeight="1">
      <c r="B89" s="84"/>
      <c r="C89" s="84"/>
      <c r="D89" s="84"/>
      <c r="E89" s="44" t="s">
        <v>130</v>
      </c>
      <c r="F89" s="44" t="s">
        <v>132</v>
      </c>
      <c r="G89" s="14">
        <f>H89+I89</f>
        <v>8537.4</v>
      </c>
      <c r="H89" s="14">
        <v>8366.6</v>
      </c>
      <c r="I89" s="14">
        <v>170.8</v>
      </c>
      <c r="J89" s="14">
        <f>K89+L89</f>
        <v>8537.4</v>
      </c>
      <c r="K89" s="14">
        <v>8366.6</v>
      </c>
      <c r="L89" s="14">
        <v>170.8</v>
      </c>
      <c r="M89" s="14">
        <f>N89+O89</f>
        <v>8537.4</v>
      </c>
      <c r="N89" s="14">
        <v>8366.6</v>
      </c>
      <c r="O89" s="14">
        <v>170.8</v>
      </c>
      <c r="P89" s="14">
        <f>Q89+R89</f>
        <v>4195.6000000000004</v>
      </c>
      <c r="Q89" s="14">
        <v>4111.68</v>
      </c>
      <c r="R89" s="14">
        <v>83.92</v>
      </c>
      <c r="S89" s="14">
        <f t="shared" si="127"/>
        <v>49.143767423337323</v>
      </c>
      <c r="T89" s="14">
        <f t="shared" si="128"/>
        <v>49.14397724284656</v>
      </c>
      <c r="U89" s="14">
        <f t="shared" si="129"/>
        <v>49.133489461358309</v>
      </c>
    </row>
    <row r="90" spans="2:21" ht="15.75">
      <c r="B90" s="84" t="s">
        <v>164</v>
      </c>
      <c r="C90" s="84" t="s">
        <v>165</v>
      </c>
      <c r="D90" s="84" t="s">
        <v>282</v>
      </c>
      <c r="E90" s="44" t="s">
        <v>206</v>
      </c>
      <c r="F90" s="44"/>
      <c r="G90" s="14">
        <f t="shared" ref="G90:L91" si="142">G91</f>
        <v>27000</v>
      </c>
      <c r="H90" s="14">
        <f t="shared" si="142"/>
        <v>0</v>
      </c>
      <c r="I90" s="14">
        <f t="shared" si="142"/>
        <v>27000</v>
      </c>
      <c r="J90" s="14">
        <f t="shared" si="142"/>
        <v>27000</v>
      </c>
      <c r="K90" s="14">
        <f t="shared" si="142"/>
        <v>0</v>
      </c>
      <c r="L90" s="14">
        <f t="shared" si="142"/>
        <v>27000</v>
      </c>
      <c r="M90" s="14">
        <f>M91</f>
        <v>27000</v>
      </c>
      <c r="N90" s="14">
        <f t="shared" ref="N90:R91" si="143">N91</f>
        <v>0</v>
      </c>
      <c r="O90" s="14">
        <f t="shared" si="143"/>
        <v>27000</v>
      </c>
      <c r="P90" s="14">
        <f t="shared" si="143"/>
        <v>27000</v>
      </c>
      <c r="Q90" s="14">
        <f t="shared" si="143"/>
        <v>0</v>
      </c>
      <c r="R90" s="14">
        <f t="shared" si="143"/>
        <v>27000</v>
      </c>
      <c r="S90" s="14">
        <f t="shared" si="127"/>
        <v>100</v>
      </c>
      <c r="T90" s="14"/>
      <c r="U90" s="14">
        <f t="shared" si="129"/>
        <v>100</v>
      </c>
    </row>
    <row r="91" spans="2:21" ht="47.25">
      <c r="B91" s="84"/>
      <c r="C91" s="84"/>
      <c r="D91" s="84"/>
      <c r="E91" s="44" t="s">
        <v>207</v>
      </c>
      <c r="F91" s="44"/>
      <c r="G91" s="14">
        <f t="shared" si="142"/>
        <v>27000</v>
      </c>
      <c r="H91" s="14">
        <f t="shared" si="142"/>
        <v>0</v>
      </c>
      <c r="I91" s="14">
        <f t="shared" si="142"/>
        <v>27000</v>
      </c>
      <c r="J91" s="14">
        <f t="shared" si="142"/>
        <v>27000</v>
      </c>
      <c r="K91" s="14">
        <f t="shared" si="142"/>
        <v>0</v>
      </c>
      <c r="L91" s="14">
        <f t="shared" si="142"/>
        <v>27000</v>
      </c>
      <c r="M91" s="14">
        <f>M92</f>
        <v>27000</v>
      </c>
      <c r="N91" s="14">
        <f t="shared" si="143"/>
        <v>0</v>
      </c>
      <c r="O91" s="14">
        <f t="shared" si="143"/>
        <v>27000</v>
      </c>
      <c r="P91" s="14">
        <f t="shared" si="143"/>
        <v>27000</v>
      </c>
      <c r="Q91" s="14">
        <f t="shared" si="143"/>
        <v>0</v>
      </c>
      <c r="R91" s="14">
        <f t="shared" si="143"/>
        <v>27000</v>
      </c>
      <c r="S91" s="14">
        <f t="shared" si="127"/>
        <v>100</v>
      </c>
      <c r="T91" s="14"/>
      <c r="U91" s="14">
        <f t="shared" si="129"/>
        <v>100</v>
      </c>
    </row>
    <row r="92" spans="2:21" ht="93" customHeight="1">
      <c r="B92" s="84"/>
      <c r="C92" s="84"/>
      <c r="D92" s="84"/>
      <c r="E92" s="44" t="s">
        <v>130</v>
      </c>
      <c r="F92" s="44" t="s">
        <v>215</v>
      </c>
      <c r="G92" s="14">
        <f>H92+I92</f>
        <v>27000</v>
      </c>
      <c r="H92" s="15"/>
      <c r="I92" s="14">
        <v>27000</v>
      </c>
      <c r="J92" s="14">
        <f>K92+L92</f>
        <v>27000</v>
      </c>
      <c r="K92" s="15"/>
      <c r="L92" s="14">
        <v>27000</v>
      </c>
      <c r="M92" s="14">
        <f>N92+O92</f>
        <v>27000</v>
      </c>
      <c r="N92" s="15"/>
      <c r="O92" s="14">
        <v>27000</v>
      </c>
      <c r="P92" s="14">
        <f>Q92+R92</f>
        <v>27000</v>
      </c>
      <c r="Q92" s="15"/>
      <c r="R92" s="14">
        <v>27000</v>
      </c>
      <c r="S92" s="14">
        <f t="shared" si="127"/>
        <v>100</v>
      </c>
      <c r="T92" s="14"/>
      <c r="U92" s="14">
        <f t="shared" si="129"/>
        <v>100</v>
      </c>
    </row>
    <row r="93" spans="2:21" ht="15.75">
      <c r="B93" s="85" t="s">
        <v>166</v>
      </c>
      <c r="C93" s="85" t="s">
        <v>167</v>
      </c>
      <c r="D93" s="85" t="s">
        <v>349</v>
      </c>
      <c r="E93" s="44" t="s">
        <v>206</v>
      </c>
      <c r="F93" s="44"/>
      <c r="G93" s="14">
        <f t="shared" ref="G93:L94" si="144">G94</f>
        <v>23288.799999999999</v>
      </c>
      <c r="H93" s="14">
        <f t="shared" si="144"/>
        <v>22823</v>
      </c>
      <c r="I93" s="14">
        <f t="shared" si="144"/>
        <v>465.8</v>
      </c>
      <c r="J93" s="14">
        <f t="shared" si="144"/>
        <v>23288.799999999999</v>
      </c>
      <c r="K93" s="14">
        <f t="shared" si="144"/>
        <v>22823</v>
      </c>
      <c r="L93" s="14">
        <f t="shared" si="144"/>
        <v>465.8</v>
      </c>
      <c r="M93" s="14">
        <f>M94</f>
        <v>23288.799999999999</v>
      </c>
      <c r="N93" s="14">
        <f t="shared" ref="N93:R94" si="145">N94</f>
        <v>22823</v>
      </c>
      <c r="O93" s="14">
        <f t="shared" si="145"/>
        <v>465.8</v>
      </c>
      <c r="P93" s="14">
        <f t="shared" si="145"/>
        <v>23288.799999999999</v>
      </c>
      <c r="Q93" s="14">
        <f t="shared" si="145"/>
        <v>22823</v>
      </c>
      <c r="R93" s="14">
        <f t="shared" si="145"/>
        <v>465.8</v>
      </c>
      <c r="S93" s="14">
        <f t="shared" si="127"/>
        <v>100</v>
      </c>
      <c r="T93" s="14">
        <f t="shared" si="128"/>
        <v>100</v>
      </c>
      <c r="U93" s="14">
        <f t="shared" si="129"/>
        <v>100</v>
      </c>
    </row>
    <row r="94" spans="2:21" ht="47.25">
      <c r="B94" s="85"/>
      <c r="C94" s="85"/>
      <c r="D94" s="85"/>
      <c r="E94" s="44" t="s">
        <v>207</v>
      </c>
      <c r="F94" s="44"/>
      <c r="G94" s="14">
        <f t="shared" si="144"/>
        <v>23288.799999999999</v>
      </c>
      <c r="H94" s="14">
        <f t="shared" si="144"/>
        <v>22823</v>
      </c>
      <c r="I94" s="14">
        <f t="shared" si="144"/>
        <v>465.8</v>
      </c>
      <c r="J94" s="14">
        <f t="shared" si="144"/>
        <v>23288.799999999999</v>
      </c>
      <c r="K94" s="14">
        <f t="shared" si="144"/>
        <v>22823</v>
      </c>
      <c r="L94" s="14">
        <f t="shared" si="144"/>
        <v>465.8</v>
      </c>
      <c r="M94" s="14">
        <f>M95</f>
        <v>23288.799999999999</v>
      </c>
      <c r="N94" s="14">
        <f t="shared" si="145"/>
        <v>22823</v>
      </c>
      <c r="O94" s="14">
        <f t="shared" si="145"/>
        <v>465.8</v>
      </c>
      <c r="P94" s="14">
        <f t="shared" si="145"/>
        <v>23288.799999999999</v>
      </c>
      <c r="Q94" s="14">
        <f t="shared" si="145"/>
        <v>22823</v>
      </c>
      <c r="R94" s="14">
        <f t="shared" si="145"/>
        <v>465.8</v>
      </c>
      <c r="S94" s="14">
        <f t="shared" si="127"/>
        <v>100</v>
      </c>
      <c r="T94" s="14">
        <f t="shared" si="128"/>
        <v>100</v>
      </c>
      <c r="U94" s="14">
        <f t="shared" si="129"/>
        <v>100</v>
      </c>
    </row>
    <row r="95" spans="2:21" ht="15.75">
      <c r="B95" s="85"/>
      <c r="C95" s="85"/>
      <c r="D95" s="85"/>
      <c r="E95" s="44" t="s">
        <v>130</v>
      </c>
      <c r="F95" s="44" t="s">
        <v>216</v>
      </c>
      <c r="G95" s="14">
        <f>H95+I95</f>
        <v>23288.799999999999</v>
      </c>
      <c r="H95" s="14">
        <v>22823</v>
      </c>
      <c r="I95" s="14">
        <v>465.8</v>
      </c>
      <c r="J95" s="14">
        <f>K95+L95</f>
        <v>23288.799999999999</v>
      </c>
      <c r="K95" s="14">
        <v>22823</v>
      </c>
      <c r="L95" s="14">
        <v>465.8</v>
      </c>
      <c r="M95" s="14">
        <f>N95+O95</f>
        <v>23288.799999999999</v>
      </c>
      <c r="N95" s="14">
        <v>22823</v>
      </c>
      <c r="O95" s="14">
        <v>465.8</v>
      </c>
      <c r="P95" s="14">
        <f>Q95+R95</f>
        <v>23288.799999999999</v>
      </c>
      <c r="Q95" s="14">
        <v>22823</v>
      </c>
      <c r="R95" s="14">
        <v>465.8</v>
      </c>
      <c r="S95" s="14">
        <f t="shared" si="127"/>
        <v>100</v>
      </c>
      <c r="T95" s="14">
        <f t="shared" si="128"/>
        <v>100</v>
      </c>
      <c r="U95" s="14">
        <f t="shared" si="129"/>
        <v>100</v>
      </c>
    </row>
    <row r="96" spans="2:21" ht="15.75">
      <c r="B96" s="84" t="s">
        <v>133</v>
      </c>
      <c r="C96" s="84" t="s">
        <v>134</v>
      </c>
      <c r="D96" s="84" t="s">
        <v>352</v>
      </c>
      <c r="E96" s="44" t="s">
        <v>206</v>
      </c>
      <c r="F96" s="44"/>
      <c r="G96" s="14">
        <f t="shared" ref="G96:L96" si="146">G97</f>
        <v>9658</v>
      </c>
      <c r="H96" s="14">
        <f t="shared" si="146"/>
        <v>0</v>
      </c>
      <c r="I96" s="14">
        <f t="shared" si="146"/>
        <v>9658</v>
      </c>
      <c r="J96" s="14">
        <f t="shared" si="146"/>
        <v>9658</v>
      </c>
      <c r="K96" s="14">
        <f t="shared" si="146"/>
        <v>0</v>
      </c>
      <c r="L96" s="14">
        <f t="shared" si="146"/>
        <v>9658</v>
      </c>
      <c r="M96" s="14">
        <f>M97</f>
        <v>9658</v>
      </c>
      <c r="N96" s="14"/>
      <c r="O96" s="14">
        <f t="shared" ref="O96:R96" si="147">O97</f>
        <v>9658</v>
      </c>
      <c r="P96" s="14">
        <f t="shared" si="147"/>
        <v>9295.8700000000008</v>
      </c>
      <c r="Q96" s="14"/>
      <c r="R96" s="14">
        <f t="shared" si="147"/>
        <v>9295.8700000000008</v>
      </c>
      <c r="S96" s="14">
        <f t="shared" si="127"/>
        <v>96.250465934976191</v>
      </c>
      <c r="T96" s="14"/>
      <c r="U96" s="14">
        <f t="shared" si="129"/>
        <v>96.250465934976191</v>
      </c>
    </row>
    <row r="97" spans="2:22" ht="47.25">
      <c r="B97" s="84"/>
      <c r="C97" s="84"/>
      <c r="D97" s="84"/>
      <c r="E97" s="44" t="s">
        <v>207</v>
      </c>
      <c r="F97" s="44"/>
      <c r="G97" s="14">
        <f t="shared" ref="G97:L97" si="148">G98+G99</f>
        <v>9658</v>
      </c>
      <c r="H97" s="14">
        <f t="shared" si="148"/>
        <v>0</v>
      </c>
      <c r="I97" s="14">
        <f t="shared" si="148"/>
        <v>9658</v>
      </c>
      <c r="J97" s="14">
        <f t="shared" si="148"/>
        <v>9658</v>
      </c>
      <c r="K97" s="14">
        <f t="shared" si="148"/>
        <v>0</v>
      </c>
      <c r="L97" s="14">
        <f t="shared" si="148"/>
        <v>9658</v>
      </c>
      <c r="M97" s="14">
        <f>M98+M99</f>
        <v>9658</v>
      </c>
      <c r="N97" s="14"/>
      <c r="O97" s="14">
        <f t="shared" ref="O97:R97" si="149">O98+O99</f>
        <v>9658</v>
      </c>
      <c r="P97" s="14">
        <f t="shared" si="149"/>
        <v>9295.8700000000008</v>
      </c>
      <c r="Q97" s="14"/>
      <c r="R97" s="14">
        <f t="shared" si="149"/>
        <v>9295.8700000000008</v>
      </c>
      <c r="S97" s="14">
        <f t="shared" si="127"/>
        <v>96.250465934976191</v>
      </c>
      <c r="T97" s="14"/>
      <c r="U97" s="14">
        <f t="shared" si="129"/>
        <v>96.250465934976191</v>
      </c>
    </row>
    <row r="98" spans="2:22" ht="15.75">
      <c r="B98" s="84"/>
      <c r="C98" s="84"/>
      <c r="D98" s="84"/>
      <c r="E98" s="44" t="s">
        <v>130</v>
      </c>
      <c r="F98" s="44" t="s">
        <v>138</v>
      </c>
      <c r="G98" s="14">
        <f>G102</f>
        <v>9450</v>
      </c>
      <c r="H98" s="15"/>
      <c r="I98" s="14">
        <v>9450</v>
      </c>
      <c r="J98" s="14">
        <f>J102</f>
        <v>9450</v>
      </c>
      <c r="K98" s="15"/>
      <c r="L98" s="14">
        <v>9450</v>
      </c>
      <c r="M98" s="14">
        <f>M102</f>
        <v>9450</v>
      </c>
      <c r="N98" s="14"/>
      <c r="O98" s="14">
        <f t="shared" ref="O98:R98" si="150">O102</f>
        <v>9450</v>
      </c>
      <c r="P98" s="14">
        <f t="shared" si="150"/>
        <v>9150.93</v>
      </c>
      <c r="Q98" s="14"/>
      <c r="R98" s="14">
        <f t="shared" si="150"/>
        <v>9150.93</v>
      </c>
      <c r="S98" s="14">
        <f t="shared" si="127"/>
        <v>96.835238095238097</v>
      </c>
      <c r="T98" s="14"/>
      <c r="U98" s="14">
        <f t="shared" si="129"/>
        <v>96.835238095238097</v>
      </c>
    </row>
    <row r="99" spans="2:22" ht="148.5" customHeight="1">
      <c r="B99" s="84"/>
      <c r="C99" s="84"/>
      <c r="D99" s="84"/>
      <c r="E99" s="44" t="s">
        <v>130</v>
      </c>
      <c r="F99" s="44" t="s">
        <v>217</v>
      </c>
      <c r="G99" s="14">
        <f>G105</f>
        <v>208</v>
      </c>
      <c r="H99" s="15"/>
      <c r="I99" s="14">
        <v>208</v>
      </c>
      <c r="J99" s="14">
        <f>J105</f>
        <v>208</v>
      </c>
      <c r="K99" s="15"/>
      <c r="L99" s="14">
        <v>208</v>
      </c>
      <c r="M99" s="14">
        <f>M105</f>
        <v>208</v>
      </c>
      <c r="N99" s="14"/>
      <c r="O99" s="14">
        <f t="shared" ref="O99:R99" si="151">O105</f>
        <v>208</v>
      </c>
      <c r="P99" s="14">
        <f t="shared" si="151"/>
        <v>144.94</v>
      </c>
      <c r="Q99" s="14"/>
      <c r="R99" s="14">
        <f t="shared" si="151"/>
        <v>144.94</v>
      </c>
      <c r="S99" s="14">
        <f t="shared" si="127"/>
        <v>69.682692307692307</v>
      </c>
      <c r="T99" s="14"/>
      <c r="U99" s="14">
        <f t="shared" si="129"/>
        <v>69.682692307692307</v>
      </c>
    </row>
    <row r="100" spans="2:22" ht="15.75">
      <c r="B100" s="84" t="s">
        <v>135</v>
      </c>
      <c r="C100" s="84" t="s">
        <v>136</v>
      </c>
      <c r="D100" s="84" t="s">
        <v>345</v>
      </c>
      <c r="E100" s="44" t="s">
        <v>206</v>
      </c>
      <c r="F100" s="44"/>
      <c r="G100" s="14">
        <f t="shared" ref="G100:L101" si="152">G101</f>
        <v>9450</v>
      </c>
      <c r="H100" s="14"/>
      <c r="I100" s="14">
        <f t="shared" si="152"/>
        <v>9450</v>
      </c>
      <c r="J100" s="14">
        <f t="shared" si="152"/>
        <v>9450</v>
      </c>
      <c r="K100" s="14"/>
      <c r="L100" s="14">
        <f t="shared" si="152"/>
        <v>9450</v>
      </c>
      <c r="M100" s="14">
        <f>M101</f>
        <v>9450</v>
      </c>
      <c r="N100" s="14"/>
      <c r="O100" s="14">
        <f t="shared" ref="O100:R101" si="153">O101</f>
        <v>9450</v>
      </c>
      <c r="P100" s="14">
        <f t="shared" si="153"/>
        <v>9150.93</v>
      </c>
      <c r="Q100" s="14"/>
      <c r="R100" s="14">
        <f t="shared" si="153"/>
        <v>9150.93</v>
      </c>
      <c r="S100" s="14">
        <f t="shared" si="127"/>
        <v>96.835238095238097</v>
      </c>
      <c r="T100" s="14"/>
      <c r="U100" s="14">
        <f t="shared" si="129"/>
        <v>96.835238095238097</v>
      </c>
    </row>
    <row r="101" spans="2:22" ht="47.25">
      <c r="B101" s="84"/>
      <c r="C101" s="84"/>
      <c r="D101" s="84"/>
      <c r="E101" s="44" t="s">
        <v>207</v>
      </c>
      <c r="F101" s="44"/>
      <c r="G101" s="14">
        <f t="shared" si="152"/>
        <v>9450</v>
      </c>
      <c r="H101" s="14"/>
      <c r="I101" s="14">
        <f t="shared" si="152"/>
        <v>9450</v>
      </c>
      <c r="J101" s="14">
        <f t="shared" si="152"/>
        <v>9450</v>
      </c>
      <c r="K101" s="14"/>
      <c r="L101" s="14">
        <f t="shared" si="152"/>
        <v>9450</v>
      </c>
      <c r="M101" s="14">
        <f>M102</f>
        <v>9450</v>
      </c>
      <c r="N101" s="14"/>
      <c r="O101" s="14">
        <f t="shared" si="153"/>
        <v>9450</v>
      </c>
      <c r="P101" s="14">
        <f t="shared" si="153"/>
        <v>9150.93</v>
      </c>
      <c r="Q101" s="14"/>
      <c r="R101" s="14">
        <f t="shared" si="153"/>
        <v>9150.93</v>
      </c>
      <c r="S101" s="14">
        <f t="shared" si="127"/>
        <v>96.835238095238097</v>
      </c>
      <c r="T101" s="14"/>
      <c r="U101" s="14">
        <f t="shared" si="129"/>
        <v>96.835238095238097</v>
      </c>
    </row>
    <row r="102" spans="2:22" ht="23.25" customHeight="1">
      <c r="B102" s="84"/>
      <c r="C102" s="84"/>
      <c r="D102" s="84"/>
      <c r="E102" s="44" t="s">
        <v>130</v>
      </c>
      <c r="F102" s="44" t="s">
        <v>138</v>
      </c>
      <c r="G102" s="14">
        <f>H102+I102</f>
        <v>9450</v>
      </c>
      <c r="H102" s="15"/>
      <c r="I102" s="14">
        <v>9450</v>
      </c>
      <c r="J102" s="14">
        <f>K102+L102</f>
        <v>9450</v>
      </c>
      <c r="K102" s="15"/>
      <c r="L102" s="14">
        <v>9450</v>
      </c>
      <c r="M102" s="14">
        <f>N102+O102</f>
        <v>9450</v>
      </c>
      <c r="N102" s="15"/>
      <c r="O102" s="14">
        <v>9450</v>
      </c>
      <c r="P102" s="14">
        <f>Q102+R102</f>
        <v>9150.93</v>
      </c>
      <c r="Q102" s="15"/>
      <c r="R102" s="14">
        <v>9150.93</v>
      </c>
      <c r="S102" s="14">
        <f t="shared" si="127"/>
        <v>96.835238095238097</v>
      </c>
      <c r="T102" s="14"/>
      <c r="U102" s="14">
        <f t="shared" si="129"/>
        <v>96.835238095238097</v>
      </c>
    </row>
    <row r="103" spans="2:22" ht="15.75">
      <c r="B103" s="84" t="s">
        <v>168</v>
      </c>
      <c r="C103" s="84" t="s">
        <v>169</v>
      </c>
      <c r="D103" s="84" t="s">
        <v>344</v>
      </c>
      <c r="E103" s="44" t="s">
        <v>206</v>
      </c>
      <c r="F103" s="44"/>
      <c r="G103" s="14">
        <f t="shared" ref="G103:L104" si="154">G104</f>
        <v>208</v>
      </c>
      <c r="H103" s="14"/>
      <c r="I103" s="14">
        <f t="shared" si="154"/>
        <v>208</v>
      </c>
      <c r="J103" s="14">
        <f t="shared" si="154"/>
        <v>208</v>
      </c>
      <c r="K103" s="14"/>
      <c r="L103" s="14">
        <f t="shared" si="154"/>
        <v>208</v>
      </c>
      <c r="M103" s="14">
        <f>M104</f>
        <v>208</v>
      </c>
      <c r="N103" s="14"/>
      <c r="O103" s="14">
        <f t="shared" ref="O103:R104" si="155">O104</f>
        <v>208</v>
      </c>
      <c r="P103" s="14">
        <f t="shared" si="155"/>
        <v>144.94</v>
      </c>
      <c r="Q103" s="14"/>
      <c r="R103" s="14">
        <f t="shared" si="155"/>
        <v>144.94</v>
      </c>
      <c r="S103" s="14">
        <f t="shared" si="127"/>
        <v>69.682692307692307</v>
      </c>
      <c r="T103" s="14"/>
      <c r="U103" s="14">
        <f t="shared" si="129"/>
        <v>69.682692307692307</v>
      </c>
    </row>
    <row r="104" spans="2:22" ht="47.25" customHeight="1">
      <c r="B104" s="84"/>
      <c r="C104" s="84"/>
      <c r="D104" s="84"/>
      <c r="E104" s="44" t="s">
        <v>207</v>
      </c>
      <c r="F104" s="44"/>
      <c r="G104" s="14">
        <f t="shared" si="154"/>
        <v>208</v>
      </c>
      <c r="H104" s="14"/>
      <c r="I104" s="14">
        <f t="shared" si="154"/>
        <v>208</v>
      </c>
      <c r="J104" s="14">
        <f t="shared" si="154"/>
        <v>208</v>
      </c>
      <c r="K104" s="14"/>
      <c r="L104" s="14">
        <f t="shared" si="154"/>
        <v>208</v>
      </c>
      <c r="M104" s="14">
        <f>M105</f>
        <v>208</v>
      </c>
      <c r="N104" s="14"/>
      <c r="O104" s="14">
        <f t="shared" si="155"/>
        <v>208</v>
      </c>
      <c r="P104" s="14">
        <f t="shared" si="155"/>
        <v>144.94</v>
      </c>
      <c r="Q104" s="14"/>
      <c r="R104" s="14">
        <f t="shared" si="155"/>
        <v>144.94</v>
      </c>
      <c r="S104" s="14">
        <f t="shared" si="127"/>
        <v>69.682692307692307</v>
      </c>
      <c r="T104" s="14"/>
      <c r="U104" s="14">
        <f t="shared" si="129"/>
        <v>69.682692307692307</v>
      </c>
    </row>
    <row r="105" spans="2:22" ht="39" customHeight="1">
      <c r="B105" s="84"/>
      <c r="C105" s="84"/>
      <c r="D105" s="84"/>
      <c r="E105" s="44" t="s">
        <v>130</v>
      </c>
      <c r="F105" s="44" t="s">
        <v>217</v>
      </c>
      <c r="G105" s="14">
        <f>G108+G111</f>
        <v>208</v>
      </c>
      <c r="H105" s="14"/>
      <c r="I105" s="14">
        <f t="shared" ref="I105:R105" si="156">I108+I111</f>
        <v>208</v>
      </c>
      <c r="J105" s="14">
        <f t="shared" si="156"/>
        <v>208</v>
      </c>
      <c r="K105" s="14"/>
      <c r="L105" s="14">
        <f t="shared" si="156"/>
        <v>208</v>
      </c>
      <c r="M105" s="14">
        <f t="shared" si="156"/>
        <v>208</v>
      </c>
      <c r="N105" s="14"/>
      <c r="O105" s="14">
        <f t="shared" si="156"/>
        <v>208</v>
      </c>
      <c r="P105" s="14">
        <f t="shared" si="156"/>
        <v>144.94</v>
      </c>
      <c r="Q105" s="14"/>
      <c r="R105" s="14">
        <f t="shared" si="156"/>
        <v>144.94</v>
      </c>
      <c r="S105" s="14">
        <f t="shared" si="127"/>
        <v>69.682692307692307</v>
      </c>
      <c r="T105" s="14"/>
      <c r="U105" s="14">
        <f t="shared" si="129"/>
        <v>69.682692307692307</v>
      </c>
    </row>
    <row r="106" spans="2:22" ht="15.75">
      <c r="B106" s="84" t="s">
        <v>170</v>
      </c>
      <c r="C106" s="84" t="s">
        <v>171</v>
      </c>
      <c r="D106" s="84" t="s">
        <v>229</v>
      </c>
      <c r="E106" s="44" t="s">
        <v>206</v>
      </c>
      <c r="F106" s="44"/>
      <c r="G106" s="14">
        <f t="shared" ref="G106:L107" si="157">G107</f>
        <v>104</v>
      </c>
      <c r="H106" s="14"/>
      <c r="I106" s="14">
        <f t="shared" si="157"/>
        <v>104</v>
      </c>
      <c r="J106" s="14">
        <f t="shared" si="157"/>
        <v>104</v>
      </c>
      <c r="K106" s="14"/>
      <c r="L106" s="14">
        <f t="shared" si="157"/>
        <v>104</v>
      </c>
      <c r="M106" s="14">
        <f>M107</f>
        <v>104</v>
      </c>
      <c r="N106" s="14"/>
      <c r="O106" s="14">
        <f t="shared" ref="O106:O107" si="158">O107</f>
        <v>104</v>
      </c>
      <c r="P106" s="14">
        <f t="shared" ref="P106:P107" si="159">P107</f>
        <v>46.4</v>
      </c>
      <c r="Q106" s="14"/>
      <c r="R106" s="14">
        <f t="shared" ref="R106:R107" si="160">R107</f>
        <v>46.4</v>
      </c>
      <c r="S106" s="14">
        <f t="shared" si="127"/>
        <v>44.615384615384613</v>
      </c>
      <c r="T106" s="14"/>
      <c r="U106" s="14">
        <f t="shared" si="129"/>
        <v>44.615384615384613</v>
      </c>
    </row>
    <row r="107" spans="2:22" ht="47.25">
      <c r="B107" s="84"/>
      <c r="C107" s="84"/>
      <c r="D107" s="84"/>
      <c r="E107" s="44" t="s">
        <v>207</v>
      </c>
      <c r="F107" s="44"/>
      <c r="G107" s="14">
        <f t="shared" si="157"/>
        <v>104</v>
      </c>
      <c r="H107" s="14"/>
      <c r="I107" s="14">
        <f t="shared" si="157"/>
        <v>104</v>
      </c>
      <c r="J107" s="14">
        <f t="shared" si="157"/>
        <v>104</v>
      </c>
      <c r="K107" s="14"/>
      <c r="L107" s="14">
        <f t="shared" si="157"/>
        <v>104</v>
      </c>
      <c r="M107" s="14">
        <f>M108</f>
        <v>104</v>
      </c>
      <c r="N107" s="14"/>
      <c r="O107" s="14">
        <f t="shared" si="158"/>
        <v>104</v>
      </c>
      <c r="P107" s="14">
        <f t="shared" si="159"/>
        <v>46.4</v>
      </c>
      <c r="Q107" s="14"/>
      <c r="R107" s="14">
        <f t="shared" si="160"/>
        <v>46.4</v>
      </c>
      <c r="S107" s="14">
        <f t="shared" si="127"/>
        <v>44.615384615384613</v>
      </c>
      <c r="T107" s="14"/>
      <c r="U107" s="14">
        <f t="shared" si="129"/>
        <v>44.615384615384613</v>
      </c>
    </row>
    <row r="108" spans="2:22" ht="15.75">
      <c r="B108" s="84"/>
      <c r="C108" s="84"/>
      <c r="D108" s="84"/>
      <c r="E108" s="44" t="s">
        <v>130</v>
      </c>
      <c r="F108" s="44" t="s">
        <v>217</v>
      </c>
      <c r="G108" s="14">
        <f>H108+I108</f>
        <v>104</v>
      </c>
      <c r="H108" s="15"/>
      <c r="I108" s="14">
        <v>104</v>
      </c>
      <c r="J108" s="14">
        <f>K108+L108</f>
        <v>104</v>
      </c>
      <c r="K108" s="15"/>
      <c r="L108" s="14">
        <v>104</v>
      </c>
      <c r="M108" s="14">
        <f>N108+O108</f>
        <v>104</v>
      </c>
      <c r="N108" s="15"/>
      <c r="O108" s="14">
        <v>104</v>
      </c>
      <c r="P108" s="14">
        <f>Q108+R108</f>
        <v>46.4</v>
      </c>
      <c r="Q108" s="15"/>
      <c r="R108" s="14">
        <v>46.4</v>
      </c>
      <c r="S108" s="14">
        <f t="shared" si="127"/>
        <v>44.615384615384613</v>
      </c>
      <c r="T108" s="14"/>
      <c r="U108" s="14">
        <f t="shared" si="129"/>
        <v>44.615384615384613</v>
      </c>
    </row>
    <row r="109" spans="2:22" ht="15.75">
      <c r="B109" s="84" t="s">
        <v>172</v>
      </c>
      <c r="C109" s="84" t="s">
        <v>173</v>
      </c>
      <c r="D109" s="84" t="s">
        <v>230</v>
      </c>
      <c r="E109" s="44" t="s">
        <v>206</v>
      </c>
      <c r="F109" s="44"/>
      <c r="G109" s="14">
        <f t="shared" ref="G109:L110" si="161">G110</f>
        <v>104</v>
      </c>
      <c r="H109" s="14"/>
      <c r="I109" s="14">
        <f t="shared" si="161"/>
        <v>104</v>
      </c>
      <c r="J109" s="14">
        <f t="shared" si="161"/>
        <v>104</v>
      </c>
      <c r="K109" s="14"/>
      <c r="L109" s="14">
        <f t="shared" si="161"/>
        <v>104</v>
      </c>
      <c r="M109" s="14">
        <f>M110</f>
        <v>104</v>
      </c>
      <c r="N109" s="14"/>
      <c r="O109" s="14">
        <f t="shared" ref="O109:R109" si="162">O110</f>
        <v>104</v>
      </c>
      <c r="P109" s="14">
        <f t="shared" si="162"/>
        <v>98.54</v>
      </c>
      <c r="Q109" s="14"/>
      <c r="R109" s="14">
        <f t="shared" si="162"/>
        <v>98.54</v>
      </c>
      <c r="S109" s="14">
        <f t="shared" si="127"/>
        <v>94.75</v>
      </c>
      <c r="T109" s="14"/>
      <c r="U109" s="14">
        <f t="shared" si="129"/>
        <v>94.75</v>
      </c>
    </row>
    <row r="110" spans="2:22" ht="47.25">
      <c r="B110" s="84"/>
      <c r="C110" s="84"/>
      <c r="D110" s="84"/>
      <c r="E110" s="44" t="s">
        <v>207</v>
      </c>
      <c r="F110" s="44"/>
      <c r="G110" s="14">
        <f t="shared" si="161"/>
        <v>104</v>
      </c>
      <c r="H110" s="14"/>
      <c r="I110" s="14">
        <f t="shared" si="161"/>
        <v>104</v>
      </c>
      <c r="J110" s="14">
        <f t="shared" si="161"/>
        <v>104</v>
      </c>
      <c r="K110" s="14"/>
      <c r="L110" s="14">
        <f t="shared" si="161"/>
        <v>104</v>
      </c>
      <c r="M110" s="14">
        <f>M111</f>
        <v>104</v>
      </c>
      <c r="N110" s="14"/>
      <c r="O110" s="14">
        <f t="shared" ref="O110:R110" si="163">O111</f>
        <v>104</v>
      </c>
      <c r="P110" s="14">
        <f t="shared" si="163"/>
        <v>98.54</v>
      </c>
      <c r="Q110" s="14"/>
      <c r="R110" s="14">
        <f t="shared" si="163"/>
        <v>98.54</v>
      </c>
      <c r="S110" s="14">
        <f t="shared" si="127"/>
        <v>94.75</v>
      </c>
      <c r="T110" s="14"/>
      <c r="U110" s="14">
        <f t="shared" si="129"/>
        <v>94.75</v>
      </c>
    </row>
    <row r="111" spans="2:22" ht="21" customHeight="1">
      <c r="B111" s="84"/>
      <c r="C111" s="84"/>
      <c r="D111" s="84"/>
      <c r="E111" s="44" t="s">
        <v>130</v>
      </c>
      <c r="F111" s="44" t="s">
        <v>217</v>
      </c>
      <c r="G111" s="14">
        <f>H111+I111</f>
        <v>104</v>
      </c>
      <c r="H111" s="15"/>
      <c r="I111" s="14">
        <v>104</v>
      </c>
      <c r="J111" s="14">
        <f>K111+L111</f>
        <v>104</v>
      </c>
      <c r="K111" s="15"/>
      <c r="L111" s="14">
        <v>104</v>
      </c>
      <c r="M111" s="14">
        <f>N111+O111</f>
        <v>104</v>
      </c>
      <c r="N111" s="15"/>
      <c r="O111" s="14">
        <v>104</v>
      </c>
      <c r="P111" s="14">
        <f>Q111+R111</f>
        <v>98.54</v>
      </c>
      <c r="Q111" s="15"/>
      <c r="R111" s="14">
        <v>98.54</v>
      </c>
      <c r="S111" s="14">
        <f t="shared" si="127"/>
        <v>94.75</v>
      </c>
      <c r="T111" s="14"/>
      <c r="U111" s="14">
        <f t="shared" si="129"/>
        <v>94.75</v>
      </c>
      <c r="V111" s="22"/>
    </row>
    <row r="112" spans="2:22" ht="15.75">
      <c r="B112" s="84" t="s">
        <v>174</v>
      </c>
      <c r="C112" s="84" t="s">
        <v>175</v>
      </c>
      <c r="D112" s="84" t="s">
        <v>353</v>
      </c>
      <c r="E112" s="44" t="s">
        <v>206</v>
      </c>
      <c r="F112" s="44"/>
      <c r="G112" s="14">
        <f t="shared" ref="G112" si="164">G118</f>
        <v>33777</v>
      </c>
      <c r="H112" s="14"/>
      <c r="I112" s="14">
        <f t="shared" ref="I112:J112" si="165">I118</f>
        <v>33777</v>
      </c>
      <c r="J112" s="14">
        <f t="shared" si="165"/>
        <v>34885.9</v>
      </c>
      <c r="K112" s="14"/>
      <c r="L112" s="14">
        <f t="shared" ref="L112:R112" si="166">L118</f>
        <v>34885.9</v>
      </c>
      <c r="M112" s="14">
        <f t="shared" si="166"/>
        <v>34885.9</v>
      </c>
      <c r="N112" s="14"/>
      <c r="O112" s="14">
        <f t="shared" si="166"/>
        <v>34885.9</v>
      </c>
      <c r="P112" s="14">
        <f t="shared" si="166"/>
        <v>33791.760000000002</v>
      </c>
      <c r="Q112" s="14"/>
      <c r="R112" s="14">
        <f t="shared" si="166"/>
        <v>33791.760000000002</v>
      </c>
      <c r="S112" s="14">
        <f t="shared" si="127"/>
        <v>96.863661249960586</v>
      </c>
      <c r="T112" s="14"/>
      <c r="U112" s="14">
        <f t="shared" si="129"/>
        <v>96.863661249960586</v>
      </c>
    </row>
    <row r="113" spans="2:21" ht="47.25">
      <c r="B113" s="84"/>
      <c r="C113" s="84"/>
      <c r="D113" s="84"/>
      <c r="E113" s="44" t="s">
        <v>207</v>
      </c>
      <c r="F113" s="44"/>
      <c r="G113" s="14">
        <f t="shared" ref="G113" si="167">G119</f>
        <v>33777</v>
      </c>
      <c r="H113" s="14"/>
      <c r="I113" s="14">
        <f t="shared" ref="I113:J113" si="168">I119</f>
        <v>33777</v>
      </c>
      <c r="J113" s="14">
        <f t="shared" si="168"/>
        <v>34885.9</v>
      </c>
      <c r="K113" s="14"/>
      <c r="L113" s="14">
        <f t="shared" ref="L113:R113" si="169">L119</f>
        <v>34885.9</v>
      </c>
      <c r="M113" s="14">
        <f t="shared" si="169"/>
        <v>34885.9</v>
      </c>
      <c r="N113" s="14"/>
      <c r="O113" s="14">
        <f t="shared" si="169"/>
        <v>34885.9</v>
      </c>
      <c r="P113" s="14">
        <f t="shared" si="169"/>
        <v>33791.760000000002</v>
      </c>
      <c r="Q113" s="14"/>
      <c r="R113" s="14">
        <f t="shared" si="169"/>
        <v>33791.760000000002</v>
      </c>
      <c r="S113" s="14">
        <f t="shared" si="127"/>
        <v>96.863661249960586</v>
      </c>
      <c r="T113" s="14"/>
      <c r="U113" s="14">
        <f t="shared" si="129"/>
        <v>96.863661249960586</v>
      </c>
    </row>
    <row r="114" spans="2:21" ht="15.75">
      <c r="B114" s="84"/>
      <c r="C114" s="84"/>
      <c r="D114" s="84"/>
      <c r="E114" s="44" t="s">
        <v>130</v>
      </c>
      <c r="F114" s="44" t="s">
        <v>218</v>
      </c>
      <c r="G114" s="14">
        <f t="shared" ref="G114" si="170">G120</f>
        <v>32088</v>
      </c>
      <c r="H114" s="14"/>
      <c r="I114" s="14">
        <f t="shared" ref="I114:J114" si="171">I120</f>
        <v>32088</v>
      </c>
      <c r="J114" s="14">
        <f t="shared" si="171"/>
        <v>32088</v>
      </c>
      <c r="K114" s="14"/>
      <c r="L114" s="14">
        <f t="shared" ref="L114:R114" si="172">L120</f>
        <v>32088</v>
      </c>
      <c r="M114" s="14">
        <f t="shared" si="172"/>
        <v>32088</v>
      </c>
      <c r="N114" s="14"/>
      <c r="O114" s="14">
        <f t="shared" si="172"/>
        <v>32088</v>
      </c>
      <c r="P114" s="14">
        <f t="shared" si="172"/>
        <v>31027.439999999999</v>
      </c>
      <c r="Q114" s="14"/>
      <c r="R114" s="14">
        <f t="shared" si="172"/>
        <v>31027.439999999999</v>
      </c>
      <c r="S114" s="14">
        <f t="shared" si="127"/>
        <v>96.69483919222138</v>
      </c>
      <c r="T114" s="14"/>
      <c r="U114" s="14">
        <f t="shared" si="129"/>
        <v>96.69483919222138</v>
      </c>
    </row>
    <row r="115" spans="2:21" ht="15.75">
      <c r="B115" s="84"/>
      <c r="C115" s="84"/>
      <c r="D115" s="84"/>
      <c r="E115" s="44"/>
      <c r="F115" s="44" t="s">
        <v>233</v>
      </c>
      <c r="G115" s="14">
        <f t="shared" ref="G115" si="173">G121</f>
        <v>0</v>
      </c>
      <c r="H115" s="14"/>
      <c r="I115" s="14">
        <f t="shared" ref="I115:J115" si="174">I121</f>
        <v>0</v>
      </c>
      <c r="J115" s="14">
        <f t="shared" si="174"/>
        <v>1108.9000000000001</v>
      </c>
      <c r="K115" s="14"/>
      <c r="L115" s="14">
        <f t="shared" ref="L115:R115" si="175">L121</f>
        <v>1108.9000000000001</v>
      </c>
      <c r="M115" s="14">
        <f t="shared" si="175"/>
        <v>1108.9000000000001</v>
      </c>
      <c r="N115" s="14"/>
      <c r="O115" s="14">
        <f t="shared" si="175"/>
        <v>1108.9000000000001</v>
      </c>
      <c r="P115" s="14">
        <f t="shared" si="175"/>
        <v>1108.9000000000001</v>
      </c>
      <c r="Q115" s="14"/>
      <c r="R115" s="14">
        <f t="shared" si="175"/>
        <v>1108.9000000000001</v>
      </c>
      <c r="S115" s="14">
        <v>100</v>
      </c>
      <c r="T115" s="14"/>
      <c r="U115" s="14">
        <v>100</v>
      </c>
    </row>
    <row r="116" spans="2:21" ht="15.75">
      <c r="B116" s="84"/>
      <c r="C116" s="84"/>
      <c r="D116" s="84"/>
      <c r="E116" s="44" t="s">
        <v>130</v>
      </c>
      <c r="F116" s="44" t="s">
        <v>219</v>
      </c>
      <c r="G116" s="14">
        <f t="shared" ref="G116" si="176">G122</f>
        <v>1549</v>
      </c>
      <c r="H116" s="14"/>
      <c r="I116" s="14">
        <f t="shared" ref="I116" si="177">I122</f>
        <v>1549</v>
      </c>
      <c r="J116" s="14">
        <f t="shared" ref="J116:L116" si="178">J122</f>
        <v>1549</v>
      </c>
      <c r="K116" s="14"/>
      <c r="L116" s="14">
        <f t="shared" si="178"/>
        <v>1549</v>
      </c>
      <c r="M116" s="14">
        <f t="shared" ref="M116:R116" si="179">M122</f>
        <v>1549</v>
      </c>
      <c r="N116" s="14"/>
      <c r="O116" s="14">
        <f t="shared" si="179"/>
        <v>1549</v>
      </c>
      <c r="P116" s="14">
        <f t="shared" si="179"/>
        <v>1522.03</v>
      </c>
      <c r="Q116" s="14"/>
      <c r="R116" s="14">
        <f t="shared" si="179"/>
        <v>1522.03</v>
      </c>
      <c r="S116" s="14">
        <f t="shared" si="127"/>
        <v>98.2588766946417</v>
      </c>
      <c r="T116" s="14"/>
      <c r="U116" s="14">
        <f t="shared" si="129"/>
        <v>98.2588766946417</v>
      </c>
    </row>
    <row r="117" spans="2:21" ht="15.75">
      <c r="B117" s="84"/>
      <c r="C117" s="84"/>
      <c r="D117" s="84"/>
      <c r="E117" s="44" t="s">
        <v>130</v>
      </c>
      <c r="F117" s="44" t="s">
        <v>220</v>
      </c>
      <c r="G117" s="14">
        <f t="shared" ref="G117" si="180">G123</f>
        <v>140</v>
      </c>
      <c r="H117" s="14"/>
      <c r="I117" s="14">
        <f t="shared" ref="I117" si="181">I123</f>
        <v>140</v>
      </c>
      <c r="J117" s="14">
        <f t="shared" ref="J117:L117" si="182">J123</f>
        <v>140</v>
      </c>
      <c r="K117" s="14"/>
      <c r="L117" s="14">
        <f t="shared" si="182"/>
        <v>140</v>
      </c>
      <c r="M117" s="14">
        <f t="shared" ref="M117:R117" si="183">M123</f>
        <v>140</v>
      </c>
      <c r="N117" s="14"/>
      <c r="O117" s="14">
        <f t="shared" si="183"/>
        <v>140</v>
      </c>
      <c r="P117" s="14">
        <f t="shared" si="183"/>
        <v>133.38999999999999</v>
      </c>
      <c r="Q117" s="14"/>
      <c r="R117" s="14">
        <f t="shared" si="183"/>
        <v>133.38999999999999</v>
      </c>
      <c r="S117" s="14">
        <f t="shared" si="127"/>
        <v>95.278571428571425</v>
      </c>
      <c r="T117" s="14"/>
      <c r="U117" s="14">
        <f t="shared" si="129"/>
        <v>95.278571428571425</v>
      </c>
    </row>
    <row r="118" spans="2:21" ht="15.75">
      <c r="B118" s="84" t="s">
        <v>176</v>
      </c>
      <c r="C118" s="84" t="s">
        <v>177</v>
      </c>
      <c r="D118" s="84" t="s">
        <v>350</v>
      </c>
      <c r="E118" s="44" t="s">
        <v>206</v>
      </c>
      <c r="F118" s="44"/>
      <c r="G118" s="14">
        <f>G119</f>
        <v>33777</v>
      </c>
      <c r="H118" s="14"/>
      <c r="I118" s="14">
        <f t="shared" ref="I118:R118" si="184">I119</f>
        <v>33777</v>
      </c>
      <c r="J118" s="14">
        <f t="shared" si="184"/>
        <v>34885.9</v>
      </c>
      <c r="K118" s="14"/>
      <c r="L118" s="14">
        <f t="shared" si="184"/>
        <v>34885.9</v>
      </c>
      <c r="M118" s="14">
        <f t="shared" si="184"/>
        <v>34885.9</v>
      </c>
      <c r="N118" s="14"/>
      <c r="O118" s="14">
        <f t="shared" si="184"/>
        <v>34885.9</v>
      </c>
      <c r="P118" s="14">
        <f t="shared" si="184"/>
        <v>33791.760000000002</v>
      </c>
      <c r="Q118" s="14"/>
      <c r="R118" s="14">
        <f t="shared" si="184"/>
        <v>33791.760000000002</v>
      </c>
      <c r="S118" s="14">
        <f t="shared" si="127"/>
        <v>96.863661249960586</v>
      </c>
      <c r="T118" s="14"/>
      <c r="U118" s="14">
        <f t="shared" si="129"/>
        <v>96.863661249960586</v>
      </c>
    </row>
    <row r="119" spans="2:21" ht="47.25">
      <c r="B119" s="84"/>
      <c r="C119" s="84"/>
      <c r="D119" s="84"/>
      <c r="E119" s="44" t="s">
        <v>207</v>
      </c>
      <c r="F119" s="44"/>
      <c r="G119" s="14">
        <f>SUM(G120:G123)</f>
        <v>33777</v>
      </c>
      <c r="H119" s="14"/>
      <c r="I119" s="14">
        <f t="shared" ref="I119:R119" si="185">SUM(I120:I123)</f>
        <v>33777</v>
      </c>
      <c r="J119" s="14">
        <f t="shared" si="185"/>
        <v>34885.9</v>
      </c>
      <c r="K119" s="14"/>
      <c r="L119" s="14">
        <f t="shared" si="185"/>
        <v>34885.9</v>
      </c>
      <c r="M119" s="14">
        <f t="shared" si="185"/>
        <v>34885.9</v>
      </c>
      <c r="N119" s="14"/>
      <c r="O119" s="14">
        <f t="shared" si="185"/>
        <v>34885.9</v>
      </c>
      <c r="P119" s="14">
        <f t="shared" si="185"/>
        <v>33791.760000000002</v>
      </c>
      <c r="Q119" s="14"/>
      <c r="R119" s="14">
        <f t="shared" si="185"/>
        <v>33791.760000000002</v>
      </c>
      <c r="S119" s="14">
        <f t="shared" si="127"/>
        <v>96.863661249960586</v>
      </c>
      <c r="T119" s="14"/>
      <c r="U119" s="14">
        <f t="shared" si="129"/>
        <v>96.863661249960586</v>
      </c>
    </row>
    <row r="120" spans="2:21" ht="15.75">
      <c r="B120" s="84"/>
      <c r="C120" s="84"/>
      <c r="D120" s="84"/>
      <c r="E120" s="44" t="s">
        <v>130</v>
      </c>
      <c r="F120" s="44" t="s">
        <v>218</v>
      </c>
      <c r="G120" s="14">
        <f t="shared" ref="G120:G122" si="186">H120+I120</f>
        <v>32088</v>
      </c>
      <c r="H120" s="15"/>
      <c r="I120" s="14">
        <v>32088</v>
      </c>
      <c r="J120" s="14">
        <f t="shared" ref="J120:J122" si="187">K120+L120</f>
        <v>32088</v>
      </c>
      <c r="K120" s="15"/>
      <c r="L120" s="14">
        <v>32088</v>
      </c>
      <c r="M120" s="14">
        <f t="shared" ref="M120:M122" si="188">N120+O120</f>
        <v>32088</v>
      </c>
      <c r="N120" s="15"/>
      <c r="O120" s="14">
        <v>32088</v>
      </c>
      <c r="P120" s="14">
        <f t="shared" ref="P120:P122" si="189">Q120+R120</f>
        <v>31027.439999999999</v>
      </c>
      <c r="Q120" s="15"/>
      <c r="R120" s="14">
        <v>31027.439999999999</v>
      </c>
      <c r="S120" s="14">
        <f t="shared" si="127"/>
        <v>96.69483919222138</v>
      </c>
      <c r="T120" s="14"/>
      <c r="U120" s="14">
        <f t="shared" si="129"/>
        <v>96.69483919222138</v>
      </c>
    </row>
    <row r="121" spans="2:21" ht="15.75">
      <c r="B121" s="84"/>
      <c r="C121" s="84"/>
      <c r="D121" s="84"/>
      <c r="E121" s="44"/>
      <c r="F121" s="45" t="s">
        <v>233</v>
      </c>
      <c r="G121" s="14">
        <v>0</v>
      </c>
      <c r="H121" s="15"/>
      <c r="I121" s="14"/>
      <c r="J121" s="14">
        <f t="shared" si="187"/>
        <v>1108.9000000000001</v>
      </c>
      <c r="K121" s="14"/>
      <c r="L121" s="14">
        <v>1108.9000000000001</v>
      </c>
      <c r="M121" s="14">
        <f>N121+O121</f>
        <v>1108.9000000000001</v>
      </c>
      <c r="N121" s="14"/>
      <c r="O121" s="14">
        <v>1108.9000000000001</v>
      </c>
      <c r="P121" s="14">
        <f>Q121+R121</f>
        <v>1108.9000000000001</v>
      </c>
      <c r="Q121" s="14"/>
      <c r="R121" s="14">
        <v>1108.9000000000001</v>
      </c>
      <c r="S121" s="14">
        <f t="shared" si="127"/>
        <v>100</v>
      </c>
      <c r="T121" s="14"/>
      <c r="U121" s="14">
        <f t="shared" si="129"/>
        <v>100</v>
      </c>
    </row>
    <row r="122" spans="2:21" ht="15.75">
      <c r="B122" s="84"/>
      <c r="C122" s="84"/>
      <c r="D122" s="84"/>
      <c r="E122" s="44" t="s">
        <v>130</v>
      </c>
      <c r="F122" s="44" t="s">
        <v>219</v>
      </c>
      <c r="G122" s="14">
        <f t="shared" si="186"/>
        <v>1549</v>
      </c>
      <c r="H122" s="15"/>
      <c r="I122" s="14">
        <v>1549</v>
      </c>
      <c r="J122" s="14">
        <f t="shared" si="187"/>
        <v>1549</v>
      </c>
      <c r="K122" s="15"/>
      <c r="L122" s="14">
        <v>1549</v>
      </c>
      <c r="M122" s="14">
        <f t="shared" si="188"/>
        <v>1549</v>
      </c>
      <c r="N122" s="15"/>
      <c r="O122" s="14">
        <v>1549</v>
      </c>
      <c r="P122" s="14">
        <f t="shared" si="189"/>
        <v>1522.03</v>
      </c>
      <c r="Q122" s="15"/>
      <c r="R122" s="14">
        <v>1522.03</v>
      </c>
      <c r="S122" s="14">
        <f t="shared" si="127"/>
        <v>98.2588766946417</v>
      </c>
      <c r="T122" s="14"/>
      <c r="U122" s="14">
        <f t="shared" si="129"/>
        <v>98.2588766946417</v>
      </c>
    </row>
    <row r="123" spans="2:21" ht="27" customHeight="1">
      <c r="B123" s="84"/>
      <c r="C123" s="84"/>
      <c r="D123" s="84"/>
      <c r="E123" s="44" t="s">
        <v>130</v>
      </c>
      <c r="F123" s="44" t="s">
        <v>220</v>
      </c>
      <c r="G123" s="14">
        <f>H123+I123</f>
        <v>140</v>
      </c>
      <c r="H123" s="15"/>
      <c r="I123" s="14">
        <v>140</v>
      </c>
      <c r="J123" s="14">
        <f>K123+L123</f>
        <v>140</v>
      </c>
      <c r="K123" s="15"/>
      <c r="L123" s="14">
        <v>140</v>
      </c>
      <c r="M123" s="14">
        <f>N123+O123</f>
        <v>140</v>
      </c>
      <c r="N123" s="15"/>
      <c r="O123" s="14">
        <v>140</v>
      </c>
      <c r="P123" s="14">
        <f>Q123+R123</f>
        <v>133.38999999999999</v>
      </c>
      <c r="Q123" s="15"/>
      <c r="R123" s="14">
        <v>133.38999999999999</v>
      </c>
      <c r="S123" s="14">
        <f t="shared" ref="S123" si="190">P123/M123*100</f>
        <v>95.278571428571425</v>
      </c>
      <c r="T123" s="14"/>
      <c r="U123" s="14">
        <f>R123/O123*100</f>
        <v>95.278571428571425</v>
      </c>
    </row>
    <row r="133" ht="8.25" customHeight="1"/>
    <row r="142" ht="9" customHeight="1"/>
    <row r="153" ht="13.5" customHeight="1"/>
  </sheetData>
  <mergeCells count="95">
    <mergeCell ref="B1:U1"/>
    <mergeCell ref="B2:U2"/>
    <mergeCell ref="B3:U3"/>
    <mergeCell ref="B4:U4"/>
    <mergeCell ref="G6:R6"/>
    <mergeCell ref="S6:U7"/>
    <mergeCell ref="G7:I7"/>
    <mergeCell ref="J7:L7"/>
    <mergeCell ref="M7:O7"/>
    <mergeCell ref="P7:R7"/>
    <mergeCell ref="G8:G9"/>
    <mergeCell ref="H8:I8"/>
    <mergeCell ref="J8:J9"/>
    <mergeCell ref="K8:L8"/>
    <mergeCell ref="M8:M9"/>
    <mergeCell ref="N8:O8"/>
    <mergeCell ref="P8:P9"/>
    <mergeCell ref="Q8:R8"/>
    <mergeCell ref="S8:S9"/>
    <mergeCell ref="T8:U8"/>
    <mergeCell ref="B11:B28"/>
    <mergeCell ref="C11:C28"/>
    <mergeCell ref="D11:D28"/>
    <mergeCell ref="B29:B40"/>
    <mergeCell ref="C29:C40"/>
    <mergeCell ref="D29:D40"/>
    <mergeCell ref="B41:B44"/>
    <mergeCell ref="C41:C44"/>
    <mergeCell ref="D41:D44"/>
    <mergeCell ref="B45:B47"/>
    <mergeCell ref="C45:C47"/>
    <mergeCell ref="D45:D47"/>
    <mergeCell ref="B48:B50"/>
    <mergeCell ref="C48:C50"/>
    <mergeCell ref="D48:D50"/>
    <mergeCell ref="B51:B53"/>
    <mergeCell ref="C51:C53"/>
    <mergeCell ref="D51:D53"/>
    <mergeCell ref="B54:B56"/>
    <mergeCell ref="C54:C56"/>
    <mergeCell ref="D54:D56"/>
    <mergeCell ref="B57:B59"/>
    <mergeCell ref="C57:C59"/>
    <mergeCell ref="D57:D59"/>
    <mergeCell ref="B60:B62"/>
    <mergeCell ref="C60:C62"/>
    <mergeCell ref="D60:D62"/>
    <mergeCell ref="B63:B66"/>
    <mergeCell ref="C63:C66"/>
    <mergeCell ref="D63:D66"/>
    <mergeCell ref="B67:B69"/>
    <mergeCell ref="C67:C69"/>
    <mergeCell ref="D67:D69"/>
    <mergeCell ref="B70:B72"/>
    <mergeCell ref="C70:C72"/>
    <mergeCell ref="D70:D72"/>
    <mergeCell ref="B73:B78"/>
    <mergeCell ref="C73:C78"/>
    <mergeCell ref="D73:D78"/>
    <mergeCell ref="B79:B82"/>
    <mergeCell ref="C79:C82"/>
    <mergeCell ref="D79:D82"/>
    <mergeCell ref="B83:B86"/>
    <mergeCell ref="C83:C86"/>
    <mergeCell ref="D83:D86"/>
    <mergeCell ref="B87:B89"/>
    <mergeCell ref="C87:C89"/>
    <mergeCell ref="D87:D89"/>
    <mergeCell ref="B90:B92"/>
    <mergeCell ref="C90:C92"/>
    <mergeCell ref="D90:D92"/>
    <mergeCell ref="B93:B95"/>
    <mergeCell ref="C93:C95"/>
    <mergeCell ref="D93:D95"/>
    <mergeCell ref="B96:B99"/>
    <mergeCell ref="C96:C99"/>
    <mergeCell ref="D96:D99"/>
    <mergeCell ref="B100:B102"/>
    <mergeCell ref="C100:C102"/>
    <mergeCell ref="D100:D102"/>
    <mergeCell ref="B103:B105"/>
    <mergeCell ref="C103:C105"/>
    <mergeCell ref="D103:D105"/>
    <mergeCell ref="B106:B108"/>
    <mergeCell ref="C106:C108"/>
    <mergeCell ref="D106:D108"/>
    <mergeCell ref="B118:B123"/>
    <mergeCell ref="C118:C123"/>
    <mergeCell ref="D118:D123"/>
    <mergeCell ref="B109:B111"/>
    <mergeCell ref="C109:C111"/>
    <mergeCell ref="D109:D111"/>
    <mergeCell ref="B112:B117"/>
    <mergeCell ref="C112:C117"/>
    <mergeCell ref="D112:D117"/>
  </mergeCells>
  <printOptions horizontalCentered="1"/>
  <pageMargins left="0.19685039370078741" right="0.19685039370078741" top="0.59055118110236227" bottom="0.19685039370078741" header="0.11811023622047245" footer="0.11811023622047245"/>
  <pageSetup paperSize="9" scale="40" fitToHeight="4" orientation="landscape" r:id="rId1"/>
  <rowBreaks count="2" manualBreakCount="2">
    <brk id="56" max="8" man="1"/>
    <brk id="86" max="8" man="1"/>
  </rowBreaks>
</worksheet>
</file>

<file path=xl/worksheets/sheet4.xml><?xml version="1.0" encoding="utf-8"?>
<worksheet xmlns="http://schemas.openxmlformats.org/spreadsheetml/2006/main" xmlns:r="http://schemas.openxmlformats.org/officeDocument/2006/relationships">
  <dimension ref="A1:ALN89"/>
  <sheetViews>
    <sheetView showGridLines="0" view="pageBreakPreview" zoomScaleNormal="80" zoomScaleSheetLayoutView="100" workbookViewId="0">
      <pane xSplit="4" ySplit="9" topLeftCell="E10" activePane="bottomRight" state="frozen"/>
      <selection pane="topRight" activeCell="E1" sqref="E1"/>
      <selection pane="bottomLeft" activeCell="A10" sqref="A10"/>
      <selection pane="bottomRight" activeCell="D15" sqref="D15"/>
    </sheetView>
  </sheetViews>
  <sheetFormatPr defaultRowHeight="11.25"/>
  <cols>
    <col min="1" max="1" width="3.33203125" customWidth="1"/>
    <col min="2" max="2" width="20.5" customWidth="1"/>
    <col min="3" max="3" width="37.1640625" customWidth="1"/>
    <col min="4" max="4" width="32.5" customWidth="1"/>
    <col min="5" max="5" width="18.83203125" customWidth="1"/>
    <col min="6" max="6" width="18.6640625" customWidth="1"/>
    <col min="7" max="7" width="18.83203125" customWidth="1"/>
    <col min="8" max="8" width="18.5" customWidth="1"/>
    <col min="9" max="9" width="18.83203125" customWidth="1"/>
    <col min="10" max="10" width="20.1640625" customWidth="1"/>
    <col min="11" max="11" width="17.1640625" customWidth="1"/>
    <col min="12" max="13" width="18.33203125" customWidth="1"/>
    <col min="14" max="14" width="16.1640625" customWidth="1"/>
    <col min="15" max="15" width="17.83203125" customWidth="1"/>
    <col min="16" max="16" width="14.83203125" bestFit="1" customWidth="1"/>
    <col min="17" max="1002" width="9.33203125" customWidth="1"/>
  </cols>
  <sheetData>
    <row r="1" spans="1:1002" ht="15.75">
      <c r="A1" s="1"/>
      <c r="B1" s="92" t="s">
        <v>178</v>
      </c>
      <c r="C1" s="92"/>
      <c r="D1" s="92"/>
      <c r="E1" s="92"/>
      <c r="F1" s="92"/>
      <c r="G1" s="92"/>
      <c r="H1" s="92"/>
      <c r="I1" s="92"/>
      <c r="J1" s="92"/>
      <c r="K1" s="92"/>
      <c r="L1" s="92"/>
      <c r="M1" s="92"/>
      <c r="N1" s="92"/>
      <c r="O1" s="92"/>
      <c r="P1" s="92"/>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row>
    <row r="2" spans="1:1002" ht="15.75">
      <c r="A2" s="1"/>
      <c r="B2" s="92" t="str">
        <f>CHAR(34)&amp;$C$10&amp;CHAR(34)</f>
        <v>"Развитие предпринимательства и торговли"</v>
      </c>
      <c r="C2" s="92"/>
      <c r="D2" s="92"/>
      <c r="E2" s="92"/>
      <c r="F2" s="92"/>
      <c r="G2" s="92"/>
      <c r="H2" s="92"/>
      <c r="I2" s="92"/>
      <c r="J2" s="92"/>
      <c r="K2" s="92"/>
      <c r="L2" s="92"/>
      <c r="M2" s="92"/>
      <c r="N2" s="92"/>
      <c r="O2" s="92"/>
      <c r="P2" s="92"/>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row>
    <row r="3" spans="1:1002" ht="15.75">
      <c r="A3" s="1"/>
      <c r="B3" s="92" t="s">
        <v>232</v>
      </c>
      <c r="C3" s="92"/>
      <c r="D3" s="92"/>
      <c r="E3" s="92"/>
      <c r="F3" s="92"/>
      <c r="G3" s="92"/>
      <c r="H3" s="92"/>
      <c r="I3" s="92"/>
      <c r="J3" s="92"/>
      <c r="K3" s="92"/>
      <c r="L3" s="92"/>
      <c r="M3" s="92"/>
      <c r="N3" s="92"/>
      <c r="O3" s="92"/>
      <c r="P3" s="92"/>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row>
    <row r="4" spans="1:1002" ht="12.75">
      <c r="A4" s="1"/>
      <c r="B4" s="5"/>
      <c r="C4" s="5"/>
      <c r="D4" s="5"/>
      <c r="E4" s="5"/>
      <c r="F4" s="5"/>
      <c r="G4" s="5"/>
      <c r="H4" s="5"/>
      <c r="I4" s="5"/>
      <c r="J4" s="5"/>
      <c r="K4" s="5"/>
      <c r="L4" s="5"/>
      <c r="M4" s="5"/>
      <c r="N4" s="5"/>
      <c r="O4" s="5"/>
      <c r="P4" s="5"/>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row>
    <row r="5" spans="1:1002" ht="36" customHeight="1">
      <c r="A5" s="1"/>
      <c r="B5" s="90" t="s">
        <v>3</v>
      </c>
      <c r="C5" s="90" t="s">
        <v>179</v>
      </c>
      <c r="D5" s="90" t="s">
        <v>180</v>
      </c>
      <c r="E5" s="90" t="s">
        <v>181</v>
      </c>
      <c r="F5" s="90"/>
      <c r="G5" s="90"/>
      <c r="H5" s="90"/>
      <c r="I5" s="90"/>
      <c r="J5" s="90"/>
      <c r="K5" s="90"/>
      <c r="L5" s="90"/>
      <c r="M5" s="90"/>
      <c r="N5" s="90"/>
      <c r="O5" s="90"/>
      <c r="P5" s="90"/>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row>
    <row r="6" spans="1:1002" ht="57.75" customHeight="1">
      <c r="A6" s="1"/>
      <c r="B6" s="90"/>
      <c r="C6" s="90"/>
      <c r="D6" s="90"/>
      <c r="E6" s="90" t="s">
        <v>182</v>
      </c>
      <c r="F6" s="90"/>
      <c r="G6" s="90"/>
      <c r="H6" s="90" t="s">
        <v>183</v>
      </c>
      <c r="I6" s="90"/>
      <c r="J6" s="90"/>
      <c r="K6" s="90" t="s">
        <v>184</v>
      </c>
      <c r="L6" s="90"/>
      <c r="M6" s="90"/>
      <c r="N6" s="90" t="s">
        <v>185</v>
      </c>
      <c r="O6" s="90"/>
      <c r="P6" s="90"/>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row>
    <row r="7" spans="1:1002" ht="34.5" customHeight="1">
      <c r="A7" s="1"/>
      <c r="B7" s="90"/>
      <c r="C7" s="90"/>
      <c r="D7" s="90"/>
      <c r="E7" s="90" t="s">
        <v>186</v>
      </c>
      <c r="F7" s="90" t="s">
        <v>187</v>
      </c>
      <c r="G7" s="90"/>
      <c r="H7" s="90" t="s">
        <v>186</v>
      </c>
      <c r="I7" s="90" t="s">
        <v>187</v>
      </c>
      <c r="J7" s="90"/>
      <c r="K7" s="90" t="s">
        <v>186</v>
      </c>
      <c r="L7" s="90" t="s">
        <v>187</v>
      </c>
      <c r="M7" s="90"/>
      <c r="N7" s="90" t="s">
        <v>186</v>
      </c>
      <c r="O7" s="90" t="s">
        <v>187</v>
      </c>
      <c r="P7" s="90"/>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row>
    <row r="8" spans="1:1002" ht="51" customHeight="1">
      <c r="A8" s="1"/>
      <c r="B8" s="90"/>
      <c r="C8" s="90"/>
      <c r="D8" s="90"/>
      <c r="E8" s="90"/>
      <c r="F8" s="48" t="s">
        <v>188</v>
      </c>
      <c r="G8" s="48" t="s">
        <v>123</v>
      </c>
      <c r="H8" s="90"/>
      <c r="I8" s="48" t="s">
        <v>188</v>
      </c>
      <c r="J8" s="48" t="s">
        <v>123</v>
      </c>
      <c r="K8" s="90"/>
      <c r="L8" s="48" t="s">
        <v>188</v>
      </c>
      <c r="M8" s="48" t="s">
        <v>123</v>
      </c>
      <c r="N8" s="90"/>
      <c r="O8" s="48" t="s">
        <v>188</v>
      </c>
      <c r="P8" s="48" t="s">
        <v>123</v>
      </c>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row>
    <row r="9" spans="1:1002" ht="14.25" customHeight="1">
      <c r="A9" s="1"/>
      <c r="B9" s="50" t="s">
        <v>45</v>
      </c>
      <c r="C9" s="50" t="s">
        <v>46</v>
      </c>
      <c r="D9" s="50" t="s">
        <v>47</v>
      </c>
      <c r="E9" s="50" t="s">
        <v>48</v>
      </c>
      <c r="F9" s="50" t="s">
        <v>49</v>
      </c>
      <c r="G9" s="50" t="s">
        <v>50</v>
      </c>
      <c r="H9" s="50" t="s">
        <v>51</v>
      </c>
      <c r="I9" s="50" t="s">
        <v>52</v>
      </c>
      <c r="J9" s="50" t="s">
        <v>53</v>
      </c>
      <c r="K9" s="50" t="s">
        <v>54</v>
      </c>
      <c r="L9" s="50" t="s">
        <v>55</v>
      </c>
      <c r="M9" s="50" t="s">
        <v>56</v>
      </c>
      <c r="N9" s="50" t="s">
        <v>57</v>
      </c>
      <c r="O9" s="50" t="s">
        <v>58</v>
      </c>
      <c r="P9" s="50" t="s">
        <v>59</v>
      </c>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row>
    <row r="10" spans="1:1002" ht="31.5" customHeight="1">
      <c r="A10" s="6"/>
      <c r="B10" s="91" t="s">
        <v>119</v>
      </c>
      <c r="C10" s="91" t="s">
        <v>120</v>
      </c>
      <c r="D10" s="8" t="s">
        <v>189</v>
      </c>
      <c r="E10" s="11">
        <f>E11</f>
        <v>490152.3</v>
      </c>
      <c r="F10" s="11">
        <f t="shared" ref="F10:P10" si="0">F11</f>
        <v>380448.7</v>
      </c>
      <c r="G10" s="11">
        <f t="shared" si="0"/>
        <v>109703.6</v>
      </c>
      <c r="H10" s="11">
        <f t="shared" si="0"/>
        <v>491261.2</v>
      </c>
      <c r="I10" s="11">
        <f t="shared" si="0"/>
        <v>380448.7</v>
      </c>
      <c r="J10" s="11">
        <f t="shared" si="0"/>
        <v>110812.5</v>
      </c>
      <c r="K10" s="11">
        <f t="shared" si="0"/>
        <v>491261.2</v>
      </c>
      <c r="L10" s="11">
        <f t="shared" si="0"/>
        <v>380448.7</v>
      </c>
      <c r="M10" s="11">
        <f t="shared" si="0"/>
        <v>110812.5</v>
      </c>
      <c r="N10" s="11">
        <f t="shared" si="0"/>
        <v>485169.27</v>
      </c>
      <c r="O10" s="11">
        <f t="shared" si="0"/>
        <v>376193.73</v>
      </c>
      <c r="P10" s="11">
        <f t="shared" si="0"/>
        <v>108975.53999999998</v>
      </c>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1"/>
    </row>
    <row r="11" spans="1:1002" ht="15.75">
      <c r="A11" s="1"/>
      <c r="B11" s="91"/>
      <c r="C11" s="91"/>
      <c r="D11" s="8" t="s">
        <v>190</v>
      </c>
      <c r="E11" s="11">
        <f t="shared" ref="E11:P11" si="1">E13+E47+E57</f>
        <v>490152.3</v>
      </c>
      <c r="F11" s="11">
        <f t="shared" si="1"/>
        <v>380448.7</v>
      </c>
      <c r="G11" s="11">
        <f t="shared" si="1"/>
        <v>109703.6</v>
      </c>
      <c r="H11" s="11">
        <f t="shared" si="1"/>
        <v>491261.2</v>
      </c>
      <c r="I11" s="11">
        <f t="shared" si="1"/>
        <v>380448.7</v>
      </c>
      <c r="J11" s="11">
        <f t="shared" si="1"/>
        <v>110812.5</v>
      </c>
      <c r="K11" s="11">
        <f t="shared" si="1"/>
        <v>491261.2</v>
      </c>
      <c r="L11" s="11">
        <f t="shared" si="1"/>
        <v>380448.7</v>
      </c>
      <c r="M11" s="11">
        <f t="shared" si="1"/>
        <v>110812.5</v>
      </c>
      <c r="N11" s="11">
        <f t="shared" si="1"/>
        <v>485169.27</v>
      </c>
      <c r="O11" s="11">
        <f t="shared" si="1"/>
        <v>376193.73</v>
      </c>
      <c r="P11" s="11">
        <f t="shared" si="1"/>
        <v>108975.53999999998</v>
      </c>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row>
    <row r="12" spans="1:1002" s="7" customFormat="1" ht="15.75">
      <c r="B12" s="89" t="s">
        <v>124</v>
      </c>
      <c r="C12" s="89" t="s">
        <v>125</v>
      </c>
      <c r="D12" s="10" t="s">
        <v>189</v>
      </c>
      <c r="E12" s="11">
        <f>E13</f>
        <v>446717.3</v>
      </c>
      <c r="F12" s="11">
        <f t="shared" ref="F12:P12" si="2">F13</f>
        <v>380448.7</v>
      </c>
      <c r="G12" s="11">
        <f t="shared" si="2"/>
        <v>66268.600000000006</v>
      </c>
      <c r="H12" s="11">
        <f t="shared" si="2"/>
        <v>446717.3</v>
      </c>
      <c r="I12" s="11">
        <f t="shared" si="2"/>
        <v>380448.7</v>
      </c>
      <c r="J12" s="11">
        <f t="shared" si="2"/>
        <v>66268.600000000006</v>
      </c>
      <c r="K12" s="11">
        <f t="shared" si="2"/>
        <v>446717.3</v>
      </c>
      <c r="L12" s="11">
        <f t="shared" si="2"/>
        <v>380448.7</v>
      </c>
      <c r="M12" s="11">
        <f t="shared" si="2"/>
        <v>66268.600000000006</v>
      </c>
      <c r="N12" s="11">
        <f t="shared" si="2"/>
        <v>442081.64</v>
      </c>
      <c r="O12" s="11">
        <f t="shared" si="2"/>
        <v>376193.73</v>
      </c>
      <c r="P12" s="11">
        <f t="shared" si="2"/>
        <v>65887.909999999989</v>
      </c>
    </row>
    <row r="13" spans="1:1002" s="7" customFormat="1" ht="45" customHeight="1">
      <c r="B13" s="89"/>
      <c r="C13" s="89"/>
      <c r="D13" s="10" t="s">
        <v>190</v>
      </c>
      <c r="E13" s="11">
        <f>E15+E23+E29+E35+E45</f>
        <v>446717.3</v>
      </c>
      <c r="F13" s="11">
        <f t="shared" ref="F13:P13" si="3">F15+F23+F29+F35+F45</f>
        <v>380448.7</v>
      </c>
      <c r="G13" s="11">
        <f t="shared" si="3"/>
        <v>66268.600000000006</v>
      </c>
      <c r="H13" s="11">
        <f t="shared" si="3"/>
        <v>446717.3</v>
      </c>
      <c r="I13" s="11">
        <f t="shared" si="3"/>
        <v>380448.7</v>
      </c>
      <c r="J13" s="11">
        <f t="shared" si="3"/>
        <v>66268.600000000006</v>
      </c>
      <c r="K13" s="11">
        <f t="shared" si="3"/>
        <v>446717.3</v>
      </c>
      <c r="L13" s="11">
        <f t="shared" si="3"/>
        <v>380448.7</v>
      </c>
      <c r="M13" s="11">
        <f t="shared" si="3"/>
        <v>66268.600000000006</v>
      </c>
      <c r="N13" s="11">
        <f t="shared" si="3"/>
        <v>442081.64</v>
      </c>
      <c r="O13" s="11">
        <f t="shared" si="3"/>
        <v>376193.73</v>
      </c>
      <c r="P13" s="11">
        <f t="shared" si="3"/>
        <v>65887.909999999989</v>
      </c>
    </row>
    <row r="14" spans="1:1002" s="7" customFormat="1" ht="15.75">
      <c r="B14" s="89" t="s">
        <v>141</v>
      </c>
      <c r="C14" s="89" t="s">
        <v>142</v>
      </c>
      <c r="D14" s="10" t="s">
        <v>189</v>
      </c>
      <c r="E14" s="11">
        <f>E15</f>
        <v>22335.200000000001</v>
      </c>
      <c r="F14" s="11">
        <f t="shared" ref="F14:P14" si="4">F15</f>
        <v>16434.900000000001</v>
      </c>
      <c r="G14" s="11">
        <f t="shared" si="4"/>
        <v>5900.3</v>
      </c>
      <c r="H14" s="11">
        <f t="shared" si="4"/>
        <v>22335.18</v>
      </c>
      <c r="I14" s="11">
        <f t="shared" si="4"/>
        <v>16434.900000000001</v>
      </c>
      <c r="J14" s="11">
        <f t="shared" si="4"/>
        <v>5900.28</v>
      </c>
      <c r="K14" s="11">
        <f t="shared" si="4"/>
        <v>22335.18</v>
      </c>
      <c r="L14" s="11">
        <f t="shared" si="4"/>
        <v>16434.900000000001</v>
      </c>
      <c r="M14" s="11">
        <f t="shared" si="4"/>
        <v>5900.28</v>
      </c>
      <c r="N14" s="11">
        <f t="shared" si="4"/>
        <v>22335.18</v>
      </c>
      <c r="O14" s="11">
        <f t="shared" si="4"/>
        <v>16434.900000000001</v>
      </c>
      <c r="P14" s="11">
        <f t="shared" si="4"/>
        <v>5900.28</v>
      </c>
    </row>
    <row r="15" spans="1:1002" s="7" customFormat="1" ht="43.5" customHeight="1">
      <c r="B15" s="89"/>
      <c r="C15" s="89"/>
      <c r="D15" s="10" t="s">
        <v>190</v>
      </c>
      <c r="E15" s="11">
        <f>E17+E19+E21</f>
        <v>22335.200000000001</v>
      </c>
      <c r="F15" s="11">
        <f t="shared" ref="F15:O15" si="5">F17+F19+F21</f>
        <v>16434.900000000001</v>
      </c>
      <c r="G15" s="11">
        <f t="shared" si="5"/>
        <v>5900.3</v>
      </c>
      <c r="H15" s="11">
        <f t="shared" si="5"/>
        <v>22335.18</v>
      </c>
      <c r="I15" s="11">
        <f t="shared" si="5"/>
        <v>16434.900000000001</v>
      </c>
      <c r="J15" s="11">
        <f t="shared" si="5"/>
        <v>5900.28</v>
      </c>
      <c r="K15" s="11">
        <f t="shared" si="5"/>
        <v>22335.18</v>
      </c>
      <c r="L15" s="11">
        <f t="shared" si="5"/>
        <v>16434.900000000001</v>
      </c>
      <c r="M15" s="11">
        <f t="shared" si="5"/>
        <v>5900.28</v>
      </c>
      <c r="N15" s="11">
        <f t="shared" si="5"/>
        <v>22335.18</v>
      </c>
      <c r="O15" s="11">
        <f t="shared" si="5"/>
        <v>16434.900000000001</v>
      </c>
      <c r="P15" s="11">
        <f>P17+P19+P21</f>
        <v>5900.28</v>
      </c>
    </row>
    <row r="16" spans="1:1002" s="7" customFormat="1" ht="15.75">
      <c r="B16" s="89" t="s">
        <v>143</v>
      </c>
      <c r="C16" s="89" t="s">
        <v>144</v>
      </c>
      <c r="D16" s="10" t="s">
        <v>189</v>
      </c>
      <c r="E16" s="11">
        <f>E17</f>
        <v>12153.7</v>
      </c>
      <c r="F16" s="11">
        <f t="shared" ref="F16" si="6">F17</f>
        <v>10330.6</v>
      </c>
      <c r="G16" s="11">
        <f t="shared" ref="G16" si="7">G17</f>
        <v>1823.1</v>
      </c>
      <c r="H16" s="11">
        <f t="shared" ref="H16" si="8">H17</f>
        <v>12153.65</v>
      </c>
      <c r="I16" s="11">
        <f t="shared" ref="I16" si="9">I17</f>
        <v>10330.6</v>
      </c>
      <c r="J16" s="11">
        <f t="shared" ref="J16" si="10">J17</f>
        <v>1823.05</v>
      </c>
      <c r="K16" s="11">
        <f t="shared" ref="K16" si="11">K17</f>
        <v>12153.65</v>
      </c>
      <c r="L16" s="11">
        <f t="shared" ref="L16" si="12">L17</f>
        <v>10330.6</v>
      </c>
      <c r="M16" s="11">
        <f t="shared" ref="M16" si="13">M17</f>
        <v>1823.05</v>
      </c>
      <c r="N16" s="11">
        <f t="shared" ref="N16" si="14">N17</f>
        <v>12153.65</v>
      </c>
      <c r="O16" s="11">
        <f t="shared" ref="O16" si="15">O17</f>
        <v>10330.6</v>
      </c>
      <c r="P16" s="11">
        <f t="shared" ref="P16" si="16">P17</f>
        <v>1823.05</v>
      </c>
    </row>
    <row r="17" spans="2:16" s="7" customFormat="1" ht="47.25" customHeight="1">
      <c r="B17" s="89"/>
      <c r="C17" s="89"/>
      <c r="D17" s="10" t="s">
        <v>190</v>
      </c>
      <c r="E17" s="11">
        <f t="shared" ref="E17:E53" si="17">F17+G17</f>
        <v>12153.7</v>
      </c>
      <c r="F17" s="11">
        <v>10330.6</v>
      </c>
      <c r="G17" s="11">
        <v>1823.1</v>
      </c>
      <c r="H17" s="11">
        <f t="shared" ref="H17:H53" si="18">I17+J17</f>
        <v>12153.65</v>
      </c>
      <c r="I17" s="11">
        <v>10330.6</v>
      </c>
      <c r="J17" s="11">
        <v>1823.05</v>
      </c>
      <c r="K17" s="11">
        <f t="shared" ref="K17:K53" si="19">L17+M17</f>
        <v>12153.65</v>
      </c>
      <c r="L17" s="11">
        <v>10330.6</v>
      </c>
      <c r="M17" s="11">
        <v>1823.05</v>
      </c>
      <c r="N17" s="11">
        <f t="shared" ref="N17:N53" si="20">O17+P17</f>
        <v>12153.65</v>
      </c>
      <c r="O17" s="11">
        <v>10330.6</v>
      </c>
      <c r="P17" s="11">
        <v>1823.05</v>
      </c>
    </row>
    <row r="18" spans="2:16" s="7" customFormat="1" ht="15.75">
      <c r="B18" s="89" t="s">
        <v>145</v>
      </c>
      <c r="C18" s="89" t="s">
        <v>146</v>
      </c>
      <c r="D18" s="10" t="s">
        <v>189</v>
      </c>
      <c r="E18" s="11">
        <f>E19</f>
        <v>7181.5</v>
      </c>
      <c r="F18" s="11">
        <f t="shared" ref="F18" si="21">F19</f>
        <v>6104.3</v>
      </c>
      <c r="G18" s="11">
        <f t="shared" ref="G18" si="22">G19</f>
        <v>1077.2</v>
      </c>
      <c r="H18" s="11">
        <f t="shared" ref="H18" si="23">H19</f>
        <v>7181.5300000000007</v>
      </c>
      <c r="I18" s="11">
        <f t="shared" ref="I18" si="24">I19</f>
        <v>6104.3</v>
      </c>
      <c r="J18" s="11">
        <f t="shared" ref="J18" si="25">J19</f>
        <v>1077.23</v>
      </c>
      <c r="K18" s="11">
        <f t="shared" ref="K18" si="26">K19</f>
        <v>7181.5300000000007</v>
      </c>
      <c r="L18" s="11">
        <f t="shared" ref="L18" si="27">L19</f>
        <v>6104.3</v>
      </c>
      <c r="M18" s="11">
        <f t="shared" ref="M18" si="28">M19</f>
        <v>1077.23</v>
      </c>
      <c r="N18" s="11">
        <f t="shared" ref="N18" si="29">N19</f>
        <v>7181.5300000000007</v>
      </c>
      <c r="O18" s="11">
        <f t="shared" ref="O18" si="30">O19</f>
        <v>6104.3</v>
      </c>
      <c r="P18" s="11">
        <f t="shared" ref="P18" si="31">P19</f>
        <v>1077.23</v>
      </c>
    </row>
    <row r="19" spans="2:16" s="7" customFormat="1" ht="43.5" customHeight="1">
      <c r="B19" s="89"/>
      <c r="C19" s="89"/>
      <c r="D19" s="10" t="s">
        <v>190</v>
      </c>
      <c r="E19" s="11">
        <f t="shared" si="17"/>
        <v>7181.5</v>
      </c>
      <c r="F19" s="11">
        <v>6104.3</v>
      </c>
      <c r="G19" s="11">
        <v>1077.2</v>
      </c>
      <c r="H19" s="11">
        <f t="shared" si="18"/>
        <v>7181.5300000000007</v>
      </c>
      <c r="I19" s="11">
        <v>6104.3</v>
      </c>
      <c r="J19" s="11">
        <v>1077.23</v>
      </c>
      <c r="K19" s="11">
        <f t="shared" si="19"/>
        <v>7181.5300000000007</v>
      </c>
      <c r="L19" s="11">
        <v>6104.3</v>
      </c>
      <c r="M19" s="11">
        <v>1077.23</v>
      </c>
      <c r="N19" s="11">
        <f t="shared" si="20"/>
        <v>7181.5300000000007</v>
      </c>
      <c r="O19" s="11">
        <v>6104.3</v>
      </c>
      <c r="P19" s="11">
        <v>1077.23</v>
      </c>
    </row>
    <row r="20" spans="2:16" s="7" customFormat="1" ht="15.75">
      <c r="B20" s="89" t="s">
        <v>147</v>
      </c>
      <c r="C20" s="89" t="s">
        <v>148</v>
      </c>
      <c r="D20" s="10" t="s">
        <v>189</v>
      </c>
      <c r="E20" s="11">
        <f>E21</f>
        <v>3000</v>
      </c>
      <c r="F20" s="11">
        <f t="shared" ref="F20" si="32">F21</f>
        <v>0</v>
      </c>
      <c r="G20" s="11">
        <f t="shared" ref="G20" si="33">G21</f>
        <v>3000</v>
      </c>
      <c r="H20" s="11">
        <f t="shared" ref="H20" si="34">H21</f>
        <v>3000</v>
      </c>
      <c r="I20" s="11">
        <f t="shared" ref="I20" si="35">I21</f>
        <v>0</v>
      </c>
      <c r="J20" s="11">
        <f t="shared" ref="J20" si="36">J21</f>
        <v>3000</v>
      </c>
      <c r="K20" s="11">
        <f t="shared" ref="K20" si="37">K21</f>
        <v>3000</v>
      </c>
      <c r="L20" s="11">
        <f t="shared" ref="L20" si="38">L21</f>
        <v>0</v>
      </c>
      <c r="M20" s="11">
        <f t="shared" ref="M20" si="39">M21</f>
        <v>3000</v>
      </c>
      <c r="N20" s="11">
        <f t="shared" ref="N20" si="40">N21</f>
        <v>3000</v>
      </c>
      <c r="O20" s="11">
        <f t="shared" ref="O20" si="41">O21</f>
        <v>0</v>
      </c>
      <c r="P20" s="11">
        <f t="shared" ref="P20" si="42">P21</f>
        <v>3000</v>
      </c>
    </row>
    <row r="21" spans="2:16" s="7" customFormat="1" ht="80.25" customHeight="1">
      <c r="B21" s="89"/>
      <c r="C21" s="89"/>
      <c r="D21" s="10" t="s">
        <v>190</v>
      </c>
      <c r="E21" s="11">
        <f t="shared" si="17"/>
        <v>3000</v>
      </c>
      <c r="F21" s="12"/>
      <c r="G21" s="11">
        <v>3000</v>
      </c>
      <c r="H21" s="11">
        <f t="shared" si="18"/>
        <v>3000</v>
      </c>
      <c r="I21" s="12"/>
      <c r="J21" s="11">
        <v>3000</v>
      </c>
      <c r="K21" s="11">
        <f t="shared" si="19"/>
        <v>3000</v>
      </c>
      <c r="L21" s="12"/>
      <c r="M21" s="11">
        <v>3000</v>
      </c>
      <c r="N21" s="11">
        <f t="shared" si="20"/>
        <v>3000</v>
      </c>
      <c r="O21" s="12"/>
      <c r="P21" s="11">
        <v>3000</v>
      </c>
    </row>
    <row r="22" spans="2:16" s="7" customFormat="1" ht="15.75">
      <c r="B22" s="89" t="s">
        <v>149</v>
      </c>
      <c r="C22" s="89" t="s">
        <v>150</v>
      </c>
      <c r="D22" s="10" t="s">
        <v>189</v>
      </c>
      <c r="E22" s="11">
        <f>E23</f>
        <v>943</v>
      </c>
      <c r="F22" s="11">
        <f t="shared" ref="F22:P22" si="43">F23</f>
        <v>0</v>
      </c>
      <c r="G22" s="11">
        <f t="shared" si="43"/>
        <v>943</v>
      </c>
      <c r="H22" s="11">
        <f t="shared" si="43"/>
        <v>943</v>
      </c>
      <c r="I22" s="11">
        <f t="shared" si="43"/>
        <v>0</v>
      </c>
      <c r="J22" s="11">
        <f t="shared" si="43"/>
        <v>943</v>
      </c>
      <c r="K22" s="11">
        <f t="shared" si="43"/>
        <v>943</v>
      </c>
      <c r="L22" s="11">
        <f t="shared" si="43"/>
        <v>0</v>
      </c>
      <c r="M22" s="11">
        <f t="shared" si="43"/>
        <v>943</v>
      </c>
      <c r="N22" s="11">
        <f t="shared" si="43"/>
        <v>649.19000000000005</v>
      </c>
      <c r="O22" s="11">
        <f t="shared" si="43"/>
        <v>0</v>
      </c>
      <c r="P22" s="11">
        <f t="shared" si="43"/>
        <v>649.19000000000005</v>
      </c>
    </row>
    <row r="23" spans="2:16" s="7" customFormat="1" ht="67.5" customHeight="1">
      <c r="B23" s="89"/>
      <c r="C23" s="89"/>
      <c r="D23" s="10" t="s">
        <v>190</v>
      </c>
      <c r="E23" s="11">
        <f>E25+E27</f>
        <v>943</v>
      </c>
      <c r="F23" s="11">
        <f t="shared" ref="F23:P23" si="44">F25+F27</f>
        <v>0</v>
      </c>
      <c r="G23" s="11">
        <f t="shared" si="44"/>
        <v>943</v>
      </c>
      <c r="H23" s="11">
        <f t="shared" si="44"/>
        <v>943</v>
      </c>
      <c r="I23" s="11">
        <f t="shared" si="44"/>
        <v>0</v>
      </c>
      <c r="J23" s="11">
        <f t="shared" si="44"/>
        <v>943</v>
      </c>
      <c r="K23" s="11">
        <f t="shared" si="44"/>
        <v>943</v>
      </c>
      <c r="L23" s="11">
        <f t="shared" si="44"/>
        <v>0</v>
      </c>
      <c r="M23" s="11">
        <f t="shared" si="44"/>
        <v>943</v>
      </c>
      <c r="N23" s="11">
        <f t="shared" si="44"/>
        <v>649.19000000000005</v>
      </c>
      <c r="O23" s="11">
        <f t="shared" si="44"/>
        <v>0</v>
      </c>
      <c r="P23" s="11">
        <f t="shared" si="44"/>
        <v>649.19000000000005</v>
      </c>
    </row>
    <row r="24" spans="2:16" s="7" customFormat="1" ht="15.75">
      <c r="B24" s="89" t="s">
        <v>151</v>
      </c>
      <c r="C24" s="89" t="s">
        <v>152</v>
      </c>
      <c r="D24" s="10" t="s">
        <v>189</v>
      </c>
      <c r="E24" s="11">
        <f>E25</f>
        <v>443</v>
      </c>
      <c r="F24" s="11">
        <f t="shared" ref="F24" si="45">F25</f>
        <v>0</v>
      </c>
      <c r="G24" s="11">
        <f t="shared" ref="G24" si="46">G25</f>
        <v>443</v>
      </c>
      <c r="H24" s="11">
        <f t="shared" ref="H24" si="47">H25</f>
        <v>443</v>
      </c>
      <c r="I24" s="11">
        <f t="shared" ref="I24" si="48">I25</f>
        <v>0</v>
      </c>
      <c r="J24" s="11">
        <f t="shared" ref="J24" si="49">J25</f>
        <v>443</v>
      </c>
      <c r="K24" s="11">
        <f t="shared" ref="K24" si="50">K25</f>
        <v>443</v>
      </c>
      <c r="L24" s="11">
        <f t="shared" ref="L24" si="51">L25</f>
        <v>0</v>
      </c>
      <c r="M24" s="11">
        <f t="shared" ref="M24" si="52">M25</f>
        <v>443</v>
      </c>
      <c r="N24" s="11">
        <f t="shared" ref="N24" si="53">N25</f>
        <v>254.4</v>
      </c>
      <c r="O24" s="11">
        <f t="shared" ref="O24" si="54">O25</f>
        <v>0</v>
      </c>
      <c r="P24" s="11">
        <f t="shared" ref="P24" si="55">P25</f>
        <v>254.4</v>
      </c>
    </row>
    <row r="25" spans="2:16" s="7" customFormat="1" ht="63.75" customHeight="1">
      <c r="B25" s="89"/>
      <c r="C25" s="89"/>
      <c r="D25" s="10" t="s">
        <v>190</v>
      </c>
      <c r="E25" s="11">
        <f t="shared" si="17"/>
        <v>443</v>
      </c>
      <c r="F25" s="12"/>
      <c r="G25" s="11">
        <v>443</v>
      </c>
      <c r="H25" s="11">
        <f t="shared" ref="H25" si="56">I25+J25</f>
        <v>443</v>
      </c>
      <c r="I25" s="12"/>
      <c r="J25" s="11">
        <v>443</v>
      </c>
      <c r="K25" s="11">
        <f t="shared" ref="K25" si="57">L25+M25</f>
        <v>443</v>
      </c>
      <c r="L25" s="12"/>
      <c r="M25" s="11">
        <v>443</v>
      </c>
      <c r="N25" s="11">
        <f t="shared" ref="N25" si="58">O25+P25</f>
        <v>254.4</v>
      </c>
      <c r="O25" s="12"/>
      <c r="P25" s="11">
        <v>254.4</v>
      </c>
    </row>
    <row r="26" spans="2:16" s="7" customFormat="1" ht="15.75">
      <c r="B26" s="89" t="s">
        <v>153</v>
      </c>
      <c r="C26" s="89" t="s">
        <v>154</v>
      </c>
      <c r="D26" s="10" t="s">
        <v>189</v>
      </c>
      <c r="E26" s="11">
        <f>E27</f>
        <v>500</v>
      </c>
      <c r="F26" s="11">
        <f t="shared" ref="F26" si="59">F27</f>
        <v>0</v>
      </c>
      <c r="G26" s="11">
        <f t="shared" ref="G26" si="60">G27</f>
        <v>500</v>
      </c>
      <c r="H26" s="11">
        <f t="shared" ref="H26" si="61">H27</f>
        <v>500</v>
      </c>
      <c r="I26" s="11">
        <f t="shared" ref="I26" si="62">I27</f>
        <v>0</v>
      </c>
      <c r="J26" s="11">
        <f t="shared" ref="J26" si="63">J27</f>
        <v>500</v>
      </c>
      <c r="K26" s="11">
        <f t="shared" ref="K26" si="64">K27</f>
        <v>500</v>
      </c>
      <c r="L26" s="11">
        <f t="shared" ref="L26" si="65">L27</f>
        <v>0</v>
      </c>
      <c r="M26" s="11">
        <f t="shared" ref="M26" si="66">M27</f>
        <v>500</v>
      </c>
      <c r="N26" s="11">
        <f t="shared" ref="N26" si="67">N27</f>
        <v>394.79</v>
      </c>
      <c r="O26" s="11">
        <f t="shared" ref="O26" si="68">O27</f>
        <v>0</v>
      </c>
      <c r="P26" s="11">
        <f t="shared" ref="P26" si="69">P27</f>
        <v>394.79</v>
      </c>
    </row>
    <row r="27" spans="2:16" s="7" customFormat="1" ht="96" customHeight="1">
      <c r="B27" s="89"/>
      <c r="C27" s="89"/>
      <c r="D27" s="10" t="s">
        <v>190</v>
      </c>
      <c r="E27" s="11">
        <f t="shared" si="17"/>
        <v>500</v>
      </c>
      <c r="F27" s="12"/>
      <c r="G27" s="11">
        <v>500</v>
      </c>
      <c r="H27" s="11">
        <f t="shared" si="18"/>
        <v>500</v>
      </c>
      <c r="I27" s="12"/>
      <c r="J27" s="11">
        <v>500</v>
      </c>
      <c r="K27" s="11">
        <f t="shared" si="19"/>
        <v>500</v>
      </c>
      <c r="L27" s="12"/>
      <c r="M27" s="11">
        <v>500</v>
      </c>
      <c r="N27" s="11">
        <f t="shared" si="20"/>
        <v>394.79</v>
      </c>
      <c r="O27" s="12"/>
      <c r="P27" s="11">
        <v>394.79</v>
      </c>
    </row>
    <row r="28" spans="2:16" s="7" customFormat="1" ht="15.75">
      <c r="B28" s="89" t="s">
        <v>155</v>
      </c>
      <c r="C28" s="89" t="s">
        <v>156</v>
      </c>
      <c r="D28" s="10" t="s">
        <v>189</v>
      </c>
      <c r="E28" s="11">
        <f>E29</f>
        <v>173551</v>
      </c>
      <c r="F28" s="11">
        <f t="shared" ref="F28:P28" si="70">F29</f>
        <v>170080</v>
      </c>
      <c r="G28" s="11">
        <f t="shared" si="70"/>
        <v>3471</v>
      </c>
      <c r="H28" s="11">
        <f t="shared" si="70"/>
        <v>173551.02000000002</v>
      </c>
      <c r="I28" s="11">
        <f t="shared" si="70"/>
        <v>170080</v>
      </c>
      <c r="J28" s="11">
        <f t="shared" si="70"/>
        <v>3471.02</v>
      </c>
      <c r="K28" s="11">
        <f t="shared" si="70"/>
        <v>173551.02000000002</v>
      </c>
      <c r="L28" s="11">
        <f t="shared" si="70"/>
        <v>170080</v>
      </c>
      <c r="M28" s="11">
        <f t="shared" si="70"/>
        <v>3471.02</v>
      </c>
      <c r="N28" s="11">
        <f t="shared" si="70"/>
        <v>173551.02000000002</v>
      </c>
      <c r="O28" s="11">
        <f t="shared" si="70"/>
        <v>170080</v>
      </c>
      <c r="P28" s="11">
        <f t="shared" si="70"/>
        <v>3471.02</v>
      </c>
    </row>
    <row r="29" spans="2:16" s="7" customFormat="1" ht="113.25" customHeight="1">
      <c r="B29" s="89"/>
      <c r="C29" s="89"/>
      <c r="D29" s="10" t="s">
        <v>190</v>
      </c>
      <c r="E29" s="11">
        <f>E31+E33</f>
        <v>173551</v>
      </c>
      <c r="F29" s="11">
        <f t="shared" ref="F29:P29" si="71">F31+F33</f>
        <v>170080</v>
      </c>
      <c r="G29" s="11">
        <f t="shared" si="71"/>
        <v>3471</v>
      </c>
      <c r="H29" s="11">
        <f t="shared" si="71"/>
        <v>173551.02000000002</v>
      </c>
      <c r="I29" s="11">
        <f t="shared" si="71"/>
        <v>170080</v>
      </c>
      <c r="J29" s="11">
        <f t="shared" si="71"/>
        <v>3471.02</v>
      </c>
      <c r="K29" s="11">
        <f t="shared" si="71"/>
        <v>173551.02000000002</v>
      </c>
      <c r="L29" s="11">
        <f t="shared" si="71"/>
        <v>170080</v>
      </c>
      <c r="M29" s="11">
        <f t="shared" si="71"/>
        <v>3471.02</v>
      </c>
      <c r="N29" s="11">
        <f t="shared" si="71"/>
        <v>173551.02000000002</v>
      </c>
      <c r="O29" s="11">
        <f t="shared" si="71"/>
        <v>170080</v>
      </c>
      <c r="P29" s="11">
        <f t="shared" si="71"/>
        <v>3471.02</v>
      </c>
    </row>
    <row r="30" spans="2:16" s="7" customFormat="1" ht="15.75">
      <c r="B30" s="89" t="s">
        <v>157</v>
      </c>
      <c r="C30" s="89" t="s">
        <v>146</v>
      </c>
      <c r="D30" s="10" t="s">
        <v>189</v>
      </c>
      <c r="E30" s="11">
        <f>E31</f>
        <v>11160</v>
      </c>
      <c r="F30" s="11">
        <f t="shared" ref="F30" si="72">F31</f>
        <v>10936.8</v>
      </c>
      <c r="G30" s="11">
        <f t="shared" ref="G30" si="73">G31</f>
        <v>223.2</v>
      </c>
      <c r="H30" s="11">
        <f t="shared" ref="H30" si="74">H31</f>
        <v>11160</v>
      </c>
      <c r="I30" s="11">
        <f t="shared" ref="I30" si="75">I31</f>
        <v>10936.8</v>
      </c>
      <c r="J30" s="11">
        <f t="shared" ref="J30" si="76">J31</f>
        <v>223.2</v>
      </c>
      <c r="K30" s="11">
        <f t="shared" ref="K30" si="77">K31</f>
        <v>11160</v>
      </c>
      <c r="L30" s="11">
        <f t="shared" ref="L30" si="78">L31</f>
        <v>10936.8</v>
      </c>
      <c r="M30" s="11">
        <f t="shared" ref="M30" si="79">M31</f>
        <v>223.2</v>
      </c>
      <c r="N30" s="11">
        <f t="shared" ref="N30" si="80">N31</f>
        <v>11160</v>
      </c>
      <c r="O30" s="11">
        <f t="shared" ref="O30" si="81">O31</f>
        <v>10936.8</v>
      </c>
      <c r="P30" s="11">
        <f t="shared" ref="P30" si="82">P31</f>
        <v>223.2</v>
      </c>
    </row>
    <row r="31" spans="2:16" s="7" customFormat="1" ht="53.25" customHeight="1">
      <c r="B31" s="89"/>
      <c r="C31" s="89"/>
      <c r="D31" s="10" t="s">
        <v>190</v>
      </c>
      <c r="E31" s="11">
        <f t="shared" si="17"/>
        <v>11160</v>
      </c>
      <c r="F31" s="11">
        <v>10936.8</v>
      </c>
      <c r="G31" s="11">
        <v>223.2</v>
      </c>
      <c r="H31" s="11">
        <f t="shared" si="18"/>
        <v>11160</v>
      </c>
      <c r="I31" s="11">
        <v>10936.8</v>
      </c>
      <c r="J31" s="11">
        <v>223.2</v>
      </c>
      <c r="K31" s="11">
        <f t="shared" si="19"/>
        <v>11160</v>
      </c>
      <c r="L31" s="11">
        <v>10936.8</v>
      </c>
      <c r="M31" s="11">
        <v>223.2</v>
      </c>
      <c r="N31" s="11">
        <f t="shared" si="20"/>
        <v>11160</v>
      </c>
      <c r="O31" s="11">
        <v>10936.8</v>
      </c>
      <c r="P31" s="11">
        <v>223.2</v>
      </c>
    </row>
    <row r="32" spans="2:16" s="7" customFormat="1" ht="15.75">
      <c r="B32" s="89" t="s">
        <v>158</v>
      </c>
      <c r="C32" s="89" t="s">
        <v>159</v>
      </c>
      <c r="D32" s="10" t="s">
        <v>189</v>
      </c>
      <c r="E32" s="11">
        <f>E33</f>
        <v>162391</v>
      </c>
      <c r="F32" s="11">
        <f t="shared" ref="F32" si="83">F33</f>
        <v>159143.20000000001</v>
      </c>
      <c r="G32" s="11">
        <f t="shared" ref="G32" si="84">G33</f>
        <v>3247.8</v>
      </c>
      <c r="H32" s="11">
        <f t="shared" ref="H32" si="85">H33</f>
        <v>162391.02000000002</v>
      </c>
      <c r="I32" s="11">
        <f t="shared" ref="I32" si="86">I33</f>
        <v>159143.20000000001</v>
      </c>
      <c r="J32" s="11">
        <f t="shared" ref="J32" si="87">J33</f>
        <v>3247.82</v>
      </c>
      <c r="K32" s="11">
        <f t="shared" ref="K32" si="88">K33</f>
        <v>162391.02000000002</v>
      </c>
      <c r="L32" s="11">
        <f t="shared" ref="L32" si="89">L33</f>
        <v>159143.20000000001</v>
      </c>
      <c r="M32" s="11">
        <f t="shared" ref="M32" si="90">M33</f>
        <v>3247.82</v>
      </c>
      <c r="N32" s="11">
        <f t="shared" ref="N32" si="91">N33</f>
        <v>162391.02000000002</v>
      </c>
      <c r="O32" s="11">
        <f t="shared" ref="O32" si="92">O33</f>
        <v>159143.20000000001</v>
      </c>
      <c r="P32" s="11">
        <f t="shared" ref="P32" si="93">P33</f>
        <v>3247.82</v>
      </c>
    </row>
    <row r="33" spans="2:16" s="7" customFormat="1" ht="87" customHeight="1">
      <c r="B33" s="89"/>
      <c r="C33" s="89"/>
      <c r="D33" s="10" t="s">
        <v>190</v>
      </c>
      <c r="E33" s="11">
        <f t="shared" si="17"/>
        <v>162391</v>
      </c>
      <c r="F33" s="11">
        <v>159143.20000000001</v>
      </c>
      <c r="G33" s="11">
        <v>3247.8</v>
      </c>
      <c r="H33" s="11">
        <f t="shared" si="18"/>
        <v>162391.02000000002</v>
      </c>
      <c r="I33" s="11">
        <v>159143.20000000001</v>
      </c>
      <c r="J33" s="11">
        <v>3247.82</v>
      </c>
      <c r="K33" s="11">
        <f t="shared" si="19"/>
        <v>162391.02000000002</v>
      </c>
      <c r="L33" s="11">
        <v>159143.20000000001</v>
      </c>
      <c r="M33" s="11">
        <v>3247.82</v>
      </c>
      <c r="N33" s="11">
        <f t="shared" si="20"/>
        <v>162391.02000000002</v>
      </c>
      <c r="O33" s="11">
        <v>159143.20000000001</v>
      </c>
      <c r="P33" s="11">
        <v>3247.82</v>
      </c>
    </row>
    <row r="34" spans="2:16" s="7" customFormat="1" ht="15.75">
      <c r="B34" s="89" t="s">
        <v>126</v>
      </c>
      <c r="C34" s="89" t="s">
        <v>127</v>
      </c>
      <c r="D34" s="10" t="s">
        <v>189</v>
      </c>
      <c r="E34" s="11">
        <f>E35</f>
        <v>226599.30000000002</v>
      </c>
      <c r="F34" s="11">
        <f t="shared" ref="F34:P34" si="94">F35</f>
        <v>171110.80000000002</v>
      </c>
      <c r="G34" s="11">
        <f t="shared" si="94"/>
        <v>55488.5</v>
      </c>
      <c r="H34" s="11">
        <f t="shared" si="94"/>
        <v>226599.3</v>
      </c>
      <c r="I34" s="11">
        <f t="shared" si="94"/>
        <v>171110.80000000002</v>
      </c>
      <c r="J34" s="11">
        <f t="shared" si="94"/>
        <v>55488.5</v>
      </c>
      <c r="K34" s="11">
        <f t="shared" si="94"/>
        <v>226599.3</v>
      </c>
      <c r="L34" s="11">
        <f t="shared" si="94"/>
        <v>171110.80000000002</v>
      </c>
      <c r="M34" s="11">
        <f t="shared" si="94"/>
        <v>55488.5</v>
      </c>
      <c r="N34" s="11">
        <f t="shared" si="94"/>
        <v>222257.45</v>
      </c>
      <c r="O34" s="11">
        <f t="shared" si="94"/>
        <v>166855.83000000002</v>
      </c>
      <c r="P34" s="11">
        <f t="shared" si="94"/>
        <v>55401.619999999995</v>
      </c>
    </row>
    <row r="35" spans="2:16" s="7" customFormat="1" ht="65.25" customHeight="1">
      <c r="B35" s="89"/>
      <c r="C35" s="89"/>
      <c r="D35" s="10" t="s">
        <v>190</v>
      </c>
      <c r="E35" s="11">
        <f>E37+E39+E41+E43</f>
        <v>226599.30000000002</v>
      </c>
      <c r="F35" s="11">
        <f t="shared" ref="F35:P35" si="95">F37+F39+F41+F43</f>
        <v>171110.80000000002</v>
      </c>
      <c r="G35" s="11">
        <f t="shared" si="95"/>
        <v>55488.5</v>
      </c>
      <c r="H35" s="11">
        <f t="shared" si="95"/>
        <v>226599.3</v>
      </c>
      <c r="I35" s="11">
        <f t="shared" si="95"/>
        <v>171110.80000000002</v>
      </c>
      <c r="J35" s="11">
        <f t="shared" si="95"/>
        <v>55488.5</v>
      </c>
      <c r="K35" s="11">
        <f t="shared" si="95"/>
        <v>226599.3</v>
      </c>
      <c r="L35" s="11">
        <f t="shared" si="95"/>
        <v>171110.80000000002</v>
      </c>
      <c r="M35" s="11">
        <f t="shared" si="95"/>
        <v>55488.5</v>
      </c>
      <c r="N35" s="11">
        <f t="shared" si="95"/>
        <v>222257.45</v>
      </c>
      <c r="O35" s="11">
        <f t="shared" si="95"/>
        <v>166855.83000000002</v>
      </c>
      <c r="P35" s="11">
        <f t="shared" si="95"/>
        <v>55401.619999999995</v>
      </c>
    </row>
    <row r="36" spans="2:16" s="7" customFormat="1" ht="15.75">
      <c r="B36" s="89" t="s">
        <v>160</v>
      </c>
      <c r="C36" s="89" t="s">
        <v>161</v>
      </c>
      <c r="D36" s="10" t="s">
        <v>189</v>
      </c>
      <c r="E36" s="11">
        <f>E37</f>
        <v>119127.5</v>
      </c>
      <c r="F36" s="11">
        <f t="shared" ref="F36" si="96">F37</f>
        <v>95860.4</v>
      </c>
      <c r="G36" s="11">
        <f t="shared" ref="G36" si="97">G37</f>
        <v>23267.1</v>
      </c>
      <c r="H36" s="11">
        <f t="shared" ref="H36" si="98">H37</f>
        <v>119127.48</v>
      </c>
      <c r="I36" s="11">
        <f t="shared" ref="I36" si="99">I37</f>
        <v>95860.4</v>
      </c>
      <c r="J36" s="11">
        <f t="shared" ref="J36" si="100">J37</f>
        <v>23267.08</v>
      </c>
      <c r="K36" s="11">
        <f t="shared" ref="K36" si="101">K37</f>
        <v>119127.48</v>
      </c>
      <c r="L36" s="11">
        <f t="shared" ref="L36" si="102">L37</f>
        <v>95860.4</v>
      </c>
      <c r="M36" s="11">
        <f t="shared" ref="M36" si="103">M37</f>
        <v>23267.08</v>
      </c>
      <c r="N36" s="11">
        <f t="shared" ref="N36" si="104">N37</f>
        <v>119127.46</v>
      </c>
      <c r="O36" s="11">
        <f t="shared" ref="O36" si="105">O37</f>
        <v>95860.38</v>
      </c>
      <c r="P36" s="11">
        <f t="shared" ref="P36" si="106">P37</f>
        <v>23267.08</v>
      </c>
    </row>
    <row r="37" spans="2:16" s="7" customFormat="1" ht="99.75" customHeight="1">
      <c r="B37" s="89"/>
      <c r="C37" s="89"/>
      <c r="D37" s="10" t="s">
        <v>190</v>
      </c>
      <c r="E37" s="11">
        <f t="shared" si="17"/>
        <v>119127.5</v>
      </c>
      <c r="F37" s="11">
        <v>95860.4</v>
      </c>
      <c r="G37" s="11">
        <v>23267.1</v>
      </c>
      <c r="H37" s="11">
        <f t="shared" si="18"/>
        <v>119127.48</v>
      </c>
      <c r="I37" s="11">
        <v>95860.4</v>
      </c>
      <c r="J37" s="11">
        <v>23267.08</v>
      </c>
      <c r="K37" s="11">
        <f t="shared" si="19"/>
        <v>119127.48</v>
      </c>
      <c r="L37" s="11">
        <v>95860.4</v>
      </c>
      <c r="M37" s="11">
        <v>23267.08</v>
      </c>
      <c r="N37" s="11">
        <f t="shared" si="20"/>
        <v>119127.46</v>
      </c>
      <c r="O37" s="11">
        <v>95860.38</v>
      </c>
      <c r="P37" s="11">
        <v>23267.08</v>
      </c>
    </row>
    <row r="38" spans="2:16" s="7" customFormat="1" ht="15.75">
      <c r="B38" s="89" t="s">
        <v>162</v>
      </c>
      <c r="C38" s="89" t="s">
        <v>163</v>
      </c>
      <c r="D38" s="10" t="s">
        <v>189</v>
      </c>
      <c r="E38" s="11">
        <f>E39</f>
        <v>71934.400000000009</v>
      </c>
      <c r="F38" s="11">
        <f t="shared" ref="F38" si="107">F39</f>
        <v>66883.8</v>
      </c>
      <c r="G38" s="11">
        <f t="shared" ref="G38" si="108">G39</f>
        <v>5050.6000000000004</v>
      </c>
      <c r="H38" s="11">
        <f t="shared" ref="H38" si="109">H39</f>
        <v>71934.42</v>
      </c>
      <c r="I38" s="11">
        <f t="shared" ref="I38" si="110">I39</f>
        <v>66883.8</v>
      </c>
      <c r="J38" s="11">
        <f t="shared" ref="J38" si="111">J39</f>
        <v>5050.62</v>
      </c>
      <c r="K38" s="11">
        <f t="shared" ref="K38" si="112">K39</f>
        <v>71934.42</v>
      </c>
      <c r="L38" s="11">
        <f t="shared" ref="L38" si="113">L39</f>
        <v>66883.8</v>
      </c>
      <c r="M38" s="11">
        <f t="shared" ref="M38" si="114">M39</f>
        <v>5050.62</v>
      </c>
      <c r="N38" s="11">
        <f t="shared" ref="N38" si="115">N39</f>
        <v>71934.39</v>
      </c>
      <c r="O38" s="11">
        <f t="shared" ref="O38" si="116">O39</f>
        <v>66883.77</v>
      </c>
      <c r="P38" s="11">
        <f t="shared" ref="P38" si="117">P39</f>
        <v>5050.62</v>
      </c>
    </row>
    <row r="39" spans="2:16" s="7" customFormat="1" ht="88.5" customHeight="1">
      <c r="B39" s="89"/>
      <c r="C39" s="89"/>
      <c r="D39" s="10" t="s">
        <v>190</v>
      </c>
      <c r="E39" s="11">
        <f t="shared" si="17"/>
        <v>71934.400000000009</v>
      </c>
      <c r="F39" s="11">
        <v>66883.8</v>
      </c>
      <c r="G39" s="11">
        <v>5050.6000000000004</v>
      </c>
      <c r="H39" s="11">
        <f t="shared" si="18"/>
        <v>71934.42</v>
      </c>
      <c r="I39" s="11">
        <v>66883.8</v>
      </c>
      <c r="J39" s="11">
        <v>5050.62</v>
      </c>
      <c r="K39" s="11">
        <f t="shared" si="19"/>
        <v>71934.42</v>
      </c>
      <c r="L39" s="11">
        <v>66883.8</v>
      </c>
      <c r="M39" s="11">
        <v>5050.62</v>
      </c>
      <c r="N39" s="11">
        <f t="shared" si="20"/>
        <v>71934.39</v>
      </c>
      <c r="O39" s="11">
        <v>66883.77</v>
      </c>
      <c r="P39" s="11">
        <v>5050.62</v>
      </c>
    </row>
    <row r="40" spans="2:16" s="7" customFormat="1" ht="15.75">
      <c r="B40" s="89" t="s">
        <v>128</v>
      </c>
      <c r="C40" s="89" t="s">
        <v>129</v>
      </c>
      <c r="D40" s="10" t="s">
        <v>189</v>
      </c>
      <c r="E40" s="11">
        <f>E41</f>
        <v>8537.4</v>
      </c>
      <c r="F40" s="11">
        <f t="shared" ref="F40" si="118">F41</f>
        <v>8366.6</v>
      </c>
      <c r="G40" s="11">
        <f t="shared" ref="G40" si="119">G41</f>
        <v>170.8</v>
      </c>
      <c r="H40" s="11">
        <f t="shared" ref="H40" si="120">H41</f>
        <v>8537.4</v>
      </c>
      <c r="I40" s="11">
        <f t="shared" ref="I40" si="121">I41</f>
        <v>8366.6</v>
      </c>
      <c r="J40" s="11">
        <f t="shared" ref="J40" si="122">J41</f>
        <v>170.8</v>
      </c>
      <c r="K40" s="11">
        <f t="shared" ref="K40" si="123">K41</f>
        <v>8537.4</v>
      </c>
      <c r="L40" s="11">
        <f t="shared" ref="L40" si="124">L41</f>
        <v>8366.6</v>
      </c>
      <c r="M40" s="11">
        <f t="shared" ref="M40" si="125">M41</f>
        <v>170.8</v>
      </c>
      <c r="N40" s="11">
        <f t="shared" ref="N40" si="126">N41</f>
        <v>4195.6000000000004</v>
      </c>
      <c r="O40" s="11">
        <f t="shared" ref="O40" si="127">O41</f>
        <v>4111.68</v>
      </c>
      <c r="P40" s="11">
        <f t="shared" ref="P40" si="128">P41</f>
        <v>83.92</v>
      </c>
    </row>
    <row r="41" spans="2:16" s="7" customFormat="1" ht="69.75" customHeight="1">
      <c r="B41" s="89"/>
      <c r="C41" s="89"/>
      <c r="D41" s="10" t="s">
        <v>190</v>
      </c>
      <c r="E41" s="11">
        <f t="shared" si="17"/>
        <v>8537.4</v>
      </c>
      <c r="F41" s="11">
        <v>8366.6</v>
      </c>
      <c r="G41" s="11">
        <v>170.8</v>
      </c>
      <c r="H41" s="11">
        <f t="shared" si="18"/>
        <v>8537.4</v>
      </c>
      <c r="I41" s="11">
        <v>8366.6</v>
      </c>
      <c r="J41" s="11">
        <v>170.8</v>
      </c>
      <c r="K41" s="11">
        <f t="shared" si="19"/>
        <v>8537.4</v>
      </c>
      <c r="L41" s="11">
        <v>8366.6</v>
      </c>
      <c r="M41" s="11">
        <v>170.8</v>
      </c>
      <c r="N41" s="11">
        <f t="shared" si="20"/>
        <v>4195.6000000000004</v>
      </c>
      <c r="O41" s="11">
        <v>4111.68</v>
      </c>
      <c r="P41" s="11">
        <v>83.92</v>
      </c>
    </row>
    <row r="42" spans="2:16" s="7" customFormat="1" ht="15.75">
      <c r="B42" s="89" t="s">
        <v>164</v>
      </c>
      <c r="C42" s="89" t="s">
        <v>165</v>
      </c>
      <c r="D42" s="10" t="s">
        <v>189</v>
      </c>
      <c r="E42" s="11">
        <f>E43</f>
        <v>27000</v>
      </c>
      <c r="F42" s="11">
        <f t="shared" ref="F42" si="129">F43</f>
        <v>0</v>
      </c>
      <c r="G42" s="11">
        <f t="shared" ref="G42" si="130">G43</f>
        <v>27000</v>
      </c>
      <c r="H42" s="11">
        <f t="shared" ref="H42" si="131">H43</f>
        <v>27000</v>
      </c>
      <c r="I42" s="11">
        <f t="shared" ref="I42" si="132">I43</f>
        <v>0</v>
      </c>
      <c r="J42" s="11">
        <f t="shared" ref="J42" si="133">J43</f>
        <v>27000</v>
      </c>
      <c r="K42" s="11">
        <f t="shared" ref="K42" si="134">K43</f>
        <v>27000</v>
      </c>
      <c r="L42" s="11">
        <f t="shared" ref="L42" si="135">L43</f>
        <v>0</v>
      </c>
      <c r="M42" s="11">
        <f t="shared" ref="M42" si="136">M43</f>
        <v>27000</v>
      </c>
      <c r="N42" s="11">
        <f t="shared" ref="N42" si="137">N43</f>
        <v>27000</v>
      </c>
      <c r="O42" s="11">
        <f t="shared" ref="O42" si="138">O43</f>
        <v>0</v>
      </c>
      <c r="P42" s="11">
        <f t="shared" ref="P42" si="139">P43</f>
        <v>27000</v>
      </c>
    </row>
    <row r="43" spans="2:16" s="7" customFormat="1" ht="99.75" customHeight="1">
      <c r="B43" s="89"/>
      <c r="C43" s="89"/>
      <c r="D43" s="10" t="s">
        <v>190</v>
      </c>
      <c r="E43" s="11">
        <f t="shared" si="17"/>
        <v>27000</v>
      </c>
      <c r="F43" s="12"/>
      <c r="G43" s="11">
        <v>27000</v>
      </c>
      <c r="H43" s="11">
        <f t="shared" ref="H43" si="140">I43+J43</f>
        <v>27000</v>
      </c>
      <c r="I43" s="12"/>
      <c r="J43" s="11">
        <v>27000</v>
      </c>
      <c r="K43" s="11">
        <f t="shared" ref="K43" si="141">L43+M43</f>
        <v>27000</v>
      </c>
      <c r="L43" s="12"/>
      <c r="M43" s="11">
        <v>27000</v>
      </c>
      <c r="N43" s="11">
        <f t="shared" ref="N43" si="142">O43+P43</f>
        <v>27000</v>
      </c>
      <c r="O43" s="12"/>
      <c r="P43" s="11">
        <v>27000</v>
      </c>
    </row>
    <row r="44" spans="2:16" s="7" customFormat="1" ht="15.75">
      <c r="B44" s="89" t="s">
        <v>166</v>
      </c>
      <c r="C44" s="89" t="s">
        <v>167</v>
      </c>
      <c r="D44" s="10" t="s">
        <v>189</v>
      </c>
      <c r="E44" s="11">
        <f>E45</f>
        <v>23288.799999999999</v>
      </c>
      <c r="F44" s="11">
        <f t="shared" ref="F44:P44" si="143">F45</f>
        <v>22823</v>
      </c>
      <c r="G44" s="11">
        <f t="shared" si="143"/>
        <v>465.8</v>
      </c>
      <c r="H44" s="11">
        <f t="shared" si="143"/>
        <v>23288.799999999999</v>
      </c>
      <c r="I44" s="11">
        <f t="shared" si="143"/>
        <v>22823</v>
      </c>
      <c r="J44" s="11">
        <f t="shared" si="143"/>
        <v>465.8</v>
      </c>
      <c r="K44" s="11">
        <f t="shared" si="143"/>
        <v>23288.799999999999</v>
      </c>
      <c r="L44" s="11">
        <f t="shared" si="143"/>
        <v>22823</v>
      </c>
      <c r="M44" s="11">
        <f t="shared" si="143"/>
        <v>465.8</v>
      </c>
      <c r="N44" s="11">
        <f t="shared" si="143"/>
        <v>23288.799999999999</v>
      </c>
      <c r="O44" s="11">
        <f t="shared" si="143"/>
        <v>22823</v>
      </c>
      <c r="P44" s="11">
        <f t="shared" si="143"/>
        <v>465.8</v>
      </c>
    </row>
    <row r="45" spans="2:16" s="7" customFormat="1" ht="53.25" customHeight="1">
      <c r="B45" s="89"/>
      <c r="C45" s="89"/>
      <c r="D45" s="10" t="s">
        <v>190</v>
      </c>
      <c r="E45" s="11">
        <f t="shared" si="17"/>
        <v>23288.799999999999</v>
      </c>
      <c r="F45" s="11">
        <v>22823</v>
      </c>
      <c r="G45" s="11">
        <v>465.8</v>
      </c>
      <c r="H45" s="11">
        <f t="shared" si="18"/>
        <v>23288.799999999999</v>
      </c>
      <c r="I45" s="11">
        <v>22823</v>
      </c>
      <c r="J45" s="11">
        <v>465.8</v>
      </c>
      <c r="K45" s="11">
        <f t="shared" si="19"/>
        <v>23288.799999999999</v>
      </c>
      <c r="L45" s="11">
        <v>22823</v>
      </c>
      <c r="M45" s="11">
        <v>465.8</v>
      </c>
      <c r="N45" s="11">
        <f t="shared" si="20"/>
        <v>23288.799999999999</v>
      </c>
      <c r="O45" s="11">
        <v>22823</v>
      </c>
      <c r="P45" s="11">
        <v>465.8</v>
      </c>
    </row>
    <row r="46" spans="2:16" s="7" customFormat="1" ht="15.75">
      <c r="B46" s="89" t="s">
        <v>133</v>
      </c>
      <c r="C46" s="89" t="s">
        <v>134</v>
      </c>
      <c r="D46" s="10" t="s">
        <v>189</v>
      </c>
      <c r="E46" s="11">
        <f>E47</f>
        <v>9658</v>
      </c>
      <c r="F46" s="11">
        <f t="shared" ref="F46:P46" si="144">F47</f>
        <v>0</v>
      </c>
      <c r="G46" s="11">
        <f t="shared" si="144"/>
        <v>9658</v>
      </c>
      <c r="H46" s="11">
        <f t="shared" si="144"/>
        <v>9658</v>
      </c>
      <c r="I46" s="11">
        <f t="shared" si="144"/>
        <v>0</v>
      </c>
      <c r="J46" s="11">
        <f t="shared" si="144"/>
        <v>9658</v>
      </c>
      <c r="K46" s="11">
        <f t="shared" si="144"/>
        <v>9658</v>
      </c>
      <c r="L46" s="11">
        <f t="shared" si="144"/>
        <v>0</v>
      </c>
      <c r="M46" s="11">
        <f t="shared" si="144"/>
        <v>9658</v>
      </c>
      <c r="N46" s="11">
        <f t="shared" si="144"/>
        <v>9295.8700000000008</v>
      </c>
      <c r="O46" s="11">
        <f t="shared" si="144"/>
        <v>0</v>
      </c>
      <c r="P46" s="11">
        <f t="shared" si="144"/>
        <v>9295.8700000000008</v>
      </c>
    </row>
    <row r="47" spans="2:16" s="7" customFormat="1" ht="36.75" customHeight="1">
      <c r="B47" s="89"/>
      <c r="C47" s="89"/>
      <c r="D47" s="10" t="s">
        <v>190</v>
      </c>
      <c r="E47" s="11">
        <f>E49+E51</f>
        <v>9658</v>
      </c>
      <c r="F47" s="11">
        <f t="shared" ref="F47:P47" si="145">F49+F51</f>
        <v>0</v>
      </c>
      <c r="G47" s="11">
        <f t="shared" si="145"/>
        <v>9658</v>
      </c>
      <c r="H47" s="11">
        <f t="shared" si="145"/>
        <v>9658</v>
      </c>
      <c r="I47" s="11">
        <f t="shared" si="145"/>
        <v>0</v>
      </c>
      <c r="J47" s="11">
        <f t="shared" si="145"/>
        <v>9658</v>
      </c>
      <c r="K47" s="11">
        <f t="shared" si="145"/>
        <v>9658</v>
      </c>
      <c r="L47" s="11">
        <f t="shared" si="145"/>
        <v>0</v>
      </c>
      <c r="M47" s="11">
        <f t="shared" si="145"/>
        <v>9658</v>
      </c>
      <c r="N47" s="11">
        <f t="shared" si="145"/>
        <v>9295.8700000000008</v>
      </c>
      <c r="O47" s="11">
        <f t="shared" si="145"/>
        <v>0</v>
      </c>
      <c r="P47" s="11">
        <f t="shared" si="145"/>
        <v>9295.8700000000008</v>
      </c>
    </row>
    <row r="48" spans="2:16" s="7" customFormat="1" ht="15.75">
      <c r="B48" s="89" t="s">
        <v>135</v>
      </c>
      <c r="C48" s="89" t="s">
        <v>333</v>
      </c>
      <c r="D48" s="10" t="s">
        <v>189</v>
      </c>
      <c r="E48" s="11">
        <f>E49</f>
        <v>9450</v>
      </c>
      <c r="F48" s="11">
        <f t="shared" ref="F48:P48" si="146">F49</f>
        <v>0</v>
      </c>
      <c r="G48" s="11">
        <f t="shared" si="146"/>
        <v>9450</v>
      </c>
      <c r="H48" s="11">
        <f t="shared" si="146"/>
        <v>9450</v>
      </c>
      <c r="I48" s="11">
        <f t="shared" si="146"/>
        <v>0</v>
      </c>
      <c r="J48" s="11">
        <f t="shared" si="146"/>
        <v>9450</v>
      </c>
      <c r="K48" s="11">
        <f t="shared" si="146"/>
        <v>9450</v>
      </c>
      <c r="L48" s="11">
        <f t="shared" si="146"/>
        <v>0</v>
      </c>
      <c r="M48" s="11">
        <f t="shared" si="146"/>
        <v>9450</v>
      </c>
      <c r="N48" s="11">
        <f t="shared" si="146"/>
        <v>9150.93</v>
      </c>
      <c r="O48" s="11">
        <f t="shared" si="146"/>
        <v>0</v>
      </c>
      <c r="P48" s="11">
        <f t="shared" si="146"/>
        <v>9150.93</v>
      </c>
    </row>
    <row r="49" spans="1:1002" s="7" customFormat="1" ht="45" customHeight="1">
      <c r="B49" s="89"/>
      <c r="C49" s="89"/>
      <c r="D49" s="10" t="s">
        <v>190</v>
      </c>
      <c r="E49" s="11">
        <f t="shared" si="17"/>
        <v>9450</v>
      </c>
      <c r="F49" s="12"/>
      <c r="G49" s="11">
        <v>9450</v>
      </c>
      <c r="H49" s="11">
        <f t="shared" si="18"/>
        <v>9450</v>
      </c>
      <c r="I49" s="12"/>
      <c r="J49" s="11">
        <v>9450</v>
      </c>
      <c r="K49" s="11">
        <f t="shared" si="19"/>
        <v>9450</v>
      </c>
      <c r="L49" s="12"/>
      <c r="M49" s="11">
        <v>9450</v>
      </c>
      <c r="N49" s="11">
        <f t="shared" si="20"/>
        <v>9150.93</v>
      </c>
      <c r="O49" s="12"/>
      <c r="P49" s="11">
        <v>9150.93</v>
      </c>
    </row>
    <row r="50" spans="1:1002" s="7" customFormat="1" ht="15.75">
      <c r="B50" s="89" t="s">
        <v>168</v>
      </c>
      <c r="C50" s="89" t="s">
        <v>169</v>
      </c>
      <c r="D50" s="10" t="s">
        <v>189</v>
      </c>
      <c r="E50" s="11">
        <f>E51</f>
        <v>208</v>
      </c>
      <c r="F50" s="11">
        <f t="shared" ref="F50:P50" si="147">F51</f>
        <v>0</v>
      </c>
      <c r="G50" s="11">
        <f t="shared" si="147"/>
        <v>208</v>
      </c>
      <c r="H50" s="11">
        <f t="shared" si="147"/>
        <v>208</v>
      </c>
      <c r="I50" s="11">
        <f t="shared" si="147"/>
        <v>0</v>
      </c>
      <c r="J50" s="11">
        <f t="shared" si="147"/>
        <v>208</v>
      </c>
      <c r="K50" s="11">
        <f t="shared" si="147"/>
        <v>208</v>
      </c>
      <c r="L50" s="11">
        <f t="shared" si="147"/>
        <v>0</v>
      </c>
      <c r="M50" s="11">
        <f t="shared" si="147"/>
        <v>208</v>
      </c>
      <c r="N50" s="11">
        <f t="shared" si="147"/>
        <v>144.94</v>
      </c>
      <c r="O50" s="11">
        <f t="shared" si="147"/>
        <v>0</v>
      </c>
      <c r="P50" s="11">
        <f t="shared" si="147"/>
        <v>144.94</v>
      </c>
    </row>
    <row r="51" spans="1:1002" s="7" customFormat="1" ht="47.25" customHeight="1">
      <c r="B51" s="89"/>
      <c r="C51" s="89"/>
      <c r="D51" s="10" t="s">
        <v>190</v>
      </c>
      <c r="E51" s="11">
        <f>E53+E55</f>
        <v>208</v>
      </c>
      <c r="F51" s="11">
        <f t="shared" ref="F51:P51" si="148">F53+F55</f>
        <v>0</v>
      </c>
      <c r="G51" s="11">
        <f t="shared" si="148"/>
        <v>208</v>
      </c>
      <c r="H51" s="11">
        <f t="shared" si="148"/>
        <v>208</v>
      </c>
      <c r="I51" s="11">
        <f t="shared" si="148"/>
        <v>0</v>
      </c>
      <c r="J51" s="11">
        <f t="shared" si="148"/>
        <v>208</v>
      </c>
      <c r="K51" s="11">
        <f t="shared" si="148"/>
        <v>208</v>
      </c>
      <c r="L51" s="11">
        <f t="shared" si="148"/>
        <v>0</v>
      </c>
      <c r="M51" s="11">
        <f t="shared" si="148"/>
        <v>208</v>
      </c>
      <c r="N51" s="11">
        <f t="shared" si="148"/>
        <v>144.94</v>
      </c>
      <c r="O51" s="11">
        <f t="shared" si="148"/>
        <v>0</v>
      </c>
      <c r="P51" s="11">
        <f t="shared" si="148"/>
        <v>144.94</v>
      </c>
    </row>
    <row r="52" spans="1:1002" s="7" customFormat="1" ht="15.75">
      <c r="B52" s="89" t="s">
        <v>170</v>
      </c>
      <c r="C52" s="89" t="s">
        <v>300</v>
      </c>
      <c r="D52" s="10" t="s">
        <v>189</v>
      </c>
      <c r="E52" s="11">
        <f>E53</f>
        <v>104</v>
      </c>
      <c r="F52" s="11">
        <f t="shared" ref="F52" si="149">F53</f>
        <v>0</v>
      </c>
      <c r="G52" s="11">
        <f t="shared" ref="G52" si="150">G53</f>
        <v>104</v>
      </c>
      <c r="H52" s="11">
        <f t="shared" ref="H52" si="151">H53</f>
        <v>104</v>
      </c>
      <c r="I52" s="11">
        <f t="shared" ref="I52" si="152">I53</f>
        <v>0</v>
      </c>
      <c r="J52" s="11">
        <f t="shared" ref="J52" si="153">J53</f>
        <v>104</v>
      </c>
      <c r="K52" s="11">
        <f t="shared" ref="K52" si="154">K53</f>
        <v>104</v>
      </c>
      <c r="L52" s="11">
        <f t="shared" ref="L52" si="155">L53</f>
        <v>0</v>
      </c>
      <c r="M52" s="11">
        <f t="shared" ref="M52" si="156">M53</f>
        <v>104</v>
      </c>
      <c r="N52" s="11">
        <f t="shared" ref="N52" si="157">N53</f>
        <v>46.4</v>
      </c>
      <c r="O52" s="11">
        <f t="shared" ref="O52" si="158">O53</f>
        <v>0</v>
      </c>
      <c r="P52" s="11">
        <f t="shared" ref="P52" si="159">P53</f>
        <v>46.4</v>
      </c>
    </row>
    <row r="53" spans="1:1002" s="7" customFormat="1" ht="62.25" customHeight="1">
      <c r="B53" s="89"/>
      <c r="C53" s="89"/>
      <c r="D53" s="10" t="s">
        <v>190</v>
      </c>
      <c r="E53" s="11">
        <f t="shared" si="17"/>
        <v>104</v>
      </c>
      <c r="F53" s="12"/>
      <c r="G53" s="11">
        <v>104</v>
      </c>
      <c r="H53" s="11">
        <f t="shared" si="18"/>
        <v>104</v>
      </c>
      <c r="I53" s="12"/>
      <c r="J53" s="11">
        <v>104</v>
      </c>
      <c r="K53" s="11">
        <f t="shared" si="19"/>
        <v>104</v>
      </c>
      <c r="L53" s="12"/>
      <c r="M53" s="11">
        <v>104</v>
      </c>
      <c r="N53" s="11">
        <f t="shared" si="20"/>
        <v>46.4</v>
      </c>
      <c r="O53" s="12"/>
      <c r="P53" s="11">
        <v>46.4</v>
      </c>
    </row>
    <row r="54" spans="1:1002" s="7" customFormat="1" ht="15.75">
      <c r="B54" s="89" t="s">
        <v>172</v>
      </c>
      <c r="C54" s="89" t="s">
        <v>173</v>
      </c>
      <c r="D54" s="10" t="s">
        <v>189</v>
      </c>
      <c r="E54" s="11">
        <f>E55</f>
        <v>104</v>
      </c>
      <c r="F54" s="11">
        <f t="shared" ref="F54:P54" si="160">F55</f>
        <v>0</v>
      </c>
      <c r="G54" s="11">
        <f t="shared" si="160"/>
        <v>104</v>
      </c>
      <c r="H54" s="11">
        <f t="shared" si="160"/>
        <v>104</v>
      </c>
      <c r="I54" s="11">
        <f t="shared" si="160"/>
        <v>0</v>
      </c>
      <c r="J54" s="11">
        <f t="shared" si="160"/>
        <v>104</v>
      </c>
      <c r="K54" s="11">
        <f t="shared" si="160"/>
        <v>104</v>
      </c>
      <c r="L54" s="11">
        <f t="shared" si="160"/>
        <v>0</v>
      </c>
      <c r="M54" s="11">
        <f t="shared" si="160"/>
        <v>104</v>
      </c>
      <c r="N54" s="11">
        <f t="shared" si="160"/>
        <v>98.54</v>
      </c>
      <c r="O54" s="11">
        <f t="shared" si="160"/>
        <v>0</v>
      </c>
      <c r="P54" s="11">
        <f t="shared" si="160"/>
        <v>98.54</v>
      </c>
    </row>
    <row r="55" spans="1:1002" s="7" customFormat="1" ht="64.5" customHeight="1">
      <c r="B55" s="89"/>
      <c r="C55" s="89"/>
      <c r="D55" s="10" t="s">
        <v>190</v>
      </c>
      <c r="E55" s="11">
        <f>F55+G55</f>
        <v>104</v>
      </c>
      <c r="F55" s="12"/>
      <c r="G55" s="11">
        <v>104</v>
      </c>
      <c r="H55" s="11">
        <f>I55+J55</f>
        <v>104</v>
      </c>
      <c r="I55" s="12"/>
      <c r="J55" s="11">
        <v>104</v>
      </c>
      <c r="K55" s="11">
        <f>L55+M55</f>
        <v>104</v>
      </c>
      <c r="L55" s="12"/>
      <c r="M55" s="11">
        <v>104</v>
      </c>
      <c r="N55" s="11">
        <f>O55+P55</f>
        <v>98.54</v>
      </c>
      <c r="O55" s="12"/>
      <c r="P55" s="11">
        <v>98.54</v>
      </c>
    </row>
    <row r="56" spans="1:1002" s="7" customFormat="1" ht="15.75">
      <c r="B56" s="89" t="s">
        <v>174</v>
      </c>
      <c r="C56" s="89" t="s">
        <v>175</v>
      </c>
      <c r="D56" s="10" t="s">
        <v>189</v>
      </c>
      <c r="E56" s="11">
        <f>E58</f>
        <v>33777</v>
      </c>
      <c r="F56" s="11">
        <f t="shared" ref="F56:P56" si="161">F58</f>
        <v>0</v>
      </c>
      <c r="G56" s="11">
        <f t="shared" si="161"/>
        <v>33777</v>
      </c>
      <c r="H56" s="11">
        <f t="shared" si="161"/>
        <v>34885.9</v>
      </c>
      <c r="I56" s="11">
        <f t="shared" si="161"/>
        <v>0</v>
      </c>
      <c r="J56" s="11">
        <f t="shared" si="161"/>
        <v>34885.9</v>
      </c>
      <c r="K56" s="11">
        <f t="shared" si="161"/>
        <v>34885.9</v>
      </c>
      <c r="L56" s="11">
        <f t="shared" si="161"/>
        <v>0</v>
      </c>
      <c r="M56" s="11">
        <f t="shared" si="161"/>
        <v>34885.9</v>
      </c>
      <c r="N56" s="11">
        <f t="shared" si="161"/>
        <v>33791.760000000002</v>
      </c>
      <c r="O56" s="11">
        <f t="shared" si="161"/>
        <v>0</v>
      </c>
      <c r="P56" s="11">
        <f t="shared" si="161"/>
        <v>33791.760000000002</v>
      </c>
    </row>
    <row r="57" spans="1:1002" s="7" customFormat="1" ht="42" customHeight="1">
      <c r="B57" s="89"/>
      <c r="C57" s="89"/>
      <c r="D57" s="10" t="s">
        <v>190</v>
      </c>
      <c r="E57" s="11">
        <f>E59</f>
        <v>33777</v>
      </c>
      <c r="F57" s="11">
        <f t="shared" ref="F57:P57" si="162">F59</f>
        <v>0</v>
      </c>
      <c r="G57" s="11">
        <f t="shared" si="162"/>
        <v>33777</v>
      </c>
      <c r="H57" s="11">
        <f t="shared" si="162"/>
        <v>34885.9</v>
      </c>
      <c r="I57" s="11">
        <f t="shared" si="162"/>
        <v>0</v>
      </c>
      <c r="J57" s="11">
        <f t="shared" si="162"/>
        <v>34885.9</v>
      </c>
      <c r="K57" s="11">
        <f t="shared" si="162"/>
        <v>34885.9</v>
      </c>
      <c r="L57" s="11">
        <f t="shared" si="162"/>
        <v>0</v>
      </c>
      <c r="M57" s="11">
        <f t="shared" si="162"/>
        <v>34885.9</v>
      </c>
      <c r="N57" s="11">
        <f t="shared" si="162"/>
        <v>33791.760000000002</v>
      </c>
      <c r="O57" s="11">
        <f t="shared" si="162"/>
        <v>0</v>
      </c>
      <c r="P57" s="11">
        <f t="shared" si="162"/>
        <v>33791.760000000002</v>
      </c>
    </row>
    <row r="58" spans="1:1002" s="7" customFormat="1" ht="15.75">
      <c r="B58" s="89" t="s">
        <v>176</v>
      </c>
      <c r="C58" s="89" t="s">
        <v>177</v>
      </c>
      <c r="D58" s="10" t="s">
        <v>189</v>
      </c>
      <c r="E58" s="11">
        <f>E59</f>
        <v>33777</v>
      </c>
      <c r="F58" s="11">
        <f t="shared" ref="F58:G58" si="163">F59</f>
        <v>0</v>
      </c>
      <c r="G58" s="11">
        <f t="shared" si="163"/>
        <v>33777</v>
      </c>
      <c r="H58" s="11">
        <f>H59</f>
        <v>34885.9</v>
      </c>
      <c r="I58" s="11">
        <f t="shared" ref="I58" si="164">I59</f>
        <v>0</v>
      </c>
      <c r="J58" s="11">
        <f t="shared" ref="J58" si="165">J59</f>
        <v>34885.9</v>
      </c>
      <c r="K58" s="11">
        <f>K59</f>
        <v>34885.9</v>
      </c>
      <c r="L58" s="11">
        <f t="shared" ref="L58" si="166">L59</f>
        <v>0</v>
      </c>
      <c r="M58" s="11">
        <f t="shared" ref="M58" si="167">M59</f>
        <v>34885.9</v>
      </c>
      <c r="N58" s="11">
        <f>N59</f>
        <v>33791.760000000002</v>
      </c>
      <c r="O58" s="11">
        <f t="shared" ref="O58" si="168">O59</f>
        <v>0</v>
      </c>
      <c r="P58" s="11">
        <f t="shared" ref="P58" si="169">P59</f>
        <v>33791.760000000002</v>
      </c>
    </row>
    <row r="59" spans="1:1002" s="7" customFormat="1" ht="118.5" customHeight="1">
      <c r="B59" s="89"/>
      <c r="C59" s="89"/>
      <c r="D59" s="10" t="s">
        <v>190</v>
      </c>
      <c r="E59" s="11">
        <f>F59+G59</f>
        <v>33777</v>
      </c>
      <c r="F59" s="12"/>
      <c r="G59" s="11">
        <v>33777</v>
      </c>
      <c r="H59" s="11">
        <f>I59+J59</f>
        <v>34885.9</v>
      </c>
      <c r="I59" s="12"/>
      <c r="J59" s="11">
        <v>34885.9</v>
      </c>
      <c r="K59" s="11">
        <f>L59+M59</f>
        <v>34885.9</v>
      </c>
      <c r="L59" s="12"/>
      <c r="M59" s="11">
        <v>34885.9</v>
      </c>
      <c r="N59" s="11">
        <f>O59+P59</f>
        <v>33791.760000000002</v>
      </c>
      <c r="O59" s="12"/>
      <c r="P59" s="51">
        <v>33791.760000000002</v>
      </c>
    </row>
    <row r="60" spans="1:10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row>
    <row r="61" spans="1:10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row>
    <row r="62" spans="1:10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row>
    <row r="63" spans="1:10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row>
    <row r="64" spans="1:10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row>
    <row r="65" spans="1:10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row>
    <row r="66" spans="1:10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row>
    <row r="67" spans="1:10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row>
    <row r="68" spans="1:10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row>
    <row r="69" spans="1:10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row>
    <row r="70" spans="1:10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row>
    <row r="71" spans="1:10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row>
    <row r="72" spans="1:10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row>
    <row r="73" spans="1:10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row>
    <row r="74" spans="1:10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row>
    <row r="75" spans="1:10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row>
    <row r="76" spans="1:10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row>
    <row r="77" spans="1:10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row>
    <row r="78" spans="1:10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row>
    <row r="79" spans="1:10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row>
    <row r="80" spans="1:1002"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row>
    <row r="81" spans="1:10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row>
    <row r="82" spans="1:10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row>
    <row r="83" spans="1:10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row>
    <row r="84" spans="1:10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row>
    <row r="85" spans="1:10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row>
    <row r="86" spans="1:10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row>
    <row r="87" spans="1:10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row>
    <row r="88" spans="1:1002"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row>
    <row r="89" spans="1:10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row>
  </sheetData>
  <mergeCells count="69">
    <mergeCell ref="B1:P1"/>
    <mergeCell ref="B2:P2"/>
    <mergeCell ref="B3:P3"/>
    <mergeCell ref="B5:B8"/>
    <mergeCell ref="C5:C8"/>
    <mergeCell ref="D5:D8"/>
    <mergeCell ref="E5:P5"/>
    <mergeCell ref="E6:G6"/>
    <mergeCell ref="H6:J6"/>
    <mergeCell ref="K6:M6"/>
    <mergeCell ref="N6:P6"/>
    <mergeCell ref="E7:E8"/>
    <mergeCell ref="F7:G7"/>
    <mergeCell ref="H7:H8"/>
    <mergeCell ref="I7:J7"/>
    <mergeCell ref="K7:K8"/>
    <mergeCell ref="L7:M7"/>
    <mergeCell ref="N7:N8"/>
    <mergeCell ref="O7:P7"/>
    <mergeCell ref="B10:B11"/>
    <mergeCell ref="C10:C11"/>
    <mergeCell ref="B12:B13"/>
    <mergeCell ref="C12:C13"/>
    <mergeCell ref="B14:B15"/>
    <mergeCell ref="C14:C15"/>
    <mergeCell ref="B16:B17"/>
    <mergeCell ref="C16:C17"/>
    <mergeCell ref="B18:B19"/>
    <mergeCell ref="C18:C19"/>
    <mergeCell ref="B20:B21"/>
    <mergeCell ref="C20:C21"/>
    <mergeCell ref="B22:B23"/>
    <mergeCell ref="C22:C23"/>
    <mergeCell ref="B24:B25"/>
    <mergeCell ref="C24:C25"/>
    <mergeCell ref="B26:B27"/>
    <mergeCell ref="C26:C27"/>
    <mergeCell ref="B28:B29"/>
    <mergeCell ref="C28:C29"/>
    <mergeCell ref="B30:B31"/>
    <mergeCell ref="C30:C31"/>
    <mergeCell ref="B32:B33"/>
    <mergeCell ref="C32:C33"/>
    <mergeCell ref="B34:B35"/>
    <mergeCell ref="C34:C35"/>
    <mergeCell ref="B36:B37"/>
    <mergeCell ref="C36:C37"/>
    <mergeCell ref="B38:B39"/>
    <mergeCell ref="C38:C39"/>
    <mergeCell ref="B40:B41"/>
    <mergeCell ref="C40:C41"/>
    <mergeCell ref="B42:B43"/>
    <mergeCell ref="C42:C43"/>
    <mergeCell ref="B44:B45"/>
    <mergeCell ref="C44:C45"/>
    <mergeCell ref="B46:B47"/>
    <mergeCell ref="C46:C47"/>
    <mergeCell ref="B48:B49"/>
    <mergeCell ref="C48:C49"/>
    <mergeCell ref="B50:B51"/>
    <mergeCell ref="C50:C51"/>
    <mergeCell ref="B52:B53"/>
    <mergeCell ref="C52:C53"/>
    <mergeCell ref="B54:B55"/>
    <mergeCell ref="C54:C55"/>
    <mergeCell ref="B56:B57"/>
    <mergeCell ref="C56:C57"/>
    <mergeCell ref="B58:B59"/>
    <mergeCell ref="C58:C59"/>
  </mergeCells>
  <printOptions horizontalCentered="1"/>
  <pageMargins left="0.19685039370078741" right="0.19685039370078741" top="0.74803149606299213" bottom="0.19685039370078741" header="0.11811023622047245" footer="0.11811023622047245"/>
  <pageSetup paperSize="9" scale="64" fitToHeight="4" orientation="landscape" r:id="rId1"/>
  <rowBreaks count="3" manualBreakCount="3">
    <brk id="25" max="15" man="1"/>
    <brk id="37" max="15" man="1"/>
    <brk id="53" max="15" man="1"/>
  </rowBreaks>
</worksheet>
</file>

<file path=xl/worksheets/sheet5.xml><?xml version="1.0" encoding="utf-8"?>
<worksheet xmlns="http://schemas.openxmlformats.org/spreadsheetml/2006/main" xmlns:r="http://schemas.openxmlformats.org/officeDocument/2006/relationships">
  <sheetPr>
    <pageSetUpPr fitToPage="1"/>
  </sheetPr>
  <dimension ref="A1:F104"/>
  <sheetViews>
    <sheetView view="pageBreakPreview" zoomScaleNormal="100" zoomScaleSheetLayoutView="100" workbookViewId="0">
      <pane xSplit="4" ySplit="7" topLeftCell="E89" activePane="bottomRight" state="frozen"/>
      <selection pane="topRight" activeCell="E1" sqref="E1"/>
      <selection pane="bottomLeft" activeCell="A8" sqref="A8"/>
      <selection pane="bottomRight" activeCell="D95" sqref="D95"/>
    </sheetView>
  </sheetViews>
  <sheetFormatPr defaultRowHeight="11.25"/>
  <cols>
    <col min="1" max="1" width="3.33203125" style="23" customWidth="1"/>
    <col min="2" max="2" width="20.33203125" style="23" customWidth="1"/>
    <col min="3" max="3" width="41" style="23" customWidth="1"/>
    <col min="4" max="4" width="61.83203125" style="23" customWidth="1"/>
    <col min="5" max="5" width="18.5" style="23" customWidth="1"/>
    <col min="6" max="6" width="23" style="23" customWidth="1"/>
  </cols>
  <sheetData>
    <row r="1" spans="2:6" s="23" customFormat="1" ht="42" customHeight="1">
      <c r="B1" s="92" t="s">
        <v>236</v>
      </c>
      <c r="C1" s="92"/>
      <c r="D1" s="92"/>
      <c r="E1" s="92"/>
      <c r="F1" s="92"/>
    </row>
    <row r="2" spans="2:6" s="23" customFormat="1" ht="25.5" customHeight="1">
      <c r="B2" s="92" t="str">
        <f>CHAR(34)&amp;$C$8&amp;CHAR(34)</f>
        <v>"Развитие предпринимательства и торговли"</v>
      </c>
      <c r="C2" s="92"/>
      <c r="D2" s="92"/>
      <c r="E2" s="92"/>
      <c r="F2" s="92"/>
    </row>
    <row r="3" spans="2:6" s="23" customFormat="1" ht="15.75">
      <c r="B3" s="93" t="s">
        <v>248</v>
      </c>
      <c r="C3" s="93"/>
      <c r="D3" s="93"/>
      <c r="E3" s="93"/>
      <c r="F3" s="93"/>
    </row>
    <row r="4" spans="2:6" s="23" customFormat="1" ht="12.75">
      <c r="B4" s="5"/>
      <c r="C4" s="5"/>
      <c r="D4" s="5"/>
      <c r="E4" s="5"/>
      <c r="F4" s="24" t="s">
        <v>140</v>
      </c>
    </row>
    <row r="5" spans="2:6" s="23" customFormat="1" ht="18" customHeight="1">
      <c r="B5" s="94" t="s">
        <v>3</v>
      </c>
      <c r="C5" s="90" t="s">
        <v>237</v>
      </c>
      <c r="D5" s="90" t="s">
        <v>5</v>
      </c>
      <c r="E5" s="94" t="s">
        <v>238</v>
      </c>
      <c r="F5" s="94"/>
    </row>
    <row r="6" spans="2:6" s="23" customFormat="1" ht="47.25">
      <c r="B6" s="94"/>
      <c r="C6" s="90"/>
      <c r="D6" s="90"/>
      <c r="E6" s="48" t="s">
        <v>239</v>
      </c>
      <c r="F6" s="48" t="s">
        <v>240</v>
      </c>
    </row>
    <row r="7" spans="2:6" s="23" customFormat="1" ht="17.25" customHeight="1">
      <c r="B7" s="50" t="s">
        <v>45</v>
      </c>
      <c r="C7" s="50" t="s">
        <v>46</v>
      </c>
      <c r="D7" s="50" t="s">
        <v>47</v>
      </c>
      <c r="E7" s="50" t="s">
        <v>48</v>
      </c>
      <c r="F7" s="50" t="s">
        <v>49</v>
      </c>
    </row>
    <row r="8" spans="2:6" s="23" customFormat="1" ht="16.5" customHeight="1">
      <c r="B8" s="91" t="s">
        <v>119</v>
      </c>
      <c r="C8" s="91" t="s">
        <v>120</v>
      </c>
      <c r="D8" s="8" t="s">
        <v>241</v>
      </c>
      <c r="E8" s="51">
        <f>E10+E9+E13</f>
        <v>491632.29000000004</v>
      </c>
      <c r="F8" s="51">
        <f>F10+F9+F13</f>
        <v>485509.41</v>
      </c>
    </row>
    <row r="9" spans="2:6" s="23" customFormat="1" ht="47.25">
      <c r="B9" s="91"/>
      <c r="C9" s="91"/>
      <c r="D9" s="8" t="s">
        <v>242</v>
      </c>
      <c r="E9" s="51"/>
      <c r="F9" s="51"/>
    </row>
    <row r="10" spans="2:6" s="23" customFormat="1" ht="47.25">
      <c r="B10" s="91"/>
      <c r="C10" s="91"/>
      <c r="D10" s="8" t="s">
        <v>243</v>
      </c>
      <c r="E10" s="51">
        <f>E11+E12</f>
        <v>491261.2</v>
      </c>
      <c r="F10" s="51">
        <f>F11+F12</f>
        <v>485169.26999999996</v>
      </c>
    </row>
    <row r="11" spans="2:6" s="23" customFormat="1" ht="15.75">
      <c r="B11" s="91"/>
      <c r="C11" s="91"/>
      <c r="D11" s="52" t="s">
        <v>244</v>
      </c>
      <c r="E11" s="51">
        <f>E16</f>
        <v>380448.7</v>
      </c>
      <c r="F11" s="51">
        <f>F16</f>
        <v>376193.73</v>
      </c>
    </row>
    <row r="12" spans="2:6" s="23" customFormat="1" ht="15.75">
      <c r="B12" s="91"/>
      <c r="C12" s="91"/>
      <c r="D12" s="52" t="s">
        <v>245</v>
      </c>
      <c r="E12" s="51">
        <f>E17+E82+E100</f>
        <v>110812.5</v>
      </c>
      <c r="F12" s="51">
        <f>F17+F82+F100</f>
        <v>108975.53999999998</v>
      </c>
    </row>
    <row r="13" spans="2:6" s="23" customFormat="1" ht="15.75">
      <c r="B13" s="91"/>
      <c r="C13" s="91"/>
      <c r="D13" s="8" t="s">
        <v>246</v>
      </c>
      <c r="E13" s="51">
        <f>E18+E83</f>
        <v>371.09000000000003</v>
      </c>
      <c r="F13" s="51">
        <f>F18+F83</f>
        <v>340.14</v>
      </c>
    </row>
    <row r="14" spans="2:6" s="23" customFormat="1" ht="15.75">
      <c r="B14" s="91" t="s">
        <v>124</v>
      </c>
      <c r="C14" s="91" t="s">
        <v>125</v>
      </c>
      <c r="D14" s="8" t="s">
        <v>241</v>
      </c>
      <c r="E14" s="51">
        <f>E15+E18</f>
        <v>446720.79000000004</v>
      </c>
      <c r="F14" s="51">
        <f>F15+F18</f>
        <v>442083.35</v>
      </c>
    </row>
    <row r="15" spans="2:6" s="23" customFormat="1" ht="47.25">
      <c r="B15" s="91"/>
      <c r="C15" s="91"/>
      <c r="D15" s="8" t="s">
        <v>243</v>
      </c>
      <c r="E15" s="51">
        <f>E16+E17</f>
        <v>446717.30000000005</v>
      </c>
      <c r="F15" s="51">
        <f>F16+F17</f>
        <v>442081.63999999996</v>
      </c>
    </row>
    <row r="16" spans="2:6" s="23" customFormat="1" ht="15.75">
      <c r="B16" s="91"/>
      <c r="C16" s="91"/>
      <c r="D16" s="52" t="s">
        <v>244</v>
      </c>
      <c r="E16" s="51">
        <f>E21+E45+E57+E78</f>
        <v>380448.7</v>
      </c>
      <c r="F16" s="51">
        <f>F21+F45+F57+F78</f>
        <v>376193.73</v>
      </c>
    </row>
    <row r="17" spans="2:6" s="23" customFormat="1" ht="15.75">
      <c r="B17" s="91"/>
      <c r="C17" s="91"/>
      <c r="D17" s="52" t="s">
        <v>245</v>
      </c>
      <c r="E17" s="51">
        <f>E22+E36+E46+E58+E79</f>
        <v>66268.600000000006</v>
      </c>
      <c r="F17" s="51">
        <f>F22+F36+F46+F58+F79</f>
        <v>65887.909999999989</v>
      </c>
    </row>
    <row r="18" spans="2:6" s="23" customFormat="1" ht="15.75">
      <c r="B18" s="91"/>
      <c r="C18" s="91"/>
      <c r="D18" s="8" t="s">
        <v>246</v>
      </c>
      <c r="E18" s="51">
        <f>E59</f>
        <v>3.49</v>
      </c>
      <c r="F18" s="51">
        <f>F59</f>
        <v>1.71</v>
      </c>
    </row>
    <row r="19" spans="2:6" s="23" customFormat="1" ht="15.75">
      <c r="B19" s="91" t="s">
        <v>141</v>
      </c>
      <c r="C19" s="91" t="s">
        <v>142</v>
      </c>
      <c r="D19" s="8" t="s">
        <v>241</v>
      </c>
      <c r="E19" s="51">
        <f>E20</f>
        <v>22335.18</v>
      </c>
      <c r="F19" s="51">
        <f>F20</f>
        <v>22335.18</v>
      </c>
    </row>
    <row r="20" spans="2:6" s="23" customFormat="1" ht="47.25">
      <c r="B20" s="91"/>
      <c r="C20" s="91"/>
      <c r="D20" s="8" t="s">
        <v>243</v>
      </c>
      <c r="E20" s="51">
        <f>E21+E22</f>
        <v>22335.18</v>
      </c>
      <c r="F20" s="51">
        <f>F21+F22</f>
        <v>22335.18</v>
      </c>
    </row>
    <row r="21" spans="2:6" s="23" customFormat="1" ht="15.75">
      <c r="B21" s="91"/>
      <c r="C21" s="91"/>
      <c r="D21" s="52" t="s">
        <v>244</v>
      </c>
      <c r="E21" s="51">
        <f>E25+E29</f>
        <v>16434.900000000001</v>
      </c>
      <c r="F21" s="51">
        <f>F25+F29</f>
        <v>16434.900000000001</v>
      </c>
    </row>
    <row r="22" spans="2:6" s="23" customFormat="1" ht="15.75">
      <c r="B22" s="91"/>
      <c r="C22" s="91"/>
      <c r="D22" s="52" t="s">
        <v>245</v>
      </c>
      <c r="E22" s="51">
        <f>E26+E30+E33</f>
        <v>5900.28</v>
      </c>
      <c r="F22" s="51">
        <f>F26+F30+F33</f>
        <v>5900.28</v>
      </c>
    </row>
    <row r="23" spans="2:6" s="23" customFormat="1" ht="15.75">
      <c r="B23" s="91" t="s">
        <v>143</v>
      </c>
      <c r="C23" s="91" t="s">
        <v>144</v>
      </c>
      <c r="D23" s="8" t="s">
        <v>241</v>
      </c>
      <c r="E23" s="51">
        <f>E24</f>
        <v>12153.65</v>
      </c>
      <c r="F23" s="51">
        <f>F24</f>
        <v>12153.65</v>
      </c>
    </row>
    <row r="24" spans="2:6" s="23" customFormat="1" ht="47.25">
      <c r="B24" s="91"/>
      <c r="C24" s="91"/>
      <c r="D24" s="8" t="s">
        <v>243</v>
      </c>
      <c r="E24" s="51">
        <f>E25+E26</f>
        <v>12153.65</v>
      </c>
      <c r="F24" s="51">
        <f>F25+F26</f>
        <v>12153.65</v>
      </c>
    </row>
    <row r="25" spans="2:6" s="23" customFormat="1" ht="15.75">
      <c r="B25" s="91"/>
      <c r="C25" s="91"/>
      <c r="D25" s="52" t="s">
        <v>244</v>
      </c>
      <c r="E25" s="51">
        <v>10330.6</v>
      </c>
      <c r="F25" s="51">
        <v>10330.6</v>
      </c>
    </row>
    <row r="26" spans="2:6" s="23" customFormat="1" ht="15.75">
      <c r="B26" s="91"/>
      <c r="C26" s="91"/>
      <c r="D26" s="52" t="s">
        <v>245</v>
      </c>
      <c r="E26" s="51">
        <v>1823.05</v>
      </c>
      <c r="F26" s="51">
        <v>1823.05</v>
      </c>
    </row>
    <row r="27" spans="2:6" s="23" customFormat="1" ht="15.75">
      <c r="B27" s="91" t="s">
        <v>145</v>
      </c>
      <c r="C27" s="91" t="s">
        <v>146</v>
      </c>
      <c r="D27" s="8" t="s">
        <v>241</v>
      </c>
      <c r="E27" s="51">
        <f>E28</f>
        <v>7181.5300000000007</v>
      </c>
      <c r="F27" s="51">
        <f>F28</f>
        <v>7181.5300000000007</v>
      </c>
    </row>
    <row r="28" spans="2:6" s="23" customFormat="1" ht="55.5" customHeight="1">
      <c r="B28" s="91"/>
      <c r="C28" s="91"/>
      <c r="D28" s="8" t="s">
        <v>243</v>
      </c>
      <c r="E28" s="51">
        <f>E29+E30</f>
        <v>7181.5300000000007</v>
      </c>
      <c r="F28" s="51">
        <f>F29+F30</f>
        <v>7181.5300000000007</v>
      </c>
    </row>
    <row r="29" spans="2:6" s="23" customFormat="1" ht="15.75">
      <c r="B29" s="91"/>
      <c r="C29" s="91"/>
      <c r="D29" s="52" t="s">
        <v>244</v>
      </c>
      <c r="E29" s="51">
        <v>6104.3</v>
      </c>
      <c r="F29" s="51">
        <v>6104.3</v>
      </c>
    </row>
    <row r="30" spans="2:6" s="23" customFormat="1" ht="15.75">
      <c r="B30" s="91"/>
      <c r="C30" s="91"/>
      <c r="D30" s="52" t="s">
        <v>245</v>
      </c>
      <c r="E30" s="51">
        <v>1077.23</v>
      </c>
      <c r="F30" s="51">
        <v>1077.23</v>
      </c>
    </row>
    <row r="31" spans="2:6" s="23" customFormat="1" ht="15.75">
      <c r="B31" s="91" t="s">
        <v>147</v>
      </c>
      <c r="C31" s="91" t="s">
        <v>148</v>
      </c>
      <c r="D31" s="8" t="s">
        <v>241</v>
      </c>
      <c r="E31" s="51">
        <v>3000</v>
      </c>
      <c r="F31" s="51">
        <v>3000</v>
      </c>
    </row>
    <row r="32" spans="2:6" s="23" customFormat="1" ht="56.25" customHeight="1">
      <c r="B32" s="91"/>
      <c r="C32" s="91"/>
      <c r="D32" s="8" t="s">
        <v>243</v>
      </c>
      <c r="E32" s="51">
        <v>3000</v>
      </c>
      <c r="F32" s="51">
        <v>3000</v>
      </c>
    </row>
    <row r="33" spans="2:6" s="23" customFormat="1" ht="15.75">
      <c r="B33" s="91"/>
      <c r="C33" s="91"/>
      <c r="D33" s="52" t="s">
        <v>245</v>
      </c>
      <c r="E33" s="51">
        <v>3000</v>
      </c>
      <c r="F33" s="51">
        <v>3000</v>
      </c>
    </row>
    <row r="34" spans="2:6" s="23" customFormat="1" ht="15.75">
      <c r="B34" s="91" t="s">
        <v>149</v>
      </c>
      <c r="C34" s="91" t="s">
        <v>150</v>
      </c>
      <c r="D34" s="8" t="s">
        <v>241</v>
      </c>
      <c r="E34" s="51">
        <f>E35</f>
        <v>943</v>
      </c>
      <c r="F34" s="51">
        <f>F35</f>
        <v>649.19000000000005</v>
      </c>
    </row>
    <row r="35" spans="2:6" s="23" customFormat="1" ht="47.25">
      <c r="B35" s="91"/>
      <c r="C35" s="91"/>
      <c r="D35" s="8" t="s">
        <v>243</v>
      </c>
      <c r="E35" s="51">
        <f>E38+E41</f>
        <v>943</v>
      </c>
      <c r="F35" s="51">
        <f>F38+F41</f>
        <v>649.19000000000005</v>
      </c>
    </row>
    <row r="36" spans="2:6" s="23" customFormat="1" ht="15.75">
      <c r="B36" s="91"/>
      <c r="C36" s="91"/>
      <c r="D36" s="52" t="s">
        <v>245</v>
      </c>
      <c r="E36" s="51">
        <f>E39+E42</f>
        <v>943</v>
      </c>
      <c r="F36" s="51">
        <f>F39+F42</f>
        <v>649.19000000000005</v>
      </c>
    </row>
    <row r="37" spans="2:6" s="23" customFormat="1" ht="15.75">
      <c r="B37" s="91" t="s">
        <v>151</v>
      </c>
      <c r="C37" s="91" t="s">
        <v>152</v>
      </c>
      <c r="D37" s="8" t="s">
        <v>241</v>
      </c>
      <c r="E37" s="51">
        <f>E38</f>
        <v>443</v>
      </c>
      <c r="F37" s="51">
        <f>F38</f>
        <v>254.4</v>
      </c>
    </row>
    <row r="38" spans="2:6" s="23" customFormat="1" ht="47.25">
      <c r="B38" s="91"/>
      <c r="C38" s="91"/>
      <c r="D38" s="8" t="s">
        <v>243</v>
      </c>
      <c r="E38" s="51">
        <f>E39</f>
        <v>443</v>
      </c>
      <c r="F38" s="51">
        <f>F39</f>
        <v>254.4</v>
      </c>
    </row>
    <row r="39" spans="2:6" s="23" customFormat="1" ht="15.75">
      <c r="B39" s="91"/>
      <c r="C39" s="91"/>
      <c r="D39" s="52" t="s">
        <v>245</v>
      </c>
      <c r="E39" s="51">
        <v>443</v>
      </c>
      <c r="F39" s="51">
        <v>254.4</v>
      </c>
    </row>
    <row r="40" spans="2:6" s="23" customFormat="1" ht="15.75">
      <c r="B40" s="91" t="s">
        <v>153</v>
      </c>
      <c r="C40" s="91" t="s">
        <v>154</v>
      </c>
      <c r="D40" s="8" t="s">
        <v>241</v>
      </c>
      <c r="E40" s="51">
        <f>E41</f>
        <v>500</v>
      </c>
      <c r="F40" s="51">
        <f>F41</f>
        <v>394.79</v>
      </c>
    </row>
    <row r="41" spans="2:6" s="23" customFormat="1" ht="47.25">
      <c r="B41" s="91"/>
      <c r="C41" s="91"/>
      <c r="D41" s="8" t="s">
        <v>243</v>
      </c>
      <c r="E41" s="51">
        <f>E42</f>
        <v>500</v>
      </c>
      <c r="F41" s="51">
        <f>F42</f>
        <v>394.79</v>
      </c>
    </row>
    <row r="42" spans="2:6" s="23" customFormat="1" ht="15.75">
      <c r="B42" s="91"/>
      <c r="C42" s="91"/>
      <c r="D42" s="52" t="s">
        <v>245</v>
      </c>
      <c r="E42" s="51">
        <v>500</v>
      </c>
      <c r="F42" s="51">
        <v>394.79</v>
      </c>
    </row>
    <row r="43" spans="2:6" s="23" customFormat="1" ht="15.75">
      <c r="B43" s="91" t="s">
        <v>155</v>
      </c>
      <c r="C43" s="91" t="s">
        <v>156</v>
      </c>
      <c r="D43" s="8" t="s">
        <v>241</v>
      </c>
      <c r="E43" s="51">
        <f>E44</f>
        <v>173551.02</v>
      </c>
      <c r="F43" s="51">
        <f>F44</f>
        <v>173551.02</v>
      </c>
    </row>
    <row r="44" spans="2:6" s="23" customFormat="1" ht="47.25">
      <c r="B44" s="91"/>
      <c r="C44" s="91"/>
      <c r="D44" s="8" t="s">
        <v>243</v>
      </c>
      <c r="E44" s="51">
        <f>E45+E46</f>
        <v>173551.02</v>
      </c>
      <c r="F44" s="51">
        <f>F45+F46</f>
        <v>173551.02</v>
      </c>
    </row>
    <row r="45" spans="2:6" s="23" customFormat="1" ht="15.75">
      <c r="B45" s="91"/>
      <c r="C45" s="91"/>
      <c r="D45" s="52" t="s">
        <v>244</v>
      </c>
      <c r="E45" s="51">
        <f>E49+E53</f>
        <v>170080</v>
      </c>
      <c r="F45" s="51">
        <f>F49+F53</f>
        <v>170080</v>
      </c>
    </row>
    <row r="46" spans="2:6" s="23" customFormat="1" ht="15.75">
      <c r="B46" s="91"/>
      <c r="C46" s="91"/>
      <c r="D46" s="52" t="s">
        <v>245</v>
      </c>
      <c r="E46" s="51">
        <f>E50+E54</f>
        <v>3471.02</v>
      </c>
      <c r="F46" s="51">
        <f>F50+F54</f>
        <v>3471.02</v>
      </c>
    </row>
    <row r="47" spans="2:6" s="23" customFormat="1" ht="15.75">
      <c r="B47" s="91" t="s">
        <v>157</v>
      </c>
      <c r="C47" s="91" t="s">
        <v>146</v>
      </c>
      <c r="D47" s="8" t="s">
        <v>241</v>
      </c>
      <c r="E47" s="51">
        <f>E48</f>
        <v>11160</v>
      </c>
      <c r="F47" s="51">
        <f>F48</f>
        <v>11160</v>
      </c>
    </row>
    <row r="48" spans="2:6" s="23" customFormat="1" ht="54" customHeight="1">
      <c r="B48" s="91"/>
      <c r="C48" s="91"/>
      <c r="D48" s="8" t="s">
        <v>243</v>
      </c>
      <c r="E48" s="51">
        <f>E49+E50</f>
        <v>11160</v>
      </c>
      <c r="F48" s="51">
        <f>F49+F50</f>
        <v>11160</v>
      </c>
    </row>
    <row r="49" spans="2:6" s="23" customFormat="1" ht="15.75">
      <c r="B49" s="91"/>
      <c r="C49" s="91"/>
      <c r="D49" s="52" t="s">
        <v>244</v>
      </c>
      <c r="E49" s="51">
        <v>10936.8</v>
      </c>
      <c r="F49" s="51">
        <v>10936.8</v>
      </c>
    </row>
    <row r="50" spans="2:6" s="23" customFormat="1" ht="15.75">
      <c r="B50" s="91"/>
      <c r="C50" s="91"/>
      <c r="D50" s="52" t="s">
        <v>245</v>
      </c>
      <c r="E50" s="51">
        <v>223.2</v>
      </c>
      <c r="F50" s="51">
        <v>223.2</v>
      </c>
    </row>
    <row r="51" spans="2:6" s="23" customFormat="1" ht="15.75">
      <c r="B51" s="91" t="s">
        <v>158</v>
      </c>
      <c r="C51" s="91" t="s">
        <v>159</v>
      </c>
      <c r="D51" s="8" t="s">
        <v>241</v>
      </c>
      <c r="E51" s="51">
        <f>E52</f>
        <v>162391.02000000002</v>
      </c>
      <c r="F51" s="51">
        <f>F52</f>
        <v>162391.02000000002</v>
      </c>
    </row>
    <row r="52" spans="2:6" s="23" customFormat="1" ht="54" customHeight="1">
      <c r="B52" s="91"/>
      <c r="C52" s="91"/>
      <c r="D52" s="8" t="s">
        <v>243</v>
      </c>
      <c r="E52" s="51">
        <f>E53+E54</f>
        <v>162391.02000000002</v>
      </c>
      <c r="F52" s="51">
        <f>F53+F54</f>
        <v>162391.02000000002</v>
      </c>
    </row>
    <row r="53" spans="2:6" s="23" customFormat="1" ht="15.75">
      <c r="B53" s="91"/>
      <c r="C53" s="91"/>
      <c r="D53" s="52" t="s">
        <v>244</v>
      </c>
      <c r="E53" s="51">
        <v>159143.20000000001</v>
      </c>
      <c r="F53" s="51">
        <v>159143.20000000001</v>
      </c>
    </row>
    <row r="54" spans="2:6" s="23" customFormat="1" ht="15.75">
      <c r="B54" s="91"/>
      <c r="C54" s="91"/>
      <c r="D54" s="52" t="s">
        <v>245</v>
      </c>
      <c r="E54" s="51">
        <v>3247.82</v>
      </c>
      <c r="F54" s="51">
        <v>3247.82</v>
      </c>
    </row>
    <row r="55" spans="2:6" s="23" customFormat="1" ht="15.75">
      <c r="B55" s="91" t="s">
        <v>126</v>
      </c>
      <c r="C55" s="91" t="s">
        <v>127</v>
      </c>
      <c r="D55" s="8" t="s">
        <v>241</v>
      </c>
      <c r="E55" s="51">
        <f>E56+E59</f>
        <v>226602.79</v>
      </c>
      <c r="F55" s="51">
        <f>F56+F59</f>
        <v>222259.16</v>
      </c>
    </row>
    <row r="56" spans="2:6" s="23" customFormat="1" ht="47.25">
      <c r="B56" s="91"/>
      <c r="C56" s="91"/>
      <c r="D56" s="8" t="s">
        <v>243</v>
      </c>
      <c r="E56" s="51">
        <f>E57+E58</f>
        <v>226599.30000000002</v>
      </c>
      <c r="F56" s="51">
        <f>F57+F58</f>
        <v>222257.45</v>
      </c>
    </row>
    <row r="57" spans="2:6" s="23" customFormat="1" ht="15.75">
      <c r="B57" s="91"/>
      <c r="C57" s="91"/>
      <c r="D57" s="52" t="s">
        <v>244</v>
      </c>
      <c r="E57" s="51">
        <f>E62+E66+E70</f>
        <v>171110.80000000002</v>
      </c>
      <c r="F57" s="51">
        <f>F62+F66+F70</f>
        <v>166855.83000000002</v>
      </c>
    </row>
    <row r="58" spans="2:6" s="23" customFormat="1" ht="15.75">
      <c r="B58" s="91"/>
      <c r="C58" s="91"/>
      <c r="D58" s="52" t="s">
        <v>245</v>
      </c>
      <c r="E58" s="51">
        <f>E63+E67+E71+E75</f>
        <v>55488.5</v>
      </c>
      <c r="F58" s="51">
        <f>F63+F67+F71+F75</f>
        <v>55401.619999999995</v>
      </c>
    </row>
    <row r="59" spans="2:6" s="23" customFormat="1" ht="28.5" customHeight="1">
      <c r="B59" s="91"/>
      <c r="C59" s="91"/>
      <c r="D59" s="8" t="s">
        <v>246</v>
      </c>
      <c r="E59" s="51">
        <f>E72</f>
        <v>3.49</v>
      </c>
      <c r="F59" s="51">
        <f>F72</f>
        <v>1.71</v>
      </c>
    </row>
    <row r="60" spans="2:6" s="23" customFormat="1" ht="15.75">
      <c r="B60" s="91" t="s">
        <v>160</v>
      </c>
      <c r="C60" s="91" t="s">
        <v>161</v>
      </c>
      <c r="D60" s="8" t="s">
        <v>241</v>
      </c>
      <c r="E60" s="51">
        <f>E61</f>
        <v>119127.48</v>
      </c>
      <c r="F60" s="51">
        <f>F61</f>
        <v>119127.46</v>
      </c>
    </row>
    <row r="61" spans="2:6" s="23" customFormat="1" ht="47.25">
      <c r="B61" s="91"/>
      <c r="C61" s="91"/>
      <c r="D61" s="8" t="s">
        <v>243</v>
      </c>
      <c r="E61" s="51">
        <f>E62+E63</f>
        <v>119127.48</v>
      </c>
      <c r="F61" s="51">
        <f>F62+F63</f>
        <v>119127.46</v>
      </c>
    </row>
    <row r="62" spans="2:6" s="23" customFormat="1" ht="15.75">
      <c r="B62" s="91"/>
      <c r="C62" s="91"/>
      <c r="D62" s="52" t="s">
        <v>244</v>
      </c>
      <c r="E62" s="51">
        <v>95860.4</v>
      </c>
      <c r="F62" s="51">
        <v>95860.38</v>
      </c>
    </row>
    <row r="63" spans="2:6" s="23" customFormat="1" ht="15.75">
      <c r="B63" s="91"/>
      <c r="C63" s="91"/>
      <c r="D63" s="52" t="s">
        <v>245</v>
      </c>
      <c r="E63" s="51">
        <v>23267.08</v>
      </c>
      <c r="F63" s="51">
        <v>23267.08</v>
      </c>
    </row>
    <row r="64" spans="2:6" s="23" customFormat="1" ht="15.75">
      <c r="B64" s="91" t="s">
        <v>162</v>
      </c>
      <c r="C64" s="91" t="s">
        <v>163</v>
      </c>
      <c r="D64" s="8" t="s">
        <v>241</v>
      </c>
      <c r="E64" s="51">
        <f>E65</f>
        <v>71934.42</v>
      </c>
      <c r="F64" s="51">
        <f>F65</f>
        <v>71934.39</v>
      </c>
    </row>
    <row r="65" spans="2:6" s="23" customFormat="1" ht="47.25">
      <c r="B65" s="91"/>
      <c r="C65" s="91"/>
      <c r="D65" s="8" t="s">
        <v>243</v>
      </c>
      <c r="E65" s="51">
        <f>E66+E67</f>
        <v>71934.42</v>
      </c>
      <c r="F65" s="51">
        <f>F66+F67</f>
        <v>71934.39</v>
      </c>
    </row>
    <row r="66" spans="2:6" s="23" customFormat="1" ht="15.75">
      <c r="B66" s="91"/>
      <c r="C66" s="91"/>
      <c r="D66" s="52" t="s">
        <v>244</v>
      </c>
      <c r="E66" s="51">
        <v>66883.8</v>
      </c>
      <c r="F66" s="51">
        <v>66883.77</v>
      </c>
    </row>
    <row r="67" spans="2:6" s="23" customFormat="1" ht="15.75">
      <c r="B67" s="91"/>
      <c r="C67" s="91"/>
      <c r="D67" s="52" t="s">
        <v>245</v>
      </c>
      <c r="E67" s="51">
        <v>5050.62</v>
      </c>
      <c r="F67" s="51">
        <v>5050.62</v>
      </c>
    </row>
    <row r="68" spans="2:6" s="23" customFormat="1" ht="15.75">
      <c r="B68" s="91" t="s">
        <v>128</v>
      </c>
      <c r="C68" s="91" t="s">
        <v>129</v>
      </c>
      <c r="D68" s="8" t="s">
        <v>241</v>
      </c>
      <c r="E68" s="51">
        <f>E69+E72</f>
        <v>8540.89</v>
      </c>
      <c r="F68" s="51">
        <f>F69+F72</f>
        <v>4197.3100000000004</v>
      </c>
    </row>
    <row r="69" spans="2:6" s="23" customFormat="1" ht="47.25">
      <c r="B69" s="91"/>
      <c r="C69" s="91"/>
      <c r="D69" s="8" t="s">
        <v>243</v>
      </c>
      <c r="E69" s="51">
        <f>E70+E71</f>
        <v>8537.4</v>
      </c>
      <c r="F69" s="51">
        <f>F70+F71</f>
        <v>4195.6000000000004</v>
      </c>
    </row>
    <row r="70" spans="2:6" s="23" customFormat="1" ht="15.75">
      <c r="B70" s="91"/>
      <c r="C70" s="91"/>
      <c r="D70" s="52" t="s">
        <v>244</v>
      </c>
      <c r="E70" s="51">
        <v>8366.6</v>
      </c>
      <c r="F70" s="51">
        <v>4111.68</v>
      </c>
    </row>
    <row r="71" spans="2:6" s="23" customFormat="1" ht="15.75">
      <c r="B71" s="91"/>
      <c r="C71" s="91"/>
      <c r="D71" s="52" t="s">
        <v>245</v>
      </c>
      <c r="E71" s="51">
        <v>170.8</v>
      </c>
      <c r="F71" s="51">
        <v>83.92</v>
      </c>
    </row>
    <row r="72" spans="2:6" s="23" customFormat="1" ht="30.75" customHeight="1">
      <c r="B72" s="91"/>
      <c r="C72" s="91"/>
      <c r="D72" s="8" t="s">
        <v>246</v>
      </c>
      <c r="E72" s="51">
        <v>3.49</v>
      </c>
      <c r="F72" s="51">
        <v>1.71</v>
      </c>
    </row>
    <row r="73" spans="2:6" s="23" customFormat="1" ht="15.75">
      <c r="B73" s="91" t="s">
        <v>164</v>
      </c>
      <c r="C73" s="91" t="s">
        <v>165</v>
      </c>
      <c r="D73" s="8" t="s">
        <v>241</v>
      </c>
      <c r="E73" s="51">
        <f>E74</f>
        <v>27000</v>
      </c>
      <c r="F73" s="51">
        <f>F74</f>
        <v>27000</v>
      </c>
    </row>
    <row r="74" spans="2:6" s="23" customFormat="1" ht="47.25">
      <c r="B74" s="91"/>
      <c r="C74" s="91"/>
      <c r="D74" s="8" t="s">
        <v>243</v>
      </c>
      <c r="E74" s="51">
        <f>E75</f>
        <v>27000</v>
      </c>
      <c r="F74" s="51">
        <f>F75</f>
        <v>27000</v>
      </c>
    </row>
    <row r="75" spans="2:6" s="23" customFormat="1" ht="15.75">
      <c r="B75" s="91"/>
      <c r="C75" s="91"/>
      <c r="D75" s="52" t="s">
        <v>245</v>
      </c>
      <c r="E75" s="51">
        <v>27000</v>
      </c>
      <c r="F75" s="51">
        <v>27000</v>
      </c>
    </row>
    <row r="76" spans="2:6" s="23" customFormat="1" ht="15.75">
      <c r="B76" s="91" t="s">
        <v>166</v>
      </c>
      <c r="C76" s="91" t="s">
        <v>167</v>
      </c>
      <c r="D76" s="8" t="s">
        <v>241</v>
      </c>
      <c r="E76" s="51">
        <f>E77</f>
        <v>23288.799999999999</v>
      </c>
      <c r="F76" s="51">
        <f>F77</f>
        <v>23288.799999999999</v>
      </c>
    </row>
    <row r="77" spans="2:6" s="23" customFormat="1" ht="54.75" customHeight="1">
      <c r="B77" s="91"/>
      <c r="C77" s="91"/>
      <c r="D77" s="8" t="s">
        <v>243</v>
      </c>
      <c r="E77" s="51">
        <f>E78+E79</f>
        <v>23288.799999999999</v>
      </c>
      <c r="F77" s="51">
        <f>F78+F79</f>
        <v>23288.799999999999</v>
      </c>
    </row>
    <row r="78" spans="2:6" s="23" customFormat="1" ht="15.75">
      <c r="B78" s="91"/>
      <c r="C78" s="91"/>
      <c r="D78" s="52" t="s">
        <v>244</v>
      </c>
      <c r="E78" s="51">
        <v>22823</v>
      </c>
      <c r="F78" s="51">
        <v>22823</v>
      </c>
    </row>
    <row r="79" spans="2:6" s="23" customFormat="1" ht="15.75">
      <c r="B79" s="91"/>
      <c r="C79" s="91"/>
      <c r="D79" s="52" t="s">
        <v>245</v>
      </c>
      <c r="E79" s="51">
        <v>465.8</v>
      </c>
      <c r="F79" s="51">
        <v>465.8</v>
      </c>
    </row>
    <row r="80" spans="2:6" s="23" customFormat="1" ht="15.75">
      <c r="B80" s="91" t="s">
        <v>133</v>
      </c>
      <c r="C80" s="91" t="s">
        <v>134</v>
      </c>
      <c r="D80" s="8" t="s">
        <v>241</v>
      </c>
      <c r="E80" s="51">
        <f>E81+E83</f>
        <v>10025.6</v>
      </c>
      <c r="F80" s="51">
        <f>F81+F83</f>
        <v>9634.3000000000011</v>
      </c>
    </row>
    <row r="81" spans="2:6" s="23" customFormat="1" ht="57.75" customHeight="1">
      <c r="B81" s="91"/>
      <c r="C81" s="91"/>
      <c r="D81" s="8" t="s">
        <v>243</v>
      </c>
      <c r="E81" s="51">
        <f>E82</f>
        <v>9658</v>
      </c>
      <c r="F81" s="51">
        <f>F82</f>
        <v>9295.8700000000008</v>
      </c>
    </row>
    <row r="82" spans="2:6" s="23" customFormat="1" ht="15.75">
      <c r="B82" s="91"/>
      <c r="C82" s="91"/>
      <c r="D82" s="52" t="s">
        <v>245</v>
      </c>
      <c r="E82" s="51">
        <f>E86+E90</f>
        <v>9658</v>
      </c>
      <c r="F82" s="51">
        <f>F86+F90</f>
        <v>9295.8700000000008</v>
      </c>
    </row>
    <row r="83" spans="2:6" s="23" customFormat="1" ht="15.75">
      <c r="B83" s="91"/>
      <c r="C83" s="91"/>
      <c r="D83" s="8" t="s">
        <v>246</v>
      </c>
      <c r="E83" s="51">
        <f>E87</f>
        <v>367.6</v>
      </c>
      <c r="F83" s="51">
        <f>F87</f>
        <v>338.43</v>
      </c>
    </row>
    <row r="84" spans="2:6" s="23" customFormat="1" ht="15.75">
      <c r="B84" s="91" t="s">
        <v>135</v>
      </c>
      <c r="C84" s="91" t="s">
        <v>136</v>
      </c>
      <c r="D84" s="8" t="s">
        <v>241</v>
      </c>
      <c r="E84" s="51">
        <f>E85+E87</f>
        <v>9817.6</v>
      </c>
      <c r="F84" s="51">
        <f>F85+F87</f>
        <v>9489.36</v>
      </c>
    </row>
    <row r="85" spans="2:6" s="23" customFormat="1" ht="53.25" customHeight="1">
      <c r="B85" s="91"/>
      <c r="C85" s="91"/>
      <c r="D85" s="8" t="s">
        <v>243</v>
      </c>
      <c r="E85" s="51">
        <f>E86</f>
        <v>9450</v>
      </c>
      <c r="F85" s="51">
        <f>F86</f>
        <v>9150.93</v>
      </c>
    </row>
    <row r="86" spans="2:6" s="23" customFormat="1" ht="15.75">
      <c r="B86" s="91"/>
      <c r="C86" s="91"/>
      <c r="D86" s="52" t="s">
        <v>245</v>
      </c>
      <c r="E86" s="51">
        <v>9450</v>
      </c>
      <c r="F86" s="51">
        <v>9150.93</v>
      </c>
    </row>
    <row r="87" spans="2:6" s="23" customFormat="1" ht="15.75">
      <c r="B87" s="91"/>
      <c r="C87" s="91"/>
      <c r="D87" s="8" t="s">
        <v>246</v>
      </c>
      <c r="E87" s="74">
        <v>367.6</v>
      </c>
      <c r="F87" s="74">
        <v>338.43</v>
      </c>
    </row>
    <row r="88" spans="2:6" s="23" customFormat="1" ht="15.75">
      <c r="B88" s="91" t="s">
        <v>168</v>
      </c>
      <c r="C88" s="91" t="s">
        <v>169</v>
      </c>
      <c r="D88" s="8" t="s">
        <v>241</v>
      </c>
      <c r="E88" s="51">
        <f t="shared" ref="E88:F89" si="0">E91+E94</f>
        <v>208</v>
      </c>
      <c r="F88" s="51">
        <f t="shared" si="0"/>
        <v>144.94</v>
      </c>
    </row>
    <row r="89" spans="2:6" s="23" customFormat="1" ht="47.25">
      <c r="B89" s="91"/>
      <c r="C89" s="91"/>
      <c r="D89" s="8" t="s">
        <v>243</v>
      </c>
      <c r="E89" s="51">
        <f t="shared" si="0"/>
        <v>208</v>
      </c>
      <c r="F89" s="51">
        <f t="shared" si="0"/>
        <v>144.94</v>
      </c>
    </row>
    <row r="90" spans="2:6" s="23" customFormat="1" ht="15.75">
      <c r="B90" s="91"/>
      <c r="C90" s="91"/>
      <c r="D90" s="52" t="s">
        <v>245</v>
      </c>
      <c r="E90" s="51">
        <f>E93+E96</f>
        <v>208</v>
      </c>
      <c r="F90" s="51">
        <f>F93+F96</f>
        <v>144.94</v>
      </c>
    </row>
    <row r="91" spans="2:6" s="23" customFormat="1" ht="15.75">
      <c r="B91" s="91" t="s">
        <v>170</v>
      </c>
      <c r="C91" s="91" t="s">
        <v>171</v>
      </c>
      <c r="D91" s="8" t="s">
        <v>241</v>
      </c>
      <c r="E91" s="51">
        <f>E92</f>
        <v>104</v>
      </c>
      <c r="F91" s="51">
        <f>F92</f>
        <v>46.4</v>
      </c>
    </row>
    <row r="92" spans="2:6" s="23" customFormat="1" ht="47.25">
      <c r="B92" s="91"/>
      <c r="C92" s="91"/>
      <c r="D92" s="8" t="s">
        <v>243</v>
      </c>
      <c r="E92" s="51">
        <f>E93</f>
        <v>104</v>
      </c>
      <c r="F92" s="51">
        <f>F93</f>
        <v>46.4</v>
      </c>
    </row>
    <row r="93" spans="2:6" s="23" customFormat="1" ht="15.75">
      <c r="B93" s="91"/>
      <c r="C93" s="91"/>
      <c r="D93" s="52" t="s">
        <v>245</v>
      </c>
      <c r="E93" s="51">
        <v>104</v>
      </c>
      <c r="F93" s="51">
        <v>46.4</v>
      </c>
    </row>
    <row r="94" spans="2:6" s="23" customFormat="1" ht="15.75">
      <c r="B94" s="91" t="s">
        <v>172</v>
      </c>
      <c r="C94" s="91" t="s">
        <v>173</v>
      </c>
      <c r="D94" s="8" t="s">
        <v>241</v>
      </c>
      <c r="E94" s="51">
        <f>E95</f>
        <v>104</v>
      </c>
      <c r="F94" s="51">
        <f>F95</f>
        <v>98.54</v>
      </c>
    </row>
    <row r="95" spans="2:6" s="23" customFormat="1" ht="47.25">
      <c r="B95" s="91"/>
      <c r="C95" s="91"/>
      <c r="D95" s="8" t="s">
        <v>243</v>
      </c>
      <c r="E95" s="51">
        <f>E96</f>
        <v>104</v>
      </c>
      <c r="F95" s="51">
        <f>F96</f>
        <v>98.54</v>
      </c>
    </row>
    <row r="96" spans="2:6" s="23" customFormat="1" ht="15.75">
      <c r="B96" s="91"/>
      <c r="C96" s="91"/>
      <c r="D96" s="52" t="s">
        <v>245</v>
      </c>
      <c r="E96" s="51">
        <v>104</v>
      </c>
      <c r="F96" s="51">
        <v>98.54</v>
      </c>
    </row>
    <row r="97" spans="2:6" s="23" customFormat="1" ht="15.75">
      <c r="B97" s="91" t="s">
        <v>174</v>
      </c>
      <c r="C97" s="91" t="s">
        <v>175</v>
      </c>
      <c r="D97" s="8" t="s">
        <v>241</v>
      </c>
      <c r="E97" s="51">
        <f>E99</f>
        <v>34885.9</v>
      </c>
      <c r="F97" s="51">
        <f>F99</f>
        <v>33791.760000000002</v>
      </c>
    </row>
    <row r="98" spans="2:6" s="23" customFormat="1" ht="47.25">
      <c r="B98" s="91"/>
      <c r="C98" s="91"/>
      <c r="D98" s="8" t="s">
        <v>242</v>
      </c>
      <c r="E98" s="51"/>
      <c r="F98" s="51"/>
    </row>
    <row r="99" spans="2:6" s="23" customFormat="1" ht="47.25">
      <c r="B99" s="91"/>
      <c r="C99" s="91"/>
      <c r="D99" s="8" t="s">
        <v>243</v>
      </c>
      <c r="E99" s="51">
        <f>E100</f>
        <v>34885.9</v>
      </c>
      <c r="F99" s="51">
        <f>F100</f>
        <v>33791.760000000002</v>
      </c>
    </row>
    <row r="100" spans="2:6" s="23" customFormat="1" ht="15.75">
      <c r="B100" s="91"/>
      <c r="C100" s="91"/>
      <c r="D100" s="52" t="s">
        <v>245</v>
      </c>
      <c r="E100" s="51">
        <v>34885.9</v>
      </c>
      <c r="F100" s="51">
        <v>33791.760000000002</v>
      </c>
    </row>
    <row r="101" spans="2:6" s="23" customFormat="1" ht="15.75">
      <c r="B101" s="91" t="s">
        <v>176</v>
      </c>
      <c r="C101" s="91" t="s">
        <v>177</v>
      </c>
      <c r="D101" s="8" t="s">
        <v>241</v>
      </c>
      <c r="E101" s="51">
        <f>E103</f>
        <v>34885.9</v>
      </c>
      <c r="F101" s="51">
        <f>F103</f>
        <v>33791.760000000002</v>
      </c>
    </row>
    <row r="102" spans="2:6" s="23" customFormat="1" ht="47.25">
      <c r="B102" s="91"/>
      <c r="C102" s="91"/>
      <c r="D102" s="8" t="s">
        <v>242</v>
      </c>
      <c r="E102" s="51"/>
      <c r="F102" s="51"/>
    </row>
    <row r="103" spans="2:6" s="23" customFormat="1" ht="47.25">
      <c r="B103" s="91"/>
      <c r="C103" s="91"/>
      <c r="D103" s="8" t="s">
        <v>243</v>
      </c>
      <c r="E103" s="51">
        <f>E104</f>
        <v>34885.9</v>
      </c>
      <c r="F103" s="51">
        <f>F104</f>
        <v>33791.760000000002</v>
      </c>
    </row>
    <row r="104" spans="2:6" s="23" customFormat="1" ht="15.75">
      <c r="B104" s="91"/>
      <c r="C104" s="91"/>
      <c r="D104" s="52" t="s">
        <v>245</v>
      </c>
      <c r="E104" s="51">
        <v>34885.9</v>
      </c>
      <c r="F104" s="51">
        <v>33791.760000000002</v>
      </c>
    </row>
  </sheetData>
  <mergeCells count="57">
    <mergeCell ref="B1:F1"/>
    <mergeCell ref="B2:F2"/>
    <mergeCell ref="B3:F3"/>
    <mergeCell ref="B5:B6"/>
    <mergeCell ref="C5:C6"/>
    <mergeCell ref="D5:D6"/>
    <mergeCell ref="E5:F5"/>
    <mergeCell ref="B37:B39"/>
    <mergeCell ref="C37:C39"/>
    <mergeCell ref="B8:B13"/>
    <mergeCell ref="C8:C13"/>
    <mergeCell ref="B14:B18"/>
    <mergeCell ref="C14:C18"/>
    <mergeCell ref="B19:B22"/>
    <mergeCell ref="C19:C22"/>
    <mergeCell ref="B55:B59"/>
    <mergeCell ref="C55:C59"/>
    <mergeCell ref="B60:B63"/>
    <mergeCell ref="C60:C63"/>
    <mergeCell ref="B64:B67"/>
    <mergeCell ref="C64:C67"/>
    <mergeCell ref="B68:B72"/>
    <mergeCell ref="C68:C72"/>
    <mergeCell ref="B73:B75"/>
    <mergeCell ref="C73:C75"/>
    <mergeCell ref="B76:B79"/>
    <mergeCell ref="C76:C79"/>
    <mergeCell ref="B80:B83"/>
    <mergeCell ref="C80:C83"/>
    <mergeCell ref="B84:B87"/>
    <mergeCell ref="C84:C87"/>
    <mergeCell ref="B88:B90"/>
    <mergeCell ref="C88:C90"/>
    <mergeCell ref="B101:B104"/>
    <mergeCell ref="C101:C104"/>
    <mergeCell ref="B91:B93"/>
    <mergeCell ref="C91:C93"/>
    <mergeCell ref="B94:B96"/>
    <mergeCell ref="C94:C96"/>
    <mergeCell ref="B97:B100"/>
    <mergeCell ref="C97:C100"/>
    <mergeCell ref="B51:B54"/>
    <mergeCell ref="C51:C54"/>
    <mergeCell ref="B23:B26"/>
    <mergeCell ref="C23:C26"/>
    <mergeCell ref="B27:B30"/>
    <mergeCell ref="C27:C30"/>
    <mergeCell ref="B40:B42"/>
    <mergeCell ref="C40:C42"/>
    <mergeCell ref="B43:B46"/>
    <mergeCell ref="C43:C46"/>
    <mergeCell ref="B47:B50"/>
    <mergeCell ref="C47:C50"/>
    <mergeCell ref="B31:B33"/>
    <mergeCell ref="C31:C33"/>
    <mergeCell ref="B34:B36"/>
    <mergeCell ref="C34:C36"/>
  </mergeCells>
  <pageMargins left="0.70866141732283472" right="0.70866141732283472" top="0.74803149606299213" bottom="0.74803149606299213" header="0.31496062992125984" footer="0.31496062992125984"/>
  <pageSetup paperSize="9" fitToWidth="6" fitToHeight="0" orientation="landscape" verticalDpi="0" r:id="rId1"/>
</worksheet>
</file>

<file path=xl/worksheets/sheet6.xml><?xml version="1.0" encoding="utf-8"?>
<worksheet xmlns="http://schemas.openxmlformats.org/spreadsheetml/2006/main" xmlns:r="http://schemas.openxmlformats.org/officeDocument/2006/relationships">
  <dimension ref="A1:BX38"/>
  <sheetViews>
    <sheetView showGridLines="0" view="pageBreakPreview" zoomScale="60" zoomScaleNormal="100" workbookViewId="0">
      <pane xSplit="6" ySplit="9" topLeftCell="G17" activePane="bottomRight" state="frozen"/>
      <selection pane="topRight" activeCell="G1" sqref="G1"/>
      <selection pane="bottomLeft" activeCell="A10" sqref="A10"/>
      <selection pane="bottomRight" activeCell="B6" sqref="B6:BW35"/>
    </sheetView>
  </sheetViews>
  <sheetFormatPr defaultRowHeight="11.25"/>
  <cols>
    <col min="1" max="1" width="3.33203125" customWidth="1"/>
    <col min="2" max="2" width="20.5" customWidth="1"/>
    <col min="3" max="3" width="46.83203125" customWidth="1"/>
    <col min="4" max="4" width="17.33203125" customWidth="1"/>
    <col min="5" max="5" width="19" customWidth="1"/>
    <col min="6" max="6" width="19.6640625" customWidth="1"/>
    <col min="7" max="7" width="13" customWidth="1"/>
    <col min="8" max="8" width="18.1640625" hidden="1" customWidth="1"/>
    <col min="9" max="9" width="15.83203125" hidden="1" customWidth="1"/>
    <col min="10" max="10" width="14.1640625" hidden="1" customWidth="1"/>
    <col min="11" max="11" width="14" hidden="1" customWidth="1"/>
    <col min="12" max="12" width="14.1640625" hidden="1" customWidth="1"/>
    <col min="13" max="13" width="14" hidden="1" customWidth="1"/>
    <col min="14" max="14" width="14.1640625" hidden="1" customWidth="1"/>
    <col min="15" max="15" width="14" hidden="1" customWidth="1"/>
    <col min="16" max="16" width="14.1640625" hidden="1" customWidth="1"/>
    <col min="17" max="17" width="14" hidden="1" customWidth="1"/>
    <col min="18" max="26" width="14.1640625" hidden="1" customWidth="1"/>
    <col min="27" max="27" width="14" hidden="1" customWidth="1"/>
    <col min="28" max="29" width="15" customWidth="1"/>
    <col min="30" max="31" width="15" hidden="1" customWidth="1"/>
    <col min="32" max="33" width="15" customWidth="1"/>
    <col min="34" max="35" width="15" hidden="1" customWidth="1"/>
    <col min="36" max="39" width="15" customWidth="1"/>
    <col min="40" max="41" width="15" hidden="1" customWidth="1"/>
    <col min="42" max="47" width="15" customWidth="1"/>
    <col min="48" max="57" width="15" hidden="1" customWidth="1"/>
    <col min="58" max="61" width="15" customWidth="1"/>
    <col min="62" max="68" width="14.1640625" hidden="1" customWidth="1"/>
    <col min="69" max="69" width="14" hidden="1" customWidth="1"/>
    <col min="70" max="70" width="14.1640625" hidden="1" customWidth="1"/>
    <col min="71" max="71" width="14" hidden="1" customWidth="1"/>
    <col min="72" max="72" width="14.1640625" hidden="1" customWidth="1"/>
    <col min="73" max="73" width="14" hidden="1" customWidth="1"/>
    <col min="74" max="74" width="14.1640625" hidden="1" customWidth="1"/>
    <col min="75" max="75" width="14" hidden="1" customWidth="1"/>
    <col min="76" max="76" width="9.33203125" customWidth="1"/>
  </cols>
  <sheetData>
    <row r="1" spans="1:76" ht="15.75">
      <c r="A1" s="1"/>
      <c r="B1" s="92" t="s">
        <v>0</v>
      </c>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1"/>
    </row>
    <row r="2" spans="1:76" ht="15.75">
      <c r="A2" s="1"/>
      <c r="B2" s="92" t="s">
        <v>1</v>
      </c>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1"/>
    </row>
    <row r="3" spans="1:76" ht="15.75">
      <c r="A3" s="1"/>
      <c r="B3" s="92" t="str">
        <f>CHAR(34)&amp;$C$10&amp;CHAR(34)</f>
        <v>"Развитие предпринимательства и торговли"</v>
      </c>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1"/>
    </row>
    <row r="4" spans="1:76" ht="15.75">
      <c r="A4" s="1"/>
      <c r="B4" s="92" t="s">
        <v>234</v>
      </c>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1"/>
    </row>
    <row r="5" spans="1:76" ht="15.75">
      <c r="A5" s="1"/>
      <c r="B5" s="2"/>
      <c r="C5" s="2"/>
      <c r="D5" s="1"/>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t="s">
        <v>140</v>
      </c>
      <c r="BJ5" s="2"/>
      <c r="BK5" s="2"/>
      <c r="BL5" s="2"/>
      <c r="BM5" s="2"/>
      <c r="BN5" s="2"/>
      <c r="BO5" s="2"/>
      <c r="BP5" s="2"/>
      <c r="BQ5" s="2"/>
      <c r="BR5" s="2"/>
      <c r="BS5" s="2"/>
      <c r="BT5" s="2"/>
      <c r="BU5" s="2"/>
      <c r="BV5" s="2"/>
      <c r="BW5" s="3" t="s">
        <v>2</v>
      </c>
      <c r="BX5" s="1"/>
    </row>
    <row r="6" spans="1:76" ht="51.75" customHeight="1">
      <c r="A6" s="1"/>
      <c r="B6" s="90" t="s">
        <v>3</v>
      </c>
      <c r="C6" s="90" t="s">
        <v>4</v>
      </c>
      <c r="D6" s="90" t="s">
        <v>5</v>
      </c>
      <c r="E6" s="90" t="s">
        <v>6</v>
      </c>
      <c r="F6" s="90" t="s">
        <v>235</v>
      </c>
      <c r="G6" s="96" t="s">
        <v>7</v>
      </c>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1"/>
    </row>
    <row r="7" spans="1:76" ht="52.5" customHeight="1">
      <c r="A7" s="1"/>
      <c r="B7" s="90"/>
      <c r="C7" s="90"/>
      <c r="D7" s="90"/>
      <c r="E7" s="90"/>
      <c r="F7" s="90"/>
      <c r="G7" s="90" t="s">
        <v>8</v>
      </c>
      <c r="H7" s="90" t="s">
        <v>9</v>
      </c>
      <c r="I7" s="90"/>
      <c r="J7" s="94" t="s">
        <v>10</v>
      </c>
      <c r="K7" s="94"/>
      <c r="L7" s="94" t="s">
        <v>11</v>
      </c>
      <c r="M7" s="94"/>
      <c r="N7" s="94" t="s">
        <v>12</v>
      </c>
      <c r="O7" s="94"/>
      <c r="P7" s="94" t="s">
        <v>13</v>
      </c>
      <c r="Q7" s="94"/>
      <c r="R7" s="94" t="s">
        <v>14</v>
      </c>
      <c r="S7" s="94"/>
      <c r="T7" s="94" t="s">
        <v>15</v>
      </c>
      <c r="U7" s="94"/>
      <c r="V7" s="94" t="s">
        <v>16</v>
      </c>
      <c r="W7" s="94"/>
      <c r="X7" s="94" t="s">
        <v>17</v>
      </c>
      <c r="Y7" s="94"/>
      <c r="Z7" s="94" t="s">
        <v>18</v>
      </c>
      <c r="AA7" s="94"/>
      <c r="AB7" s="94" t="s">
        <v>19</v>
      </c>
      <c r="AC7" s="94"/>
      <c r="AD7" s="94" t="s">
        <v>20</v>
      </c>
      <c r="AE7" s="94"/>
      <c r="AF7" s="94" t="s">
        <v>21</v>
      </c>
      <c r="AG7" s="94"/>
      <c r="AH7" s="94" t="s">
        <v>22</v>
      </c>
      <c r="AI7" s="94"/>
      <c r="AJ7" s="94" t="s">
        <v>23</v>
      </c>
      <c r="AK7" s="94"/>
      <c r="AL7" s="94" t="s">
        <v>24</v>
      </c>
      <c r="AM7" s="94"/>
      <c r="AN7" s="94" t="s">
        <v>25</v>
      </c>
      <c r="AO7" s="94"/>
      <c r="AP7" s="94" t="s">
        <v>26</v>
      </c>
      <c r="AQ7" s="94"/>
      <c r="AR7" s="94" t="s">
        <v>27</v>
      </c>
      <c r="AS7" s="94"/>
      <c r="AT7" s="94" t="s">
        <v>28</v>
      </c>
      <c r="AU7" s="94"/>
      <c r="AV7" s="94" t="s">
        <v>29</v>
      </c>
      <c r="AW7" s="94"/>
      <c r="AX7" s="94" t="s">
        <v>30</v>
      </c>
      <c r="AY7" s="94"/>
      <c r="AZ7" s="94" t="s">
        <v>31</v>
      </c>
      <c r="BA7" s="94"/>
      <c r="BB7" s="94" t="s">
        <v>32</v>
      </c>
      <c r="BC7" s="94"/>
      <c r="BD7" s="94" t="s">
        <v>33</v>
      </c>
      <c r="BE7" s="94"/>
      <c r="BF7" s="94" t="s">
        <v>34</v>
      </c>
      <c r="BG7" s="94"/>
      <c r="BH7" s="94" t="s">
        <v>35</v>
      </c>
      <c r="BI7" s="94"/>
      <c r="BJ7" s="94" t="s">
        <v>36</v>
      </c>
      <c r="BK7" s="94"/>
      <c r="BL7" s="94" t="s">
        <v>37</v>
      </c>
      <c r="BM7" s="94"/>
      <c r="BN7" s="94" t="s">
        <v>38</v>
      </c>
      <c r="BO7" s="94"/>
      <c r="BP7" s="94" t="s">
        <v>39</v>
      </c>
      <c r="BQ7" s="94"/>
      <c r="BR7" s="90" t="s">
        <v>40</v>
      </c>
      <c r="BS7" s="90"/>
      <c r="BT7" s="90" t="s">
        <v>41</v>
      </c>
      <c r="BU7" s="90"/>
      <c r="BV7" s="90" t="s">
        <v>42</v>
      </c>
      <c r="BW7" s="90"/>
      <c r="BX7" s="1"/>
    </row>
    <row r="8" spans="1:76" ht="103.5" customHeight="1">
      <c r="A8" s="1"/>
      <c r="B8" s="90"/>
      <c r="C8" s="90"/>
      <c r="D8" s="90"/>
      <c r="E8" s="90"/>
      <c r="F8" s="90"/>
      <c r="G8" s="90"/>
      <c r="H8" s="50" t="s">
        <v>43</v>
      </c>
      <c r="I8" s="50" t="s">
        <v>44</v>
      </c>
      <c r="J8" s="50" t="s">
        <v>43</v>
      </c>
      <c r="K8" s="50" t="s">
        <v>44</v>
      </c>
      <c r="L8" s="50" t="s">
        <v>43</v>
      </c>
      <c r="M8" s="50" t="s">
        <v>44</v>
      </c>
      <c r="N8" s="50" t="s">
        <v>43</v>
      </c>
      <c r="O8" s="50" t="s">
        <v>44</v>
      </c>
      <c r="P8" s="50" t="s">
        <v>43</v>
      </c>
      <c r="Q8" s="50" t="s">
        <v>44</v>
      </c>
      <c r="R8" s="50" t="s">
        <v>43</v>
      </c>
      <c r="S8" s="50" t="s">
        <v>44</v>
      </c>
      <c r="T8" s="50" t="s">
        <v>43</v>
      </c>
      <c r="U8" s="50" t="s">
        <v>44</v>
      </c>
      <c r="V8" s="50" t="s">
        <v>43</v>
      </c>
      <c r="W8" s="50" t="s">
        <v>44</v>
      </c>
      <c r="X8" s="50" t="s">
        <v>43</v>
      </c>
      <c r="Y8" s="50" t="s">
        <v>44</v>
      </c>
      <c r="Z8" s="50" t="s">
        <v>43</v>
      </c>
      <c r="AA8" s="50" t="s">
        <v>44</v>
      </c>
      <c r="AB8" s="50" t="s">
        <v>43</v>
      </c>
      <c r="AC8" s="50" t="s">
        <v>44</v>
      </c>
      <c r="AD8" s="50" t="s">
        <v>43</v>
      </c>
      <c r="AE8" s="50" t="s">
        <v>44</v>
      </c>
      <c r="AF8" s="50" t="s">
        <v>43</v>
      </c>
      <c r="AG8" s="50" t="s">
        <v>44</v>
      </c>
      <c r="AH8" s="50" t="s">
        <v>43</v>
      </c>
      <c r="AI8" s="50" t="s">
        <v>44</v>
      </c>
      <c r="AJ8" s="50" t="s">
        <v>43</v>
      </c>
      <c r="AK8" s="50" t="s">
        <v>44</v>
      </c>
      <c r="AL8" s="50" t="s">
        <v>43</v>
      </c>
      <c r="AM8" s="50" t="s">
        <v>44</v>
      </c>
      <c r="AN8" s="50" t="s">
        <v>43</v>
      </c>
      <c r="AO8" s="50" t="s">
        <v>44</v>
      </c>
      <c r="AP8" s="50" t="s">
        <v>43</v>
      </c>
      <c r="AQ8" s="50" t="s">
        <v>44</v>
      </c>
      <c r="AR8" s="50" t="s">
        <v>43</v>
      </c>
      <c r="AS8" s="50" t="s">
        <v>44</v>
      </c>
      <c r="AT8" s="50" t="s">
        <v>43</v>
      </c>
      <c r="AU8" s="50" t="s">
        <v>44</v>
      </c>
      <c r="AV8" s="50" t="s">
        <v>43</v>
      </c>
      <c r="AW8" s="50" t="s">
        <v>44</v>
      </c>
      <c r="AX8" s="50" t="s">
        <v>43</v>
      </c>
      <c r="AY8" s="50" t="s">
        <v>44</v>
      </c>
      <c r="AZ8" s="50" t="s">
        <v>43</v>
      </c>
      <c r="BA8" s="50" t="s">
        <v>44</v>
      </c>
      <c r="BB8" s="50" t="s">
        <v>43</v>
      </c>
      <c r="BC8" s="50" t="s">
        <v>44</v>
      </c>
      <c r="BD8" s="50" t="s">
        <v>43</v>
      </c>
      <c r="BE8" s="50" t="s">
        <v>44</v>
      </c>
      <c r="BF8" s="50" t="s">
        <v>43</v>
      </c>
      <c r="BG8" s="50" t="s">
        <v>44</v>
      </c>
      <c r="BH8" s="50" t="s">
        <v>43</v>
      </c>
      <c r="BI8" s="50" t="s">
        <v>44</v>
      </c>
      <c r="BJ8" s="50" t="s">
        <v>43</v>
      </c>
      <c r="BK8" s="50" t="s">
        <v>44</v>
      </c>
      <c r="BL8" s="50" t="s">
        <v>43</v>
      </c>
      <c r="BM8" s="50" t="s">
        <v>44</v>
      </c>
      <c r="BN8" s="50" t="s">
        <v>43</v>
      </c>
      <c r="BO8" s="50" t="s">
        <v>44</v>
      </c>
      <c r="BP8" s="50" t="s">
        <v>43</v>
      </c>
      <c r="BQ8" s="50" t="s">
        <v>44</v>
      </c>
      <c r="BR8" s="50" t="s">
        <v>43</v>
      </c>
      <c r="BS8" s="50" t="s">
        <v>44</v>
      </c>
      <c r="BT8" s="50" t="s">
        <v>43</v>
      </c>
      <c r="BU8" s="50" t="s">
        <v>44</v>
      </c>
      <c r="BV8" s="50" t="s">
        <v>43</v>
      </c>
      <c r="BW8" s="50" t="s">
        <v>44</v>
      </c>
      <c r="BX8" s="1"/>
    </row>
    <row r="9" spans="1:76" ht="18" customHeight="1">
      <c r="A9" s="1"/>
      <c r="B9" s="48" t="s">
        <v>45</v>
      </c>
      <c r="C9" s="48" t="s">
        <v>46</v>
      </c>
      <c r="D9" s="48" t="s">
        <v>47</v>
      </c>
      <c r="E9" s="48" t="s">
        <v>48</v>
      </c>
      <c r="F9" s="48" t="s">
        <v>49</v>
      </c>
      <c r="G9" s="48" t="s">
        <v>50</v>
      </c>
      <c r="H9" s="48" t="s">
        <v>51</v>
      </c>
      <c r="I9" s="48" t="s">
        <v>52</v>
      </c>
      <c r="J9" s="48" t="s">
        <v>53</v>
      </c>
      <c r="K9" s="48" t="s">
        <v>54</v>
      </c>
      <c r="L9" s="48" t="s">
        <v>55</v>
      </c>
      <c r="M9" s="48" t="s">
        <v>56</v>
      </c>
      <c r="N9" s="48" t="s">
        <v>57</v>
      </c>
      <c r="O9" s="48" t="s">
        <v>58</v>
      </c>
      <c r="P9" s="48" t="s">
        <v>59</v>
      </c>
      <c r="Q9" s="48" t="s">
        <v>60</v>
      </c>
      <c r="R9" s="48" t="s">
        <v>61</v>
      </c>
      <c r="S9" s="48" t="s">
        <v>62</v>
      </c>
      <c r="T9" s="48" t="s">
        <v>63</v>
      </c>
      <c r="U9" s="48" t="s">
        <v>64</v>
      </c>
      <c r="V9" s="48" t="s">
        <v>65</v>
      </c>
      <c r="W9" s="48" t="s">
        <v>66</v>
      </c>
      <c r="X9" s="48" t="s">
        <v>67</v>
      </c>
      <c r="Y9" s="48" t="s">
        <v>68</v>
      </c>
      <c r="Z9" s="48" t="s">
        <v>69</v>
      </c>
      <c r="AA9" s="48" t="s">
        <v>70</v>
      </c>
      <c r="AB9" s="48" t="s">
        <v>71</v>
      </c>
      <c r="AC9" s="48" t="s">
        <v>72</v>
      </c>
      <c r="AD9" s="48" t="s">
        <v>73</v>
      </c>
      <c r="AE9" s="48" t="s">
        <v>74</v>
      </c>
      <c r="AF9" s="48" t="s">
        <v>75</v>
      </c>
      <c r="AG9" s="48" t="s">
        <v>76</v>
      </c>
      <c r="AH9" s="48" t="s">
        <v>77</v>
      </c>
      <c r="AI9" s="48" t="s">
        <v>78</v>
      </c>
      <c r="AJ9" s="48" t="s">
        <v>79</v>
      </c>
      <c r="AK9" s="48" t="s">
        <v>80</v>
      </c>
      <c r="AL9" s="48" t="s">
        <v>81</v>
      </c>
      <c r="AM9" s="48" t="s">
        <v>82</v>
      </c>
      <c r="AN9" s="48" t="s">
        <v>83</v>
      </c>
      <c r="AO9" s="48" t="s">
        <v>84</v>
      </c>
      <c r="AP9" s="48" t="s">
        <v>85</v>
      </c>
      <c r="AQ9" s="48" t="s">
        <v>86</v>
      </c>
      <c r="AR9" s="48" t="s">
        <v>87</v>
      </c>
      <c r="AS9" s="48" t="s">
        <v>88</v>
      </c>
      <c r="AT9" s="48" t="s">
        <v>89</v>
      </c>
      <c r="AU9" s="48" t="s">
        <v>90</v>
      </c>
      <c r="AV9" s="48" t="s">
        <v>91</v>
      </c>
      <c r="AW9" s="48" t="s">
        <v>92</v>
      </c>
      <c r="AX9" s="48" t="s">
        <v>93</v>
      </c>
      <c r="AY9" s="48" t="s">
        <v>94</v>
      </c>
      <c r="AZ9" s="48" t="s">
        <v>95</v>
      </c>
      <c r="BA9" s="48" t="s">
        <v>96</v>
      </c>
      <c r="BB9" s="48" t="s">
        <v>97</v>
      </c>
      <c r="BC9" s="48" t="s">
        <v>98</v>
      </c>
      <c r="BD9" s="48" t="s">
        <v>99</v>
      </c>
      <c r="BE9" s="48" t="s">
        <v>100</v>
      </c>
      <c r="BF9" s="48" t="s">
        <v>101</v>
      </c>
      <c r="BG9" s="48" t="s">
        <v>102</v>
      </c>
      <c r="BH9" s="48" t="s">
        <v>103</v>
      </c>
      <c r="BI9" s="48" t="s">
        <v>104</v>
      </c>
      <c r="BJ9" s="48" t="s">
        <v>105</v>
      </c>
      <c r="BK9" s="48" t="s">
        <v>106</v>
      </c>
      <c r="BL9" s="48" t="s">
        <v>107</v>
      </c>
      <c r="BM9" s="48" t="s">
        <v>108</v>
      </c>
      <c r="BN9" s="48" t="s">
        <v>109</v>
      </c>
      <c r="BO9" s="48" t="s">
        <v>110</v>
      </c>
      <c r="BP9" s="48" t="s">
        <v>111</v>
      </c>
      <c r="BQ9" s="48" t="s">
        <v>112</v>
      </c>
      <c r="BR9" s="48" t="s">
        <v>113</v>
      </c>
      <c r="BS9" s="48" t="s">
        <v>114</v>
      </c>
      <c r="BT9" s="48" t="s">
        <v>115</v>
      </c>
      <c r="BU9" s="48" t="s">
        <v>116</v>
      </c>
      <c r="BV9" s="48" t="s">
        <v>117</v>
      </c>
      <c r="BW9" s="48" t="s">
        <v>118</v>
      </c>
      <c r="BX9" s="1"/>
    </row>
    <row r="10" spans="1:76" ht="15.75" customHeight="1">
      <c r="A10" s="1"/>
      <c r="B10" s="91" t="s">
        <v>119</v>
      </c>
      <c r="C10" s="91" t="s">
        <v>120</v>
      </c>
      <c r="D10" s="49" t="s">
        <v>121</v>
      </c>
      <c r="E10" s="16">
        <f>E11+E12</f>
        <v>17987.400000000001</v>
      </c>
      <c r="F10" s="16">
        <f t="shared" ref="F10:BI10" si="0">F11+F12</f>
        <v>13346.52</v>
      </c>
      <c r="G10" s="16"/>
      <c r="H10" s="16">
        <f t="shared" si="0"/>
        <v>0</v>
      </c>
      <c r="I10" s="16">
        <f t="shared" si="0"/>
        <v>0</v>
      </c>
      <c r="J10" s="16">
        <f t="shared" si="0"/>
        <v>0</v>
      </c>
      <c r="K10" s="16">
        <f t="shared" si="0"/>
        <v>0</v>
      </c>
      <c r="L10" s="16">
        <f t="shared" si="0"/>
        <v>0</v>
      </c>
      <c r="M10" s="16">
        <f t="shared" si="0"/>
        <v>0</v>
      </c>
      <c r="N10" s="16">
        <f t="shared" si="0"/>
        <v>0</v>
      </c>
      <c r="O10" s="16">
        <f t="shared" si="0"/>
        <v>0</v>
      </c>
      <c r="P10" s="16">
        <f t="shared" si="0"/>
        <v>0</v>
      </c>
      <c r="Q10" s="16">
        <f t="shared" si="0"/>
        <v>0</v>
      </c>
      <c r="R10" s="16">
        <f t="shared" si="0"/>
        <v>0</v>
      </c>
      <c r="S10" s="16">
        <f t="shared" si="0"/>
        <v>0</v>
      </c>
      <c r="T10" s="16">
        <f t="shared" si="0"/>
        <v>0</v>
      </c>
      <c r="U10" s="16">
        <f t="shared" si="0"/>
        <v>0</v>
      </c>
      <c r="V10" s="16">
        <f t="shared" si="0"/>
        <v>0</v>
      </c>
      <c r="W10" s="16">
        <f t="shared" si="0"/>
        <v>0</v>
      </c>
      <c r="X10" s="16">
        <f t="shared" si="0"/>
        <v>0</v>
      </c>
      <c r="Y10" s="16">
        <f t="shared" si="0"/>
        <v>0</v>
      </c>
      <c r="Z10" s="16">
        <f t="shared" si="0"/>
        <v>0</v>
      </c>
      <c r="AA10" s="16">
        <f t="shared" si="0"/>
        <v>0</v>
      </c>
      <c r="AB10" s="16">
        <f t="shared" si="0"/>
        <v>1883.6</v>
      </c>
      <c r="AC10" s="16">
        <f t="shared" si="0"/>
        <v>1771.86</v>
      </c>
      <c r="AD10" s="16">
        <f t="shared" si="0"/>
        <v>0</v>
      </c>
      <c r="AE10" s="16">
        <f t="shared" si="0"/>
        <v>0</v>
      </c>
      <c r="AF10" s="16">
        <f t="shared" si="0"/>
        <v>1664.4</v>
      </c>
      <c r="AG10" s="16">
        <f t="shared" si="0"/>
        <v>1664.4</v>
      </c>
      <c r="AH10" s="16">
        <f t="shared" si="0"/>
        <v>0</v>
      </c>
      <c r="AI10" s="16">
        <f t="shared" si="0"/>
        <v>0</v>
      </c>
      <c r="AJ10" s="16">
        <f t="shared" si="0"/>
        <v>1968</v>
      </c>
      <c r="AK10" s="16">
        <f t="shared" si="0"/>
        <v>1968</v>
      </c>
      <c r="AL10" s="16">
        <f t="shared" si="0"/>
        <v>401.9</v>
      </c>
      <c r="AM10" s="16">
        <f t="shared" si="0"/>
        <v>0</v>
      </c>
      <c r="AN10" s="16">
        <f t="shared" si="0"/>
        <v>0</v>
      </c>
      <c r="AO10" s="16">
        <f t="shared" si="0"/>
        <v>0</v>
      </c>
      <c r="AP10" s="16">
        <f t="shared" si="0"/>
        <v>1964</v>
      </c>
      <c r="AQ10" s="16">
        <f t="shared" si="0"/>
        <v>1964</v>
      </c>
      <c r="AR10" s="16">
        <f t="shared" si="0"/>
        <v>2165.6000000000004</v>
      </c>
      <c r="AS10" s="16">
        <f t="shared" si="0"/>
        <v>1499.39</v>
      </c>
      <c r="AT10" s="16">
        <f t="shared" si="0"/>
        <v>1970</v>
      </c>
      <c r="AU10" s="16">
        <f t="shared" si="0"/>
        <v>1782.67</v>
      </c>
      <c r="AV10" s="16">
        <f t="shared" si="0"/>
        <v>0</v>
      </c>
      <c r="AW10" s="16">
        <f t="shared" si="0"/>
        <v>0</v>
      </c>
      <c r="AX10" s="16">
        <f t="shared" si="0"/>
        <v>0</v>
      </c>
      <c r="AY10" s="16">
        <f t="shared" si="0"/>
        <v>0</v>
      </c>
      <c r="AZ10" s="16">
        <f t="shared" si="0"/>
        <v>0</v>
      </c>
      <c r="BA10" s="16">
        <f t="shared" si="0"/>
        <v>0</v>
      </c>
      <c r="BB10" s="16">
        <f t="shared" si="0"/>
        <v>0</v>
      </c>
      <c r="BC10" s="16">
        <f t="shared" si="0"/>
        <v>0</v>
      </c>
      <c r="BD10" s="16">
        <f t="shared" si="0"/>
        <v>0</v>
      </c>
      <c r="BE10" s="16">
        <f t="shared" si="0"/>
        <v>0</v>
      </c>
      <c r="BF10" s="16">
        <f t="shared" si="0"/>
        <v>3932</v>
      </c>
      <c r="BG10" s="16">
        <f t="shared" si="0"/>
        <v>1279.48</v>
      </c>
      <c r="BH10" s="16">
        <f t="shared" si="0"/>
        <v>2037.8999999999999</v>
      </c>
      <c r="BI10" s="16">
        <f t="shared" si="0"/>
        <v>1416.72</v>
      </c>
      <c r="BJ10" s="9"/>
      <c r="BK10" s="9"/>
      <c r="BL10" s="9"/>
      <c r="BM10" s="9"/>
      <c r="BN10" s="9"/>
      <c r="BO10" s="9"/>
      <c r="BP10" s="9"/>
      <c r="BQ10" s="9"/>
      <c r="BR10" s="9"/>
      <c r="BS10" s="9"/>
      <c r="BT10" s="9"/>
      <c r="BU10" s="9"/>
      <c r="BV10" s="9"/>
      <c r="BW10" s="9"/>
      <c r="BX10" s="1"/>
    </row>
    <row r="11" spans="1:76" ht="31.5">
      <c r="A11" s="1"/>
      <c r="B11" s="91"/>
      <c r="C11" s="91"/>
      <c r="D11" s="49" t="s">
        <v>122</v>
      </c>
      <c r="E11" s="16">
        <f>E14</f>
        <v>8366.6</v>
      </c>
      <c r="F11" s="16">
        <f t="shared" ref="F11:BI11" si="1">F14</f>
        <v>4111.68</v>
      </c>
      <c r="G11" s="16"/>
      <c r="H11" s="16">
        <f t="shared" si="1"/>
        <v>0</v>
      </c>
      <c r="I11" s="16">
        <f t="shared" si="1"/>
        <v>0</v>
      </c>
      <c r="J11" s="16">
        <f t="shared" si="1"/>
        <v>0</v>
      </c>
      <c r="K11" s="16">
        <f t="shared" si="1"/>
        <v>0</v>
      </c>
      <c r="L11" s="16">
        <f t="shared" si="1"/>
        <v>0</v>
      </c>
      <c r="M11" s="16">
        <f t="shared" si="1"/>
        <v>0</v>
      </c>
      <c r="N11" s="16">
        <f t="shared" si="1"/>
        <v>0</v>
      </c>
      <c r="O11" s="16">
        <f t="shared" si="1"/>
        <v>0</v>
      </c>
      <c r="P11" s="16">
        <f t="shared" si="1"/>
        <v>0</v>
      </c>
      <c r="Q11" s="16">
        <f t="shared" si="1"/>
        <v>0</v>
      </c>
      <c r="R11" s="16">
        <f t="shared" si="1"/>
        <v>0</v>
      </c>
      <c r="S11" s="16">
        <f t="shared" si="1"/>
        <v>0</v>
      </c>
      <c r="T11" s="16">
        <f t="shared" si="1"/>
        <v>0</v>
      </c>
      <c r="U11" s="16">
        <f t="shared" si="1"/>
        <v>0</v>
      </c>
      <c r="V11" s="16">
        <f t="shared" si="1"/>
        <v>0</v>
      </c>
      <c r="W11" s="16">
        <f t="shared" si="1"/>
        <v>0</v>
      </c>
      <c r="X11" s="16">
        <f t="shared" si="1"/>
        <v>0</v>
      </c>
      <c r="Y11" s="16">
        <f t="shared" si="1"/>
        <v>0</v>
      </c>
      <c r="Z11" s="16">
        <f t="shared" si="1"/>
        <v>0</v>
      </c>
      <c r="AA11" s="16">
        <f t="shared" si="1"/>
        <v>0</v>
      </c>
      <c r="AB11" s="16">
        <f t="shared" si="1"/>
        <v>0</v>
      </c>
      <c r="AC11" s="16">
        <f t="shared" si="1"/>
        <v>0</v>
      </c>
      <c r="AD11" s="16">
        <f t="shared" si="1"/>
        <v>0</v>
      </c>
      <c r="AE11" s="16">
        <f t="shared" si="1"/>
        <v>0</v>
      </c>
      <c r="AF11" s="16">
        <f t="shared" si="1"/>
        <v>0</v>
      </c>
      <c r="AG11" s="16">
        <f t="shared" si="1"/>
        <v>0</v>
      </c>
      <c r="AH11" s="16">
        <f t="shared" si="1"/>
        <v>0</v>
      </c>
      <c r="AI11" s="16">
        <f t="shared" si="1"/>
        <v>0</v>
      </c>
      <c r="AJ11" s="16">
        <f t="shared" si="1"/>
        <v>0</v>
      </c>
      <c r="AK11" s="16">
        <f t="shared" si="1"/>
        <v>0</v>
      </c>
      <c r="AL11" s="16">
        <f t="shared" si="1"/>
        <v>393.9</v>
      </c>
      <c r="AM11" s="16">
        <f t="shared" si="1"/>
        <v>0</v>
      </c>
      <c r="AN11" s="16">
        <f t="shared" si="1"/>
        <v>0</v>
      </c>
      <c r="AO11" s="16">
        <f t="shared" si="1"/>
        <v>0</v>
      </c>
      <c r="AP11" s="16">
        <f t="shared" si="1"/>
        <v>0</v>
      </c>
      <c r="AQ11" s="16">
        <f t="shared" si="1"/>
        <v>0</v>
      </c>
      <c r="AR11" s="16">
        <f t="shared" si="1"/>
        <v>2122.3000000000002</v>
      </c>
      <c r="AS11" s="16">
        <f t="shared" si="1"/>
        <v>1469.4</v>
      </c>
      <c r="AT11" s="16">
        <f t="shared" si="1"/>
        <v>0</v>
      </c>
      <c r="AU11" s="16">
        <f t="shared" si="1"/>
        <v>0</v>
      </c>
      <c r="AV11" s="16">
        <f t="shared" si="1"/>
        <v>0</v>
      </c>
      <c r="AW11" s="16">
        <f t="shared" si="1"/>
        <v>0</v>
      </c>
      <c r="AX11" s="16">
        <f t="shared" si="1"/>
        <v>0</v>
      </c>
      <c r="AY11" s="16">
        <f t="shared" si="1"/>
        <v>0</v>
      </c>
      <c r="AZ11" s="16">
        <f t="shared" si="1"/>
        <v>0</v>
      </c>
      <c r="BA11" s="16">
        <f t="shared" si="1"/>
        <v>0</v>
      </c>
      <c r="BB11" s="16">
        <f t="shared" si="1"/>
        <v>0</v>
      </c>
      <c r="BC11" s="16">
        <f t="shared" si="1"/>
        <v>0</v>
      </c>
      <c r="BD11" s="16">
        <f t="shared" si="1"/>
        <v>0</v>
      </c>
      <c r="BE11" s="16">
        <f t="shared" si="1"/>
        <v>0</v>
      </c>
      <c r="BF11" s="16">
        <f t="shared" si="1"/>
        <v>3853.3</v>
      </c>
      <c r="BG11" s="16">
        <f t="shared" si="1"/>
        <v>1253.8900000000001</v>
      </c>
      <c r="BH11" s="16">
        <f t="shared" si="1"/>
        <v>1997.1</v>
      </c>
      <c r="BI11" s="16">
        <f t="shared" si="1"/>
        <v>1388.39</v>
      </c>
      <c r="BJ11" s="9"/>
      <c r="BK11" s="9"/>
      <c r="BL11" s="9"/>
      <c r="BM11" s="9"/>
      <c r="BN11" s="9"/>
      <c r="BO11" s="9"/>
      <c r="BP11" s="9"/>
      <c r="BQ11" s="9"/>
      <c r="BR11" s="9"/>
      <c r="BS11" s="9"/>
      <c r="BT11" s="9"/>
      <c r="BU11" s="9"/>
      <c r="BV11" s="9"/>
      <c r="BW11" s="9"/>
      <c r="BX11" s="1"/>
    </row>
    <row r="12" spans="1:76" ht="31.5">
      <c r="A12" s="1"/>
      <c r="B12" s="91"/>
      <c r="C12" s="91"/>
      <c r="D12" s="49" t="s">
        <v>123</v>
      </c>
      <c r="E12" s="16">
        <f>E15+E29</f>
        <v>9620.7999999999993</v>
      </c>
      <c r="F12" s="16">
        <f t="shared" ref="F12:BI12" si="2">F15+F29</f>
        <v>9234.84</v>
      </c>
      <c r="G12" s="16"/>
      <c r="H12" s="16">
        <f t="shared" si="2"/>
        <v>0</v>
      </c>
      <c r="I12" s="16">
        <f t="shared" si="2"/>
        <v>0</v>
      </c>
      <c r="J12" s="16">
        <f t="shared" si="2"/>
        <v>0</v>
      </c>
      <c r="K12" s="16">
        <f t="shared" si="2"/>
        <v>0</v>
      </c>
      <c r="L12" s="16">
        <f t="shared" si="2"/>
        <v>0</v>
      </c>
      <c r="M12" s="16">
        <f t="shared" si="2"/>
        <v>0</v>
      </c>
      <c r="N12" s="16">
        <f t="shared" si="2"/>
        <v>0</v>
      </c>
      <c r="O12" s="16">
        <f t="shared" si="2"/>
        <v>0</v>
      </c>
      <c r="P12" s="16">
        <f t="shared" si="2"/>
        <v>0</v>
      </c>
      <c r="Q12" s="16">
        <f t="shared" si="2"/>
        <v>0</v>
      </c>
      <c r="R12" s="16">
        <f t="shared" si="2"/>
        <v>0</v>
      </c>
      <c r="S12" s="16">
        <f t="shared" si="2"/>
        <v>0</v>
      </c>
      <c r="T12" s="16">
        <f t="shared" si="2"/>
        <v>0</v>
      </c>
      <c r="U12" s="16">
        <f t="shared" si="2"/>
        <v>0</v>
      </c>
      <c r="V12" s="16">
        <f t="shared" si="2"/>
        <v>0</v>
      </c>
      <c r="W12" s="16">
        <f t="shared" si="2"/>
        <v>0</v>
      </c>
      <c r="X12" s="16">
        <f t="shared" si="2"/>
        <v>0</v>
      </c>
      <c r="Y12" s="16">
        <f t="shared" si="2"/>
        <v>0</v>
      </c>
      <c r="Z12" s="16">
        <f t="shared" si="2"/>
        <v>0</v>
      </c>
      <c r="AA12" s="16">
        <f t="shared" si="2"/>
        <v>0</v>
      </c>
      <c r="AB12" s="16">
        <f t="shared" si="2"/>
        <v>1883.6</v>
      </c>
      <c r="AC12" s="16">
        <f t="shared" si="2"/>
        <v>1771.86</v>
      </c>
      <c r="AD12" s="16">
        <f t="shared" si="2"/>
        <v>0</v>
      </c>
      <c r="AE12" s="16">
        <f t="shared" si="2"/>
        <v>0</v>
      </c>
      <c r="AF12" s="16">
        <f t="shared" si="2"/>
        <v>1664.4</v>
      </c>
      <c r="AG12" s="16">
        <f t="shared" si="2"/>
        <v>1664.4</v>
      </c>
      <c r="AH12" s="16">
        <f t="shared" si="2"/>
        <v>0</v>
      </c>
      <c r="AI12" s="16">
        <f t="shared" si="2"/>
        <v>0</v>
      </c>
      <c r="AJ12" s="16">
        <f t="shared" si="2"/>
        <v>1968</v>
      </c>
      <c r="AK12" s="16">
        <f t="shared" si="2"/>
        <v>1968</v>
      </c>
      <c r="AL12" s="16">
        <f t="shared" si="2"/>
        <v>8</v>
      </c>
      <c r="AM12" s="16">
        <f t="shared" si="2"/>
        <v>0</v>
      </c>
      <c r="AN12" s="16">
        <f t="shared" si="2"/>
        <v>0</v>
      </c>
      <c r="AO12" s="16">
        <f t="shared" si="2"/>
        <v>0</v>
      </c>
      <c r="AP12" s="16">
        <f t="shared" si="2"/>
        <v>1964</v>
      </c>
      <c r="AQ12" s="16">
        <f t="shared" si="2"/>
        <v>1964</v>
      </c>
      <c r="AR12" s="16">
        <f t="shared" si="2"/>
        <v>43.3</v>
      </c>
      <c r="AS12" s="16">
        <f t="shared" si="2"/>
        <v>29.99</v>
      </c>
      <c r="AT12" s="16">
        <f t="shared" si="2"/>
        <v>1970</v>
      </c>
      <c r="AU12" s="16">
        <f t="shared" si="2"/>
        <v>1782.67</v>
      </c>
      <c r="AV12" s="16">
        <f t="shared" si="2"/>
        <v>0</v>
      </c>
      <c r="AW12" s="16">
        <f t="shared" si="2"/>
        <v>0</v>
      </c>
      <c r="AX12" s="16">
        <f t="shared" si="2"/>
        <v>0</v>
      </c>
      <c r="AY12" s="16">
        <f t="shared" si="2"/>
        <v>0</v>
      </c>
      <c r="AZ12" s="16">
        <f t="shared" si="2"/>
        <v>0</v>
      </c>
      <c r="BA12" s="16">
        <f t="shared" si="2"/>
        <v>0</v>
      </c>
      <c r="BB12" s="16">
        <f t="shared" si="2"/>
        <v>0</v>
      </c>
      <c r="BC12" s="16">
        <f t="shared" si="2"/>
        <v>0</v>
      </c>
      <c r="BD12" s="16">
        <f t="shared" si="2"/>
        <v>0</v>
      </c>
      <c r="BE12" s="16">
        <f t="shared" si="2"/>
        <v>0</v>
      </c>
      <c r="BF12" s="16">
        <f t="shared" si="2"/>
        <v>78.7</v>
      </c>
      <c r="BG12" s="16">
        <f t="shared" si="2"/>
        <v>25.59</v>
      </c>
      <c r="BH12" s="16">
        <f t="shared" si="2"/>
        <v>40.799999999999997</v>
      </c>
      <c r="BI12" s="16">
        <f t="shared" si="2"/>
        <v>28.33</v>
      </c>
      <c r="BJ12" s="9"/>
      <c r="BK12" s="9"/>
      <c r="BL12" s="9"/>
      <c r="BM12" s="9"/>
      <c r="BN12" s="9"/>
      <c r="BO12" s="9"/>
      <c r="BP12" s="9"/>
      <c r="BQ12" s="9"/>
      <c r="BR12" s="9"/>
      <c r="BS12" s="9"/>
      <c r="BT12" s="9"/>
      <c r="BU12" s="9"/>
      <c r="BV12" s="9"/>
      <c r="BW12" s="9"/>
      <c r="BX12" s="1"/>
    </row>
    <row r="13" spans="1:76" ht="15.75">
      <c r="A13" s="1"/>
      <c r="B13" s="91" t="s">
        <v>124</v>
      </c>
      <c r="C13" s="91" t="s">
        <v>125</v>
      </c>
      <c r="D13" s="49" t="s">
        <v>121</v>
      </c>
      <c r="E13" s="16">
        <f>AB13+AF13+AJ13+AL13+AP13+AR13+AT13+BF13+BH13</f>
        <v>8537.4</v>
      </c>
      <c r="F13" s="16">
        <f>AC13+AG13+AK13+AM13+AQ13+AS13+AU13+BG13+BI13</f>
        <v>4195.59</v>
      </c>
      <c r="G13" s="17"/>
      <c r="H13" s="17"/>
      <c r="I13" s="17"/>
      <c r="J13" s="17"/>
      <c r="K13" s="17"/>
      <c r="L13" s="17"/>
      <c r="M13" s="17"/>
      <c r="N13" s="17"/>
      <c r="O13" s="17"/>
      <c r="P13" s="17"/>
      <c r="Q13" s="17"/>
      <c r="R13" s="17"/>
      <c r="S13" s="17"/>
      <c r="T13" s="17"/>
      <c r="U13" s="17"/>
      <c r="V13" s="17"/>
      <c r="W13" s="17"/>
      <c r="X13" s="17"/>
      <c r="Y13" s="17"/>
      <c r="Z13" s="17"/>
      <c r="AA13" s="17"/>
      <c r="AB13" s="16"/>
      <c r="AC13" s="16"/>
      <c r="AD13" s="17"/>
      <c r="AE13" s="17"/>
      <c r="AF13" s="16"/>
      <c r="AG13" s="16"/>
      <c r="AH13" s="17"/>
      <c r="AI13" s="17"/>
      <c r="AJ13" s="16"/>
      <c r="AK13" s="16"/>
      <c r="AL13" s="16">
        <f t="shared" ref="AL13:AM14" si="3">AL16</f>
        <v>401.9</v>
      </c>
      <c r="AM13" s="16">
        <f t="shared" si="3"/>
        <v>0</v>
      </c>
      <c r="AN13" s="17"/>
      <c r="AO13" s="17"/>
      <c r="AP13" s="16"/>
      <c r="AQ13" s="16"/>
      <c r="AR13" s="16">
        <f t="shared" ref="AR13:AS13" si="4">AR16</f>
        <v>2165.6000000000004</v>
      </c>
      <c r="AS13" s="16">
        <f t="shared" si="4"/>
        <v>1499.39</v>
      </c>
      <c r="AT13" s="16"/>
      <c r="AU13" s="16"/>
      <c r="AV13" s="17"/>
      <c r="AW13" s="17"/>
      <c r="AX13" s="17"/>
      <c r="AY13" s="17"/>
      <c r="AZ13" s="17"/>
      <c r="BA13" s="17"/>
      <c r="BB13" s="17"/>
      <c r="BC13" s="17"/>
      <c r="BD13" s="17"/>
      <c r="BE13" s="17"/>
      <c r="BF13" s="16">
        <f t="shared" ref="BF13:BI13" si="5">BF16</f>
        <v>3932</v>
      </c>
      <c r="BG13" s="16">
        <f t="shared" si="5"/>
        <v>1279.48</v>
      </c>
      <c r="BH13" s="16">
        <f t="shared" si="5"/>
        <v>2037.8999999999999</v>
      </c>
      <c r="BI13" s="16">
        <f t="shared" si="5"/>
        <v>1416.72</v>
      </c>
      <c r="BJ13" s="9"/>
      <c r="BK13" s="9"/>
      <c r="BL13" s="9"/>
      <c r="BM13" s="9"/>
      <c r="BN13" s="9"/>
      <c r="BO13" s="9"/>
      <c r="BP13" s="9"/>
      <c r="BQ13" s="9"/>
      <c r="BR13" s="9"/>
      <c r="BS13" s="9"/>
      <c r="BT13" s="9"/>
      <c r="BU13" s="9"/>
      <c r="BV13" s="9"/>
      <c r="BW13" s="9"/>
      <c r="BX13" s="1"/>
    </row>
    <row r="14" spans="1:76" ht="31.5">
      <c r="A14" s="1"/>
      <c r="B14" s="91"/>
      <c r="C14" s="91"/>
      <c r="D14" s="49" t="s">
        <v>122</v>
      </c>
      <c r="E14" s="16">
        <f t="shared" ref="E14:E35" si="6">AB14+AF14+AJ14+AL14+AP14+AR14+AT14+BF14+BH14</f>
        <v>8366.6</v>
      </c>
      <c r="F14" s="16">
        <f t="shared" ref="F14:F35" si="7">AC14+AG14+AK14+AM14+AQ14+AS14+AU14+BG14+BI14</f>
        <v>4111.68</v>
      </c>
      <c r="G14" s="17"/>
      <c r="H14" s="17"/>
      <c r="I14" s="17"/>
      <c r="J14" s="17"/>
      <c r="K14" s="17"/>
      <c r="L14" s="17"/>
      <c r="M14" s="17"/>
      <c r="N14" s="17"/>
      <c r="O14" s="17"/>
      <c r="P14" s="17"/>
      <c r="Q14" s="17"/>
      <c r="R14" s="17"/>
      <c r="S14" s="17"/>
      <c r="T14" s="17"/>
      <c r="U14" s="17"/>
      <c r="V14" s="17"/>
      <c r="W14" s="17"/>
      <c r="X14" s="17"/>
      <c r="Y14" s="17"/>
      <c r="Z14" s="17"/>
      <c r="AA14" s="17"/>
      <c r="AB14" s="16"/>
      <c r="AC14" s="16"/>
      <c r="AD14" s="17"/>
      <c r="AE14" s="17"/>
      <c r="AF14" s="16"/>
      <c r="AG14" s="16"/>
      <c r="AH14" s="17"/>
      <c r="AI14" s="17"/>
      <c r="AJ14" s="16"/>
      <c r="AK14" s="16"/>
      <c r="AL14" s="16">
        <f t="shared" si="3"/>
        <v>393.9</v>
      </c>
      <c r="AM14" s="16">
        <f t="shared" si="3"/>
        <v>0</v>
      </c>
      <c r="AN14" s="17"/>
      <c r="AO14" s="17"/>
      <c r="AP14" s="16"/>
      <c r="AQ14" s="16"/>
      <c r="AR14" s="16">
        <f t="shared" ref="AR14:AS14" si="8">AR17</f>
        <v>2122.3000000000002</v>
      </c>
      <c r="AS14" s="16">
        <f t="shared" si="8"/>
        <v>1469.4</v>
      </c>
      <c r="AT14" s="16"/>
      <c r="AU14" s="16"/>
      <c r="AV14" s="17"/>
      <c r="AW14" s="17"/>
      <c r="AX14" s="17"/>
      <c r="AY14" s="17"/>
      <c r="AZ14" s="17"/>
      <c r="BA14" s="17"/>
      <c r="BB14" s="17"/>
      <c r="BC14" s="17"/>
      <c r="BD14" s="17"/>
      <c r="BE14" s="17"/>
      <c r="BF14" s="16">
        <f t="shared" ref="BF14:BI14" si="9">BF17</f>
        <v>3853.3</v>
      </c>
      <c r="BG14" s="16">
        <f t="shared" si="9"/>
        <v>1253.8900000000001</v>
      </c>
      <c r="BH14" s="16">
        <f t="shared" si="9"/>
        <v>1997.1</v>
      </c>
      <c r="BI14" s="16">
        <f t="shared" si="9"/>
        <v>1388.39</v>
      </c>
      <c r="BJ14" s="9"/>
      <c r="BK14" s="9"/>
      <c r="BL14" s="9"/>
      <c r="BM14" s="9"/>
      <c r="BN14" s="9"/>
      <c r="BO14" s="9"/>
      <c r="BP14" s="9"/>
      <c r="BQ14" s="9"/>
      <c r="BR14" s="9"/>
      <c r="BS14" s="9"/>
      <c r="BT14" s="9"/>
      <c r="BU14" s="9"/>
      <c r="BV14" s="9"/>
      <c r="BW14" s="9"/>
      <c r="BX14" s="1"/>
    </row>
    <row r="15" spans="1:76" ht="31.5">
      <c r="A15" s="1"/>
      <c r="B15" s="91"/>
      <c r="C15" s="91"/>
      <c r="D15" s="49" t="s">
        <v>123</v>
      </c>
      <c r="E15" s="16">
        <f t="shared" si="6"/>
        <v>170.8</v>
      </c>
      <c r="F15" s="16">
        <f t="shared" si="7"/>
        <v>83.91</v>
      </c>
      <c r="G15" s="17"/>
      <c r="H15" s="17"/>
      <c r="I15" s="17"/>
      <c r="J15" s="17"/>
      <c r="K15" s="17"/>
      <c r="L15" s="17"/>
      <c r="M15" s="17"/>
      <c r="N15" s="17"/>
      <c r="O15" s="17"/>
      <c r="P15" s="17"/>
      <c r="Q15" s="17"/>
      <c r="R15" s="17"/>
      <c r="S15" s="17"/>
      <c r="T15" s="17"/>
      <c r="U15" s="17"/>
      <c r="V15" s="17"/>
      <c r="W15" s="17"/>
      <c r="X15" s="17"/>
      <c r="Y15" s="17"/>
      <c r="Z15" s="17"/>
      <c r="AA15" s="17"/>
      <c r="AB15" s="16"/>
      <c r="AC15" s="16"/>
      <c r="AD15" s="17"/>
      <c r="AE15" s="17"/>
      <c r="AF15" s="16"/>
      <c r="AG15" s="16"/>
      <c r="AH15" s="17"/>
      <c r="AI15" s="17"/>
      <c r="AJ15" s="16"/>
      <c r="AK15" s="16"/>
      <c r="AL15" s="16">
        <f>AL18</f>
        <v>8</v>
      </c>
      <c r="AM15" s="16">
        <f>AM18</f>
        <v>0</v>
      </c>
      <c r="AN15" s="17"/>
      <c r="AO15" s="17"/>
      <c r="AP15" s="16"/>
      <c r="AQ15" s="16"/>
      <c r="AR15" s="16">
        <f>AR18</f>
        <v>43.3</v>
      </c>
      <c r="AS15" s="16">
        <f>AS18</f>
        <v>29.99</v>
      </c>
      <c r="AT15" s="16"/>
      <c r="AU15" s="16"/>
      <c r="AV15" s="17"/>
      <c r="AW15" s="17"/>
      <c r="AX15" s="17"/>
      <c r="AY15" s="17"/>
      <c r="AZ15" s="17"/>
      <c r="BA15" s="17"/>
      <c r="BB15" s="17"/>
      <c r="BC15" s="17"/>
      <c r="BD15" s="17"/>
      <c r="BE15" s="17"/>
      <c r="BF15" s="16">
        <f>BF18</f>
        <v>78.7</v>
      </c>
      <c r="BG15" s="16">
        <f>BG18</f>
        <v>25.59</v>
      </c>
      <c r="BH15" s="16">
        <f>BH18</f>
        <v>40.799999999999997</v>
      </c>
      <c r="BI15" s="16">
        <f>BI18</f>
        <v>28.33</v>
      </c>
      <c r="BJ15" s="9"/>
      <c r="BK15" s="9"/>
      <c r="BL15" s="9"/>
      <c r="BM15" s="9"/>
      <c r="BN15" s="9"/>
      <c r="BO15" s="9"/>
      <c r="BP15" s="9"/>
      <c r="BQ15" s="9"/>
      <c r="BR15" s="9"/>
      <c r="BS15" s="9"/>
      <c r="BT15" s="9"/>
      <c r="BU15" s="9"/>
      <c r="BV15" s="9"/>
      <c r="BW15" s="9"/>
      <c r="BX15" s="1"/>
    </row>
    <row r="16" spans="1:76" ht="15.75">
      <c r="A16" s="1"/>
      <c r="B16" s="91" t="s">
        <v>126</v>
      </c>
      <c r="C16" s="91" t="s">
        <v>127</v>
      </c>
      <c r="D16" s="49" t="s">
        <v>121</v>
      </c>
      <c r="E16" s="16">
        <f t="shared" si="6"/>
        <v>8537.4</v>
      </c>
      <c r="F16" s="16">
        <f t="shared" si="7"/>
        <v>4195.59</v>
      </c>
      <c r="G16" s="17"/>
      <c r="H16" s="17"/>
      <c r="I16" s="17"/>
      <c r="J16" s="17"/>
      <c r="K16" s="17"/>
      <c r="L16" s="17"/>
      <c r="M16" s="17"/>
      <c r="N16" s="17"/>
      <c r="O16" s="17"/>
      <c r="P16" s="17"/>
      <c r="Q16" s="17"/>
      <c r="R16" s="17"/>
      <c r="S16" s="17"/>
      <c r="T16" s="17"/>
      <c r="U16" s="17"/>
      <c r="V16" s="17"/>
      <c r="W16" s="17"/>
      <c r="X16" s="17"/>
      <c r="Y16" s="17"/>
      <c r="Z16" s="17"/>
      <c r="AA16" s="17"/>
      <c r="AB16" s="16"/>
      <c r="AC16" s="16"/>
      <c r="AD16" s="17"/>
      <c r="AE16" s="17"/>
      <c r="AF16" s="16"/>
      <c r="AG16" s="16"/>
      <c r="AH16" s="17"/>
      <c r="AI16" s="17"/>
      <c r="AJ16" s="16"/>
      <c r="AK16" s="16"/>
      <c r="AL16" s="16">
        <f t="shared" ref="AL16:AM17" si="10">AL19</f>
        <v>401.9</v>
      </c>
      <c r="AM16" s="16">
        <f t="shared" si="10"/>
        <v>0</v>
      </c>
      <c r="AN16" s="17"/>
      <c r="AO16" s="17"/>
      <c r="AP16" s="16"/>
      <c r="AQ16" s="16"/>
      <c r="AR16" s="16">
        <f t="shared" ref="AR16:AS16" si="11">AR19</f>
        <v>2165.6000000000004</v>
      </c>
      <c r="AS16" s="16">
        <f t="shared" si="11"/>
        <v>1499.39</v>
      </c>
      <c r="AT16" s="16"/>
      <c r="AU16" s="16"/>
      <c r="AV16" s="17"/>
      <c r="AW16" s="17"/>
      <c r="AX16" s="17"/>
      <c r="AY16" s="17"/>
      <c r="AZ16" s="17"/>
      <c r="BA16" s="17"/>
      <c r="BB16" s="17"/>
      <c r="BC16" s="17"/>
      <c r="BD16" s="17"/>
      <c r="BE16" s="17"/>
      <c r="BF16" s="16">
        <f t="shared" ref="BF16:BI16" si="12">BF19</f>
        <v>3932</v>
      </c>
      <c r="BG16" s="16">
        <f t="shared" si="12"/>
        <v>1279.48</v>
      </c>
      <c r="BH16" s="16">
        <f t="shared" si="12"/>
        <v>2037.8999999999999</v>
      </c>
      <c r="BI16" s="16">
        <f t="shared" si="12"/>
        <v>1416.72</v>
      </c>
      <c r="BJ16" s="9"/>
      <c r="BK16" s="9"/>
      <c r="BL16" s="9"/>
      <c r="BM16" s="9"/>
      <c r="BN16" s="9"/>
      <c r="BO16" s="9"/>
      <c r="BP16" s="9"/>
      <c r="BQ16" s="9"/>
      <c r="BR16" s="9"/>
      <c r="BS16" s="9"/>
      <c r="BT16" s="9"/>
      <c r="BU16" s="9"/>
      <c r="BV16" s="9"/>
      <c r="BW16" s="9"/>
      <c r="BX16" s="1"/>
    </row>
    <row r="17" spans="1:76" ht="31.5">
      <c r="A17" s="1"/>
      <c r="B17" s="91"/>
      <c r="C17" s="91"/>
      <c r="D17" s="49" t="s">
        <v>122</v>
      </c>
      <c r="E17" s="16">
        <f t="shared" si="6"/>
        <v>8366.6</v>
      </c>
      <c r="F17" s="16">
        <f t="shared" si="7"/>
        <v>4111.68</v>
      </c>
      <c r="G17" s="17"/>
      <c r="H17" s="17"/>
      <c r="I17" s="17"/>
      <c r="J17" s="17"/>
      <c r="K17" s="17"/>
      <c r="L17" s="17"/>
      <c r="M17" s="17"/>
      <c r="N17" s="17"/>
      <c r="O17" s="17"/>
      <c r="P17" s="17"/>
      <c r="Q17" s="17"/>
      <c r="R17" s="17"/>
      <c r="S17" s="17"/>
      <c r="T17" s="17"/>
      <c r="U17" s="17"/>
      <c r="V17" s="17"/>
      <c r="W17" s="17"/>
      <c r="X17" s="17"/>
      <c r="Y17" s="17"/>
      <c r="Z17" s="17"/>
      <c r="AA17" s="17"/>
      <c r="AB17" s="16"/>
      <c r="AC17" s="16"/>
      <c r="AD17" s="17"/>
      <c r="AE17" s="17"/>
      <c r="AF17" s="16"/>
      <c r="AG17" s="16"/>
      <c r="AH17" s="17"/>
      <c r="AI17" s="17"/>
      <c r="AJ17" s="16"/>
      <c r="AK17" s="16"/>
      <c r="AL17" s="16">
        <f t="shared" si="10"/>
        <v>393.9</v>
      </c>
      <c r="AM17" s="16">
        <f t="shared" si="10"/>
        <v>0</v>
      </c>
      <c r="AN17" s="17"/>
      <c r="AO17" s="17"/>
      <c r="AP17" s="16"/>
      <c r="AQ17" s="16"/>
      <c r="AR17" s="16">
        <f t="shared" ref="AR17:AS17" si="13">AR20</f>
        <v>2122.3000000000002</v>
      </c>
      <c r="AS17" s="16">
        <f t="shared" si="13"/>
        <v>1469.4</v>
      </c>
      <c r="AT17" s="16"/>
      <c r="AU17" s="16"/>
      <c r="AV17" s="17"/>
      <c r="AW17" s="17"/>
      <c r="AX17" s="17"/>
      <c r="AY17" s="17"/>
      <c r="AZ17" s="17"/>
      <c r="BA17" s="17"/>
      <c r="BB17" s="17"/>
      <c r="BC17" s="17"/>
      <c r="BD17" s="17"/>
      <c r="BE17" s="17"/>
      <c r="BF17" s="16">
        <f t="shared" ref="BF17:BI17" si="14">BF20</f>
        <v>3853.3</v>
      </c>
      <c r="BG17" s="16">
        <f t="shared" si="14"/>
        <v>1253.8900000000001</v>
      </c>
      <c r="BH17" s="16">
        <f t="shared" si="14"/>
        <v>1997.1</v>
      </c>
      <c r="BI17" s="16">
        <f t="shared" si="14"/>
        <v>1388.39</v>
      </c>
      <c r="BJ17" s="9"/>
      <c r="BK17" s="9"/>
      <c r="BL17" s="9"/>
      <c r="BM17" s="9"/>
      <c r="BN17" s="9"/>
      <c r="BO17" s="9"/>
      <c r="BP17" s="9"/>
      <c r="BQ17" s="9"/>
      <c r="BR17" s="9"/>
      <c r="BS17" s="9"/>
      <c r="BT17" s="9"/>
      <c r="BU17" s="9"/>
      <c r="BV17" s="9"/>
      <c r="BW17" s="9"/>
      <c r="BX17" s="1"/>
    </row>
    <row r="18" spans="1:76" ht="31.5">
      <c r="A18" s="1"/>
      <c r="B18" s="91"/>
      <c r="C18" s="91"/>
      <c r="D18" s="49" t="s">
        <v>123</v>
      </c>
      <c r="E18" s="16">
        <f t="shared" si="6"/>
        <v>170.8</v>
      </c>
      <c r="F18" s="16">
        <f t="shared" si="7"/>
        <v>83.91</v>
      </c>
      <c r="G18" s="17"/>
      <c r="H18" s="17"/>
      <c r="I18" s="17"/>
      <c r="J18" s="17"/>
      <c r="K18" s="17"/>
      <c r="L18" s="17"/>
      <c r="M18" s="17"/>
      <c r="N18" s="17"/>
      <c r="O18" s="17"/>
      <c r="P18" s="17"/>
      <c r="Q18" s="17"/>
      <c r="R18" s="17"/>
      <c r="S18" s="17"/>
      <c r="T18" s="17"/>
      <c r="U18" s="17"/>
      <c r="V18" s="17"/>
      <c r="W18" s="17"/>
      <c r="X18" s="17"/>
      <c r="Y18" s="17"/>
      <c r="Z18" s="17"/>
      <c r="AA18" s="17"/>
      <c r="AB18" s="16"/>
      <c r="AC18" s="16"/>
      <c r="AD18" s="17"/>
      <c r="AE18" s="17"/>
      <c r="AF18" s="16"/>
      <c r="AG18" s="16"/>
      <c r="AH18" s="17"/>
      <c r="AI18" s="17"/>
      <c r="AJ18" s="16"/>
      <c r="AK18" s="16"/>
      <c r="AL18" s="16">
        <f>AL21</f>
        <v>8</v>
      </c>
      <c r="AM18" s="16">
        <f>AM21</f>
        <v>0</v>
      </c>
      <c r="AN18" s="17"/>
      <c r="AO18" s="17"/>
      <c r="AP18" s="16"/>
      <c r="AQ18" s="16"/>
      <c r="AR18" s="16">
        <f>AR21</f>
        <v>43.3</v>
      </c>
      <c r="AS18" s="16">
        <f>AS21</f>
        <v>29.99</v>
      </c>
      <c r="AT18" s="16"/>
      <c r="AU18" s="16"/>
      <c r="AV18" s="17"/>
      <c r="AW18" s="17"/>
      <c r="AX18" s="17"/>
      <c r="AY18" s="17"/>
      <c r="AZ18" s="17"/>
      <c r="BA18" s="17"/>
      <c r="BB18" s="17"/>
      <c r="BC18" s="17"/>
      <c r="BD18" s="17"/>
      <c r="BE18" s="17"/>
      <c r="BF18" s="16">
        <f>BF21</f>
        <v>78.7</v>
      </c>
      <c r="BG18" s="16">
        <f>BG21</f>
        <v>25.59</v>
      </c>
      <c r="BH18" s="16">
        <f>BH21</f>
        <v>40.799999999999997</v>
      </c>
      <c r="BI18" s="16">
        <f>BI21</f>
        <v>28.33</v>
      </c>
      <c r="BJ18" s="9"/>
      <c r="BK18" s="9"/>
      <c r="BL18" s="9"/>
      <c r="BM18" s="9"/>
      <c r="BN18" s="9"/>
      <c r="BO18" s="9"/>
      <c r="BP18" s="9"/>
      <c r="BQ18" s="9"/>
      <c r="BR18" s="9"/>
      <c r="BS18" s="9"/>
      <c r="BT18" s="9"/>
      <c r="BU18" s="9"/>
      <c r="BV18" s="9"/>
      <c r="BW18" s="9"/>
      <c r="BX18" s="1"/>
    </row>
    <row r="19" spans="1:76" ht="15.75">
      <c r="A19" s="1"/>
      <c r="B19" s="91" t="s">
        <v>128</v>
      </c>
      <c r="C19" s="91" t="s">
        <v>129</v>
      </c>
      <c r="D19" s="49" t="s">
        <v>121</v>
      </c>
      <c r="E19" s="16">
        <f t="shared" si="6"/>
        <v>8537.4</v>
      </c>
      <c r="F19" s="16">
        <f t="shared" si="7"/>
        <v>4195.59</v>
      </c>
      <c r="G19" s="17"/>
      <c r="H19" s="17"/>
      <c r="I19" s="17"/>
      <c r="J19" s="17"/>
      <c r="K19" s="17"/>
      <c r="L19" s="17"/>
      <c r="M19" s="17"/>
      <c r="N19" s="17"/>
      <c r="O19" s="17"/>
      <c r="P19" s="17"/>
      <c r="Q19" s="17"/>
      <c r="R19" s="17"/>
      <c r="S19" s="17"/>
      <c r="T19" s="17"/>
      <c r="U19" s="17"/>
      <c r="V19" s="17"/>
      <c r="W19" s="17"/>
      <c r="X19" s="17"/>
      <c r="Y19" s="17"/>
      <c r="Z19" s="17"/>
      <c r="AA19" s="17"/>
      <c r="AB19" s="16"/>
      <c r="AC19" s="16"/>
      <c r="AD19" s="17"/>
      <c r="AE19" s="17"/>
      <c r="AF19" s="16"/>
      <c r="AG19" s="16"/>
      <c r="AH19" s="17"/>
      <c r="AI19" s="17"/>
      <c r="AJ19" s="16"/>
      <c r="AK19" s="16"/>
      <c r="AL19" s="16">
        <f t="shared" ref="AL19:AM20" si="15">AL22</f>
        <v>401.9</v>
      </c>
      <c r="AM19" s="16">
        <f t="shared" si="15"/>
        <v>0</v>
      </c>
      <c r="AN19" s="17"/>
      <c r="AO19" s="17"/>
      <c r="AP19" s="16"/>
      <c r="AQ19" s="16"/>
      <c r="AR19" s="16">
        <f t="shared" ref="AR19:AS19" si="16">AR22</f>
        <v>2165.6000000000004</v>
      </c>
      <c r="AS19" s="16">
        <f t="shared" si="16"/>
        <v>1499.39</v>
      </c>
      <c r="AT19" s="16"/>
      <c r="AU19" s="16"/>
      <c r="AV19" s="17"/>
      <c r="AW19" s="17"/>
      <c r="AX19" s="17"/>
      <c r="AY19" s="17"/>
      <c r="AZ19" s="17"/>
      <c r="BA19" s="17"/>
      <c r="BB19" s="17"/>
      <c r="BC19" s="17"/>
      <c r="BD19" s="17"/>
      <c r="BE19" s="17"/>
      <c r="BF19" s="16">
        <f t="shared" ref="BF19:BI19" si="17">BF22</f>
        <v>3932</v>
      </c>
      <c r="BG19" s="16">
        <f t="shared" si="17"/>
        <v>1279.48</v>
      </c>
      <c r="BH19" s="16">
        <f t="shared" si="17"/>
        <v>2037.8999999999999</v>
      </c>
      <c r="BI19" s="16">
        <f t="shared" si="17"/>
        <v>1416.72</v>
      </c>
      <c r="BJ19" s="9"/>
      <c r="BK19" s="9"/>
      <c r="BL19" s="9"/>
      <c r="BM19" s="9"/>
      <c r="BN19" s="9"/>
      <c r="BO19" s="9"/>
      <c r="BP19" s="9"/>
      <c r="BQ19" s="9"/>
      <c r="BR19" s="9"/>
      <c r="BS19" s="9"/>
      <c r="BT19" s="9"/>
      <c r="BU19" s="9"/>
      <c r="BV19" s="9"/>
      <c r="BW19" s="9"/>
      <c r="BX19" s="1"/>
    </row>
    <row r="20" spans="1:76" ht="31.5">
      <c r="A20" s="1"/>
      <c r="B20" s="91"/>
      <c r="C20" s="91"/>
      <c r="D20" s="49" t="s">
        <v>122</v>
      </c>
      <c r="E20" s="16">
        <f t="shared" si="6"/>
        <v>8366.6</v>
      </c>
      <c r="F20" s="16">
        <f t="shared" si="7"/>
        <v>4111.68</v>
      </c>
      <c r="G20" s="17"/>
      <c r="H20" s="17"/>
      <c r="I20" s="17"/>
      <c r="J20" s="17"/>
      <c r="K20" s="17"/>
      <c r="L20" s="17"/>
      <c r="M20" s="17"/>
      <c r="N20" s="17"/>
      <c r="O20" s="17"/>
      <c r="P20" s="17"/>
      <c r="Q20" s="17"/>
      <c r="R20" s="17"/>
      <c r="S20" s="17"/>
      <c r="T20" s="17"/>
      <c r="U20" s="17"/>
      <c r="V20" s="17"/>
      <c r="W20" s="17"/>
      <c r="X20" s="17"/>
      <c r="Y20" s="17"/>
      <c r="Z20" s="17"/>
      <c r="AA20" s="17"/>
      <c r="AB20" s="16"/>
      <c r="AC20" s="16"/>
      <c r="AD20" s="17"/>
      <c r="AE20" s="17"/>
      <c r="AF20" s="16"/>
      <c r="AG20" s="16"/>
      <c r="AH20" s="17"/>
      <c r="AI20" s="17"/>
      <c r="AJ20" s="16"/>
      <c r="AK20" s="16"/>
      <c r="AL20" s="16">
        <f t="shared" si="15"/>
        <v>393.9</v>
      </c>
      <c r="AM20" s="16">
        <f t="shared" si="15"/>
        <v>0</v>
      </c>
      <c r="AN20" s="17"/>
      <c r="AO20" s="17"/>
      <c r="AP20" s="16"/>
      <c r="AQ20" s="16"/>
      <c r="AR20" s="16">
        <f t="shared" ref="AR20:AS20" si="18">AR23</f>
        <v>2122.3000000000002</v>
      </c>
      <c r="AS20" s="16">
        <f t="shared" si="18"/>
        <v>1469.4</v>
      </c>
      <c r="AT20" s="16"/>
      <c r="AU20" s="16"/>
      <c r="AV20" s="17"/>
      <c r="AW20" s="17"/>
      <c r="AX20" s="17"/>
      <c r="AY20" s="17"/>
      <c r="AZ20" s="17"/>
      <c r="BA20" s="17"/>
      <c r="BB20" s="17"/>
      <c r="BC20" s="17"/>
      <c r="BD20" s="17"/>
      <c r="BE20" s="17"/>
      <c r="BF20" s="16">
        <f t="shared" ref="BF20:BI20" si="19">BF23</f>
        <v>3853.3</v>
      </c>
      <c r="BG20" s="16">
        <f t="shared" si="19"/>
        <v>1253.8900000000001</v>
      </c>
      <c r="BH20" s="16">
        <f t="shared" si="19"/>
        <v>1997.1</v>
      </c>
      <c r="BI20" s="16">
        <f t="shared" si="19"/>
        <v>1388.39</v>
      </c>
      <c r="BJ20" s="9"/>
      <c r="BK20" s="9"/>
      <c r="BL20" s="9"/>
      <c r="BM20" s="9"/>
      <c r="BN20" s="9"/>
      <c r="BO20" s="9"/>
      <c r="BP20" s="9"/>
      <c r="BQ20" s="9"/>
      <c r="BR20" s="9"/>
      <c r="BS20" s="9"/>
      <c r="BT20" s="9"/>
      <c r="BU20" s="9"/>
      <c r="BV20" s="9"/>
      <c r="BW20" s="9"/>
      <c r="BX20" s="1"/>
    </row>
    <row r="21" spans="1:76" ht="31.5">
      <c r="A21" s="1"/>
      <c r="B21" s="91"/>
      <c r="C21" s="91"/>
      <c r="D21" s="49" t="s">
        <v>123</v>
      </c>
      <c r="E21" s="16">
        <f t="shared" si="6"/>
        <v>170.8</v>
      </c>
      <c r="F21" s="16">
        <f t="shared" si="7"/>
        <v>83.91</v>
      </c>
      <c r="G21" s="17"/>
      <c r="H21" s="17"/>
      <c r="I21" s="17"/>
      <c r="J21" s="17"/>
      <c r="K21" s="17"/>
      <c r="L21" s="17"/>
      <c r="M21" s="17"/>
      <c r="N21" s="17"/>
      <c r="O21" s="17"/>
      <c r="P21" s="17"/>
      <c r="Q21" s="17"/>
      <c r="R21" s="17"/>
      <c r="S21" s="17"/>
      <c r="T21" s="17"/>
      <c r="U21" s="17"/>
      <c r="V21" s="17"/>
      <c r="W21" s="17"/>
      <c r="X21" s="17"/>
      <c r="Y21" s="17"/>
      <c r="Z21" s="17"/>
      <c r="AA21" s="17"/>
      <c r="AB21" s="16"/>
      <c r="AC21" s="16"/>
      <c r="AD21" s="17"/>
      <c r="AE21" s="17"/>
      <c r="AF21" s="16"/>
      <c r="AG21" s="16"/>
      <c r="AH21" s="17"/>
      <c r="AI21" s="17"/>
      <c r="AJ21" s="16"/>
      <c r="AK21" s="16"/>
      <c r="AL21" s="16">
        <f>AL24</f>
        <v>8</v>
      </c>
      <c r="AM21" s="16">
        <f>AM24</f>
        <v>0</v>
      </c>
      <c r="AN21" s="17"/>
      <c r="AO21" s="17"/>
      <c r="AP21" s="16"/>
      <c r="AQ21" s="16"/>
      <c r="AR21" s="16">
        <f>AR24</f>
        <v>43.3</v>
      </c>
      <c r="AS21" s="16">
        <f>AS24</f>
        <v>29.99</v>
      </c>
      <c r="AT21" s="16"/>
      <c r="AU21" s="16"/>
      <c r="AV21" s="17"/>
      <c r="AW21" s="17"/>
      <c r="AX21" s="17"/>
      <c r="AY21" s="17"/>
      <c r="AZ21" s="17"/>
      <c r="BA21" s="17"/>
      <c r="BB21" s="17"/>
      <c r="BC21" s="17"/>
      <c r="BD21" s="17"/>
      <c r="BE21" s="17"/>
      <c r="BF21" s="16">
        <f>BF24</f>
        <v>78.7</v>
      </c>
      <c r="BG21" s="16">
        <f>BG24</f>
        <v>25.59</v>
      </c>
      <c r="BH21" s="16">
        <f>BH24</f>
        <v>40.799999999999997</v>
      </c>
      <c r="BI21" s="16">
        <f>BI24</f>
        <v>28.33</v>
      </c>
      <c r="BJ21" s="9"/>
      <c r="BK21" s="9"/>
      <c r="BL21" s="9"/>
      <c r="BM21" s="9"/>
      <c r="BN21" s="9"/>
      <c r="BO21" s="9"/>
      <c r="BP21" s="9"/>
      <c r="BQ21" s="9"/>
      <c r="BR21" s="9"/>
      <c r="BS21" s="9"/>
      <c r="BT21" s="9"/>
      <c r="BU21" s="9"/>
      <c r="BV21" s="9"/>
      <c r="BW21" s="9"/>
      <c r="BX21" s="1"/>
    </row>
    <row r="22" spans="1:76" ht="15.75">
      <c r="A22" s="1"/>
      <c r="B22" s="91" t="s">
        <v>130</v>
      </c>
      <c r="C22" s="91" t="s">
        <v>131</v>
      </c>
      <c r="D22" s="49" t="s">
        <v>121</v>
      </c>
      <c r="E22" s="16">
        <f t="shared" si="6"/>
        <v>8537.4</v>
      </c>
      <c r="F22" s="16">
        <f t="shared" si="7"/>
        <v>4195.59</v>
      </c>
      <c r="G22" s="17"/>
      <c r="H22" s="17"/>
      <c r="I22" s="17"/>
      <c r="J22" s="17"/>
      <c r="K22" s="17"/>
      <c r="L22" s="17"/>
      <c r="M22" s="17"/>
      <c r="N22" s="17"/>
      <c r="O22" s="17"/>
      <c r="P22" s="17"/>
      <c r="Q22" s="17"/>
      <c r="R22" s="17"/>
      <c r="S22" s="17"/>
      <c r="T22" s="17"/>
      <c r="U22" s="17"/>
      <c r="V22" s="17"/>
      <c r="W22" s="17"/>
      <c r="X22" s="17"/>
      <c r="Y22" s="17"/>
      <c r="Z22" s="17"/>
      <c r="AA22" s="17"/>
      <c r="AB22" s="16"/>
      <c r="AC22" s="16"/>
      <c r="AD22" s="17"/>
      <c r="AE22" s="17"/>
      <c r="AF22" s="16"/>
      <c r="AG22" s="16"/>
      <c r="AH22" s="17"/>
      <c r="AI22" s="17"/>
      <c r="AJ22" s="16"/>
      <c r="AK22" s="16"/>
      <c r="AL22" s="16">
        <f t="shared" ref="AL22:AM23" si="20">AL25</f>
        <v>401.9</v>
      </c>
      <c r="AM22" s="16">
        <f t="shared" si="20"/>
        <v>0</v>
      </c>
      <c r="AN22" s="17"/>
      <c r="AO22" s="17"/>
      <c r="AP22" s="16"/>
      <c r="AQ22" s="16"/>
      <c r="AR22" s="16">
        <f t="shared" ref="AR22:AS22" si="21">AR25</f>
        <v>2165.6000000000004</v>
      </c>
      <c r="AS22" s="16">
        <f t="shared" si="21"/>
        <v>1499.39</v>
      </c>
      <c r="AT22" s="16"/>
      <c r="AU22" s="16"/>
      <c r="AV22" s="17"/>
      <c r="AW22" s="17"/>
      <c r="AX22" s="17"/>
      <c r="AY22" s="17"/>
      <c r="AZ22" s="17"/>
      <c r="BA22" s="17"/>
      <c r="BB22" s="17"/>
      <c r="BC22" s="17"/>
      <c r="BD22" s="17"/>
      <c r="BE22" s="17"/>
      <c r="BF22" s="16">
        <f t="shared" ref="BF22:BI22" si="22">BF25</f>
        <v>3932</v>
      </c>
      <c r="BG22" s="16">
        <f t="shared" si="22"/>
        <v>1279.48</v>
      </c>
      <c r="BH22" s="16">
        <f t="shared" si="22"/>
        <v>2037.8999999999999</v>
      </c>
      <c r="BI22" s="16">
        <f t="shared" si="22"/>
        <v>1416.72</v>
      </c>
      <c r="BJ22" s="9"/>
      <c r="BK22" s="9"/>
      <c r="BL22" s="9"/>
      <c r="BM22" s="9"/>
      <c r="BN22" s="9"/>
      <c r="BO22" s="9"/>
      <c r="BP22" s="9"/>
      <c r="BQ22" s="9"/>
      <c r="BR22" s="9"/>
      <c r="BS22" s="9"/>
      <c r="BT22" s="9"/>
      <c r="BU22" s="9"/>
      <c r="BV22" s="9"/>
      <c r="BW22" s="9"/>
      <c r="BX22" s="1"/>
    </row>
    <row r="23" spans="1:76" ht="31.5">
      <c r="A23" s="1"/>
      <c r="B23" s="91"/>
      <c r="C23" s="91"/>
      <c r="D23" s="49" t="s">
        <v>122</v>
      </c>
      <c r="E23" s="16">
        <f t="shared" si="6"/>
        <v>8366.6</v>
      </c>
      <c r="F23" s="16">
        <f t="shared" si="7"/>
        <v>4111.68</v>
      </c>
      <c r="G23" s="17"/>
      <c r="H23" s="17"/>
      <c r="I23" s="17"/>
      <c r="J23" s="17"/>
      <c r="K23" s="17"/>
      <c r="L23" s="17"/>
      <c r="M23" s="17"/>
      <c r="N23" s="17"/>
      <c r="O23" s="17"/>
      <c r="P23" s="17"/>
      <c r="Q23" s="17"/>
      <c r="R23" s="17"/>
      <c r="S23" s="17"/>
      <c r="T23" s="17"/>
      <c r="U23" s="17"/>
      <c r="V23" s="17"/>
      <c r="W23" s="17"/>
      <c r="X23" s="17"/>
      <c r="Y23" s="17"/>
      <c r="Z23" s="17"/>
      <c r="AA23" s="17"/>
      <c r="AB23" s="16"/>
      <c r="AC23" s="16"/>
      <c r="AD23" s="17"/>
      <c r="AE23" s="17"/>
      <c r="AF23" s="16"/>
      <c r="AG23" s="16"/>
      <c r="AH23" s="17"/>
      <c r="AI23" s="17"/>
      <c r="AJ23" s="16"/>
      <c r="AK23" s="16"/>
      <c r="AL23" s="16">
        <f t="shared" si="20"/>
        <v>393.9</v>
      </c>
      <c r="AM23" s="16">
        <f t="shared" si="20"/>
        <v>0</v>
      </c>
      <c r="AN23" s="17"/>
      <c r="AO23" s="17"/>
      <c r="AP23" s="16"/>
      <c r="AQ23" s="16"/>
      <c r="AR23" s="16">
        <f t="shared" ref="AR23:AS23" si="23">AR26</f>
        <v>2122.3000000000002</v>
      </c>
      <c r="AS23" s="16">
        <f t="shared" si="23"/>
        <v>1469.4</v>
      </c>
      <c r="AT23" s="16"/>
      <c r="AU23" s="16"/>
      <c r="AV23" s="17"/>
      <c r="AW23" s="17"/>
      <c r="AX23" s="17"/>
      <c r="AY23" s="17"/>
      <c r="AZ23" s="17"/>
      <c r="BA23" s="17"/>
      <c r="BB23" s="17"/>
      <c r="BC23" s="17"/>
      <c r="BD23" s="17"/>
      <c r="BE23" s="17"/>
      <c r="BF23" s="16">
        <f t="shared" ref="BF23:BI23" si="24">BF26</f>
        <v>3853.3</v>
      </c>
      <c r="BG23" s="16">
        <f t="shared" si="24"/>
        <v>1253.8900000000001</v>
      </c>
      <c r="BH23" s="16">
        <f t="shared" si="24"/>
        <v>1997.1</v>
      </c>
      <c r="BI23" s="16">
        <f t="shared" si="24"/>
        <v>1388.39</v>
      </c>
      <c r="BJ23" s="9"/>
      <c r="BK23" s="9"/>
      <c r="BL23" s="9"/>
      <c r="BM23" s="9"/>
      <c r="BN23" s="9"/>
      <c r="BO23" s="9"/>
      <c r="BP23" s="9"/>
      <c r="BQ23" s="9"/>
      <c r="BR23" s="9"/>
      <c r="BS23" s="9"/>
      <c r="BT23" s="9"/>
      <c r="BU23" s="9"/>
      <c r="BV23" s="9"/>
      <c r="BW23" s="9"/>
      <c r="BX23" s="1"/>
    </row>
    <row r="24" spans="1:76" ht="36.75" customHeight="1">
      <c r="A24" s="1"/>
      <c r="B24" s="91"/>
      <c r="C24" s="91"/>
      <c r="D24" s="49" t="s">
        <v>123</v>
      </c>
      <c r="E24" s="16">
        <f t="shared" si="6"/>
        <v>170.8</v>
      </c>
      <c r="F24" s="16">
        <f t="shared" si="7"/>
        <v>83.91</v>
      </c>
      <c r="G24" s="17"/>
      <c r="H24" s="17"/>
      <c r="I24" s="17"/>
      <c r="J24" s="17"/>
      <c r="K24" s="17"/>
      <c r="L24" s="17"/>
      <c r="M24" s="17"/>
      <c r="N24" s="17"/>
      <c r="O24" s="17"/>
      <c r="P24" s="17"/>
      <c r="Q24" s="17"/>
      <c r="R24" s="17"/>
      <c r="S24" s="17"/>
      <c r="T24" s="17"/>
      <c r="U24" s="17"/>
      <c r="V24" s="17"/>
      <c r="W24" s="17"/>
      <c r="X24" s="17"/>
      <c r="Y24" s="17"/>
      <c r="Z24" s="17"/>
      <c r="AA24" s="17"/>
      <c r="AB24" s="16"/>
      <c r="AC24" s="16"/>
      <c r="AD24" s="17"/>
      <c r="AE24" s="17"/>
      <c r="AF24" s="16"/>
      <c r="AG24" s="16"/>
      <c r="AH24" s="17"/>
      <c r="AI24" s="17"/>
      <c r="AJ24" s="16"/>
      <c r="AK24" s="16"/>
      <c r="AL24" s="16">
        <f>AL27</f>
        <v>8</v>
      </c>
      <c r="AM24" s="16">
        <f>AM27</f>
        <v>0</v>
      </c>
      <c r="AN24" s="17"/>
      <c r="AO24" s="17"/>
      <c r="AP24" s="16"/>
      <c r="AQ24" s="16"/>
      <c r="AR24" s="16">
        <f>AR27</f>
        <v>43.3</v>
      </c>
      <c r="AS24" s="16">
        <f>AS27</f>
        <v>29.99</v>
      </c>
      <c r="AT24" s="16"/>
      <c r="AU24" s="16"/>
      <c r="AV24" s="17"/>
      <c r="AW24" s="17"/>
      <c r="AX24" s="17"/>
      <c r="AY24" s="17"/>
      <c r="AZ24" s="17"/>
      <c r="BA24" s="17"/>
      <c r="BB24" s="17"/>
      <c r="BC24" s="17"/>
      <c r="BD24" s="17"/>
      <c r="BE24" s="17"/>
      <c r="BF24" s="16">
        <f>BF27</f>
        <v>78.7</v>
      </c>
      <c r="BG24" s="16">
        <f>BG27</f>
        <v>25.59</v>
      </c>
      <c r="BH24" s="16">
        <f>BH27</f>
        <v>40.799999999999997</v>
      </c>
      <c r="BI24" s="16">
        <f>BI27</f>
        <v>28.33</v>
      </c>
      <c r="BJ24" s="9"/>
      <c r="BK24" s="9"/>
      <c r="BL24" s="9"/>
      <c r="BM24" s="9"/>
      <c r="BN24" s="9"/>
      <c r="BO24" s="9"/>
      <c r="BP24" s="9"/>
      <c r="BQ24" s="9"/>
      <c r="BR24" s="9"/>
      <c r="BS24" s="9"/>
      <c r="BT24" s="9"/>
      <c r="BU24" s="9"/>
      <c r="BV24" s="9"/>
      <c r="BW24" s="9"/>
      <c r="BX24" s="1"/>
    </row>
    <row r="25" spans="1:76" ht="15.75">
      <c r="A25" s="1"/>
      <c r="B25" s="91" t="s">
        <v>130</v>
      </c>
      <c r="C25" s="91" t="s">
        <v>132</v>
      </c>
      <c r="D25" s="49" t="s">
        <v>121</v>
      </c>
      <c r="E25" s="16">
        <f t="shared" si="6"/>
        <v>8537.4</v>
      </c>
      <c r="F25" s="16">
        <f t="shared" si="7"/>
        <v>4195.59</v>
      </c>
      <c r="G25" s="17"/>
      <c r="H25" s="17"/>
      <c r="I25" s="17"/>
      <c r="J25" s="17"/>
      <c r="K25" s="17"/>
      <c r="L25" s="17"/>
      <c r="M25" s="17"/>
      <c r="N25" s="17"/>
      <c r="O25" s="17"/>
      <c r="P25" s="17"/>
      <c r="Q25" s="17"/>
      <c r="R25" s="17"/>
      <c r="S25" s="17"/>
      <c r="T25" s="17"/>
      <c r="U25" s="17"/>
      <c r="V25" s="17"/>
      <c r="W25" s="17"/>
      <c r="X25" s="17"/>
      <c r="Y25" s="17"/>
      <c r="Z25" s="17"/>
      <c r="AA25" s="17"/>
      <c r="AB25" s="16"/>
      <c r="AC25" s="16"/>
      <c r="AD25" s="17"/>
      <c r="AE25" s="17"/>
      <c r="AF25" s="16"/>
      <c r="AG25" s="16"/>
      <c r="AH25" s="17"/>
      <c r="AI25" s="17"/>
      <c r="AJ25" s="16"/>
      <c r="AK25" s="16"/>
      <c r="AL25" s="16">
        <f>AL26+AL27</f>
        <v>401.9</v>
      </c>
      <c r="AM25" s="16">
        <f>AM26+AM27</f>
        <v>0</v>
      </c>
      <c r="AN25" s="17"/>
      <c r="AO25" s="17"/>
      <c r="AP25" s="16"/>
      <c r="AQ25" s="16"/>
      <c r="AR25" s="16">
        <f>AR26+AR27</f>
        <v>2165.6000000000004</v>
      </c>
      <c r="AS25" s="16">
        <f>AS26+AS27</f>
        <v>1499.39</v>
      </c>
      <c r="AT25" s="16"/>
      <c r="AU25" s="16"/>
      <c r="AV25" s="17"/>
      <c r="AW25" s="17"/>
      <c r="AX25" s="17"/>
      <c r="AY25" s="17"/>
      <c r="AZ25" s="17"/>
      <c r="BA25" s="17"/>
      <c r="BB25" s="17"/>
      <c r="BC25" s="17"/>
      <c r="BD25" s="17"/>
      <c r="BE25" s="17"/>
      <c r="BF25" s="16">
        <f>BF26+BF27</f>
        <v>3932</v>
      </c>
      <c r="BG25" s="16">
        <f>BG26+BG27</f>
        <v>1279.48</v>
      </c>
      <c r="BH25" s="16">
        <f>BH26+BH27</f>
        <v>2037.8999999999999</v>
      </c>
      <c r="BI25" s="16">
        <f>BI26+BI27</f>
        <v>1416.72</v>
      </c>
      <c r="BJ25" s="9"/>
      <c r="BK25" s="9"/>
      <c r="BL25" s="9"/>
      <c r="BM25" s="9"/>
      <c r="BN25" s="9"/>
      <c r="BO25" s="9"/>
      <c r="BP25" s="9"/>
      <c r="BQ25" s="9"/>
      <c r="BR25" s="9"/>
      <c r="BS25" s="9"/>
      <c r="BT25" s="9"/>
      <c r="BU25" s="9"/>
      <c r="BV25" s="9"/>
      <c r="BW25" s="9"/>
      <c r="BX25" s="1"/>
    </row>
    <row r="26" spans="1:76" ht="31.5">
      <c r="A26" s="1"/>
      <c r="B26" s="91"/>
      <c r="C26" s="91"/>
      <c r="D26" s="49" t="s">
        <v>122</v>
      </c>
      <c r="E26" s="16">
        <f t="shared" si="6"/>
        <v>8366.6</v>
      </c>
      <c r="F26" s="16">
        <f t="shared" si="7"/>
        <v>4111.68</v>
      </c>
      <c r="G26" s="17"/>
      <c r="H26" s="17"/>
      <c r="I26" s="17"/>
      <c r="J26" s="17"/>
      <c r="K26" s="17"/>
      <c r="L26" s="17"/>
      <c r="M26" s="17"/>
      <c r="N26" s="17"/>
      <c r="O26" s="17"/>
      <c r="P26" s="17"/>
      <c r="Q26" s="17"/>
      <c r="R26" s="17"/>
      <c r="S26" s="17"/>
      <c r="T26" s="17"/>
      <c r="U26" s="17"/>
      <c r="V26" s="17"/>
      <c r="W26" s="17"/>
      <c r="X26" s="17"/>
      <c r="Y26" s="17"/>
      <c r="Z26" s="17"/>
      <c r="AA26" s="17"/>
      <c r="AB26" s="16"/>
      <c r="AC26" s="16"/>
      <c r="AD26" s="17"/>
      <c r="AE26" s="17"/>
      <c r="AF26" s="16"/>
      <c r="AG26" s="16"/>
      <c r="AH26" s="17"/>
      <c r="AI26" s="17"/>
      <c r="AJ26" s="16"/>
      <c r="AK26" s="16"/>
      <c r="AL26" s="16">
        <v>393.9</v>
      </c>
      <c r="AM26" s="16">
        <v>0</v>
      </c>
      <c r="AN26" s="17"/>
      <c r="AO26" s="17"/>
      <c r="AP26" s="16"/>
      <c r="AQ26" s="16"/>
      <c r="AR26" s="16">
        <v>2122.3000000000002</v>
      </c>
      <c r="AS26" s="16">
        <v>1469.4</v>
      </c>
      <c r="AT26" s="16"/>
      <c r="AU26" s="16"/>
      <c r="AV26" s="17"/>
      <c r="AW26" s="17"/>
      <c r="AX26" s="17"/>
      <c r="AY26" s="17"/>
      <c r="AZ26" s="17"/>
      <c r="BA26" s="17"/>
      <c r="BB26" s="17"/>
      <c r="BC26" s="17"/>
      <c r="BD26" s="17"/>
      <c r="BE26" s="17"/>
      <c r="BF26" s="16">
        <v>3853.3</v>
      </c>
      <c r="BG26" s="16">
        <v>1253.8900000000001</v>
      </c>
      <c r="BH26" s="16">
        <v>1997.1</v>
      </c>
      <c r="BI26" s="16">
        <v>1388.39</v>
      </c>
      <c r="BJ26" s="9"/>
      <c r="BK26" s="9"/>
      <c r="BL26" s="9"/>
      <c r="BM26" s="9"/>
      <c r="BN26" s="9"/>
      <c r="BO26" s="9"/>
      <c r="BP26" s="9"/>
      <c r="BQ26" s="9"/>
      <c r="BR26" s="9"/>
      <c r="BS26" s="9"/>
      <c r="BT26" s="9"/>
      <c r="BU26" s="9"/>
      <c r="BV26" s="9"/>
      <c r="BW26" s="9"/>
      <c r="BX26" s="1"/>
    </row>
    <row r="27" spans="1:76" ht="31.5">
      <c r="A27" s="1"/>
      <c r="B27" s="91"/>
      <c r="C27" s="91"/>
      <c r="D27" s="49" t="s">
        <v>123</v>
      </c>
      <c r="E27" s="16">
        <f t="shared" si="6"/>
        <v>170.8</v>
      </c>
      <c r="F27" s="16">
        <f t="shared" si="7"/>
        <v>83.91</v>
      </c>
      <c r="G27" s="17"/>
      <c r="H27" s="17"/>
      <c r="I27" s="17"/>
      <c r="J27" s="17"/>
      <c r="K27" s="17"/>
      <c r="L27" s="17"/>
      <c r="M27" s="17"/>
      <c r="N27" s="17"/>
      <c r="O27" s="17"/>
      <c r="P27" s="17"/>
      <c r="Q27" s="17"/>
      <c r="R27" s="17"/>
      <c r="S27" s="17"/>
      <c r="T27" s="17"/>
      <c r="U27" s="17"/>
      <c r="V27" s="17"/>
      <c r="W27" s="17"/>
      <c r="X27" s="17"/>
      <c r="Y27" s="17"/>
      <c r="Z27" s="17"/>
      <c r="AA27" s="17"/>
      <c r="AB27" s="16"/>
      <c r="AC27" s="16"/>
      <c r="AD27" s="17"/>
      <c r="AE27" s="17"/>
      <c r="AF27" s="16"/>
      <c r="AG27" s="16"/>
      <c r="AH27" s="17"/>
      <c r="AI27" s="17"/>
      <c r="AJ27" s="16"/>
      <c r="AK27" s="16"/>
      <c r="AL27" s="16">
        <v>8</v>
      </c>
      <c r="AM27" s="16">
        <v>0</v>
      </c>
      <c r="AN27" s="17"/>
      <c r="AO27" s="17"/>
      <c r="AP27" s="16"/>
      <c r="AQ27" s="16"/>
      <c r="AR27" s="16">
        <v>43.3</v>
      </c>
      <c r="AS27" s="16">
        <v>29.99</v>
      </c>
      <c r="AT27" s="16"/>
      <c r="AU27" s="16"/>
      <c r="AV27" s="17"/>
      <c r="AW27" s="17"/>
      <c r="AX27" s="17"/>
      <c r="AY27" s="17"/>
      <c r="AZ27" s="17"/>
      <c r="BA27" s="17"/>
      <c r="BB27" s="17"/>
      <c r="BC27" s="17"/>
      <c r="BD27" s="17"/>
      <c r="BE27" s="17"/>
      <c r="BF27" s="16">
        <v>78.7</v>
      </c>
      <c r="BG27" s="16">
        <v>25.59</v>
      </c>
      <c r="BH27" s="16">
        <v>40.799999999999997</v>
      </c>
      <c r="BI27" s="16">
        <v>28.33</v>
      </c>
      <c r="BJ27" s="9"/>
      <c r="BK27" s="9"/>
      <c r="BL27" s="9"/>
      <c r="BM27" s="9"/>
      <c r="BN27" s="9"/>
      <c r="BO27" s="9"/>
      <c r="BP27" s="9"/>
      <c r="BQ27" s="9"/>
      <c r="BR27" s="9"/>
      <c r="BS27" s="9"/>
      <c r="BT27" s="9"/>
      <c r="BU27" s="9"/>
      <c r="BV27" s="9"/>
      <c r="BW27" s="9"/>
      <c r="BX27" s="1"/>
    </row>
    <row r="28" spans="1:76" ht="15.75">
      <c r="A28" s="1"/>
      <c r="B28" s="91" t="s">
        <v>133</v>
      </c>
      <c r="C28" s="91" t="s">
        <v>134</v>
      </c>
      <c r="D28" s="49" t="s">
        <v>121</v>
      </c>
      <c r="E28" s="16">
        <f t="shared" si="6"/>
        <v>9450</v>
      </c>
      <c r="F28" s="16">
        <f t="shared" si="7"/>
        <v>9150.93</v>
      </c>
      <c r="G28" s="16"/>
      <c r="H28" s="17"/>
      <c r="I28" s="17"/>
      <c r="J28" s="17"/>
      <c r="K28" s="17"/>
      <c r="L28" s="17"/>
      <c r="M28" s="17"/>
      <c r="N28" s="17"/>
      <c r="O28" s="17"/>
      <c r="P28" s="17"/>
      <c r="Q28" s="17"/>
      <c r="R28" s="17"/>
      <c r="S28" s="17"/>
      <c r="T28" s="17"/>
      <c r="U28" s="17"/>
      <c r="V28" s="17"/>
      <c r="W28" s="17"/>
      <c r="X28" s="17"/>
      <c r="Y28" s="17"/>
      <c r="Z28" s="17"/>
      <c r="AA28" s="17"/>
      <c r="AB28" s="16">
        <f>AB30</f>
        <v>1883.6</v>
      </c>
      <c r="AC28" s="16">
        <f t="shared" ref="AC28:BE28" si="25">AC30</f>
        <v>1771.86</v>
      </c>
      <c r="AD28" s="16">
        <f t="shared" si="25"/>
        <v>0</v>
      </c>
      <c r="AE28" s="16">
        <f t="shared" si="25"/>
        <v>0</v>
      </c>
      <c r="AF28" s="16">
        <f t="shared" si="25"/>
        <v>1664.4</v>
      </c>
      <c r="AG28" s="16">
        <f t="shared" si="25"/>
        <v>1664.4</v>
      </c>
      <c r="AH28" s="16">
        <f t="shared" si="25"/>
        <v>0</v>
      </c>
      <c r="AI28" s="16">
        <f t="shared" si="25"/>
        <v>0</v>
      </c>
      <c r="AJ28" s="16">
        <f t="shared" si="25"/>
        <v>1968</v>
      </c>
      <c r="AK28" s="16">
        <f t="shared" si="25"/>
        <v>1968</v>
      </c>
      <c r="AL28" s="16"/>
      <c r="AM28" s="16"/>
      <c r="AN28" s="16">
        <f t="shared" si="25"/>
        <v>0</v>
      </c>
      <c r="AO28" s="16">
        <f t="shared" si="25"/>
        <v>0</v>
      </c>
      <c r="AP28" s="16">
        <f t="shared" si="25"/>
        <v>1964</v>
      </c>
      <c r="AQ28" s="16">
        <f t="shared" si="25"/>
        <v>1964</v>
      </c>
      <c r="AR28" s="16"/>
      <c r="AS28" s="16"/>
      <c r="AT28" s="16">
        <f t="shared" si="25"/>
        <v>1970</v>
      </c>
      <c r="AU28" s="16">
        <f t="shared" si="25"/>
        <v>1782.67</v>
      </c>
      <c r="AV28" s="16">
        <f t="shared" si="25"/>
        <v>0</v>
      </c>
      <c r="AW28" s="16">
        <f t="shared" si="25"/>
        <v>0</v>
      </c>
      <c r="AX28" s="16">
        <f t="shared" si="25"/>
        <v>0</v>
      </c>
      <c r="AY28" s="16">
        <f t="shared" si="25"/>
        <v>0</v>
      </c>
      <c r="AZ28" s="16">
        <f t="shared" si="25"/>
        <v>0</v>
      </c>
      <c r="BA28" s="16">
        <f t="shared" si="25"/>
        <v>0</v>
      </c>
      <c r="BB28" s="16">
        <f t="shared" si="25"/>
        <v>0</v>
      </c>
      <c r="BC28" s="16">
        <f t="shared" si="25"/>
        <v>0</v>
      </c>
      <c r="BD28" s="16">
        <f t="shared" si="25"/>
        <v>0</v>
      </c>
      <c r="BE28" s="16">
        <f t="shared" si="25"/>
        <v>0</v>
      </c>
      <c r="BF28" s="16"/>
      <c r="BG28" s="16"/>
      <c r="BH28" s="16"/>
      <c r="BI28" s="16"/>
      <c r="BJ28" s="9"/>
      <c r="BK28" s="9"/>
      <c r="BL28" s="9"/>
      <c r="BM28" s="9"/>
      <c r="BN28" s="9"/>
      <c r="BO28" s="9"/>
      <c r="BP28" s="9"/>
      <c r="BQ28" s="9"/>
      <c r="BR28" s="9"/>
      <c r="BS28" s="9"/>
      <c r="BT28" s="9"/>
      <c r="BU28" s="9"/>
      <c r="BV28" s="9"/>
      <c r="BW28" s="9"/>
      <c r="BX28" s="1"/>
    </row>
    <row r="29" spans="1:76" ht="31.5">
      <c r="A29" s="1"/>
      <c r="B29" s="91"/>
      <c r="C29" s="91"/>
      <c r="D29" s="49" t="s">
        <v>123</v>
      </c>
      <c r="E29" s="16">
        <f t="shared" si="6"/>
        <v>9450</v>
      </c>
      <c r="F29" s="16">
        <f t="shared" si="7"/>
        <v>9150.93</v>
      </c>
      <c r="G29" s="16"/>
      <c r="H29" s="17"/>
      <c r="I29" s="17"/>
      <c r="J29" s="17"/>
      <c r="K29" s="17"/>
      <c r="L29" s="17"/>
      <c r="M29" s="17"/>
      <c r="N29" s="17"/>
      <c r="O29" s="17"/>
      <c r="P29" s="17"/>
      <c r="Q29" s="17"/>
      <c r="R29" s="17"/>
      <c r="S29" s="17"/>
      <c r="T29" s="17"/>
      <c r="U29" s="17"/>
      <c r="V29" s="17"/>
      <c r="W29" s="17"/>
      <c r="X29" s="17"/>
      <c r="Y29" s="17"/>
      <c r="Z29" s="17"/>
      <c r="AA29" s="17"/>
      <c r="AB29" s="16">
        <f>AB31</f>
        <v>1883.6</v>
      </c>
      <c r="AC29" s="16">
        <f t="shared" ref="AC29:BE29" si="26">AC31</f>
        <v>1771.86</v>
      </c>
      <c r="AD29" s="16">
        <f t="shared" si="26"/>
        <v>0</v>
      </c>
      <c r="AE29" s="16">
        <f t="shared" si="26"/>
        <v>0</v>
      </c>
      <c r="AF29" s="16">
        <f t="shared" si="26"/>
        <v>1664.4</v>
      </c>
      <c r="AG29" s="16">
        <f t="shared" si="26"/>
        <v>1664.4</v>
      </c>
      <c r="AH29" s="16">
        <f t="shared" si="26"/>
        <v>0</v>
      </c>
      <c r="AI29" s="16">
        <f t="shared" si="26"/>
        <v>0</v>
      </c>
      <c r="AJ29" s="16">
        <f t="shared" si="26"/>
        <v>1968</v>
      </c>
      <c r="AK29" s="16">
        <f t="shared" si="26"/>
        <v>1968</v>
      </c>
      <c r="AL29" s="16"/>
      <c r="AM29" s="16"/>
      <c r="AN29" s="16">
        <f t="shared" si="26"/>
        <v>0</v>
      </c>
      <c r="AO29" s="16">
        <f t="shared" si="26"/>
        <v>0</v>
      </c>
      <c r="AP29" s="16">
        <f t="shared" si="26"/>
        <v>1964</v>
      </c>
      <c r="AQ29" s="16">
        <f t="shared" si="26"/>
        <v>1964</v>
      </c>
      <c r="AR29" s="16"/>
      <c r="AS29" s="16"/>
      <c r="AT29" s="16">
        <f t="shared" si="26"/>
        <v>1970</v>
      </c>
      <c r="AU29" s="16">
        <f t="shared" si="26"/>
        <v>1782.67</v>
      </c>
      <c r="AV29" s="16">
        <f t="shared" si="26"/>
        <v>0</v>
      </c>
      <c r="AW29" s="16">
        <f t="shared" si="26"/>
        <v>0</v>
      </c>
      <c r="AX29" s="16">
        <f t="shared" si="26"/>
        <v>0</v>
      </c>
      <c r="AY29" s="16">
        <f t="shared" si="26"/>
        <v>0</v>
      </c>
      <c r="AZ29" s="16">
        <f t="shared" si="26"/>
        <v>0</v>
      </c>
      <c r="BA29" s="16">
        <f t="shared" si="26"/>
        <v>0</v>
      </c>
      <c r="BB29" s="16">
        <f t="shared" si="26"/>
        <v>0</v>
      </c>
      <c r="BC29" s="16">
        <f t="shared" si="26"/>
        <v>0</v>
      </c>
      <c r="BD29" s="16">
        <f t="shared" si="26"/>
        <v>0</v>
      </c>
      <c r="BE29" s="16">
        <f t="shared" si="26"/>
        <v>0</v>
      </c>
      <c r="BF29" s="16"/>
      <c r="BG29" s="16"/>
      <c r="BH29" s="16"/>
      <c r="BI29" s="16"/>
      <c r="BJ29" s="9"/>
      <c r="BK29" s="9"/>
      <c r="BL29" s="9"/>
      <c r="BM29" s="9"/>
      <c r="BN29" s="9"/>
      <c r="BO29" s="9"/>
      <c r="BP29" s="9"/>
      <c r="BQ29" s="9"/>
      <c r="BR29" s="9"/>
      <c r="BS29" s="9"/>
      <c r="BT29" s="9"/>
      <c r="BU29" s="9"/>
      <c r="BV29" s="9"/>
      <c r="BW29" s="9"/>
      <c r="BX29" s="1"/>
    </row>
    <row r="30" spans="1:76" ht="15.75">
      <c r="A30" s="1"/>
      <c r="B30" s="91" t="s">
        <v>135</v>
      </c>
      <c r="C30" s="91" t="s">
        <v>136</v>
      </c>
      <c r="D30" s="49" t="s">
        <v>121</v>
      </c>
      <c r="E30" s="16">
        <f t="shared" si="6"/>
        <v>9450</v>
      </c>
      <c r="F30" s="16">
        <f t="shared" si="7"/>
        <v>9150.93</v>
      </c>
      <c r="G30" s="16"/>
      <c r="H30" s="17"/>
      <c r="I30" s="17"/>
      <c r="J30" s="17"/>
      <c r="K30" s="17"/>
      <c r="L30" s="17"/>
      <c r="M30" s="17"/>
      <c r="N30" s="17"/>
      <c r="O30" s="17"/>
      <c r="P30" s="17"/>
      <c r="Q30" s="17"/>
      <c r="R30" s="17"/>
      <c r="S30" s="17"/>
      <c r="T30" s="17"/>
      <c r="U30" s="17"/>
      <c r="V30" s="17"/>
      <c r="W30" s="17"/>
      <c r="X30" s="17"/>
      <c r="Y30" s="17"/>
      <c r="Z30" s="17"/>
      <c r="AA30" s="17"/>
      <c r="AB30" s="16">
        <f>AB31</f>
        <v>1883.6</v>
      </c>
      <c r="AC30" s="16">
        <f t="shared" ref="AC30:BE30" si="27">AC31</f>
        <v>1771.86</v>
      </c>
      <c r="AD30" s="16">
        <f t="shared" si="27"/>
        <v>0</v>
      </c>
      <c r="AE30" s="16">
        <f t="shared" si="27"/>
        <v>0</v>
      </c>
      <c r="AF30" s="16">
        <f t="shared" si="27"/>
        <v>1664.4</v>
      </c>
      <c r="AG30" s="16">
        <f t="shared" si="27"/>
        <v>1664.4</v>
      </c>
      <c r="AH30" s="16">
        <f t="shared" si="27"/>
        <v>0</v>
      </c>
      <c r="AI30" s="16">
        <f t="shared" si="27"/>
        <v>0</v>
      </c>
      <c r="AJ30" s="16">
        <f t="shared" si="27"/>
        <v>1968</v>
      </c>
      <c r="AK30" s="16">
        <f t="shared" si="27"/>
        <v>1968</v>
      </c>
      <c r="AL30" s="16"/>
      <c r="AM30" s="16"/>
      <c r="AN30" s="16">
        <f t="shared" si="27"/>
        <v>0</v>
      </c>
      <c r="AO30" s="16">
        <f t="shared" si="27"/>
        <v>0</v>
      </c>
      <c r="AP30" s="16">
        <f t="shared" si="27"/>
        <v>1964</v>
      </c>
      <c r="AQ30" s="16">
        <f t="shared" si="27"/>
        <v>1964</v>
      </c>
      <c r="AR30" s="16"/>
      <c r="AS30" s="16"/>
      <c r="AT30" s="16">
        <f t="shared" si="27"/>
        <v>1970</v>
      </c>
      <c r="AU30" s="16">
        <f t="shared" si="27"/>
        <v>1782.67</v>
      </c>
      <c r="AV30" s="16">
        <f t="shared" si="27"/>
        <v>0</v>
      </c>
      <c r="AW30" s="16">
        <f t="shared" si="27"/>
        <v>0</v>
      </c>
      <c r="AX30" s="16">
        <f t="shared" si="27"/>
        <v>0</v>
      </c>
      <c r="AY30" s="16">
        <f t="shared" si="27"/>
        <v>0</v>
      </c>
      <c r="AZ30" s="16">
        <f t="shared" si="27"/>
        <v>0</v>
      </c>
      <c r="BA30" s="16">
        <f t="shared" si="27"/>
        <v>0</v>
      </c>
      <c r="BB30" s="16">
        <f t="shared" si="27"/>
        <v>0</v>
      </c>
      <c r="BC30" s="16">
        <f t="shared" si="27"/>
        <v>0</v>
      </c>
      <c r="BD30" s="16">
        <f t="shared" si="27"/>
        <v>0</v>
      </c>
      <c r="BE30" s="16">
        <f t="shared" si="27"/>
        <v>0</v>
      </c>
      <c r="BF30" s="16"/>
      <c r="BG30" s="16"/>
      <c r="BH30" s="16"/>
      <c r="BI30" s="16"/>
      <c r="BJ30" s="9"/>
      <c r="BK30" s="9"/>
      <c r="BL30" s="9"/>
      <c r="BM30" s="9"/>
      <c r="BN30" s="9"/>
      <c r="BO30" s="9"/>
      <c r="BP30" s="9"/>
      <c r="BQ30" s="9"/>
      <c r="BR30" s="9"/>
      <c r="BS30" s="9"/>
      <c r="BT30" s="9"/>
      <c r="BU30" s="9"/>
      <c r="BV30" s="9"/>
      <c r="BW30" s="9"/>
      <c r="BX30" s="1"/>
    </row>
    <row r="31" spans="1:76" ht="51.75" customHeight="1">
      <c r="A31" s="1"/>
      <c r="B31" s="91"/>
      <c r="C31" s="91"/>
      <c r="D31" s="49" t="s">
        <v>123</v>
      </c>
      <c r="E31" s="16">
        <f t="shared" si="6"/>
        <v>9450</v>
      </c>
      <c r="F31" s="16">
        <f t="shared" si="7"/>
        <v>9150.93</v>
      </c>
      <c r="G31" s="16"/>
      <c r="H31" s="17"/>
      <c r="I31" s="17"/>
      <c r="J31" s="17"/>
      <c r="K31" s="17"/>
      <c r="L31" s="17"/>
      <c r="M31" s="17"/>
      <c r="N31" s="17"/>
      <c r="O31" s="17"/>
      <c r="P31" s="17"/>
      <c r="Q31" s="17"/>
      <c r="R31" s="17"/>
      <c r="S31" s="17"/>
      <c r="T31" s="17"/>
      <c r="U31" s="17"/>
      <c r="V31" s="17"/>
      <c r="W31" s="17"/>
      <c r="X31" s="17"/>
      <c r="Y31" s="17"/>
      <c r="Z31" s="17"/>
      <c r="AA31" s="17"/>
      <c r="AB31" s="16">
        <f>AB33</f>
        <v>1883.6</v>
      </c>
      <c r="AC31" s="16">
        <f t="shared" ref="AC31:BE31" si="28">AC33</f>
        <v>1771.86</v>
      </c>
      <c r="AD31" s="16">
        <f t="shared" si="28"/>
        <v>0</v>
      </c>
      <c r="AE31" s="16">
        <f t="shared" si="28"/>
        <v>0</v>
      </c>
      <c r="AF31" s="16">
        <f t="shared" si="28"/>
        <v>1664.4</v>
      </c>
      <c r="AG31" s="16">
        <f t="shared" si="28"/>
        <v>1664.4</v>
      </c>
      <c r="AH31" s="16">
        <f t="shared" si="28"/>
        <v>0</v>
      </c>
      <c r="AI31" s="16">
        <f t="shared" si="28"/>
        <v>0</v>
      </c>
      <c r="AJ31" s="16">
        <f t="shared" si="28"/>
        <v>1968</v>
      </c>
      <c r="AK31" s="16">
        <f t="shared" si="28"/>
        <v>1968</v>
      </c>
      <c r="AL31" s="16"/>
      <c r="AM31" s="16"/>
      <c r="AN31" s="16">
        <f t="shared" si="28"/>
        <v>0</v>
      </c>
      <c r="AO31" s="16">
        <f t="shared" si="28"/>
        <v>0</v>
      </c>
      <c r="AP31" s="16">
        <f t="shared" si="28"/>
        <v>1964</v>
      </c>
      <c r="AQ31" s="16">
        <f t="shared" si="28"/>
        <v>1964</v>
      </c>
      <c r="AR31" s="16"/>
      <c r="AS31" s="16"/>
      <c r="AT31" s="16">
        <f t="shared" si="28"/>
        <v>1970</v>
      </c>
      <c r="AU31" s="16">
        <f t="shared" si="28"/>
        <v>1782.67</v>
      </c>
      <c r="AV31" s="16">
        <f t="shared" si="28"/>
        <v>0</v>
      </c>
      <c r="AW31" s="16">
        <f t="shared" si="28"/>
        <v>0</v>
      </c>
      <c r="AX31" s="16">
        <f t="shared" si="28"/>
        <v>0</v>
      </c>
      <c r="AY31" s="16">
        <f t="shared" si="28"/>
        <v>0</v>
      </c>
      <c r="AZ31" s="16">
        <f t="shared" si="28"/>
        <v>0</v>
      </c>
      <c r="BA31" s="16">
        <f t="shared" si="28"/>
        <v>0</v>
      </c>
      <c r="BB31" s="16">
        <f t="shared" si="28"/>
        <v>0</v>
      </c>
      <c r="BC31" s="16">
        <f t="shared" si="28"/>
        <v>0</v>
      </c>
      <c r="BD31" s="16">
        <f t="shared" si="28"/>
        <v>0</v>
      </c>
      <c r="BE31" s="16">
        <f t="shared" si="28"/>
        <v>0</v>
      </c>
      <c r="BF31" s="16"/>
      <c r="BG31" s="16"/>
      <c r="BH31" s="16"/>
      <c r="BI31" s="16"/>
      <c r="BJ31" s="9"/>
      <c r="BK31" s="9"/>
      <c r="BL31" s="9"/>
      <c r="BM31" s="9"/>
      <c r="BN31" s="9"/>
      <c r="BO31" s="9"/>
      <c r="BP31" s="9"/>
      <c r="BQ31" s="9"/>
      <c r="BR31" s="9"/>
      <c r="BS31" s="9"/>
      <c r="BT31" s="9"/>
      <c r="BU31" s="9"/>
      <c r="BV31" s="9"/>
      <c r="BW31" s="9"/>
      <c r="BX31" s="1"/>
    </row>
    <row r="32" spans="1:76" ht="15.75">
      <c r="A32" s="1"/>
      <c r="B32" s="91" t="s">
        <v>130</v>
      </c>
      <c r="C32" s="91" t="s">
        <v>137</v>
      </c>
      <c r="D32" s="49" t="s">
        <v>121</v>
      </c>
      <c r="E32" s="16">
        <f t="shared" si="6"/>
        <v>0</v>
      </c>
      <c r="F32" s="16">
        <f t="shared" si="7"/>
        <v>0</v>
      </c>
      <c r="G32" s="16"/>
      <c r="H32" s="17"/>
      <c r="I32" s="17"/>
      <c r="J32" s="17"/>
      <c r="K32" s="17"/>
      <c r="L32" s="17"/>
      <c r="M32" s="17"/>
      <c r="N32" s="17"/>
      <c r="O32" s="17"/>
      <c r="P32" s="17"/>
      <c r="Q32" s="17"/>
      <c r="R32" s="17"/>
      <c r="S32" s="17"/>
      <c r="T32" s="17"/>
      <c r="U32" s="17"/>
      <c r="V32" s="17"/>
      <c r="W32" s="17"/>
      <c r="X32" s="17"/>
      <c r="Y32" s="17"/>
      <c r="Z32" s="17"/>
      <c r="AA32" s="17"/>
      <c r="AB32" s="16"/>
      <c r="AC32" s="16"/>
      <c r="AD32" s="17"/>
      <c r="AE32" s="17"/>
      <c r="AF32" s="16"/>
      <c r="AG32" s="16"/>
      <c r="AH32" s="17"/>
      <c r="AI32" s="17"/>
      <c r="AJ32" s="16"/>
      <c r="AK32" s="16"/>
      <c r="AL32" s="16"/>
      <c r="AM32" s="16"/>
      <c r="AN32" s="17"/>
      <c r="AO32" s="17"/>
      <c r="AP32" s="16"/>
      <c r="AQ32" s="16"/>
      <c r="AR32" s="16"/>
      <c r="AS32" s="16"/>
      <c r="AT32" s="16"/>
      <c r="AU32" s="16"/>
      <c r="AV32" s="17"/>
      <c r="AW32" s="17"/>
      <c r="AX32" s="17"/>
      <c r="AY32" s="17"/>
      <c r="AZ32" s="17"/>
      <c r="BA32" s="17"/>
      <c r="BB32" s="17"/>
      <c r="BC32" s="17"/>
      <c r="BD32" s="17"/>
      <c r="BE32" s="17"/>
      <c r="BF32" s="16"/>
      <c r="BG32" s="16"/>
      <c r="BH32" s="16"/>
      <c r="BI32" s="16"/>
      <c r="BJ32" s="9"/>
      <c r="BK32" s="9"/>
      <c r="BL32" s="9"/>
      <c r="BM32" s="9"/>
      <c r="BN32" s="9"/>
      <c r="BO32" s="9"/>
      <c r="BP32" s="9"/>
      <c r="BQ32" s="9"/>
      <c r="BR32" s="9"/>
      <c r="BS32" s="9"/>
      <c r="BT32" s="9"/>
      <c r="BU32" s="9"/>
      <c r="BV32" s="9"/>
      <c r="BW32" s="9"/>
      <c r="BX32" s="1"/>
    </row>
    <row r="33" spans="1:76" ht="189" customHeight="1">
      <c r="A33" s="1"/>
      <c r="B33" s="91"/>
      <c r="C33" s="91"/>
      <c r="D33" s="49" t="s">
        <v>123</v>
      </c>
      <c r="E33" s="16">
        <f t="shared" si="6"/>
        <v>9450</v>
      </c>
      <c r="F33" s="16">
        <f t="shared" si="7"/>
        <v>9150.93</v>
      </c>
      <c r="G33" s="16"/>
      <c r="H33" s="16">
        <f t="shared" ref="H33:BE33" si="29">H34+H35</f>
        <v>0</v>
      </c>
      <c r="I33" s="16">
        <f t="shared" si="29"/>
        <v>0</v>
      </c>
      <c r="J33" s="16">
        <f t="shared" si="29"/>
        <v>0</v>
      </c>
      <c r="K33" s="16">
        <f t="shared" si="29"/>
        <v>0</v>
      </c>
      <c r="L33" s="16">
        <f t="shared" si="29"/>
        <v>0</v>
      </c>
      <c r="M33" s="16">
        <f t="shared" si="29"/>
        <v>0</v>
      </c>
      <c r="N33" s="16">
        <f t="shared" si="29"/>
        <v>0</v>
      </c>
      <c r="O33" s="16">
        <f t="shared" si="29"/>
        <v>0</v>
      </c>
      <c r="P33" s="16">
        <f t="shared" si="29"/>
        <v>0</v>
      </c>
      <c r="Q33" s="16">
        <f t="shared" si="29"/>
        <v>0</v>
      </c>
      <c r="R33" s="16">
        <f t="shared" si="29"/>
        <v>0</v>
      </c>
      <c r="S33" s="16">
        <f t="shared" si="29"/>
        <v>0</v>
      </c>
      <c r="T33" s="16">
        <f t="shared" si="29"/>
        <v>0</v>
      </c>
      <c r="U33" s="16">
        <f t="shared" si="29"/>
        <v>0</v>
      </c>
      <c r="V33" s="16">
        <f t="shared" si="29"/>
        <v>0</v>
      </c>
      <c r="W33" s="16">
        <f t="shared" si="29"/>
        <v>0</v>
      </c>
      <c r="X33" s="16">
        <f t="shared" si="29"/>
        <v>0</v>
      </c>
      <c r="Y33" s="16">
        <f t="shared" si="29"/>
        <v>0</v>
      </c>
      <c r="Z33" s="16">
        <f t="shared" si="29"/>
        <v>0</v>
      </c>
      <c r="AA33" s="16">
        <f t="shared" si="29"/>
        <v>0</v>
      </c>
      <c r="AB33" s="16">
        <f t="shared" si="29"/>
        <v>1883.6</v>
      </c>
      <c r="AC33" s="16">
        <f t="shared" si="29"/>
        <v>1771.86</v>
      </c>
      <c r="AD33" s="16">
        <f t="shared" si="29"/>
        <v>0</v>
      </c>
      <c r="AE33" s="16">
        <f t="shared" si="29"/>
        <v>0</v>
      </c>
      <c r="AF33" s="16">
        <f t="shared" si="29"/>
        <v>1664.4</v>
      </c>
      <c r="AG33" s="16">
        <f t="shared" si="29"/>
        <v>1664.4</v>
      </c>
      <c r="AH33" s="16">
        <f t="shared" si="29"/>
        <v>0</v>
      </c>
      <c r="AI33" s="16">
        <f t="shared" si="29"/>
        <v>0</v>
      </c>
      <c r="AJ33" s="16">
        <f t="shared" si="29"/>
        <v>1968</v>
      </c>
      <c r="AK33" s="16">
        <f t="shared" si="29"/>
        <v>1968</v>
      </c>
      <c r="AL33" s="16"/>
      <c r="AM33" s="16"/>
      <c r="AN33" s="16">
        <f t="shared" si="29"/>
        <v>0</v>
      </c>
      <c r="AO33" s="16">
        <f t="shared" si="29"/>
        <v>0</v>
      </c>
      <c r="AP33" s="16">
        <f t="shared" si="29"/>
        <v>1964</v>
      </c>
      <c r="AQ33" s="16">
        <f t="shared" si="29"/>
        <v>1964</v>
      </c>
      <c r="AR33" s="16"/>
      <c r="AS33" s="16"/>
      <c r="AT33" s="16">
        <f t="shared" si="29"/>
        <v>1970</v>
      </c>
      <c r="AU33" s="16">
        <f t="shared" si="29"/>
        <v>1782.67</v>
      </c>
      <c r="AV33" s="16">
        <f t="shared" si="29"/>
        <v>0</v>
      </c>
      <c r="AW33" s="16">
        <f t="shared" si="29"/>
        <v>0</v>
      </c>
      <c r="AX33" s="16">
        <f t="shared" si="29"/>
        <v>0</v>
      </c>
      <c r="AY33" s="16">
        <f t="shared" si="29"/>
        <v>0</v>
      </c>
      <c r="AZ33" s="16">
        <f t="shared" si="29"/>
        <v>0</v>
      </c>
      <c r="BA33" s="16">
        <f t="shared" si="29"/>
        <v>0</v>
      </c>
      <c r="BB33" s="16">
        <f t="shared" si="29"/>
        <v>0</v>
      </c>
      <c r="BC33" s="16">
        <f t="shared" si="29"/>
        <v>0</v>
      </c>
      <c r="BD33" s="16">
        <f t="shared" si="29"/>
        <v>0</v>
      </c>
      <c r="BE33" s="16">
        <f t="shared" si="29"/>
        <v>0</v>
      </c>
      <c r="BF33" s="16"/>
      <c r="BG33" s="16"/>
      <c r="BH33" s="16"/>
      <c r="BI33" s="16"/>
      <c r="BJ33" s="9"/>
      <c r="BK33" s="9"/>
      <c r="BL33" s="9"/>
      <c r="BM33" s="9"/>
      <c r="BN33" s="9"/>
      <c r="BO33" s="9"/>
      <c r="BP33" s="9"/>
      <c r="BQ33" s="9"/>
      <c r="BR33" s="9"/>
      <c r="BS33" s="9"/>
      <c r="BT33" s="9"/>
      <c r="BU33" s="9"/>
      <c r="BV33" s="9"/>
      <c r="BW33" s="9"/>
      <c r="BX33" s="1"/>
    </row>
    <row r="34" spans="1:76" ht="15.75">
      <c r="A34" s="1"/>
      <c r="B34" s="91" t="s">
        <v>130</v>
      </c>
      <c r="C34" s="91" t="s">
        <v>138</v>
      </c>
      <c r="D34" s="49" t="s">
        <v>121</v>
      </c>
      <c r="E34" s="16">
        <f t="shared" si="6"/>
        <v>0</v>
      </c>
      <c r="F34" s="16">
        <f t="shared" si="7"/>
        <v>0</v>
      </c>
      <c r="G34" s="16"/>
      <c r="H34" s="17"/>
      <c r="I34" s="17"/>
      <c r="J34" s="17"/>
      <c r="K34" s="17"/>
      <c r="L34" s="17"/>
      <c r="M34" s="17"/>
      <c r="N34" s="17"/>
      <c r="O34" s="17"/>
      <c r="P34" s="17"/>
      <c r="Q34" s="17"/>
      <c r="R34" s="17"/>
      <c r="S34" s="17"/>
      <c r="T34" s="17"/>
      <c r="U34" s="17"/>
      <c r="V34" s="17"/>
      <c r="W34" s="17"/>
      <c r="X34" s="17"/>
      <c r="Y34" s="17"/>
      <c r="Z34" s="17"/>
      <c r="AA34" s="17"/>
      <c r="AB34" s="16">
        <v>0</v>
      </c>
      <c r="AC34" s="16">
        <v>0</v>
      </c>
      <c r="AD34" s="16">
        <v>0</v>
      </c>
      <c r="AE34" s="16">
        <v>0</v>
      </c>
      <c r="AF34" s="16">
        <v>0</v>
      </c>
      <c r="AG34" s="16">
        <v>0</v>
      </c>
      <c r="AH34" s="16">
        <v>0</v>
      </c>
      <c r="AI34" s="16">
        <v>0</v>
      </c>
      <c r="AJ34" s="16">
        <v>0</v>
      </c>
      <c r="AK34" s="16">
        <v>0</v>
      </c>
      <c r="AL34" s="16"/>
      <c r="AM34" s="16"/>
      <c r="AN34" s="16">
        <v>0</v>
      </c>
      <c r="AO34" s="16">
        <v>0</v>
      </c>
      <c r="AP34" s="16">
        <v>0</v>
      </c>
      <c r="AQ34" s="16">
        <v>0</v>
      </c>
      <c r="AR34" s="16"/>
      <c r="AS34" s="16"/>
      <c r="AT34" s="16">
        <v>0</v>
      </c>
      <c r="AU34" s="16">
        <v>0</v>
      </c>
      <c r="AV34" s="16">
        <v>0</v>
      </c>
      <c r="AW34" s="16">
        <v>0</v>
      </c>
      <c r="AX34" s="16">
        <v>0</v>
      </c>
      <c r="AY34" s="16">
        <v>0</v>
      </c>
      <c r="AZ34" s="16">
        <v>0</v>
      </c>
      <c r="BA34" s="16">
        <v>0</v>
      </c>
      <c r="BB34" s="16">
        <v>0</v>
      </c>
      <c r="BC34" s="16">
        <v>0</v>
      </c>
      <c r="BD34" s="16">
        <v>0</v>
      </c>
      <c r="BE34" s="16">
        <v>0</v>
      </c>
      <c r="BF34" s="16"/>
      <c r="BG34" s="16"/>
      <c r="BH34" s="16"/>
      <c r="BI34" s="16"/>
      <c r="BJ34" s="9"/>
      <c r="BK34" s="9"/>
      <c r="BL34" s="9"/>
      <c r="BM34" s="9"/>
      <c r="BN34" s="9"/>
      <c r="BO34" s="9"/>
      <c r="BP34" s="9"/>
      <c r="BQ34" s="9"/>
      <c r="BR34" s="9"/>
      <c r="BS34" s="9"/>
      <c r="BT34" s="9"/>
      <c r="BU34" s="9"/>
      <c r="BV34" s="9"/>
      <c r="BW34" s="9"/>
      <c r="BX34" s="1"/>
    </row>
    <row r="35" spans="1:76" ht="31.5">
      <c r="A35" s="1"/>
      <c r="B35" s="91"/>
      <c r="C35" s="91"/>
      <c r="D35" s="49" t="s">
        <v>123</v>
      </c>
      <c r="E35" s="16">
        <f t="shared" si="6"/>
        <v>9450</v>
      </c>
      <c r="F35" s="16">
        <f t="shared" si="7"/>
        <v>9150.93</v>
      </c>
      <c r="G35" s="16"/>
      <c r="H35" s="17"/>
      <c r="I35" s="17"/>
      <c r="J35" s="17"/>
      <c r="K35" s="17"/>
      <c r="L35" s="17"/>
      <c r="M35" s="17"/>
      <c r="N35" s="17"/>
      <c r="O35" s="17"/>
      <c r="P35" s="17"/>
      <c r="Q35" s="17"/>
      <c r="R35" s="17"/>
      <c r="S35" s="17"/>
      <c r="T35" s="17"/>
      <c r="U35" s="17"/>
      <c r="V35" s="17"/>
      <c r="W35" s="17"/>
      <c r="X35" s="17"/>
      <c r="Y35" s="17"/>
      <c r="Z35" s="17"/>
      <c r="AA35" s="17"/>
      <c r="AB35" s="16">
        <v>1883.6</v>
      </c>
      <c r="AC35" s="16">
        <v>1771.86</v>
      </c>
      <c r="AD35" s="16"/>
      <c r="AE35" s="16"/>
      <c r="AF35" s="16">
        <v>1664.4</v>
      </c>
      <c r="AG35" s="16">
        <v>1664.4</v>
      </c>
      <c r="AH35" s="16"/>
      <c r="AI35" s="16"/>
      <c r="AJ35" s="16">
        <v>1968</v>
      </c>
      <c r="AK35" s="16">
        <v>1968</v>
      </c>
      <c r="AL35" s="16"/>
      <c r="AM35" s="16"/>
      <c r="AN35" s="16"/>
      <c r="AO35" s="16"/>
      <c r="AP35" s="16">
        <v>1964</v>
      </c>
      <c r="AQ35" s="16">
        <v>1964</v>
      </c>
      <c r="AR35" s="16"/>
      <c r="AS35" s="16"/>
      <c r="AT35" s="16">
        <v>1970</v>
      </c>
      <c r="AU35" s="16">
        <v>1782.67</v>
      </c>
      <c r="AV35" s="16"/>
      <c r="AW35" s="16"/>
      <c r="AX35" s="16"/>
      <c r="AY35" s="16"/>
      <c r="AZ35" s="16"/>
      <c r="BA35" s="16"/>
      <c r="BB35" s="16"/>
      <c r="BC35" s="16"/>
      <c r="BD35" s="16"/>
      <c r="BE35" s="16"/>
      <c r="BF35" s="16"/>
      <c r="BG35" s="16"/>
      <c r="BH35" s="16"/>
      <c r="BI35" s="16"/>
      <c r="BJ35" s="9"/>
      <c r="BK35" s="9"/>
      <c r="BL35" s="9"/>
      <c r="BM35" s="9"/>
      <c r="BN35" s="9"/>
      <c r="BO35" s="9"/>
      <c r="BP35" s="9"/>
      <c r="BQ35" s="9"/>
      <c r="BR35" s="9"/>
      <c r="BS35" s="9"/>
      <c r="BT35" s="9"/>
      <c r="BU35" s="9"/>
      <c r="BV35" s="9"/>
      <c r="BW35" s="9"/>
      <c r="BX35" s="1"/>
    </row>
    <row r="36" spans="1:76" ht="12" customHeight="1">
      <c r="A36" s="1"/>
      <c r="B36" s="4"/>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row>
    <row r="37" spans="1:76" ht="16.5" customHeight="1">
      <c r="A37" s="1"/>
      <c r="B37" s="95" t="s">
        <v>139</v>
      </c>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row>
    <row r="38" spans="1:76">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row>
  </sheetData>
  <mergeCells count="66">
    <mergeCell ref="B1:BW1"/>
    <mergeCell ref="B2:BW2"/>
    <mergeCell ref="B3:BW3"/>
    <mergeCell ref="B4:BW4"/>
    <mergeCell ref="B6:B8"/>
    <mergeCell ref="C6:C8"/>
    <mergeCell ref="D6:D8"/>
    <mergeCell ref="E6:E8"/>
    <mergeCell ref="F6:F8"/>
    <mergeCell ref="G6:BW6"/>
    <mergeCell ref="G7:G8"/>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BP7:BQ7"/>
    <mergeCell ref="BR7:BS7"/>
    <mergeCell ref="BT7:BU7"/>
    <mergeCell ref="BV7:BW7"/>
    <mergeCell ref="B10:B12"/>
    <mergeCell ref="C10:C12"/>
    <mergeCell ref="BF7:BG7"/>
    <mergeCell ref="BH7:BI7"/>
    <mergeCell ref="BJ7:BK7"/>
    <mergeCell ref="BL7:BM7"/>
    <mergeCell ref="BN7:BO7"/>
    <mergeCell ref="AV7:AW7"/>
    <mergeCell ref="AX7:AY7"/>
    <mergeCell ref="AZ7:BA7"/>
    <mergeCell ref="BB7:BC7"/>
    <mergeCell ref="BD7:BE7"/>
    <mergeCell ref="B13:B15"/>
    <mergeCell ref="C13:C15"/>
    <mergeCell ref="B16:B18"/>
    <mergeCell ref="C16:C18"/>
    <mergeCell ref="B19:B21"/>
    <mergeCell ref="C19:C21"/>
    <mergeCell ref="B22:B24"/>
    <mergeCell ref="C22:C24"/>
    <mergeCell ref="B25:B27"/>
    <mergeCell ref="C25:C27"/>
    <mergeCell ref="B28:B29"/>
    <mergeCell ref="C28:C29"/>
    <mergeCell ref="B37:AC37"/>
    <mergeCell ref="B30:B31"/>
    <mergeCell ref="C30:C31"/>
    <mergeCell ref="B32:B33"/>
    <mergeCell ref="C32:C33"/>
    <mergeCell ref="B34:B35"/>
    <mergeCell ref="C34:C35"/>
  </mergeCells>
  <printOptions horizontalCentered="1"/>
  <pageMargins left="0.19685039370078741" right="0.19685039370078741" top="0.59055118110236227" bottom="0.19685039370078741" header="0.11811023622047245" footer="0.11811023622047245"/>
  <pageSetup paperSize="9" scale="48"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G56"/>
  <sheetViews>
    <sheetView view="pageBreakPreview" zoomScale="60" zoomScaleNormal="60" workbookViewId="0">
      <selection activeCell="A3" sqref="A3:G3"/>
    </sheetView>
  </sheetViews>
  <sheetFormatPr defaultRowHeight="18.75"/>
  <cols>
    <col min="1" max="1" width="31.1640625" style="98" customWidth="1"/>
    <col min="2" max="2" width="86.33203125" style="98" customWidth="1"/>
    <col min="3" max="3" width="34.5" style="98" customWidth="1"/>
    <col min="4" max="4" width="28.33203125" style="98" customWidth="1"/>
    <col min="5" max="6" width="25.83203125" style="125" customWidth="1"/>
    <col min="7" max="7" width="59.83203125" style="126" customWidth="1"/>
  </cols>
  <sheetData>
    <row r="1" spans="1:7" s="127" customFormat="1" ht="16.5" customHeight="1">
      <c r="A1" s="97"/>
      <c r="B1" s="98"/>
      <c r="C1" s="98"/>
      <c r="D1" s="99"/>
      <c r="E1" s="99"/>
      <c r="F1" s="99"/>
      <c r="G1" s="99"/>
    </row>
    <row r="2" spans="1:7" s="127" customFormat="1" ht="86.25" customHeight="1">
      <c r="A2" s="100" t="s">
        <v>373</v>
      </c>
      <c r="B2" s="100"/>
      <c r="C2" s="100"/>
      <c r="D2" s="100"/>
      <c r="E2" s="100"/>
      <c r="F2" s="100"/>
      <c r="G2" s="100"/>
    </row>
    <row r="3" spans="1:7" s="127" customFormat="1" ht="94.5" customHeight="1">
      <c r="A3" s="101" t="s">
        <v>374</v>
      </c>
      <c r="B3" s="102"/>
      <c r="C3" s="102"/>
      <c r="D3" s="102"/>
      <c r="E3" s="102"/>
      <c r="F3" s="102"/>
      <c r="G3" s="102"/>
    </row>
    <row r="4" spans="1:7" s="127" customFormat="1" ht="180.75" customHeight="1">
      <c r="A4" s="103" t="s">
        <v>3</v>
      </c>
      <c r="B4" s="103" t="s">
        <v>375</v>
      </c>
      <c r="C4" s="103" t="s">
        <v>376</v>
      </c>
      <c r="D4" s="103" t="s">
        <v>377</v>
      </c>
      <c r="E4" s="103" t="s">
        <v>378</v>
      </c>
      <c r="F4" s="103" t="s">
        <v>379</v>
      </c>
      <c r="G4" s="103" t="s">
        <v>380</v>
      </c>
    </row>
    <row r="5" spans="1:7" s="127" customFormat="1">
      <c r="A5" s="103">
        <v>1</v>
      </c>
      <c r="B5" s="103">
        <v>2</v>
      </c>
      <c r="C5" s="103">
        <v>3</v>
      </c>
      <c r="D5" s="103">
        <v>4</v>
      </c>
      <c r="E5" s="103">
        <v>5</v>
      </c>
      <c r="F5" s="103">
        <v>6</v>
      </c>
      <c r="G5" s="103">
        <v>7</v>
      </c>
    </row>
    <row r="6" spans="1:7" s="127" customFormat="1" ht="42.75" customHeight="1">
      <c r="A6" s="104" t="s">
        <v>381</v>
      </c>
      <c r="B6" s="105"/>
      <c r="C6" s="105"/>
      <c r="D6" s="105"/>
      <c r="E6" s="105"/>
      <c r="F6" s="105"/>
      <c r="G6" s="106"/>
    </row>
    <row r="7" spans="1:7" s="127" customFormat="1" ht="37.5">
      <c r="A7" s="107" t="s">
        <v>382</v>
      </c>
      <c r="B7" s="108" t="s">
        <v>383</v>
      </c>
      <c r="C7" s="109" t="s">
        <v>384</v>
      </c>
      <c r="D7" s="109" t="s">
        <v>384</v>
      </c>
      <c r="E7" s="109" t="s">
        <v>384</v>
      </c>
      <c r="F7" s="110"/>
      <c r="G7" s="111"/>
    </row>
    <row r="8" spans="1:7" s="127" customFormat="1" ht="56.25">
      <c r="A8" s="112" t="s">
        <v>385</v>
      </c>
      <c r="B8" s="113" t="s">
        <v>386</v>
      </c>
      <c r="C8" s="109" t="s">
        <v>384</v>
      </c>
      <c r="D8" s="109" t="s">
        <v>384</v>
      </c>
      <c r="E8" s="109" t="s">
        <v>384</v>
      </c>
      <c r="F8" s="110"/>
      <c r="G8" s="111"/>
    </row>
    <row r="9" spans="1:7" s="127" customFormat="1" ht="168.75">
      <c r="A9" s="114"/>
      <c r="B9" s="115" t="s">
        <v>387</v>
      </c>
      <c r="C9" s="116" t="s">
        <v>207</v>
      </c>
      <c r="D9" s="117">
        <v>43982</v>
      </c>
      <c r="E9" s="117">
        <v>43916</v>
      </c>
      <c r="F9" s="110"/>
      <c r="G9" s="111"/>
    </row>
    <row r="10" spans="1:7" s="127" customFormat="1" ht="112.5">
      <c r="A10" s="114"/>
      <c r="B10" s="118" t="s">
        <v>388</v>
      </c>
      <c r="C10" s="116" t="s">
        <v>389</v>
      </c>
      <c r="D10" s="117">
        <v>44166</v>
      </c>
      <c r="E10" s="117">
        <v>44084</v>
      </c>
      <c r="F10" s="110"/>
      <c r="G10" s="111"/>
    </row>
    <row r="11" spans="1:7" s="127" customFormat="1" ht="93.75">
      <c r="A11" s="114"/>
      <c r="B11" s="118" t="s">
        <v>390</v>
      </c>
      <c r="C11" s="116" t="s">
        <v>302</v>
      </c>
      <c r="D11" s="117">
        <v>44155</v>
      </c>
      <c r="E11" s="117">
        <v>44111</v>
      </c>
      <c r="F11" s="110"/>
      <c r="G11" s="111"/>
    </row>
    <row r="12" spans="1:7" s="127" customFormat="1" ht="187.5">
      <c r="A12" s="114"/>
      <c r="B12" s="118" t="s">
        <v>391</v>
      </c>
      <c r="C12" s="116" t="s">
        <v>207</v>
      </c>
      <c r="D12" s="117">
        <v>44175</v>
      </c>
      <c r="E12" s="117"/>
      <c r="F12" s="117">
        <v>44186</v>
      </c>
      <c r="G12" s="119" t="s">
        <v>392</v>
      </c>
    </row>
    <row r="13" spans="1:7" s="127" customFormat="1" ht="56.25">
      <c r="A13" s="112" t="s">
        <v>393</v>
      </c>
      <c r="B13" s="113" t="s">
        <v>394</v>
      </c>
      <c r="C13" s="109" t="s">
        <v>384</v>
      </c>
      <c r="D13" s="109" t="s">
        <v>384</v>
      </c>
      <c r="E13" s="110"/>
      <c r="F13" s="110"/>
      <c r="G13" s="111"/>
    </row>
    <row r="14" spans="1:7" s="127" customFormat="1" ht="93.75">
      <c r="A14" s="114"/>
      <c r="B14" s="118" t="s">
        <v>395</v>
      </c>
      <c r="C14" s="116" t="s">
        <v>302</v>
      </c>
      <c r="D14" s="117">
        <v>44166</v>
      </c>
      <c r="E14" s="117">
        <v>44134</v>
      </c>
      <c r="F14" s="110"/>
      <c r="G14" s="111"/>
    </row>
    <row r="15" spans="1:7" s="127" customFormat="1" ht="187.5">
      <c r="A15" s="114"/>
      <c r="B15" s="118" t="s">
        <v>396</v>
      </c>
      <c r="C15" s="116" t="s">
        <v>207</v>
      </c>
      <c r="D15" s="117">
        <v>44105</v>
      </c>
      <c r="E15" s="117"/>
      <c r="F15" s="117">
        <v>44123</v>
      </c>
      <c r="G15" s="118" t="s">
        <v>397</v>
      </c>
    </row>
    <row r="16" spans="1:7" s="127" customFormat="1" ht="112.5">
      <c r="A16" s="114"/>
      <c r="B16" s="118" t="s">
        <v>398</v>
      </c>
      <c r="C16" s="116" t="s">
        <v>207</v>
      </c>
      <c r="D16" s="117">
        <v>44136</v>
      </c>
      <c r="E16" s="117">
        <v>44110</v>
      </c>
      <c r="F16" s="110"/>
      <c r="G16" s="111"/>
    </row>
    <row r="17" spans="1:7" s="127" customFormat="1" ht="150">
      <c r="A17" s="114"/>
      <c r="B17" s="118" t="s">
        <v>399</v>
      </c>
      <c r="C17" s="116" t="s">
        <v>207</v>
      </c>
      <c r="D17" s="117">
        <v>44190</v>
      </c>
      <c r="E17" s="117">
        <v>44175</v>
      </c>
      <c r="F17" s="110"/>
      <c r="G17" s="111"/>
    </row>
    <row r="18" spans="1:7" s="127" customFormat="1" ht="75">
      <c r="A18" s="112" t="s">
        <v>400</v>
      </c>
      <c r="B18" s="120" t="s">
        <v>401</v>
      </c>
      <c r="C18" s="109" t="s">
        <v>384</v>
      </c>
      <c r="D18" s="109" t="s">
        <v>384</v>
      </c>
      <c r="E18" s="109" t="s">
        <v>384</v>
      </c>
      <c r="F18" s="110"/>
      <c r="G18" s="111"/>
    </row>
    <row r="19" spans="1:7" s="127" customFormat="1" ht="112.5">
      <c r="A19" s="114"/>
      <c r="B19" s="118" t="s">
        <v>402</v>
      </c>
      <c r="C19" s="116" t="s">
        <v>207</v>
      </c>
      <c r="D19" s="117">
        <v>43876</v>
      </c>
      <c r="E19" s="117">
        <v>43824</v>
      </c>
      <c r="F19" s="110"/>
      <c r="G19" s="111"/>
    </row>
    <row r="20" spans="1:7" s="127" customFormat="1" ht="168.75">
      <c r="A20" s="114"/>
      <c r="B20" s="118" t="s">
        <v>403</v>
      </c>
      <c r="C20" s="116" t="s">
        <v>207</v>
      </c>
      <c r="D20" s="117">
        <v>43921</v>
      </c>
      <c r="E20" s="117">
        <v>43914</v>
      </c>
      <c r="F20" s="110"/>
      <c r="G20" s="111"/>
    </row>
    <row r="21" spans="1:7" s="127" customFormat="1" ht="93.75">
      <c r="A21" s="114"/>
      <c r="B21" s="118" t="s">
        <v>404</v>
      </c>
      <c r="C21" s="116" t="s">
        <v>302</v>
      </c>
      <c r="D21" s="117">
        <v>43921</v>
      </c>
      <c r="E21" s="117">
        <v>43920</v>
      </c>
      <c r="F21" s="110"/>
      <c r="G21" s="111"/>
    </row>
    <row r="22" spans="1:7" s="127" customFormat="1" ht="56.25">
      <c r="A22" s="121" t="s">
        <v>405</v>
      </c>
      <c r="B22" s="121" t="s">
        <v>406</v>
      </c>
      <c r="C22" s="109" t="s">
        <v>384</v>
      </c>
      <c r="D22" s="109" t="s">
        <v>384</v>
      </c>
      <c r="E22" s="109" t="s">
        <v>384</v>
      </c>
      <c r="F22" s="110"/>
      <c r="G22" s="111"/>
    </row>
    <row r="23" spans="1:7" s="127" customFormat="1" ht="93.75">
      <c r="A23" s="116"/>
      <c r="B23" s="116" t="s">
        <v>407</v>
      </c>
      <c r="C23" s="116" t="s">
        <v>302</v>
      </c>
      <c r="D23" s="117">
        <v>43876</v>
      </c>
      <c r="E23" s="117">
        <v>43824</v>
      </c>
      <c r="F23" s="110"/>
      <c r="G23" s="111"/>
    </row>
    <row r="24" spans="1:7" s="127" customFormat="1" ht="131.25">
      <c r="A24" s="116"/>
      <c r="B24" s="116" t="s">
        <v>408</v>
      </c>
      <c r="C24" s="116" t="s">
        <v>207</v>
      </c>
      <c r="D24" s="117">
        <v>44012</v>
      </c>
      <c r="E24" s="117">
        <v>43916</v>
      </c>
      <c r="F24" s="110"/>
      <c r="G24" s="111"/>
    </row>
    <row r="25" spans="1:7" s="127" customFormat="1" ht="112.5">
      <c r="A25" s="116"/>
      <c r="B25" s="116" t="s">
        <v>409</v>
      </c>
      <c r="C25" s="116" t="s">
        <v>389</v>
      </c>
      <c r="D25" s="117">
        <v>44185</v>
      </c>
      <c r="E25" s="117">
        <v>44127</v>
      </c>
      <c r="F25" s="110"/>
      <c r="G25" s="111"/>
    </row>
    <row r="26" spans="1:7" s="127" customFormat="1" ht="150">
      <c r="A26" s="116"/>
      <c r="B26" s="116" t="s">
        <v>410</v>
      </c>
      <c r="C26" s="116" t="s">
        <v>207</v>
      </c>
      <c r="D26" s="117">
        <v>44012</v>
      </c>
      <c r="E26" s="117">
        <v>43958</v>
      </c>
      <c r="F26" s="110"/>
      <c r="G26" s="111"/>
    </row>
    <row r="27" spans="1:7" s="127" customFormat="1" ht="93.75">
      <c r="A27" s="116"/>
      <c r="B27" s="116" t="s">
        <v>411</v>
      </c>
      <c r="C27" s="116" t="s">
        <v>302</v>
      </c>
      <c r="D27" s="117">
        <v>44185</v>
      </c>
      <c r="E27" s="117">
        <v>44127</v>
      </c>
      <c r="F27" s="110"/>
      <c r="G27" s="111"/>
    </row>
    <row r="28" spans="1:7" s="127" customFormat="1" ht="168.75">
      <c r="A28" s="116"/>
      <c r="B28" s="116" t="s">
        <v>412</v>
      </c>
      <c r="C28" s="116" t="s">
        <v>207</v>
      </c>
      <c r="D28" s="117">
        <v>43905</v>
      </c>
      <c r="E28" s="117">
        <v>43854</v>
      </c>
      <c r="F28" s="110"/>
      <c r="G28" s="111"/>
    </row>
    <row r="29" spans="1:7" s="127" customFormat="1" ht="243.75">
      <c r="A29" s="116"/>
      <c r="B29" s="116" t="s">
        <v>413</v>
      </c>
      <c r="C29" s="116" t="s">
        <v>207</v>
      </c>
      <c r="D29" s="117">
        <v>44185</v>
      </c>
      <c r="E29" s="117"/>
      <c r="F29" s="117">
        <v>44191</v>
      </c>
      <c r="G29" s="116" t="s">
        <v>414</v>
      </c>
    </row>
    <row r="30" spans="1:7" s="127" customFormat="1" ht="187.5">
      <c r="A30" s="116"/>
      <c r="B30" s="116" t="s">
        <v>415</v>
      </c>
      <c r="C30" s="116" t="s">
        <v>207</v>
      </c>
      <c r="D30" s="117">
        <v>44105</v>
      </c>
      <c r="E30" s="117">
        <v>44004</v>
      </c>
      <c r="F30" s="110"/>
      <c r="G30" s="111"/>
    </row>
    <row r="31" spans="1:7" s="127" customFormat="1" ht="131.25">
      <c r="A31" s="116"/>
      <c r="B31" s="116" t="s">
        <v>416</v>
      </c>
      <c r="C31" s="116" t="s">
        <v>207</v>
      </c>
      <c r="D31" s="117">
        <v>44190</v>
      </c>
      <c r="E31" s="117">
        <v>44183</v>
      </c>
      <c r="F31" s="110"/>
      <c r="G31" s="111"/>
    </row>
    <row r="32" spans="1:7" s="127" customFormat="1" ht="56.25">
      <c r="A32" s="121" t="s">
        <v>417</v>
      </c>
      <c r="B32" s="121" t="s">
        <v>167</v>
      </c>
      <c r="C32" s="109" t="s">
        <v>384</v>
      </c>
      <c r="D32" s="109" t="s">
        <v>384</v>
      </c>
      <c r="E32" s="122"/>
      <c r="F32" s="110"/>
      <c r="G32" s="111"/>
    </row>
    <row r="33" spans="1:7" s="127" customFormat="1" ht="112.5">
      <c r="A33" s="116"/>
      <c r="B33" s="116" t="s">
        <v>418</v>
      </c>
      <c r="C33" s="116" t="s">
        <v>207</v>
      </c>
      <c r="D33" s="117">
        <v>43876</v>
      </c>
      <c r="E33" s="117">
        <v>43824</v>
      </c>
      <c r="F33" s="110"/>
      <c r="G33" s="111"/>
    </row>
    <row r="34" spans="1:7" s="127" customFormat="1" ht="168.75">
      <c r="A34" s="116"/>
      <c r="B34" s="116" t="s">
        <v>419</v>
      </c>
      <c r="C34" s="116" t="s">
        <v>207</v>
      </c>
      <c r="D34" s="117">
        <v>44013</v>
      </c>
      <c r="E34" s="117">
        <v>43980</v>
      </c>
      <c r="F34" s="110"/>
      <c r="G34" s="116"/>
    </row>
    <row r="35" spans="1:7" s="127" customFormat="1" ht="93.75">
      <c r="A35" s="116"/>
      <c r="B35" s="116" t="s">
        <v>420</v>
      </c>
      <c r="C35" s="116" t="s">
        <v>302</v>
      </c>
      <c r="D35" s="117">
        <v>44185</v>
      </c>
      <c r="E35" s="117">
        <v>44035</v>
      </c>
      <c r="F35" s="110"/>
      <c r="G35" s="111"/>
    </row>
    <row r="36" spans="1:7" s="127" customFormat="1" ht="37.5">
      <c r="A36" s="108" t="s">
        <v>421</v>
      </c>
      <c r="B36" s="108" t="s">
        <v>422</v>
      </c>
      <c r="C36" s="109" t="s">
        <v>384</v>
      </c>
      <c r="D36" s="109" t="s">
        <v>384</v>
      </c>
      <c r="E36" s="109" t="s">
        <v>384</v>
      </c>
      <c r="F36" s="110"/>
      <c r="G36" s="111"/>
    </row>
    <row r="37" spans="1:7" s="127" customFormat="1" ht="56.25">
      <c r="A37" s="121" t="s">
        <v>423</v>
      </c>
      <c r="B37" s="108" t="s">
        <v>424</v>
      </c>
      <c r="C37" s="109" t="s">
        <v>384</v>
      </c>
      <c r="D37" s="109" t="s">
        <v>384</v>
      </c>
      <c r="E37" s="109" t="s">
        <v>384</v>
      </c>
      <c r="F37" s="109"/>
      <c r="G37" s="109"/>
    </row>
    <row r="38" spans="1:7" s="127" customFormat="1" ht="187.5">
      <c r="A38" s="116"/>
      <c r="B38" s="116" t="s">
        <v>425</v>
      </c>
      <c r="C38" s="116" t="s">
        <v>207</v>
      </c>
      <c r="D38" s="117">
        <v>44012</v>
      </c>
      <c r="E38" s="117">
        <v>44004</v>
      </c>
      <c r="F38" s="110"/>
      <c r="G38" s="111"/>
    </row>
    <row r="39" spans="1:7" s="127" customFormat="1" ht="225">
      <c r="A39" s="116"/>
      <c r="B39" s="123" t="s">
        <v>426</v>
      </c>
      <c r="C39" s="116" t="s">
        <v>207</v>
      </c>
      <c r="D39" s="117">
        <v>44104</v>
      </c>
      <c r="E39" s="117"/>
      <c r="F39" s="117">
        <v>44120</v>
      </c>
      <c r="G39" s="124" t="s">
        <v>427</v>
      </c>
    </row>
    <row r="40" spans="1:7" s="127" customFormat="1" ht="206.25">
      <c r="A40" s="116"/>
      <c r="B40" s="123" t="s">
        <v>428</v>
      </c>
      <c r="C40" s="116" t="s">
        <v>207</v>
      </c>
      <c r="D40" s="117">
        <v>44134</v>
      </c>
      <c r="E40" s="117">
        <v>44130</v>
      </c>
      <c r="F40" s="110"/>
      <c r="G40" s="111"/>
    </row>
    <row r="41" spans="1:7" s="127" customFormat="1" ht="93.75">
      <c r="A41" s="116"/>
      <c r="B41" s="123" t="s">
        <v>429</v>
      </c>
      <c r="C41" s="116" t="s">
        <v>302</v>
      </c>
      <c r="D41" s="117">
        <v>44151</v>
      </c>
      <c r="E41" s="117">
        <v>44137</v>
      </c>
      <c r="F41" s="110"/>
      <c r="G41" s="111"/>
    </row>
    <row r="42" spans="1:7" s="127" customFormat="1" ht="56.25">
      <c r="A42" s="121" t="s">
        <v>430</v>
      </c>
      <c r="B42" s="108" t="s">
        <v>169</v>
      </c>
      <c r="C42" s="109" t="s">
        <v>384</v>
      </c>
      <c r="D42" s="109" t="s">
        <v>384</v>
      </c>
      <c r="E42" s="109" t="s">
        <v>384</v>
      </c>
      <c r="F42" s="109"/>
      <c r="G42" s="109"/>
    </row>
    <row r="43" spans="1:7" s="127" customFormat="1" ht="243.75">
      <c r="A43" s="116"/>
      <c r="B43" s="116" t="s">
        <v>431</v>
      </c>
      <c r="C43" s="116" t="s">
        <v>302</v>
      </c>
      <c r="D43" s="117">
        <v>44134</v>
      </c>
      <c r="E43" s="117"/>
      <c r="F43" s="117">
        <v>44146</v>
      </c>
      <c r="G43" s="124" t="s">
        <v>432</v>
      </c>
    </row>
    <row r="44" spans="1:7" s="127" customFormat="1" ht="93.75">
      <c r="A44" s="116"/>
      <c r="B44" s="116" t="s">
        <v>433</v>
      </c>
      <c r="C44" s="116" t="s">
        <v>302</v>
      </c>
      <c r="D44" s="117">
        <v>44150</v>
      </c>
      <c r="E44" s="117">
        <v>44145</v>
      </c>
      <c r="F44" s="110"/>
      <c r="G44" s="111"/>
    </row>
    <row r="45" spans="1:7" s="127" customFormat="1" ht="93.75">
      <c r="A45" s="116"/>
      <c r="B45" s="116" t="s">
        <v>434</v>
      </c>
      <c r="C45" s="116" t="s">
        <v>302</v>
      </c>
      <c r="D45" s="117">
        <v>44185</v>
      </c>
      <c r="E45" s="117">
        <v>44165</v>
      </c>
      <c r="F45" s="110"/>
      <c r="G45" s="111"/>
    </row>
    <row r="46" spans="1:7" s="127" customFormat="1" ht="56.25">
      <c r="A46" s="121" t="s">
        <v>435</v>
      </c>
      <c r="B46" s="108" t="s">
        <v>436</v>
      </c>
      <c r="C46" s="109"/>
      <c r="D46" s="109"/>
      <c r="E46" s="110"/>
      <c r="F46" s="110"/>
      <c r="G46" s="111"/>
    </row>
    <row r="47" spans="1:7" s="127" customFormat="1" ht="93.75">
      <c r="A47" s="116"/>
      <c r="B47" s="123" t="s">
        <v>448</v>
      </c>
      <c r="C47" s="116" t="s">
        <v>302</v>
      </c>
      <c r="D47" s="117">
        <v>44185</v>
      </c>
      <c r="E47" s="117">
        <v>44183</v>
      </c>
      <c r="F47" s="110"/>
      <c r="G47" s="111"/>
    </row>
    <row r="48" spans="1:7" s="127" customFormat="1" ht="37.5">
      <c r="A48" s="108" t="s">
        <v>437</v>
      </c>
      <c r="B48" s="108" t="s">
        <v>438</v>
      </c>
      <c r="C48" s="109" t="s">
        <v>384</v>
      </c>
      <c r="D48" s="109" t="s">
        <v>384</v>
      </c>
      <c r="E48" s="109" t="s">
        <v>384</v>
      </c>
      <c r="F48" s="110"/>
      <c r="G48" s="111"/>
    </row>
    <row r="49" spans="1:7" s="127" customFormat="1" ht="93.75">
      <c r="A49" s="121" t="s">
        <v>439</v>
      </c>
      <c r="B49" s="108" t="s">
        <v>301</v>
      </c>
      <c r="C49" s="109" t="s">
        <v>384</v>
      </c>
      <c r="D49" s="109" t="s">
        <v>384</v>
      </c>
      <c r="E49" s="109" t="s">
        <v>384</v>
      </c>
      <c r="F49" s="110"/>
      <c r="G49" s="111"/>
    </row>
    <row r="50" spans="1:7" s="127" customFormat="1" ht="93.75">
      <c r="A50" s="116"/>
      <c r="B50" s="123" t="s">
        <v>440</v>
      </c>
      <c r="C50" s="116" t="s">
        <v>302</v>
      </c>
      <c r="D50" s="117">
        <v>43861</v>
      </c>
      <c r="E50" s="117">
        <v>43861</v>
      </c>
      <c r="F50" s="110"/>
      <c r="G50" s="111"/>
    </row>
    <row r="51" spans="1:7" s="127" customFormat="1" ht="131.25">
      <c r="A51" s="116"/>
      <c r="B51" s="123" t="s">
        <v>441</v>
      </c>
      <c r="C51" s="116" t="s">
        <v>207</v>
      </c>
      <c r="D51" s="117">
        <v>43850</v>
      </c>
      <c r="E51" s="117">
        <v>43850</v>
      </c>
      <c r="F51" s="110"/>
      <c r="G51" s="111"/>
    </row>
    <row r="52" spans="1:7" s="127" customFormat="1" ht="112.5">
      <c r="A52" s="116"/>
      <c r="B52" s="123" t="s">
        <v>442</v>
      </c>
      <c r="C52" s="116" t="s">
        <v>302</v>
      </c>
      <c r="D52" s="117">
        <v>43931</v>
      </c>
      <c r="E52" s="117">
        <v>43929</v>
      </c>
      <c r="F52" s="110"/>
      <c r="G52" s="111"/>
    </row>
    <row r="53" spans="1:7" s="127" customFormat="1" ht="168.75">
      <c r="A53" s="116"/>
      <c r="B53" s="123" t="s">
        <v>443</v>
      </c>
      <c r="C53" s="116" t="s">
        <v>207</v>
      </c>
      <c r="D53" s="117">
        <v>43915</v>
      </c>
      <c r="E53" s="117">
        <v>43908</v>
      </c>
      <c r="F53" s="110"/>
      <c r="G53" s="111"/>
    </row>
    <row r="54" spans="1:7" s="127" customFormat="1" ht="112.5">
      <c r="A54" s="116"/>
      <c r="B54" s="123" t="s">
        <v>444</v>
      </c>
      <c r="C54" s="116" t="s">
        <v>389</v>
      </c>
      <c r="D54" s="117">
        <v>43931</v>
      </c>
      <c r="E54" s="117">
        <v>43931</v>
      </c>
      <c r="F54" s="110"/>
      <c r="G54" s="111"/>
    </row>
    <row r="55" spans="1:7" s="127" customFormat="1" ht="112.5">
      <c r="A55" s="116"/>
      <c r="B55" s="123" t="s">
        <v>445</v>
      </c>
      <c r="C55" s="116" t="s">
        <v>207</v>
      </c>
      <c r="D55" s="117">
        <v>44196</v>
      </c>
      <c r="E55" s="117">
        <v>44191</v>
      </c>
      <c r="F55" s="117"/>
      <c r="G55" s="111"/>
    </row>
    <row r="56" spans="1:7" s="127" customFormat="1" ht="409.5">
      <c r="A56" s="116"/>
      <c r="B56" s="123" t="s">
        <v>446</v>
      </c>
      <c r="C56" s="116" t="s">
        <v>207</v>
      </c>
      <c r="D56" s="117">
        <v>43997</v>
      </c>
      <c r="E56" s="117"/>
      <c r="F56" s="117">
        <v>44039</v>
      </c>
      <c r="G56" s="116" t="s">
        <v>447</v>
      </c>
    </row>
  </sheetData>
  <mergeCells count="3">
    <mergeCell ref="A2:G2"/>
    <mergeCell ref="A3:G3"/>
    <mergeCell ref="A6:G6"/>
  </mergeCells>
  <pageMargins left="0.70866141732283472" right="0.70866141732283472" top="0.74803149606299213" bottom="0.74803149606299213" header="0.31496062992125984" footer="0.31496062992125984"/>
  <pageSetup paperSize="9" scale="62" fitToHeight="1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8</vt:i4>
      </vt:variant>
    </vt:vector>
  </HeadingPairs>
  <TitlesOfParts>
    <vt:vector size="15" baseType="lpstr">
      <vt:lpstr>8. Ответственные</vt:lpstr>
      <vt:lpstr>9. Показатели</vt:lpstr>
      <vt:lpstr>10. По ГРБС</vt:lpstr>
      <vt:lpstr>11. По статьям</vt:lpstr>
      <vt:lpstr>12. Источники</vt:lpstr>
      <vt:lpstr>13. Субсидии</vt:lpstr>
      <vt:lpstr>11.1. Контрольные точки</vt:lpstr>
      <vt:lpstr>'10. По ГРБС'!Заголовки_для_печати</vt:lpstr>
      <vt:lpstr>'11. По статьям'!Заголовки_для_печати</vt:lpstr>
      <vt:lpstr>'10. По ГРБС'!Область_печати</vt:lpstr>
      <vt:lpstr>'11. По статьям'!Область_печати</vt:lpstr>
      <vt:lpstr>'11.1. Контрольные точки'!Область_печати</vt:lpstr>
      <vt:lpstr>'13. Субсидии'!Область_печати</vt:lpstr>
      <vt:lpstr>'8. Ответственные'!Область_печати</vt:lpstr>
      <vt:lpstr>'9. Показатели'!Область_печати</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Иванова Светлана Гавриловна</dc:creator>
  <cp:lastModifiedBy>SIvanova</cp:lastModifiedBy>
  <cp:lastPrinted>2021-03-25T06:47:15Z</cp:lastPrinted>
  <dcterms:created xsi:type="dcterms:W3CDTF">2020-10-15T06:17:01Z</dcterms:created>
  <dcterms:modified xsi:type="dcterms:W3CDTF">2021-03-25T06:47:49Z</dcterms:modified>
</cp:coreProperties>
</file>