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 yWindow="75" windowWidth="11340" windowHeight="6795" tabRatio="694" activeTab="3"/>
  </bookViews>
  <sheets>
    <sheet name="таб.8" sheetId="61" r:id="rId1"/>
    <sheet name="таб.9" sheetId="62" r:id="rId2"/>
    <sheet name="таб.10" sheetId="59" r:id="rId3"/>
    <sheet name="таб.11" sheetId="58" r:id="rId4"/>
    <sheet name="Лист1" sheetId="60" state="hidden" r:id="rId5"/>
    <sheet name="таб.11.1" sheetId="65" r:id="rId6"/>
    <sheet name="таб.12" sheetId="63" r:id="rId7"/>
    <sheet name="таб.13" sheetId="64" r:id="rId8"/>
  </sheets>
  <definedNames>
    <definedName name="_xlnm._FilterDatabase" localSheetId="2" hidden="1">таб.10!$A$1:$K$233</definedName>
    <definedName name="_xlnm.Print_Titles" localSheetId="2">таб.10!$5:$9</definedName>
    <definedName name="_xlnm.Print_Titles" localSheetId="3">таб.11!$4:$8</definedName>
    <definedName name="_xlnm.Print_Titles" localSheetId="5">таб.11.1!$4:$6</definedName>
    <definedName name="_xlnm.Print_Titles" localSheetId="6">таб.12!$6:$8</definedName>
    <definedName name="_xlnm.Print_Titles" localSheetId="7">таб.13!$4:$7</definedName>
    <definedName name="_xlnm.Print_Titles" localSheetId="0">таб.8!$3:$5</definedName>
    <definedName name="_xlnm.Print_Area" localSheetId="2">таб.10!$A$1:$T$237</definedName>
    <definedName name="_xlnm.Print_Area" localSheetId="3">таб.11!$B$1:$P$136</definedName>
    <definedName name="_xlnm.Print_Area" localSheetId="5">таб.11.1!$A$1:$H$135</definedName>
    <definedName name="_xlnm.Print_Area" localSheetId="6">таб.12!$A$1:$E$169</definedName>
    <definedName name="_xlnm.Print_Area" localSheetId="7">таб.13!$A$1:$T$10</definedName>
    <definedName name="_xlnm.Print_Area" localSheetId="0">таб.8!$A$1:$D$104</definedName>
    <definedName name="_xlnm.Print_Area" localSheetId="1">таб.9!$A$1:$J$67</definedName>
  </definedNames>
  <calcPr calcId="125725"/>
</workbook>
</file>

<file path=xl/calcChain.xml><?xml version="1.0" encoding="utf-8"?>
<calcChain xmlns="http://schemas.openxmlformats.org/spreadsheetml/2006/main">
  <c r="O91" i="58"/>
  <c r="L91"/>
  <c r="I91"/>
  <c r="F91"/>
  <c r="O90"/>
  <c r="L90"/>
  <c r="I90"/>
  <c r="F90"/>
  <c r="O15"/>
  <c r="L15"/>
  <c r="I15"/>
  <c r="F15"/>
  <c r="Q140" i="59"/>
  <c r="T140" s="1"/>
  <c r="N140"/>
  <c r="K140"/>
  <c r="J140"/>
  <c r="F140"/>
  <c r="H140"/>
  <c r="P54" i="58"/>
  <c r="N54"/>
  <c r="M54"/>
  <c r="K54"/>
  <c r="J54"/>
  <c r="H54"/>
  <c r="E54"/>
  <c r="G54"/>
  <c r="P55"/>
  <c r="N55"/>
  <c r="M55"/>
  <c r="K55"/>
  <c r="J55"/>
  <c r="H55"/>
  <c r="G55"/>
  <c r="E22" i="63"/>
  <c r="D22"/>
  <c r="E25"/>
  <c r="E24"/>
  <c r="D25"/>
  <c r="D24"/>
  <c r="E26"/>
  <c r="D26"/>
  <c r="E23"/>
  <c r="D23"/>
  <c r="E18"/>
  <c r="D18"/>
  <c r="E55"/>
  <c r="D55"/>
  <c r="E68"/>
  <c r="D68"/>
  <c r="E70"/>
  <c r="D70"/>
  <c r="E154"/>
  <c r="D154"/>
  <c r="I44" i="62"/>
  <c r="I40"/>
  <c r="D21" i="63" l="1"/>
  <c r="E21"/>
  <c r="I95" i="65"/>
  <c r="I28" i="62"/>
  <c r="T93" i="59"/>
  <c r="I10" i="62"/>
  <c r="I48"/>
  <c r="I66"/>
  <c r="I65"/>
  <c r="I63"/>
  <c r="I62"/>
  <c r="I61"/>
  <c r="I60"/>
  <c r="I59"/>
  <c r="I58"/>
  <c r="I57"/>
  <c r="I56"/>
  <c r="I55"/>
  <c r="I54"/>
  <c r="I53"/>
  <c r="I52"/>
  <c r="I51"/>
  <c r="I50"/>
  <c r="I49"/>
  <c r="I47"/>
  <c r="I46"/>
  <c r="I45"/>
  <c r="I43"/>
  <c r="I42"/>
  <c r="I39"/>
  <c r="I38"/>
  <c r="I36"/>
  <c r="I35"/>
  <c r="I34"/>
  <c r="I33"/>
  <c r="I32"/>
  <c r="I31"/>
  <c r="I30"/>
  <c r="I29"/>
  <c r="I27"/>
  <c r="I26"/>
  <c r="I25"/>
  <c r="I24"/>
  <c r="I23"/>
  <c r="I22"/>
  <c r="I21"/>
  <c r="I20"/>
  <c r="I16"/>
  <c r="I15"/>
  <c r="I13"/>
  <c r="I8"/>
  <c r="K208" i="59"/>
  <c r="Q154"/>
  <c r="N154"/>
  <c r="K154"/>
  <c r="H154"/>
  <c r="T156"/>
  <c r="O156"/>
  <c r="O140" s="1"/>
  <c r="L156"/>
  <c r="L140" s="1"/>
  <c r="I156"/>
  <c r="I140" s="1"/>
  <c r="T91"/>
  <c r="Q85"/>
  <c r="N85"/>
  <c r="K85"/>
  <c r="H85"/>
  <c r="Q89"/>
  <c r="N89"/>
  <c r="K89"/>
  <c r="H89"/>
  <c r="L90"/>
  <c r="O91"/>
  <c r="O85" s="1"/>
  <c r="L91"/>
  <c r="L85" s="1"/>
  <c r="I91"/>
  <c r="I85" s="1"/>
  <c r="F91"/>
  <c r="F85" s="1"/>
  <c r="Q114"/>
  <c r="N114"/>
  <c r="K114"/>
  <c r="H114"/>
  <c r="Q110"/>
  <c r="N110"/>
  <c r="K110"/>
  <c r="H110"/>
  <c r="T116"/>
  <c r="O116"/>
  <c r="O110" s="1"/>
  <c r="L116"/>
  <c r="L110" s="1"/>
  <c r="I116"/>
  <c r="I110" s="1"/>
  <c r="F116"/>
  <c r="F110" s="1"/>
  <c r="J94" i="65"/>
  <c r="Q44" i="59"/>
  <c r="N44"/>
  <c r="K44"/>
  <c r="H44"/>
  <c r="D33" i="63"/>
  <c r="E35"/>
  <c r="D35"/>
  <c r="D36"/>
  <c r="E45"/>
  <c r="D45"/>
  <c r="E71"/>
  <c r="D71"/>
  <c r="S230" i="59"/>
  <c r="T209"/>
  <c r="T158"/>
  <c r="T75"/>
  <c r="T74"/>
  <c r="O25" i="58"/>
  <c r="L25"/>
  <c r="I25"/>
  <c r="O230" i="59"/>
  <c r="O149" s="1"/>
  <c r="L230"/>
  <c r="L149" s="1"/>
  <c r="I230"/>
  <c r="I149" s="1"/>
  <c r="Q229"/>
  <c r="P229"/>
  <c r="P138" s="1"/>
  <c r="N229"/>
  <c r="M229"/>
  <c r="M138" s="1"/>
  <c r="K229"/>
  <c r="J229"/>
  <c r="J138" s="1"/>
  <c r="H229"/>
  <c r="G229"/>
  <c r="G138" s="1"/>
  <c r="Q150"/>
  <c r="N150"/>
  <c r="K150"/>
  <c r="H150"/>
  <c r="P149"/>
  <c r="N149"/>
  <c r="M149"/>
  <c r="K149"/>
  <c r="J149"/>
  <c r="H149"/>
  <c r="G149"/>
  <c r="Q149"/>
  <c r="O231"/>
  <c r="L231"/>
  <c r="L150" s="1"/>
  <c r="I231"/>
  <c r="I150" s="1"/>
  <c r="F231"/>
  <c r="F230"/>
  <c r="F149" s="1"/>
  <c r="T211"/>
  <c r="T117"/>
  <c r="T115"/>
  <c r="N80"/>
  <c r="H80"/>
  <c r="F80" s="1"/>
  <c r="N79"/>
  <c r="H79"/>
  <c r="F79" s="1"/>
  <c r="T31"/>
  <c r="O64"/>
  <c r="L64"/>
  <c r="I64"/>
  <c r="F64"/>
  <c r="O65"/>
  <c r="L65"/>
  <c r="I65"/>
  <c r="F65"/>
  <c r="G48"/>
  <c r="Q38"/>
  <c r="O38"/>
  <c r="N38"/>
  <c r="L38"/>
  <c r="K38"/>
  <c r="I38"/>
  <c r="H38"/>
  <c r="F38"/>
  <c r="P99" i="58"/>
  <c r="P91" s="1"/>
  <c r="M99"/>
  <c r="M91" s="1"/>
  <c r="J99"/>
  <c r="J91" s="1"/>
  <c r="G99"/>
  <c r="G91" s="1"/>
  <c r="P98"/>
  <c r="P90" s="1"/>
  <c r="N98"/>
  <c r="N90" s="1"/>
  <c r="M98"/>
  <c r="M90" s="1"/>
  <c r="K98"/>
  <c r="K90" s="1"/>
  <c r="J98"/>
  <c r="J90" s="1"/>
  <c r="H98"/>
  <c r="H90" s="1"/>
  <c r="G98"/>
  <c r="G90" s="1"/>
  <c r="O120"/>
  <c r="L120"/>
  <c r="I120"/>
  <c r="F120"/>
  <c r="Q198" i="59"/>
  <c r="N198"/>
  <c r="K198"/>
  <c r="H198"/>
  <c r="L203"/>
  <c r="L202"/>
  <c r="L201"/>
  <c r="L200"/>
  <c r="L199"/>
  <c r="N111" i="58"/>
  <c r="K111"/>
  <c r="P135"/>
  <c r="O135"/>
  <c r="M135"/>
  <c r="L135"/>
  <c r="J135"/>
  <c r="I135"/>
  <c r="G135"/>
  <c r="F135"/>
  <c r="P136"/>
  <c r="O136"/>
  <c r="M136"/>
  <c r="L136"/>
  <c r="J136"/>
  <c r="I136"/>
  <c r="G136"/>
  <c r="F136"/>
  <c r="Q232" i="59"/>
  <c r="N232"/>
  <c r="K232"/>
  <c r="H232"/>
  <c r="O233"/>
  <c r="O232" s="1"/>
  <c r="L233"/>
  <c r="L232" s="1"/>
  <c r="I233"/>
  <c r="I232" s="1"/>
  <c r="F233"/>
  <c r="F232" s="1"/>
  <c r="Q76"/>
  <c r="O76"/>
  <c r="K76"/>
  <c r="I76"/>
  <c r="N78"/>
  <c r="H78"/>
  <c r="F78" s="1"/>
  <c r="N77"/>
  <c r="N76" s="1"/>
  <c r="H77"/>
  <c r="H76" s="1"/>
  <c r="L76"/>
  <c r="B164" i="63"/>
  <c r="B78"/>
  <c r="E48"/>
  <c r="E43" s="1"/>
  <c r="E47"/>
  <c r="E42" s="1"/>
  <c r="E16" s="1"/>
  <c r="D48"/>
  <c r="D43" s="1"/>
  <c r="D17" s="1"/>
  <c r="D47"/>
  <c r="D42" s="1"/>
  <c r="D16" s="1"/>
  <c r="P128" i="58"/>
  <c r="M128"/>
  <c r="J128"/>
  <c r="G128"/>
  <c r="J125" l="1"/>
  <c r="J124"/>
  <c r="P125"/>
  <c r="P124"/>
  <c r="M125"/>
  <c r="M124"/>
  <c r="G125"/>
  <c r="G124"/>
  <c r="R140" i="59"/>
  <c r="L117" i="58"/>
  <c r="I117"/>
  <c r="O117"/>
  <c r="E19" i="63"/>
  <c r="D19"/>
  <c r="R156" i="59"/>
  <c r="S149"/>
  <c r="R149"/>
  <c r="T114"/>
  <c r="S138"/>
  <c r="T110"/>
  <c r="R116"/>
  <c r="T150"/>
  <c r="R110"/>
  <c r="O229"/>
  <c r="F229"/>
  <c r="R231"/>
  <c r="R230"/>
  <c r="D46" i="63"/>
  <c r="E46"/>
  <c r="L229" i="59"/>
  <c r="F150"/>
  <c r="O150"/>
  <c r="R150" s="1"/>
  <c r="I229"/>
  <c r="L198"/>
  <c r="P121" i="58"/>
  <c r="K135"/>
  <c r="M133"/>
  <c r="O133"/>
  <c r="I133"/>
  <c r="E136"/>
  <c r="K136"/>
  <c r="H135"/>
  <c r="N135"/>
  <c r="H136"/>
  <c r="N136"/>
  <c r="J133"/>
  <c r="F133"/>
  <c r="G133"/>
  <c r="E135"/>
  <c r="P133"/>
  <c r="L133"/>
  <c r="F77" i="59"/>
  <c r="F76" s="1"/>
  <c r="E127" i="63"/>
  <c r="E117" s="1"/>
  <c r="D127"/>
  <c r="D117" s="1"/>
  <c r="E125"/>
  <c r="D125"/>
  <c r="E86"/>
  <c r="D86"/>
  <c r="E84"/>
  <c r="D84"/>
  <c r="E52" s="1"/>
  <c r="D52" s="1"/>
  <c r="D31"/>
  <c r="D41" l="1"/>
  <c r="D14" s="1"/>
  <c r="E41"/>
  <c r="K133" i="58"/>
  <c r="H133"/>
  <c r="E133"/>
  <c r="N133"/>
  <c r="M121"/>
  <c r="E128" i="63"/>
  <c r="E118" s="1"/>
  <c r="D128"/>
  <c r="D118" s="1"/>
  <c r="D12"/>
  <c r="D87"/>
  <c r="E87"/>
  <c r="E12"/>
  <c r="D13" l="1"/>
  <c r="E13"/>
  <c r="Q63" i="59" l="1"/>
  <c r="Q58" s="1"/>
  <c r="N63"/>
  <c r="N58" s="1"/>
  <c r="K63"/>
  <c r="K58" s="1"/>
  <c r="H63"/>
  <c r="H58" s="1"/>
  <c r="K49"/>
  <c r="I49" s="1"/>
  <c r="H49"/>
  <c r="L211"/>
  <c r="L210" s="1"/>
  <c r="Q226"/>
  <c r="N226"/>
  <c r="K226"/>
  <c r="H226"/>
  <c r="O226"/>
  <c r="T157"/>
  <c r="T155"/>
  <c r="L226" l="1"/>
  <c r="N108" i="58"/>
  <c r="K108"/>
  <c r="N107"/>
  <c r="N99" s="1"/>
  <c r="K107"/>
  <c r="K99" s="1"/>
  <c r="P105"/>
  <c r="M105"/>
  <c r="T205" i="59"/>
  <c r="T203"/>
  <c r="T202"/>
  <c r="T201"/>
  <c r="T200"/>
  <c r="T199"/>
  <c r="O52"/>
  <c r="Q88"/>
  <c r="N88"/>
  <c r="N95" i="58"/>
  <c r="K95"/>
  <c r="O11"/>
  <c r="L11"/>
  <c r="N87"/>
  <c r="K87"/>
  <c r="P83"/>
  <c r="P67" s="1"/>
  <c r="M83"/>
  <c r="M67" s="1"/>
  <c r="N71"/>
  <c r="K71"/>
  <c r="P47"/>
  <c r="P43" s="1"/>
  <c r="N47"/>
  <c r="N43" s="1"/>
  <c r="M47"/>
  <c r="M43" s="1"/>
  <c r="K47"/>
  <c r="K43" s="1"/>
  <c r="P46"/>
  <c r="P42" s="1"/>
  <c r="N46"/>
  <c r="N42" s="1"/>
  <c r="M46"/>
  <c r="M42" s="1"/>
  <c r="K46"/>
  <c r="K42" s="1"/>
  <c r="P27"/>
  <c r="P15" s="1"/>
  <c r="M27"/>
  <c r="M15" s="1"/>
  <c r="N91" l="1"/>
  <c r="K91"/>
  <c r="K27"/>
  <c r="K15" s="1"/>
  <c r="N27"/>
  <c r="N15" s="1"/>
  <c r="N83"/>
  <c r="N67" s="1"/>
  <c r="K105"/>
  <c r="N105"/>
  <c r="K83"/>
  <c r="K67" s="1"/>
  <c r="T195" i="59"/>
  <c r="T135"/>
  <c r="T131"/>
  <c r="T107"/>
  <c r="T92"/>
  <c r="T90"/>
  <c r="T53"/>
  <c r="T45"/>
  <c r="O228"/>
  <c r="N128" i="58" s="1"/>
  <c r="L228" i="59"/>
  <c r="K128" i="58" s="1"/>
  <c r="O227" i="59"/>
  <c r="L227"/>
  <c r="O225"/>
  <c r="O151" s="1"/>
  <c r="Q225"/>
  <c r="N225"/>
  <c r="N151" s="1"/>
  <c r="L225"/>
  <c r="L151" s="1"/>
  <c r="Q215"/>
  <c r="Q152"/>
  <c r="O211"/>
  <c r="O210" s="1"/>
  <c r="R210" s="1"/>
  <c r="L153"/>
  <c r="L16" s="1"/>
  <c r="Q210"/>
  <c r="P210"/>
  <c r="E150" i="63" s="1"/>
  <c r="N210" i="59"/>
  <c r="M120" i="58" s="1"/>
  <c r="M210" i="59"/>
  <c r="O209"/>
  <c r="L209"/>
  <c r="Q208"/>
  <c r="N208"/>
  <c r="O205"/>
  <c r="O204" s="1"/>
  <c r="L205"/>
  <c r="Q204"/>
  <c r="N204"/>
  <c r="M112" i="58" s="1"/>
  <c r="O203" i="59"/>
  <c r="O202"/>
  <c r="L191"/>
  <c r="L146" s="1"/>
  <c r="O201"/>
  <c r="L190"/>
  <c r="L145" s="1"/>
  <c r="O200"/>
  <c r="L189"/>
  <c r="L144" s="1"/>
  <c r="O199"/>
  <c r="L188"/>
  <c r="E136" i="63"/>
  <c r="E134" s="1"/>
  <c r="O195" i="59"/>
  <c r="O194" s="1"/>
  <c r="L195"/>
  <c r="L194" s="1"/>
  <c r="Q194"/>
  <c r="N194"/>
  <c r="M104" i="58" s="1"/>
  <c r="Q193" i="59"/>
  <c r="Q148" s="1"/>
  <c r="N193"/>
  <c r="Q192"/>
  <c r="Q147" s="1"/>
  <c r="N192"/>
  <c r="N147" s="1"/>
  <c r="Q191"/>
  <c r="N191"/>
  <c r="N146" s="1"/>
  <c r="Q190"/>
  <c r="Q145" s="1"/>
  <c r="N190"/>
  <c r="N145" s="1"/>
  <c r="Q189"/>
  <c r="Q144" s="1"/>
  <c r="N189"/>
  <c r="N144" s="1"/>
  <c r="Q188"/>
  <c r="N188"/>
  <c r="O158"/>
  <c r="L158"/>
  <c r="L142" s="1"/>
  <c r="O157"/>
  <c r="L157"/>
  <c r="L141" s="1"/>
  <c r="O155"/>
  <c r="L155"/>
  <c r="Q153"/>
  <c r="Q16" s="1"/>
  <c r="P153"/>
  <c r="N153"/>
  <c r="N16" s="1"/>
  <c r="M153"/>
  <c r="Q142"/>
  <c r="N142"/>
  <c r="Q141"/>
  <c r="N141"/>
  <c r="Q139"/>
  <c r="N139"/>
  <c r="O135"/>
  <c r="O134" s="1"/>
  <c r="N88" i="58" s="1"/>
  <c r="N85" s="1"/>
  <c r="L135" i="59"/>
  <c r="L134" s="1"/>
  <c r="K88" i="58" s="1"/>
  <c r="K85" s="1"/>
  <c r="Q134" i="59"/>
  <c r="N134"/>
  <c r="Q133"/>
  <c r="N133"/>
  <c r="L133" s="1"/>
  <c r="O131"/>
  <c r="O130" s="1"/>
  <c r="E101" i="63" s="1"/>
  <c r="E99" s="1"/>
  <c r="L131" i="59"/>
  <c r="L130" s="1"/>
  <c r="Q130"/>
  <c r="P80" i="58" s="1"/>
  <c r="N130" i="59"/>
  <c r="Q126"/>
  <c r="O126"/>
  <c r="N126"/>
  <c r="L126"/>
  <c r="Q124"/>
  <c r="O124"/>
  <c r="N124"/>
  <c r="L124"/>
  <c r="Q122"/>
  <c r="O122"/>
  <c r="N122"/>
  <c r="L122"/>
  <c r="Q120"/>
  <c r="O120"/>
  <c r="N120"/>
  <c r="L120"/>
  <c r="Q118"/>
  <c r="O118"/>
  <c r="N118"/>
  <c r="L118"/>
  <c r="O117"/>
  <c r="L117"/>
  <c r="O115"/>
  <c r="L115"/>
  <c r="M72" i="58"/>
  <c r="Q111" i="59"/>
  <c r="N111"/>
  <c r="Q109"/>
  <c r="N109"/>
  <c r="O107"/>
  <c r="L107"/>
  <c r="L88" s="1"/>
  <c r="Q106"/>
  <c r="N106"/>
  <c r="Q104"/>
  <c r="O104"/>
  <c r="N104"/>
  <c r="L104"/>
  <c r="Q102"/>
  <c r="O102"/>
  <c r="N102"/>
  <c r="L102"/>
  <c r="Q100"/>
  <c r="O100"/>
  <c r="N100"/>
  <c r="L100"/>
  <c r="Q94"/>
  <c r="O94"/>
  <c r="N94"/>
  <c r="L94"/>
  <c r="O93"/>
  <c r="L93"/>
  <c r="L87" s="1"/>
  <c r="O92"/>
  <c r="L92"/>
  <c r="O90"/>
  <c r="L84"/>
  <c r="E75" i="63"/>
  <c r="M60" i="58"/>
  <c r="T88" i="59"/>
  <c r="Q87"/>
  <c r="N87"/>
  <c r="Q86"/>
  <c r="N86"/>
  <c r="Q84"/>
  <c r="N84"/>
  <c r="Q61"/>
  <c r="O75"/>
  <c r="L75"/>
  <c r="O74"/>
  <c r="L74"/>
  <c r="L71" s="1"/>
  <c r="L59" s="1"/>
  <c r="Q73"/>
  <c r="N73"/>
  <c r="M52" i="58" s="1"/>
  <c r="M49" s="1"/>
  <c r="Q72" i="59"/>
  <c r="N72"/>
  <c r="N60" s="1"/>
  <c r="Q71"/>
  <c r="N59"/>
  <c r="O69"/>
  <c r="O68" s="1"/>
  <c r="L69"/>
  <c r="L68" s="1"/>
  <c r="Q68"/>
  <c r="N68"/>
  <c r="O67"/>
  <c r="O66" s="1"/>
  <c r="L67"/>
  <c r="Q66"/>
  <c r="N66"/>
  <c r="Q62"/>
  <c r="N62"/>
  <c r="O53"/>
  <c r="O49" s="1"/>
  <c r="L53"/>
  <c r="L21" s="1"/>
  <c r="L52"/>
  <c r="L48" s="1"/>
  <c r="Q51"/>
  <c r="P38" i="58" s="1"/>
  <c r="P51" i="59"/>
  <c r="N51"/>
  <c r="M38" i="58" s="1"/>
  <c r="M51" i="59"/>
  <c r="L38" i="58" s="1"/>
  <c r="Q49" i="59"/>
  <c r="N49"/>
  <c r="M49"/>
  <c r="Q48"/>
  <c r="Q20" s="1"/>
  <c r="P48"/>
  <c r="O48"/>
  <c r="N48"/>
  <c r="M48"/>
  <c r="M20" s="1"/>
  <c r="M18" s="1"/>
  <c r="M15" s="1"/>
  <c r="L47"/>
  <c r="O45"/>
  <c r="O44" s="1"/>
  <c r="L45"/>
  <c r="L44" s="1"/>
  <c r="Q39"/>
  <c r="O37"/>
  <c r="O36" s="1"/>
  <c r="L37"/>
  <c r="L36" s="1"/>
  <c r="Q36"/>
  <c r="N36"/>
  <c r="O35"/>
  <c r="O34" s="1"/>
  <c r="L35"/>
  <c r="L34" s="1"/>
  <c r="Q34"/>
  <c r="N34"/>
  <c r="O33"/>
  <c r="O32" s="1"/>
  <c r="L33"/>
  <c r="L32" s="1"/>
  <c r="Q32"/>
  <c r="N32"/>
  <c r="O31"/>
  <c r="L31"/>
  <c r="L30" s="1"/>
  <c r="Q30"/>
  <c r="N30"/>
  <c r="Q29"/>
  <c r="N29"/>
  <c r="M22" i="58" s="1"/>
  <c r="M18" s="1"/>
  <c r="Q27" i="59"/>
  <c r="O27"/>
  <c r="N27"/>
  <c r="L27"/>
  <c r="Q26"/>
  <c r="N26"/>
  <c r="N25" s="1"/>
  <c r="Q21"/>
  <c r="N21"/>
  <c r="K125" i="58" l="1"/>
  <c r="K124"/>
  <c r="K121" s="1"/>
  <c r="N125"/>
  <c r="N124"/>
  <c r="N121" s="1"/>
  <c r="M57"/>
  <c r="N152" i="59"/>
  <c r="T16"/>
  <c r="T147"/>
  <c r="N61"/>
  <c r="P46"/>
  <c r="P17" s="1"/>
  <c r="S48"/>
  <c r="N83"/>
  <c r="L114"/>
  <c r="S153"/>
  <c r="O87"/>
  <c r="R87" s="1"/>
  <c r="R93"/>
  <c r="L139"/>
  <c r="L154"/>
  <c r="O38" i="58"/>
  <c r="O34" s="1"/>
  <c r="S51" i="59"/>
  <c r="L89"/>
  <c r="O154"/>
  <c r="M11" i="58"/>
  <c r="N11"/>
  <c r="P11"/>
  <c r="K11"/>
  <c r="R91" i="59"/>
  <c r="O89"/>
  <c r="N129"/>
  <c r="N128" s="1"/>
  <c r="M80" i="58"/>
  <c r="P76"/>
  <c r="N80"/>
  <c r="P77"/>
  <c r="T73" i="59"/>
  <c r="R75"/>
  <c r="Q83"/>
  <c r="O114"/>
  <c r="R114" s="1"/>
  <c r="T210"/>
  <c r="L109"/>
  <c r="O71"/>
  <c r="R71" s="1"/>
  <c r="R74"/>
  <c r="T72"/>
  <c r="E73" i="63"/>
  <c r="O208" i="59"/>
  <c r="R209"/>
  <c r="Q59"/>
  <c r="T59" s="1"/>
  <c r="T71"/>
  <c r="O142"/>
  <c r="R142" s="1"/>
  <c r="R158"/>
  <c r="T191"/>
  <c r="T208"/>
  <c r="L37" i="58"/>
  <c r="L34"/>
  <c r="E121" i="63"/>
  <c r="P37" i="58"/>
  <c r="P34"/>
  <c r="M16" i="59"/>
  <c r="M137"/>
  <c r="M96" i="58"/>
  <c r="T29" i="59"/>
  <c r="P22" i="58"/>
  <c r="P18" s="1"/>
  <c r="R117" i="59"/>
  <c r="K22" i="58"/>
  <c r="K18" s="1"/>
  <c r="M21"/>
  <c r="M34"/>
  <c r="M14" s="1"/>
  <c r="M37"/>
  <c r="P16" i="59"/>
  <c r="S16" s="1"/>
  <c r="P137"/>
  <c r="K72" i="58"/>
  <c r="K69" s="1"/>
  <c r="M69"/>
  <c r="N81"/>
  <c r="T229" i="59"/>
  <c r="O153"/>
  <c r="O16" s="1"/>
  <c r="R16" s="1"/>
  <c r="R211"/>
  <c r="O30"/>
  <c r="R30" s="1"/>
  <c r="R31"/>
  <c r="O133"/>
  <c r="R133" s="1"/>
  <c r="T133"/>
  <c r="S229"/>
  <c r="Q19"/>
  <c r="T26"/>
  <c r="T30"/>
  <c r="O109"/>
  <c r="R115"/>
  <c r="Q143"/>
  <c r="Q187"/>
  <c r="Q138" s="1"/>
  <c r="E151" i="63"/>
  <c r="E149" s="1"/>
  <c r="P120" i="58"/>
  <c r="M117"/>
  <c r="K120"/>
  <c r="K117" s="1"/>
  <c r="N187" i="59"/>
  <c r="N138" s="1"/>
  <c r="O21"/>
  <c r="R21" s="1"/>
  <c r="O198"/>
  <c r="K112" i="58"/>
  <c r="K109" s="1"/>
  <c r="M109"/>
  <c r="L208" i="59"/>
  <c r="M116" i="58"/>
  <c r="M113" s="1"/>
  <c r="P11" i="59"/>
  <c r="E165" i="63"/>
  <c r="E115" s="1"/>
  <c r="O132" i="58"/>
  <c r="O92" s="1"/>
  <c r="M132"/>
  <c r="M129" s="1"/>
  <c r="E131" i="63"/>
  <c r="E129" s="1"/>
  <c r="P104" i="58"/>
  <c r="E141" i="63"/>
  <c r="E139" s="1"/>
  <c r="P112" i="58"/>
  <c r="E146" i="63"/>
  <c r="E144" s="1"/>
  <c r="P116" i="58"/>
  <c r="P113" s="1"/>
  <c r="P132"/>
  <c r="E166" i="63"/>
  <c r="L152" i="59"/>
  <c r="K104" i="58"/>
  <c r="M101"/>
  <c r="L132"/>
  <c r="L92" s="1"/>
  <c r="N113" i="59"/>
  <c r="T87"/>
  <c r="N46"/>
  <c r="P52" i="58"/>
  <c r="E64" i="63"/>
  <c r="E62" s="1"/>
  <c r="P64" i="58"/>
  <c r="P61" s="1"/>
  <c r="E80" i="63"/>
  <c r="E78" s="1"/>
  <c r="P72" i="58"/>
  <c r="P69" s="1"/>
  <c r="E91" i="63"/>
  <c r="Q151" i="59"/>
  <c r="E161" i="63"/>
  <c r="E159" s="1"/>
  <c r="L63" i="59"/>
  <c r="L58" s="1"/>
  <c r="T49"/>
  <c r="T142"/>
  <c r="R194"/>
  <c r="P88" i="58"/>
  <c r="E111" i="63"/>
  <c r="E109" s="1"/>
  <c r="P32" i="58"/>
  <c r="E38" i="63"/>
  <c r="E33" s="1"/>
  <c r="E17" s="1"/>
  <c r="L66" i="59"/>
  <c r="R130"/>
  <c r="T111"/>
  <c r="T21"/>
  <c r="Q113"/>
  <c r="O152"/>
  <c r="L192"/>
  <c r="L147" s="1"/>
  <c r="P60" i="58"/>
  <c r="T89" i="59"/>
  <c r="P96" i="58"/>
  <c r="T154" i="59"/>
  <c r="O141"/>
  <c r="R141" s="1"/>
  <c r="R157"/>
  <c r="O188"/>
  <c r="R199"/>
  <c r="O190"/>
  <c r="O145" s="1"/>
  <c r="R201"/>
  <c r="O193"/>
  <c r="O148" s="1"/>
  <c r="R203"/>
  <c r="L39"/>
  <c r="T85"/>
  <c r="Q132"/>
  <c r="N20"/>
  <c r="N132"/>
  <c r="M11"/>
  <c r="T204"/>
  <c r="O39"/>
  <c r="O139"/>
  <c r="R155"/>
  <c r="O189"/>
  <c r="O144" s="1"/>
  <c r="R144" s="1"/>
  <c r="R200"/>
  <c r="O191"/>
  <c r="R202"/>
  <c r="N39"/>
  <c r="T198"/>
  <c r="T51"/>
  <c r="O51"/>
  <c r="N38" i="58" s="1"/>
  <c r="T134" i="59"/>
  <c r="N84" i="58"/>
  <c r="M88"/>
  <c r="M85" s="1"/>
  <c r="K84"/>
  <c r="K81"/>
  <c r="T141" i="59"/>
  <c r="O73"/>
  <c r="O72"/>
  <c r="K52" i="58"/>
  <c r="K49" s="1"/>
  <c r="M45"/>
  <c r="M41" s="1"/>
  <c r="N70" i="59"/>
  <c r="L42"/>
  <c r="R45"/>
  <c r="R44" s="1"/>
  <c r="Q42"/>
  <c r="Q43"/>
  <c r="Q23" s="1"/>
  <c r="Q22" s="1"/>
  <c r="N43"/>
  <c r="N23" s="1"/>
  <c r="N22" s="1"/>
  <c r="M32" i="58"/>
  <c r="M29" s="1"/>
  <c r="R205" i="59"/>
  <c r="L204"/>
  <c r="R204" s="1"/>
  <c r="T194"/>
  <c r="Q146"/>
  <c r="T146" s="1"/>
  <c r="T188"/>
  <c r="N143"/>
  <c r="L49"/>
  <c r="R49" s="1"/>
  <c r="Q25"/>
  <c r="T25" s="1"/>
  <c r="Q24"/>
  <c r="O106"/>
  <c r="N64" i="58" s="1"/>
  <c r="N61" s="1"/>
  <c r="O88" i="59"/>
  <c r="R88" s="1"/>
  <c r="T106"/>
  <c r="M64" i="58"/>
  <c r="M61" s="1"/>
  <c r="T86" i="59"/>
  <c r="K60" i="58"/>
  <c r="R90" i="59"/>
  <c r="L26"/>
  <c r="N19"/>
  <c r="N24"/>
  <c r="L29"/>
  <c r="O26"/>
  <c r="R26" s="1"/>
  <c r="O29"/>
  <c r="N42"/>
  <c r="T44"/>
  <c r="R48"/>
  <c r="L51"/>
  <c r="K38" i="58" s="1"/>
  <c r="R52" i="59"/>
  <c r="P20"/>
  <c r="R53"/>
  <c r="Q46"/>
  <c r="O46"/>
  <c r="O63"/>
  <c r="O58" s="1"/>
  <c r="Q70"/>
  <c r="L73"/>
  <c r="Q60"/>
  <c r="T60" s="1"/>
  <c r="L61"/>
  <c r="O61"/>
  <c r="O84"/>
  <c r="R92"/>
  <c r="L106"/>
  <c r="K64" i="58" s="1"/>
  <c r="K61" s="1"/>
  <c r="R107" i="59"/>
  <c r="T109"/>
  <c r="T130"/>
  <c r="Q129"/>
  <c r="R131"/>
  <c r="R134"/>
  <c r="R135"/>
  <c r="T139"/>
  <c r="R195"/>
  <c r="L143"/>
  <c r="T144"/>
  <c r="T189"/>
  <c r="N148"/>
  <c r="L193"/>
  <c r="L148" s="1"/>
  <c r="T192"/>
  <c r="T153"/>
  <c r="L20"/>
  <c r="L132"/>
  <c r="L113"/>
  <c r="M46"/>
  <c r="O86"/>
  <c r="O111"/>
  <c r="L72"/>
  <c r="O20"/>
  <c r="L86"/>
  <c r="L83" s="1"/>
  <c r="L111"/>
  <c r="O192"/>
  <c r="P93" i="58" l="1"/>
  <c r="M93"/>
  <c r="O14"/>
  <c r="O10" s="1"/>
  <c r="L14"/>
  <c r="L10" s="1"/>
  <c r="P14"/>
  <c r="M53"/>
  <c r="P57"/>
  <c r="P53" s="1"/>
  <c r="P56"/>
  <c r="M56"/>
  <c r="K57"/>
  <c r="K53" s="1"/>
  <c r="K56"/>
  <c r="O37"/>
  <c r="N112" i="59"/>
  <c r="N108" s="1"/>
  <c r="N13" s="1"/>
  <c r="L129"/>
  <c r="L128" s="1"/>
  <c r="N57"/>
  <c r="N11" s="1"/>
  <c r="R139"/>
  <c r="R20"/>
  <c r="P18"/>
  <c r="S20"/>
  <c r="Q18"/>
  <c r="Q15" s="1"/>
  <c r="T19"/>
  <c r="S137"/>
  <c r="S11"/>
  <c r="M76" i="58"/>
  <c r="M73" s="1"/>
  <c r="K80"/>
  <c r="M77"/>
  <c r="R85" i="59"/>
  <c r="O83"/>
  <c r="E67" i="63" s="1"/>
  <c r="N76" i="58"/>
  <c r="N77"/>
  <c r="L12" i="59"/>
  <c r="R73"/>
  <c r="O59"/>
  <c r="R59" s="1"/>
  <c r="R109"/>
  <c r="T138"/>
  <c r="O60"/>
  <c r="R72"/>
  <c r="E119" i="63"/>
  <c r="E89"/>
  <c r="T70" i="59"/>
  <c r="E69" i="63"/>
  <c r="R208" i="59"/>
  <c r="E10" i="63"/>
  <c r="O146" i="59"/>
  <c r="R146" s="1"/>
  <c r="R191"/>
  <c r="E36" i="63"/>
  <c r="E31" s="1"/>
  <c r="E14" s="1"/>
  <c r="P10" i="59"/>
  <c r="P33" i="58"/>
  <c r="O132" i="59"/>
  <c r="R132" s="1"/>
  <c r="K37" i="58"/>
  <c r="K34"/>
  <c r="K14" s="1"/>
  <c r="K21"/>
  <c r="M17"/>
  <c r="M10"/>
  <c r="N137" i="59"/>
  <c r="K96" i="58"/>
  <c r="M33"/>
  <c r="N37"/>
  <c r="N34"/>
  <c r="N33" s="1"/>
  <c r="P21"/>
  <c r="N22"/>
  <c r="N18" s="1"/>
  <c r="T24" i="59"/>
  <c r="Q137"/>
  <c r="P28" i="58"/>
  <c r="P29"/>
  <c r="N52"/>
  <c r="N49" s="1"/>
  <c r="N45" s="1"/>
  <c r="N41" s="1"/>
  <c r="P49"/>
  <c r="P45" s="1"/>
  <c r="P41" s="1"/>
  <c r="P84"/>
  <c r="P85"/>
  <c r="P81" s="1"/>
  <c r="R229" i="59"/>
  <c r="O113"/>
  <c r="R113" s="1"/>
  <c r="R29"/>
  <c r="N72" i="58"/>
  <c r="N69" s="1"/>
  <c r="R153" i="59"/>
  <c r="T143"/>
  <c r="O143"/>
  <c r="R143" s="1"/>
  <c r="O187"/>
  <c r="O138" s="1"/>
  <c r="P117" i="58"/>
  <c r="N120"/>
  <c r="N117" s="1"/>
  <c r="L187" i="59"/>
  <c r="L138" s="1"/>
  <c r="M100" i="58"/>
  <c r="M92" s="1"/>
  <c r="K101"/>
  <c r="P100"/>
  <c r="P92" s="1"/>
  <c r="M97"/>
  <c r="T113" i="59"/>
  <c r="E126" i="63"/>
  <c r="E116" s="1"/>
  <c r="K132" i="58"/>
  <c r="K129" s="1"/>
  <c r="L129"/>
  <c r="L89" s="1"/>
  <c r="L12"/>
  <c r="N132"/>
  <c r="N129" s="1"/>
  <c r="P129"/>
  <c r="P109"/>
  <c r="N112"/>
  <c r="N109" s="1"/>
  <c r="N116"/>
  <c r="N113" s="1"/>
  <c r="N104"/>
  <c r="P101"/>
  <c r="O129"/>
  <c r="O89" s="1"/>
  <c r="O12"/>
  <c r="E164" i="63"/>
  <c r="K116" i="58"/>
  <c r="K113" s="1"/>
  <c r="T187" i="59"/>
  <c r="N32" i="58"/>
  <c r="R154" i="59"/>
  <c r="L62"/>
  <c r="Q12"/>
  <c r="R111"/>
  <c r="R188"/>
  <c r="P48" i="58"/>
  <c r="P44" s="1"/>
  <c r="E59" i="63"/>
  <c r="E57" s="1"/>
  <c r="E51" s="1"/>
  <c r="E124"/>
  <c r="E106"/>
  <c r="E104" s="1"/>
  <c r="N96" i="58"/>
  <c r="N60"/>
  <c r="N56" s="1"/>
  <c r="L46" i="59"/>
  <c r="R189"/>
  <c r="T132"/>
  <c r="R198"/>
  <c r="O70"/>
  <c r="R89"/>
  <c r="Q57"/>
  <c r="E53" i="63" s="1"/>
  <c r="M81" i="58"/>
  <c r="M84"/>
  <c r="K45"/>
  <c r="K41" s="1"/>
  <c r="K48"/>
  <c r="K44" s="1"/>
  <c r="T22" i="59"/>
  <c r="T42"/>
  <c r="L43"/>
  <c r="L23" s="1"/>
  <c r="L22" s="1"/>
  <c r="N17"/>
  <c r="O43"/>
  <c r="O23" s="1"/>
  <c r="O42"/>
  <c r="R42" s="1"/>
  <c r="K32" i="58"/>
  <c r="K29" s="1"/>
  <c r="M28"/>
  <c r="T23" i="59"/>
  <c r="T43"/>
  <c r="M17"/>
  <c r="M10" s="1"/>
  <c r="R51"/>
  <c r="N18"/>
  <c r="N15" s="1"/>
  <c r="T83"/>
  <c r="R106"/>
  <c r="L19"/>
  <c r="L18" s="1"/>
  <c r="L15" s="1"/>
  <c r="L24"/>
  <c r="L25"/>
  <c r="O19"/>
  <c r="O25"/>
  <c r="O24"/>
  <c r="R24" s="1"/>
  <c r="S46"/>
  <c r="Q17"/>
  <c r="T46"/>
  <c r="O62"/>
  <c r="R86"/>
  <c r="N12"/>
  <c r="O129"/>
  <c r="Q128"/>
  <c r="T129"/>
  <c r="Q112"/>
  <c r="Q108" s="1"/>
  <c r="O147"/>
  <c r="R147" s="1"/>
  <c r="R192"/>
  <c r="L70"/>
  <c r="L60"/>
  <c r="N14" i="58" l="1"/>
  <c r="M89"/>
  <c r="N93"/>
  <c r="K93"/>
  <c r="M25"/>
  <c r="M13" s="1"/>
  <c r="M16"/>
  <c r="P25"/>
  <c r="P16"/>
  <c r="E114" i="63"/>
  <c r="L112" i="59"/>
  <c r="L108" s="1"/>
  <c r="M68" i="58"/>
  <c r="P15" i="59"/>
  <c r="S15" s="1"/>
  <c r="S18"/>
  <c r="S17"/>
  <c r="T15"/>
  <c r="R70"/>
  <c r="S10"/>
  <c r="O18"/>
  <c r="O15" s="1"/>
  <c r="R15" s="1"/>
  <c r="R19"/>
  <c r="P97" i="58"/>
  <c r="P89" s="1"/>
  <c r="M65"/>
  <c r="L13" i="59"/>
  <c r="K76" i="58"/>
  <c r="K68" s="1"/>
  <c r="K77"/>
  <c r="R138" i="59"/>
  <c r="R60"/>
  <c r="N10"/>
  <c r="L137"/>
  <c r="O137"/>
  <c r="K33" i="58"/>
  <c r="N21"/>
  <c r="P10"/>
  <c r="P17"/>
  <c r="L57" i="59"/>
  <c r="K17" i="58"/>
  <c r="K10"/>
  <c r="R25" i="59"/>
  <c r="N28" i="58"/>
  <c r="N29"/>
  <c r="N48"/>
  <c r="N44" s="1"/>
  <c r="N57"/>
  <c r="N53" s="1"/>
  <c r="N101"/>
  <c r="N97" s="1"/>
  <c r="N100"/>
  <c r="N92" s="1"/>
  <c r="K97"/>
  <c r="K100"/>
  <c r="K92" s="1"/>
  <c r="T12" i="59"/>
  <c r="L17"/>
  <c r="T57"/>
  <c r="R46"/>
  <c r="O33" i="58"/>
  <c r="Q11" i="59"/>
  <c r="T11" s="1"/>
  <c r="O17"/>
  <c r="O57"/>
  <c r="T18"/>
  <c r="T128"/>
  <c r="M48" i="58"/>
  <c r="M44" s="1"/>
  <c r="R43" i="59"/>
  <c r="T17"/>
  <c r="K28" i="58"/>
  <c r="O22" i="59"/>
  <c r="R22" s="1"/>
  <c r="R23"/>
  <c r="O12"/>
  <c r="R12" s="1"/>
  <c r="R83"/>
  <c r="R129"/>
  <c r="O112"/>
  <c r="O108" s="1"/>
  <c r="O128"/>
  <c r="E96" i="63" s="1"/>
  <c r="T112" i="59"/>
  <c r="T137"/>
  <c r="R187"/>
  <c r="K88"/>
  <c r="I107"/>
  <c r="I106" s="1"/>
  <c r="H64" i="58" s="1"/>
  <c r="H61" s="1"/>
  <c r="F107" i="59"/>
  <c r="F88" s="1"/>
  <c r="H88"/>
  <c r="K106"/>
  <c r="H106"/>
  <c r="G64" i="58" s="1"/>
  <c r="G61" s="1"/>
  <c r="K27" i="59"/>
  <c r="I27"/>
  <c r="H27"/>
  <c r="F27"/>
  <c r="N89" i="58" l="1"/>
  <c r="K89"/>
  <c r="P13"/>
  <c r="K25"/>
  <c r="K13" s="1"/>
  <c r="K16"/>
  <c r="K12" s="1"/>
  <c r="O13"/>
  <c r="O9" s="1"/>
  <c r="N25"/>
  <c r="N16"/>
  <c r="K73"/>
  <c r="K65" s="1"/>
  <c r="R18" i="59"/>
  <c r="M9" i="58"/>
  <c r="E94" i="63"/>
  <c r="E85"/>
  <c r="E11" s="1"/>
  <c r="L10" i="59"/>
  <c r="R57"/>
  <c r="N17" i="58"/>
  <c r="N10"/>
  <c r="T108" i="59"/>
  <c r="Q10"/>
  <c r="T10" s="1"/>
  <c r="R17"/>
  <c r="F132" i="58"/>
  <c r="F92" s="1"/>
  <c r="D165" i="63"/>
  <c r="I132" i="58"/>
  <c r="I92" s="1"/>
  <c r="R137" i="59"/>
  <c r="F106"/>
  <c r="E64" i="58" s="1"/>
  <c r="E61" s="1"/>
  <c r="J64"/>
  <c r="J61" s="1"/>
  <c r="D80" i="63"/>
  <c r="D78" s="1"/>
  <c r="L11" i="59"/>
  <c r="P73" i="58"/>
  <c r="P65" s="1"/>
  <c r="P68"/>
  <c r="P12" s="1"/>
  <c r="R128" i="59"/>
  <c r="M12" i="58"/>
  <c r="O11" i="59"/>
  <c r="Q13"/>
  <c r="T13" s="1"/>
  <c r="R112"/>
  <c r="I88"/>
  <c r="P9" i="58" l="1"/>
  <c r="N13"/>
  <c r="K9"/>
  <c r="O10" i="59"/>
  <c r="R10" s="1"/>
  <c r="E83" i="63"/>
  <c r="E9" s="1"/>
  <c r="I129" i="58"/>
  <c r="I89" s="1"/>
  <c r="F129"/>
  <c r="R11" i="59"/>
  <c r="O13"/>
  <c r="R13" s="1"/>
  <c r="R108"/>
  <c r="N73" i="58"/>
  <c r="N65" s="1"/>
  <c r="N68"/>
  <c r="N12" s="1"/>
  <c r="L33"/>
  <c r="L13" l="1"/>
  <c r="L9" s="1"/>
  <c r="N9"/>
  <c r="I228" i="59"/>
  <c r="H128" i="58" s="1"/>
  <c r="F228" i="59"/>
  <c r="E128" i="58" s="1"/>
  <c r="E125" s="1"/>
  <c r="I227" i="59"/>
  <c r="F227"/>
  <c r="H125" i="58" l="1"/>
  <c r="H124"/>
  <c r="E124"/>
  <c r="H210" i="59"/>
  <c r="G120" i="58" s="1"/>
  <c r="G11" i="59"/>
  <c r="J11"/>
  <c r="H192" l="1"/>
  <c r="F45" l="1"/>
  <c r="F44" s="1"/>
  <c r="H68"/>
  <c r="K71"/>
  <c r="H71"/>
  <c r="H72"/>
  <c r="K133"/>
  <c r="F203"/>
  <c r="F202"/>
  <c r="F201"/>
  <c r="F200"/>
  <c r="I203"/>
  <c r="I202"/>
  <c r="I201"/>
  <c r="I200"/>
  <c r="I199"/>
  <c r="G210"/>
  <c r="K192"/>
  <c r="H51"/>
  <c r="G38" i="58" s="1"/>
  <c r="G51" i="59"/>
  <c r="F38" i="58" s="1"/>
  <c r="E108"/>
  <c r="H108"/>
  <c r="E107"/>
  <c r="H107"/>
  <c r="F37" l="1"/>
  <c r="F34"/>
  <c r="G37"/>
  <c r="G34"/>
  <c r="I198" i="59"/>
  <c r="G132" i="58"/>
  <c r="D166" i="63"/>
  <c r="D164" s="1"/>
  <c r="J132" i="58"/>
  <c r="K26" i="59"/>
  <c r="K25" s="1"/>
  <c r="K153"/>
  <c r="K16" s="1"/>
  <c r="J153"/>
  <c r="H153"/>
  <c r="H16" s="1"/>
  <c r="G153"/>
  <c r="K193"/>
  <c r="K148" s="1"/>
  <c r="I193"/>
  <c r="I148" s="1"/>
  <c r="F193"/>
  <c r="F148" s="1"/>
  <c r="H193"/>
  <c r="H148" s="1"/>
  <c r="D136" i="63"/>
  <c r="D134" s="1"/>
  <c r="K66" i="59"/>
  <c r="H66"/>
  <c r="J48"/>
  <c r="K190"/>
  <c r="K145" s="1"/>
  <c r="I190"/>
  <c r="I145" s="1"/>
  <c r="F190"/>
  <c r="F145" s="1"/>
  <c r="H190"/>
  <c r="H145" s="1"/>
  <c r="F14" i="58" l="1"/>
  <c r="F10" s="1"/>
  <c r="J16" i="59"/>
  <c r="J137"/>
  <c r="G16"/>
  <c r="G137"/>
  <c r="G129" i="58"/>
  <c r="E132"/>
  <c r="E129" s="1"/>
  <c r="J129"/>
  <c r="H132"/>
  <c r="H129" s="1"/>
  <c r="K21" i="59" l="1"/>
  <c r="H21"/>
  <c r="J27" i="58" l="1"/>
  <c r="J15" s="1"/>
  <c r="G27"/>
  <c r="G15" s="1"/>
  <c r="H27" l="1"/>
  <c r="H15" s="1"/>
  <c r="E27"/>
  <c r="E15" s="1"/>
  <c r="K43" i="59"/>
  <c r="K42"/>
  <c r="H42"/>
  <c r="H43"/>
  <c r="J32" i="58"/>
  <c r="G32"/>
  <c r="J121"/>
  <c r="H121"/>
  <c r="G121"/>
  <c r="F211" i="59"/>
  <c r="G49"/>
  <c r="H61"/>
  <c r="K29"/>
  <c r="J22" i="58" s="1"/>
  <c r="J18" s="1"/>
  <c r="H29" i="59"/>
  <c r="G22" i="58" s="1"/>
  <c r="G18" s="1"/>
  <c r="G14" s="1"/>
  <c r="K30" i="59"/>
  <c r="H30"/>
  <c r="I209"/>
  <c r="K111"/>
  <c r="H111"/>
  <c r="K109"/>
  <c r="H109"/>
  <c r="J46" i="58"/>
  <c r="J42" s="1"/>
  <c r="H46"/>
  <c r="H42" s="1"/>
  <c r="G46"/>
  <c r="G42" s="1"/>
  <c r="E46"/>
  <c r="E42" s="1"/>
  <c r="J47"/>
  <c r="J43" s="1"/>
  <c r="H47"/>
  <c r="H43" s="1"/>
  <c r="G47"/>
  <c r="G43" s="1"/>
  <c r="E47"/>
  <c r="E43" s="1"/>
  <c r="G21" l="1"/>
  <c r="E22"/>
  <c r="E18" s="1"/>
  <c r="H22"/>
  <c r="H18" s="1"/>
  <c r="J21"/>
  <c r="J28"/>
  <c r="J29"/>
  <c r="G28"/>
  <c r="G29"/>
  <c r="F153" i="59"/>
  <c r="F16" s="1"/>
  <c r="F49"/>
  <c r="E121" i="58"/>
  <c r="J25" l="1"/>
  <c r="J16"/>
  <c r="G25"/>
  <c r="G16"/>
  <c r="E21"/>
  <c r="G17"/>
  <c r="H21"/>
  <c r="J17"/>
  <c r="K130" i="59"/>
  <c r="J80" i="58" s="1"/>
  <c r="H130" i="59"/>
  <c r="I131"/>
  <c r="I130" s="1"/>
  <c r="F131"/>
  <c r="F130" s="1"/>
  <c r="J76" i="58" l="1"/>
  <c r="H80"/>
  <c r="H129" i="59"/>
  <c r="G80" i="58"/>
  <c r="J77"/>
  <c r="E17"/>
  <c r="H17"/>
  <c r="K129" i="59"/>
  <c r="D101" i="63"/>
  <c r="D99" s="1"/>
  <c r="K48" i="59"/>
  <c r="K46" s="1"/>
  <c r="J46"/>
  <c r="J17" s="1"/>
  <c r="J10" s="1"/>
  <c r="H48"/>
  <c r="H46" s="1"/>
  <c r="K51"/>
  <c r="J38" i="58" s="1"/>
  <c r="J51" i="59"/>
  <c r="I38" i="58" s="1"/>
  <c r="I52" i="59"/>
  <c r="I48" s="1"/>
  <c r="I53"/>
  <c r="H76" i="58" l="1"/>
  <c r="H77"/>
  <c r="E80"/>
  <c r="G76"/>
  <c r="G77"/>
  <c r="J37"/>
  <c r="J34"/>
  <c r="J14" s="1"/>
  <c r="I37"/>
  <c r="I34"/>
  <c r="I46" i="59"/>
  <c r="I21"/>
  <c r="J20"/>
  <c r="I20"/>
  <c r="K20"/>
  <c r="G33" i="58"/>
  <c r="G13" s="1"/>
  <c r="H20" i="59"/>
  <c r="I51"/>
  <c r="H38" i="58" s="1"/>
  <c r="I14" l="1"/>
  <c r="I10" s="1"/>
  <c r="E76"/>
  <c r="E77"/>
  <c r="H37"/>
  <c r="H34"/>
  <c r="H14" s="1"/>
  <c r="J33"/>
  <c r="J13" s="1"/>
  <c r="J18" i="59"/>
  <c r="J15" s="1"/>
  <c r="G46"/>
  <c r="G17" s="1"/>
  <c r="G10" s="1"/>
  <c r="F52"/>
  <c r="F53"/>
  <c r="F21" s="1"/>
  <c r="H33" i="58" l="1"/>
  <c r="G20" i="59"/>
  <c r="G18" s="1"/>
  <c r="F51"/>
  <c r="E38" i="58" s="1"/>
  <c r="F48" i="59"/>
  <c r="F46" s="1"/>
  <c r="H62"/>
  <c r="K62"/>
  <c r="K112"/>
  <c r="H112"/>
  <c r="K128"/>
  <c r="J73" i="58" s="1"/>
  <c r="H128" i="59"/>
  <c r="G73" i="58" s="1"/>
  <c r="I129" i="59"/>
  <c r="I112" s="1"/>
  <c r="F129"/>
  <c r="F112" s="1"/>
  <c r="H188"/>
  <c r="H189"/>
  <c r="E37" i="58" l="1"/>
  <c r="E34"/>
  <c r="E14" s="1"/>
  <c r="G15" i="59"/>
  <c r="I33" i="58"/>
  <c r="I13" s="1"/>
  <c r="F128" i="59"/>
  <c r="E73" i="58" s="1"/>
  <c r="I128" i="59"/>
  <c r="I208"/>
  <c r="D146" i="63"/>
  <c r="D144" s="1"/>
  <c r="H208" i="59"/>
  <c r="F209"/>
  <c r="H73" i="58" l="1"/>
  <c r="D96" i="63"/>
  <c r="D94" s="1"/>
  <c r="J116" i="58"/>
  <c r="G116"/>
  <c r="H147" i="59"/>
  <c r="F208"/>
  <c r="F20"/>
  <c r="F47"/>
  <c r="H26"/>
  <c r="H25" s="1"/>
  <c r="I152"/>
  <c r="E32" i="58"/>
  <c r="E29" s="1"/>
  <c r="I11"/>
  <c r="F11"/>
  <c r="H133" i="59"/>
  <c r="H132" s="1"/>
  <c r="H134"/>
  <c r="K194"/>
  <c r="H194"/>
  <c r="G104" i="58" s="1"/>
  <c r="K191" i="59"/>
  <c r="K146" s="1"/>
  <c r="H191"/>
  <c r="H187" s="1"/>
  <c r="H111" i="58"/>
  <c r="H99" s="1"/>
  <c r="E111"/>
  <c r="E99" s="1"/>
  <c r="H95"/>
  <c r="E95"/>
  <c r="H87"/>
  <c r="E87"/>
  <c r="J83"/>
  <c r="J67" s="1"/>
  <c r="G83"/>
  <c r="G67" s="1"/>
  <c r="H71"/>
  <c r="E71"/>
  <c r="K23" i="59"/>
  <c r="K22" s="1"/>
  <c r="H23"/>
  <c r="H22" s="1"/>
  <c r="I226"/>
  <c r="I225" s="1"/>
  <c r="I151" s="1"/>
  <c r="F226"/>
  <c r="F225" s="1"/>
  <c r="F151" s="1"/>
  <c r="K225"/>
  <c r="H225"/>
  <c r="H151" s="1"/>
  <c r="K152"/>
  <c r="H152"/>
  <c r="I211"/>
  <c r="I153" s="1"/>
  <c r="I16" s="1"/>
  <c r="K210"/>
  <c r="J210"/>
  <c r="D150" i="63" s="1"/>
  <c r="D115" s="1"/>
  <c r="I205" i="59"/>
  <c r="F205"/>
  <c r="K204"/>
  <c r="H204"/>
  <c r="G112" i="58" s="1"/>
  <c r="I191" i="59"/>
  <c r="I146" s="1"/>
  <c r="F191"/>
  <c r="F146" s="1"/>
  <c r="I189"/>
  <c r="I144" s="1"/>
  <c r="I188"/>
  <c r="F199"/>
  <c r="F198" s="1"/>
  <c r="I195"/>
  <c r="F195"/>
  <c r="K189"/>
  <c r="K144" s="1"/>
  <c r="H144"/>
  <c r="K188"/>
  <c r="H143"/>
  <c r="I158"/>
  <c r="I142" s="1"/>
  <c r="F158"/>
  <c r="F142" s="1"/>
  <c r="I157"/>
  <c r="I141" s="1"/>
  <c r="F157"/>
  <c r="F141" s="1"/>
  <c r="I155"/>
  <c r="F155"/>
  <c r="D121" i="63"/>
  <c r="K142" i="59"/>
  <c r="H142"/>
  <c r="K141"/>
  <c r="H141"/>
  <c r="K139"/>
  <c r="H139"/>
  <c r="I135"/>
  <c r="I134" s="1"/>
  <c r="H88" i="58" s="1"/>
  <c r="H84" s="1"/>
  <c r="F135" i="59"/>
  <c r="F134" s="1"/>
  <c r="E88" i="58" s="1"/>
  <c r="E84" s="1"/>
  <c r="K134" i="59"/>
  <c r="I133"/>
  <c r="K126"/>
  <c r="I126"/>
  <c r="H126"/>
  <c r="F126"/>
  <c r="K124"/>
  <c r="I124"/>
  <c r="H124"/>
  <c r="F124"/>
  <c r="K122"/>
  <c r="I122"/>
  <c r="H122"/>
  <c r="F122"/>
  <c r="K120"/>
  <c r="I120"/>
  <c r="H120"/>
  <c r="F120"/>
  <c r="K118"/>
  <c r="I118"/>
  <c r="H118"/>
  <c r="F118"/>
  <c r="I117"/>
  <c r="I111" s="1"/>
  <c r="F117"/>
  <c r="F111" s="1"/>
  <c r="I115"/>
  <c r="F115"/>
  <c r="G72" i="58"/>
  <c r="G69" s="1"/>
  <c r="K104" i="59"/>
  <c r="I104"/>
  <c r="H104"/>
  <c r="F104"/>
  <c r="K102"/>
  <c r="I102"/>
  <c r="H102"/>
  <c r="F102"/>
  <c r="K100"/>
  <c r="I100"/>
  <c r="H100"/>
  <c r="F100"/>
  <c r="K94"/>
  <c r="I94"/>
  <c r="H94"/>
  <c r="F94"/>
  <c r="I93"/>
  <c r="I87" s="1"/>
  <c r="F93"/>
  <c r="F87" s="1"/>
  <c r="I92"/>
  <c r="I86" s="1"/>
  <c r="F92"/>
  <c r="F86" s="1"/>
  <c r="I90"/>
  <c r="F90"/>
  <c r="G60" i="58"/>
  <c r="G56" s="1"/>
  <c r="K87" i="59"/>
  <c r="H87"/>
  <c r="K86"/>
  <c r="H86"/>
  <c r="K84"/>
  <c r="H84"/>
  <c r="F61"/>
  <c r="K61"/>
  <c r="I75"/>
  <c r="I72" s="1"/>
  <c r="I60" s="1"/>
  <c r="F75"/>
  <c r="I74"/>
  <c r="F74"/>
  <c r="F71" s="1"/>
  <c r="F59" s="1"/>
  <c r="K73"/>
  <c r="H73"/>
  <c r="G52" i="58" s="1"/>
  <c r="K72" i="59"/>
  <c r="K60" s="1"/>
  <c r="H60"/>
  <c r="K59"/>
  <c r="H59"/>
  <c r="I69"/>
  <c r="F69"/>
  <c r="F68" s="1"/>
  <c r="K68"/>
  <c r="I67"/>
  <c r="I66" s="1"/>
  <c r="F67"/>
  <c r="I45"/>
  <c r="I44" s="1"/>
  <c r="F39"/>
  <c r="I37"/>
  <c r="I36" s="1"/>
  <c r="F37"/>
  <c r="F36" s="1"/>
  <c r="K36"/>
  <c r="H36"/>
  <c r="I35"/>
  <c r="I34" s="1"/>
  <c r="F35"/>
  <c r="F34" s="1"/>
  <c r="K34"/>
  <c r="H34"/>
  <c r="I33"/>
  <c r="I32" s="1"/>
  <c r="F33"/>
  <c r="F32" s="1"/>
  <c r="K32"/>
  <c r="H32"/>
  <c r="I31"/>
  <c r="F31"/>
  <c r="H91" i="58" l="1"/>
  <c r="E91"/>
  <c r="I114" i="59"/>
  <c r="H72" i="58" s="1"/>
  <c r="H68" s="1"/>
  <c r="I139" i="59"/>
  <c r="I154"/>
  <c r="F139"/>
  <c r="F154"/>
  <c r="I84"/>
  <c r="I83" s="1"/>
  <c r="D67" i="63" s="1"/>
  <c r="I89" i="59"/>
  <c r="D75" i="63" s="1"/>
  <c r="D69" s="1"/>
  <c r="F84" i="59"/>
  <c r="F83" s="1"/>
  <c r="F12" s="1"/>
  <c r="F89"/>
  <c r="K83"/>
  <c r="F114"/>
  <c r="F109"/>
  <c r="I109"/>
  <c r="H138"/>
  <c r="H137" s="1"/>
  <c r="E52" i="58"/>
  <c r="G49"/>
  <c r="G45" s="1"/>
  <c r="G41" s="1"/>
  <c r="G57"/>
  <c r="G53" s="1"/>
  <c r="H83"/>
  <c r="H67" s="1"/>
  <c r="H85"/>
  <c r="E83"/>
  <c r="E67" s="1"/>
  <c r="E85"/>
  <c r="E81" s="1"/>
  <c r="D119" i="63"/>
  <c r="K187" i="59"/>
  <c r="K138" s="1"/>
  <c r="K137" s="1"/>
  <c r="D151" i="63"/>
  <c r="D149" s="1"/>
  <c r="J120" i="58"/>
  <c r="G100"/>
  <c r="H116"/>
  <c r="H113" s="1"/>
  <c r="J113"/>
  <c r="E116"/>
  <c r="E113" s="1"/>
  <c r="G113"/>
  <c r="J52"/>
  <c r="D64" i="63"/>
  <c r="D62" s="1"/>
  <c r="J72" i="58"/>
  <c r="J69" s="1"/>
  <c r="D91" i="63"/>
  <c r="J88" i="58"/>
  <c r="D111" i="63"/>
  <c r="D109" s="1"/>
  <c r="D10"/>
  <c r="K151" i="59"/>
  <c r="D161" i="63"/>
  <c r="D159" s="1"/>
  <c r="J104" i="58"/>
  <c r="D131" i="63"/>
  <c r="D129" s="1"/>
  <c r="J60" i="58"/>
  <c r="J56" s="1"/>
  <c r="D141" i="63"/>
  <c r="D139" s="1"/>
  <c r="J112" i="58"/>
  <c r="F63" i="59"/>
  <c r="H83"/>
  <c r="H12" s="1"/>
  <c r="F192"/>
  <c r="F147" s="1"/>
  <c r="I204"/>
  <c r="I192"/>
  <c r="I147" s="1"/>
  <c r="F204"/>
  <c r="F66"/>
  <c r="E98" i="58"/>
  <c r="E90" s="1"/>
  <c r="I194" i="59"/>
  <c r="E104" i="58"/>
  <c r="F188" i="59"/>
  <c r="E105" i="58"/>
  <c r="H146" i="59"/>
  <c r="I143"/>
  <c r="I42"/>
  <c r="I43"/>
  <c r="I23" s="1"/>
  <c r="I22" s="1"/>
  <c r="F42"/>
  <c r="F43"/>
  <c r="F23" s="1"/>
  <c r="F22" s="1"/>
  <c r="I30"/>
  <c r="I29"/>
  <c r="K24"/>
  <c r="F29"/>
  <c r="F30"/>
  <c r="H19"/>
  <c r="H18" s="1"/>
  <c r="H24"/>
  <c r="F26"/>
  <c r="I26"/>
  <c r="J96" i="58"/>
  <c r="G96"/>
  <c r="G105"/>
  <c r="J105"/>
  <c r="I63" i="59"/>
  <c r="F189"/>
  <c r="F144" s="1"/>
  <c r="H113"/>
  <c r="K143"/>
  <c r="K39"/>
  <c r="K113"/>
  <c r="K108" s="1"/>
  <c r="I39"/>
  <c r="H70"/>
  <c r="I73"/>
  <c r="F194"/>
  <c r="H105" i="58"/>
  <c r="F133" i="59"/>
  <c r="E33" i="58"/>
  <c r="I132" i="59"/>
  <c r="I113"/>
  <c r="I71"/>
  <c r="K132"/>
  <c r="K19"/>
  <c r="K18" s="1"/>
  <c r="F73"/>
  <c r="I68"/>
  <c r="G109" i="58"/>
  <c r="E112"/>
  <c r="E109" s="1"/>
  <c r="H32"/>
  <c r="G88"/>
  <c r="I210" i="59"/>
  <c r="G117" i="58"/>
  <c r="K147" i="59"/>
  <c r="E60" i="58"/>
  <c r="E56" s="1"/>
  <c r="E72"/>
  <c r="E69" s="1"/>
  <c r="J11"/>
  <c r="K70" i="59"/>
  <c r="F72"/>
  <c r="J93" i="58" l="1"/>
  <c r="G93"/>
  <c r="G92"/>
  <c r="I62" i="59"/>
  <c r="I58"/>
  <c r="F62"/>
  <c r="F58"/>
  <c r="I61"/>
  <c r="G10" i="58"/>
  <c r="H10"/>
  <c r="H108" i="59"/>
  <c r="H13" s="1"/>
  <c r="I108"/>
  <c r="D83" i="63" s="1"/>
  <c r="D89"/>
  <c r="D73"/>
  <c r="H28" i="58"/>
  <c r="H29"/>
  <c r="J48"/>
  <c r="J44" s="1"/>
  <c r="J49"/>
  <c r="J45" s="1"/>
  <c r="J41" s="1"/>
  <c r="E48"/>
  <c r="E49"/>
  <c r="E45" s="1"/>
  <c r="E41" s="1"/>
  <c r="G11"/>
  <c r="J57"/>
  <c r="J53" s="1"/>
  <c r="E57"/>
  <c r="E53" s="1"/>
  <c r="H69"/>
  <c r="G84"/>
  <c r="G68" s="1"/>
  <c r="G85"/>
  <c r="G81" s="1"/>
  <c r="G65" s="1"/>
  <c r="J84"/>
  <c r="J68" s="1"/>
  <c r="J85"/>
  <c r="J81" s="1"/>
  <c r="J65" s="1"/>
  <c r="J117"/>
  <c r="H120"/>
  <c r="H117" s="1"/>
  <c r="F143" i="59"/>
  <c r="F187"/>
  <c r="F138" s="1"/>
  <c r="I187"/>
  <c r="I138" s="1"/>
  <c r="I137" s="1"/>
  <c r="J100" i="58"/>
  <c r="J92" s="1"/>
  <c r="H112"/>
  <c r="H109" s="1"/>
  <c r="J109"/>
  <c r="H104"/>
  <c r="J101"/>
  <c r="H52"/>
  <c r="H60"/>
  <c r="H56" s="1"/>
  <c r="D59" i="63"/>
  <c r="D57" s="1"/>
  <c r="D51" s="1"/>
  <c r="D106"/>
  <c r="D104" s="1"/>
  <c r="D124"/>
  <c r="D126"/>
  <c r="D116" s="1"/>
  <c r="D114" s="1"/>
  <c r="I12" i="59"/>
  <c r="K12"/>
  <c r="G101" i="58"/>
  <c r="G97" s="1"/>
  <c r="E101"/>
  <c r="E97" s="1"/>
  <c r="J10"/>
  <c r="E120"/>
  <c r="E117" s="1"/>
  <c r="F12"/>
  <c r="I12"/>
  <c r="E100"/>
  <c r="H15" i="59"/>
  <c r="F24"/>
  <c r="F17" s="1"/>
  <c r="F25"/>
  <c r="I24"/>
  <c r="I17" s="1"/>
  <c r="I25"/>
  <c r="I19"/>
  <c r="F19"/>
  <c r="F18" s="1"/>
  <c r="F117" i="58"/>
  <c r="F89" s="1"/>
  <c r="E96"/>
  <c r="H96"/>
  <c r="K57" i="59"/>
  <c r="D53" i="63" s="1"/>
  <c r="F33" i="58"/>
  <c r="F13" s="1"/>
  <c r="E11"/>
  <c r="H11"/>
  <c r="H81"/>
  <c r="H57" i="59"/>
  <c r="H11" s="1"/>
  <c r="K13"/>
  <c r="K17"/>
  <c r="H17"/>
  <c r="F152"/>
  <c r="F113"/>
  <c r="F108" s="1"/>
  <c r="F132"/>
  <c r="K15"/>
  <c r="I59"/>
  <c r="I70"/>
  <c r="E28" i="58"/>
  <c r="E65"/>
  <c r="E68"/>
  <c r="F60" i="59"/>
  <c r="F70"/>
  <c r="G89" i="58" l="1"/>
  <c r="E93"/>
  <c r="E89" s="1"/>
  <c r="E92"/>
  <c r="H93"/>
  <c r="H92"/>
  <c r="E25"/>
  <c r="E13" s="1"/>
  <c r="E16"/>
  <c r="H25"/>
  <c r="H13" s="1"/>
  <c r="H16"/>
  <c r="G48"/>
  <c r="G44" s="1"/>
  <c r="E44"/>
  <c r="I13" i="59"/>
  <c r="D85" i="63"/>
  <c r="D11" s="1"/>
  <c r="H10" i="59"/>
  <c r="F137"/>
  <c r="K10"/>
  <c r="H48" i="58"/>
  <c r="H44" s="1"/>
  <c r="H49"/>
  <c r="H45" s="1"/>
  <c r="H41" s="1"/>
  <c r="H57"/>
  <c r="H53" s="1"/>
  <c r="J97"/>
  <c r="J89" s="1"/>
  <c r="H101"/>
  <c r="H97" s="1"/>
  <c r="H100"/>
  <c r="K11" i="59"/>
  <c r="I18"/>
  <c r="I15" s="1"/>
  <c r="I9" i="58"/>
  <c r="F15" i="59"/>
  <c r="J12" i="58"/>
  <c r="F9"/>
  <c r="H65"/>
  <c r="I57" i="59"/>
  <c r="I10" s="1"/>
  <c r="F57"/>
  <c r="F11" s="1"/>
  <c r="F13"/>
  <c r="H89" i="58" l="1"/>
  <c r="G12"/>
  <c r="E12"/>
  <c r="D9" i="63"/>
  <c r="I11" i="59"/>
  <c r="H12" i="58"/>
  <c r="F10" i="59"/>
  <c r="J9" i="58" l="1"/>
  <c r="G9"/>
  <c r="H9"/>
  <c r="E10"/>
  <c r="E9" l="1"/>
</calcChain>
</file>

<file path=xl/sharedStrings.xml><?xml version="1.0" encoding="utf-8"?>
<sst xmlns="http://schemas.openxmlformats.org/spreadsheetml/2006/main" count="2398" uniqueCount="884">
  <si>
    <t>Мероприятие 1.1.1</t>
  </si>
  <si>
    <t>ГОСУДАРСТВЕННАЯ ПРОГРАММА</t>
  </si>
  <si>
    <t>ПОДПРОГРАММА 1</t>
  </si>
  <si>
    <t>Основное 
мероприятие 1.1</t>
  </si>
  <si>
    <t>Основное 
мероприятие 1.2</t>
  </si>
  <si>
    <t>Обеспечение реализации государственной программы</t>
  </si>
  <si>
    <t>Наименование государственной программы, подпрограммы,  основного мероприятия, мероприятия</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</si>
  <si>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</si>
  <si>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Формирование благоприятной инвестиционной среды</t>
  </si>
  <si>
    <t>Повышение инвестиционной привлекательности Воронежской области</t>
  </si>
  <si>
    <t>Государственная (областная) поддержка особо значимых инвестиционных проектов</t>
  </si>
  <si>
    <t>Развитие международного сотрудничества</t>
  </si>
  <si>
    <t>ПОДПРОГРАММА 3</t>
  </si>
  <si>
    <t>ПОДПРОГРАММА 4</t>
  </si>
  <si>
    <t xml:space="preserve">Стимулирование развития инноваций </t>
  </si>
  <si>
    <t>Поддержка инновационной деятельности на стадии опытно-конструкторских работ и опытного (пилотного) производства</t>
  </si>
  <si>
    <t>Поддержка инновационной деятельности при переходе к серийному производству на стадии развития инноваций и инновационного роста</t>
  </si>
  <si>
    <t>Эффективное регулирование тарифов</t>
  </si>
  <si>
    <t>ПОДПРОГРАММА 6</t>
  </si>
  <si>
    <t>ПОДПРОГРАММА 7</t>
  </si>
  <si>
    <t>Формирование основ и механизмов реализации региональной политики в сфере жилищного ипотечного кредитования</t>
  </si>
  <si>
    <t>Основное 
мероприятие 1.3</t>
  </si>
  <si>
    <t>Основное 
мероприятие 3.1</t>
  </si>
  <si>
    <t>Основное 
мероприятие 3.4</t>
  </si>
  <si>
    <t>Основное 
мероприятие 4.1</t>
  </si>
  <si>
    <t>Основное 
мероприятие 4.2</t>
  </si>
  <si>
    <t>Основное 
мероприятие 6.1</t>
  </si>
  <si>
    <t>Основное 
мероприятие 6.2</t>
  </si>
  <si>
    <t>Основное 
мероприятие 6.3</t>
  </si>
  <si>
    <t>Основное 
мероприятие 7.1</t>
  </si>
  <si>
    <t>Основное 
мероприятие 7.3</t>
  </si>
  <si>
    <t>Основное 
мероприятие 7.4</t>
  </si>
  <si>
    <t>Основное 
мероприятие 7.5</t>
  </si>
  <si>
    <t>№
п/п</t>
  </si>
  <si>
    <t>Мероприятие 1.2.1</t>
  </si>
  <si>
    <t>1.1.</t>
  </si>
  <si>
    <t>1.3.1.</t>
  </si>
  <si>
    <t>Мероприятие 3.1.1</t>
  </si>
  <si>
    <t>Мероприятие 3.1.3</t>
  </si>
  <si>
    <t>Мероприятие 3.1.4</t>
  </si>
  <si>
    <t>3.2.2.</t>
  </si>
  <si>
    <t>Мероприятие 3.2.1</t>
  </si>
  <si>
    <t>Мероприятие 3.4.2</t>
  </si>
  <si>
    <t>Мероприятие 4.1.1</t>
  </si>
  <si>
    <t>Мероприятие 4.1.2</t>
  </si>
  <si>
    <t>Мероприятие 4.1.3</t>
  </si>
  <si>
    <t>6.1.</t>
  </si>
  <si>
    <t>Мероприятие 6.1.1</t>
  </si>
  <si>
    <t>Мероприятие 6.1.2</t>
  </si>
  <si>
    <t>Мероприятие 6.1.3</t>
  </si>
  <si>
    <t>Мероприятие 6.1.4</t>
  </si>
  <si>
    <t>Мероприятие 6.1.5</t>
  </si>
  <si>
    <t>6.3.</t>
  </si>
  <si>
    <t>6.3.1.</t>
  </si>
  <si>
    <t>Мероприятие 6.3.1</t>
  </si>
  <si>
    <t>7.1.</t>
  </si>
  <si>
    <t>Мероприятие 7.1.1</t>
  </si>
  <si>
    <t>Мероприятие 7.1.2</t>
  </si>
  <si>
    <t>Мероприятие 7.1.3</t>
  </si>
  <si>
    <t>Мероприятие 7.1.4</t>
  </si>
  <si>
    <t>Мероприятие 7.1.5</t>
  </si>
  <si>
    <t>Мероприятие 7.1.6</t>
  </si>
  <si>
    <t>7.3.1.</t>
  </si>
  <si>
    <t>7.3.3.</t>
  </si>
  <si>
    <t>Мероприятие 7.3.1</t>
  </si>
  <si>
    <t>7.4.</t>
  </si>
  <si>
    <t>Мероприятие 7.5.1</t>
  </si>
  <si>
    <t>Мероприятие 7.5.2</t>
  </si>
  <si>
    <t>Мероприятие 7.5.3</t>
  </si>
  <si>
    <t>Государственные капитальные вложения, всего</t>
  </si>
  <si>
    <t>НИОКР</t>
  </si>
  <si>
    <t>ПРОЧИЕ  расходы</t>
  </si>
  <si>
    <t>Формирование системы информационного обеспечения инновационной деятельности</t>
  </si>
  <si>
    <t>Обеспечение реализации государственной политики в сфере закупок</t>
  </si>
  <si>
    <t>Мероприятие 7.1.7</t>
  </si>
  <si>
    <t>Мероприятие 7.1.8</t>
  </si>
  <si>
    <t>Формирование расходов инвестиционного характера, формирование и реализация областной адресной инвестиционной программы Воронежской области</t>
  </si>
  <si>
    <t>Государственная (областная) поддержка инфраструктуры жилищного ипотечного кредитования</t>
  </si>
  <si>
    <t>Государственная (областная) поддержка организации специальных условий ипотечного кредитования</t>
  </si>
  <si>
    <t>Привлечение дополнительных средств в систему жилищного ипотечного кредитования</t>
  </si>
  <si>
    <t>Государственное регулирование и контроль  предприятий электроэнергетического  комплекса Воронежской  области</t>
  </si>
  <si>
    <t>Государственное регулирование и контроль предприятий теплоэнергетического комплекса Воронежской области</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</si>
  <si>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</si>
  <si>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Финансовое обеспечение деятельности подведомственных учреждений</t>
  </si>
  <si>
    <t xml:space="preserve">Разработка прогнозов социально-экономического развития Воронежской области </t>
  </si>
  <si>
    <t xml:space="preserve">Развитие государственного стратегического планирования </t>
  </si>
  <si>
    <t xml:space="preserve">Создание условий для эффективной разработки, реализации государственных программ Воронежской области и привлечения средств федерального бюджета на реализацию мероприятий  государственных программ Воронежской области </t>
  </si>
  <si>
    <t>7.3.4.</t>
  </si>
  <si>
    <t xml:space="preserve">Экономическое развитие и инновационная экономика </t>
  </si>
  <si>
    <t>Формирование и развитие контрактной системы</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</si>
  <si>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</si>
  <si>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Совершенствование нормативного правового обеспечения инновационной деятельности</t>
  </si>
  <si>
    <t>Развитие инновационной культуры в предпринимательской среде и у населения Воронежской области</t>
  </si>
  <si>
    <t>Разработка и обоснование системообразующих проектов</t>
  </si>
  <si>
    <t>Мероприятие 7.5.2.1</t>
  </si>
  <si>
    <t>Мероприятие 7.5.1.1</t>
  </si>
  <si>
    <t xml:space="preserve">Мероприятие 1.3.1 </t>
  </si>
  <si>
    <t xml:space="preserve">Департамент экономического развития Воронежской области
</t>
  </si>
  <si>
    <t>Актуализация перечня проектов государственно-частного партнерства Воронежской области</t>
  </si>
  <si>
    <t>3.2.</t>
  </si>
  <si>
    <t>Основное 
мероприятие 3.2</t>
  </si>
  <si>
    <t>Участие Воронежской области в Национальном рейтинге состояния инвестиционного климата в субъектах Российской Федерации</t>
  </si>
  <si>
    <t>Мероприятие 3.3.2</t>
  </si>
  <si>
    <t>Взаимодействие с институтами развития в сфере инновационной деятельности</t>
  </si>
  <si>
    <t>Основное 
мероприятие 3.3</t>
  </si>
  <si>
    <t>Департамент экономического развития Воронежской области</t>
  </si>
  <si>
    <t>Управление по регулированию контрактной системы в сфере закупок Воронежской области</t>
  </si>
  <si>
    <t>Департамент имущественных и земельных отношений Воронежской области</t>
  </si>
  <si>
    <t>Поддержка инновационной деятельности на стадии создания объектов интеллектуальной собственности и организации их использования ("посевная" стадия)</t>
  </si>
  <si>
    <t xml:space="preserve">Бюджетные ассигнования на реализацию государственной программы, тыс. рублей
</t>
  </si>
  <si>
    <t xml:space="preserve">всего
</t>
  </si>
  <si>
    <t xml:space="preserve">федеральный бюджет
</t>
  </si>
  <si>
    <t xml:space="preserve">областной бюджет
</t>
  </si>
  <si>
    <t>Департамент строительной политики Воронежской области</t>
  </si>
  <si>
    <t>Обеспечивающие меры по реализации мероприятия 7.5.2. Мониторинг исполнения мероприятия</t>
  </si>
  <si>
    <t>Научно-аналитическое обеспечение развития стратегического планирования</t>
  </si>
  <si>
    <t>Основное 
мероприятие 7.6</t>
  </si>
  <si>
    <t>Статус</t>
  </si>
  <si>
    <t>Всего,в том числе в разрезе ГРБС:</t>
  </si>
  <si>
    <t xml:space="preserve">Департамент экономического развития Воронежской области
</t>
  </si>
  <si>
    <r>
      <t xml:space="preserve">Департамент экономического развития Воронежской области
</t>
    </r>
    <r>
      <rPr>
        <sz val="12"/>
        <rFont val="Times New Roman"/>
        <family val="1"/>
        <charset val="204"/>
        <scheme val="minor"/>
      </rPr>
      <t/>
    </r>
  </si>
  <si>
    <t xml:space="preserve">Управление по регулированию контрактной системы в сфере закупок Воронежской области
</t>
  </si>
  <si>
    <t xml:space="preserve">Управление по регулированию контрактной системы в сфере закупок Воронежской области 
</t>
  </si>
  <si>
    <t xml:space="preserve">Управление по регулированию контрактной системы в сфере закупок Воронежской области </t>
  </si>
  <si>
    <t xml:space="preserve">Департамент экономического развития Воронежской области 
</t>
  </si>
  <si>
    <t xml:space="preserve">Департамент экономического развития Воронежской области
</t>
  </si>
  <si>
    <t xml:space="preserve">Департамент имущественных и земельных отношений Воронежской области
</t>
  </si>
  <si>
    <t xml:space="preserve">Департамент имущественных и земельных отношений Воронежской области
</t>
  </si>
  <si>
    <t xml:space="preserve">Управление по регулированию контрактной системы в сфере закупок Воронежской области 
</t>
  </si>
  <si>
    <t>Создание и развитие инфраструктуры индустриальных парков, особо значимых инвестиционных проектов (включая особую экономическую зону "Центр")</t>
  </si>
  <si>
    <t xml:space="preserve">Формирование системы оценки эффективности деятельности исполнительных органов государственной власти Воронежской области </t>
  </si>
  <si>
    <t>Разработка мер и действий, направленных на увеличение доходной части консолидированного бюджета Воронежской области</t>
  </si>
  <si>
    <t>Исполнительный орган государственной власти Воронежской области - главный распорядитель средств областного бюджета (далее - ГРБС)</t>
  </si>
  <si>
    <t>820 04 12 15 1 01 40090 400</t>
  </si>
  <si>
    <t>806 04 12 15 1 02 70130 800</t>
  </si>
  <si>
    <t>806 01 13 15 1 03 70180 200</t>
  </si>
  <si>
    <t>806 04 12  15 1 02 70130 800</t>
  </si>
  <si>
    <t>806 04 12  15 3 01 70210 200</t>
  </si>
  <si>
    <t>806 04 12  15 3 02 70210 200</t>
  </si>
  <si>
    <t>806 04 12  15 3 02 70210 300</t>
  </si>
  <si>
    <t>806 04 12 15 3 04 70210 800</t>
  </si>
  <si>
    <t>Развитие нормативного правового, информационного обеспечения инновационной деятельности и развитие инновационной культуры предпринимателей и населения области</t>
  </si>
  <si>
    <r>
      <t xml:space="preserve">Департамент экономического развития Воронежской области
</t>
    </r>
    <r>
      <rPr>
        <sz val="12"/>
        <rFont val="Times New Roman"/>
        <family val="1"/>
        <charset val="204"/>
      </rPr>
      <t xml:space="preserve">
</t>
    </r>
    <r>
      <rPr>
        <b/>
        <sz val="12"/>
        <rFont val="Times New Roman"/>
        <family val="1"/>
        <charset val="204"/>
        <scheme val="minor"/>
      </rPr>
      <t/>
    </r>
  </si>
  <si>
    <t>806 04 12  15 3 02 70210 350</t>
  </si>
  <si>
    <t>841 04 01 15 4 01 72010 100</t>
  </si>
  <si>
    <t>841 04 01 15 4 01 72010 200</t>
  </si>
  <si>
    <t>841 04 01 15 4 01 72010 800</t>
  </si>
  <si>
    <t>846 01 13 15 6 01 72010 100</t>
  </si>
  <si>
    <t>846 01 13 15 6 01 7201 200</t>
  </si>
  <si>
    <t>846 01 13 15 6 03 00590 600</t>
  </si>
  <si>
    <t>Всего, в том числе в разрезе ГРБС:</t>
  </si>
  <si>
    <t>806 01 13 15 7 01 72010 100</t>
  </si>
  <si>
    <t>806 01 13 15 7 01 72010 200</t>
  </si>
  <si>
    <t>806 01 13 15 7 01 72010 800</t>
  </si>
  <si>
    <t>806 04 12 15 7 03 00590 100</t>
  </si>
  <si>
    <t>806 04 12 15 7 03 00590 200</t>
  </si>
  <si>
    <t>806 04 12 15 7 03 00590 800</t>
  </si>
  <si>
    <t>806 01 13 15 7 03 00590 600</t>
  </si>
  <si>
    <t xml:space="preserve">Формирование расходов инвестиционного характера, формирование и реализация областной адресной инвестиционной программы </t>
  </si>
  <si>
    <t xml:space="preserve">806 01 13 15 7 03 00590 600 </t>
  </si>
  <si>
    <t>Обеспечение деятельности областного государственного бюджетного учреждения «Агентство по инвестициям и стратегическим проектам»
(ОГБУ "АИСП")</t>
  </si>
  <si>
    <t>Обеспечение деятельности областного казенного учреждения «Агентство инновациий и развития экономических и социальных проектов» (ОКУ "АИР")</t>
  </si>
  <si>
    <t>Наименование государственной программы, подпрограммы,   основного мероприятия, мероприятия</t>
  </si>
  <si>
    <t>Наименование статей расходов</t>
  </si>
  <si>
    <t>Всего, в том числе:</t>
  </si>
  <si>
    <t>1.3.</t>
  </si>
  <si>
    <t>4.1.</t>
  </si>
  <si>
    <t>6.2.</t>
  </si>
  <si>
    <t>7.3.</t>
  </si>
  <si>
    <t>Обеспечение деятельности областного казенного учреждения «Агентство инноваций и развития экономических и социальных проектов»  (ОКУ "АИР")</t>
  </si>
  <si>
    <t>Обеспечение деятельности автономного учреждения Воронежской области  «Институт регионального развития» (АУ ВО "ИРР")</t>
  </si>
  <si>
    <t>Всего:</t>
  </si>
  <si>
    <t xml:space="preserve">Создание и развитие инфраструктуры индустриальных парков, особо значимых инвестиционных проектов (включая особую экономическую зону «Центр») </t>
  </si>
  <si>
    <t xml:space="preserve">Код бюджетной классификации (в соответствии с законом Воронежской области об областном бюджете, далее-КБК)
</t>
  </si>
  <si>
    <t xml:space="preserve">Обеспечение методологического сопровождения деятельности заказчиков области </t>
  </si>
  <si>
    <t>846 01 13 15 6 01 72010 200</t>
  </si>
  <si>
    <t xml:space="preserve">Всего,в том числе в разрезе ГРБС:
</t>
  </si>
  <si>
    <t>всего</t>
  </si>
  <si>
    <t>Основное 
мероприятие 1.4</t>
  </si>
  <si>
    <t>Содействие развитию моногородов Воронежской области</t>
  </si>
  <si>
    <t>Поддержка малых инновационных предприятий при вузах</t>
  </si>
  <si>
    <t>Поддержка малых  инновационных предприятий при вузах</t>
  </si>
  <si>
    <t>820 04 12 15 1 04 40110 400</t>
  </si>
  <si>
    <t>820 04 12 15 1 04 40100 400</t>
  </si>
  <si>
    <t>Обеспечение деятельности бюджетного учреждения Воронежской области "Агентство государственных закупок Воронежской области"
(БУ ВО "АГЗ ВО")</t>
  </si>
  <si>
    <t xml:space="preserve">Обеспечение деятельности государственного бюджетного учреждения Воронежской области «Центр государственной кадастровой оценки Воронежской области» </t>
  </si>
  <si>
    <t>Обеспечение деятельности государственного бюджетного учреждения Воронежской области "Центр государственной кадастровой оценки Воронежской области"</t>
  </si>
  <si>
    <t>Мероприятие 7.4</t>
  </si>
  <si>
    <t xml:space="preserve">Мероприятие 1.4.1 </t>
  </si>
  <si>
    <t xml:space="preserve">Мероприятие 1.4.2 </t>
  </si>
  <si>
    <t>Строительство объектов инфраструктуры в целях реализации инвестиционного проекта на территории моногорода Павловск</t>
  </si>
  <si>
    <t xml:space="preserve">Достижение установленных плановых значений показателей результативности основного мероприятия
</t>
  </si>
  <si>
    <t xml:space="preserve">Взаимодействие с некоммерческой организацией "Фонд развития моногородов"
</t>
  </si>
  <si>
    <t>Координирование (обеспечение согласованности) действий департамента имущественных и земельных отношений Воронежской области и АО "Агентство жилищного ипотечного кредитования Воронежской области" для обеспечения исполнения мероприятия 7.5.1 по проведению заседаний коллегиального органа управления Агентства.</t>
  </si>
  <si>
    <t>846 01 13 15 6 02 71090 200</t>
  </si>
  <si>
    <t>Взаимодействие с некоммерческой организацией "Фонд развития моногородов"</t>
  </si>
  <si>
    <t xml:space="preserve">Обеспечение мониторинга закупок для обеспечения государственных нужд Воронежской области
</t>
  </si>
  <si>
    <t>Мероприятие 6.2.1</t>
  </si>
  <si>
    <t>Информационное обеспечение контрактной системы в сфере закупок</t>
  </si>
  <si>
    <t>Обеспечение мониторинга закупок для обеспечения государственных нужд Воронежской области</t>
  </si>
  <si>
    <t>Проведение обучающих семинаров и вебинаров с привлечением высококвалифицированных специалистов совместно с федеральными институтами развития по вопросам реализации инновационных проектов, использования объектов интеллектуальной собственности, консультационная поддержка участия предприятий в федеральных программах и конкурсах с целью привлечения инвестиций в инновационные проекты.</t>
  </si>
  <si>
    <t>Обеспечение функционирования и развития региональной информационной системы в сфере закупок Воронежской области</t>
  </si>
  <si>
    <t>Организация визитов иностранных делегаций в Воронежскую область и выездов делегаций Воронежской области за рубеж, организация презентаций Воронежской области в Российской Федерации и за рубежом</t>
  </si>
  <si>
    <t>Основное 
мероприятие 1.5</t>
  </si>
  <si>
    <t xml:space="preserve">Региональный проект "Экспорт услуг"
</t>
  </si>
  <si>
    <t>Региональный проект "Экспорт услуг"</t>
  </si>
  <si>
    <t xml:space="preserve">1. Разработка нормативных правовых актов в целях обеспечения регулирования контрактной системы в сфере закупок.
2. Осуществление взаимодействия с федеральными органами исполнительной власти по регулированию контрактной системы в сфере закупок.
3. Реализация мер по оптимизации и совершенствованию контрактной системы в сфере закупок области. 
4. Расширение доступа субъектов малого предпринимательства  к закупкам для обеспечения государственных нужд 
</t>
  </si>
  <si>
    <t xml:space="preserve">1. Разработка методических материалов и рекомендаций для заказчиков по вопросам осуществления закупок для государственных нужд.
2. Оказание информационно-методологической поддержки  и координация деятельности заказчиков при осуществлении процедур закупок. 
3. Методическое  руководство органов местного самоуправления в сфере контрактной системы.
4. Организация и проведение совещаний, семинаров, обсуждений, "круглых столов" и иных мероприятий, посвященных практическим вопросам реализации закона о контрактной системе в сфере закупок.
5. Методологическое сопровождение закупок товаров, работ, услуг отдельных видов юридических лиц в соответствии с Федеральным законом от 18.07.2011 № 223-ФЗ
</t>
  </si>
  <si>
    <t>806 04 12 15 7 03 00590 300</t>
  </si>
  <si>
    <t>Мониторинг и внесение изменений в перечень проектов государственно-частного партнерства, перспективных для реализации в Воронежской области</t>
  </si>
  <si>
    <t xml:space="preserve">1. Взаимодействие с некоммерческой организацией "Фонд развития моногородов"  с целью реализации инвестиционного проекта на территории моногорода Павловск и диверсификации его экономики.
2. Реализация программы "Комплексное развитие моногородов Воронежской области".
Создание новых рабочих мест в моногородах, не связанных с деятельностью градообразующих предприятий
</t>
  </si>
  <si>
    <t>Предоставление мер государственной (областной) поддержки</t>
  </si>
  <si>
    <t xml:space="preserve">806 01 13 15 7 06 70200 200 </t>
  </si>
  <si>
    <t>806 04 11 15 7 03 00590 200</t>
  </si>
  <si>
    <t>Управление делами Воронежской области</t>
  </si>
  <si>
    <t>Координация совершенствования контрольной и надзорной деятельности в исполнительных органах государственной власти Воронежской области</t>
  </si>
  <si>
    <t>Содействие развитию конкуренции</t>
  </si>
  <si>
    <t>814 07 05 15 7 04 R0660 200</t>
  </si>
  <si>
    <t>Развитие института оценки регулирующего воздействия проектов нормативных правовых актов и экспертизы действующих нормативных правовых актов, затрагивающих вопросы осуществления предпринимательской и инвестиционной деятельности</t>
  </si>
  <si>
    <t xml:space="preserve">Развитие института оценки регулирующего воздействия проектов нормативных правовых актов и экспертизы действующих нормативных правовых актов, затрагивающих вопросы осуществления предпринимательской и инвестиционной деятельности
</t>
  </si>
  <si>
    <t>Мониторинг показателя "Объем инвестиций в основной капитал, за исключением инвестиций инфраструктурных монополий (федеральные проекты) и бюджетных ассигнований федерального бюджета"</t>
  </si>
  <si>
    <t>1. Выдача ипотечных займов по специальным условиям  (сниженные ставки) за счет имеющихся средств, улучшение качества социальной среды для адресных групп населения в части формирования продуктовой линейки АО "Агентство жилищного ипотечного кредитования Воронежской области" (Агентство), выбора адресных групп, условий поддержки (многодетные семьи). 
2. Привлечение внебюджетных средств банков и населения в систему жилищного ипотечного кредитования для реализации системы рефинансирования Агентством на условиях АО "ДОМ.РФ"</t>
  </si>
  <si>
    <t xml:space="preserve">Подготовка управленческих кадров для организаций народного хозяйства </t>
  </si>
  <si>
    <t xml:space="preserve">1. Достижение установленных плановых значений показателей результативности основного мероприятия.
2. Выполнение подведомственными учреждениями установленных функций и утвержденных государственных заданий.
</t>
  </si>
  <si>
    <t>Достижение установленного планового значения показателя результативности основного мероприятия</t>
  </si>
  <si>
    <t>Основное 
мероприятие 7.7</t>
  </si>
  <si>
    <t>Региональный проект «Адресная поддержка повышения производительности труда на предприятиях»</t>
  </si>
  <si>
    <t>Региональный проект «Системные меры по повышению производительности труда»</t>
  </si>
  <si>
    <t>Основное 
мероприятие 7.8</t>
  </si>
  <si>
    <t xml:space="preserve">Определение поставщиков (подрядчиков, исполнителей) путем проведения конкурсов в электронной форме, электронных аукционов, запроса котировок в электронной форме, запроса предложений в электронной форме в части несостоявшихся закупок 
</t>
  </si>
  <si>
    <t>1. Проверка соответствия проектов планов закупки конкретных заказчиков, изменений к ним годовому объему закупок у СМП, предусмотренному действующим законодательством в сфере закупок отдельных видов юридических лиц, а также перечню товаров, работ, услуг, закупаемых у СМП, который утвержден заказчиком.
2. Формирование по итогам оценки:
- заключений о соответствии проектов планов закупки конкретных заказчиков и изменений к ним требованиям законодательства в части СМП;
- уведомлений о несоответствии проектов планов закупки конкретных заказчиков и изменений к ним требованиям законодательства в части СМП;
- заключений о несоответствии проектов планов закупки конкретных заказчиков и изменений к ним требованиям законодательства в части СМП.</t>
  </si>
  <si>
    <t xml:space="preserve">1. Разработка проектов извещений и документаций по проведению закупок, проектов изменений в извещение и документацию посредством региональной информационной системы в сфере закупок  области.
2. Разработка проектов разъяснений положений документации  по проведению закупок  посредством региональной информационной системы в сфере закупок области.
3. Разработка проектов протоколов заседаний комиссий по проведению закупок, в том числе посредством региональной информационной системы в сфере закупок области.
4. Осуществление консультационного сопровождения пользователей по вопросам формирования информации в региональной информационной системе в сфере закупок области.
5. Выполнение работ в региональной информационной системе в сфере закупок  области, связанных с приемом и обработкой документов, используемых в процедурах закупок товаров, работ, услуг.
6. Наполнение и ведение справочников, каталогов и баз данных в  региональной информационной системе в сфере закупок  области.
7. Осуществление регистрации и управление правами доступа пользователей региональной информационной системы в сфере закупок области.
8. Оказание юридических услуг в целях обеспечения деятельности в сфере государственных закупок.
8. Обеспечение организации закупок товаров, работ, услуг отдельными видами юридических лиц  Воронежской области в рамках Федерального закона от 18.07.2011 № 223-ФЗ , в том числе посредством региональной информационной системы в сфере закупок области.
9. Осуществление переданных на основании заключенных соглашений функций по обеспечению закупок отдельными видами юридических лиц Воронежской области  в рамках Федерального закона от 18.07.2011  № 223-ФЗ.
</t>
  </si>
  <si>
    <t xml:space="preserve">1. Подготовка и представление в Минэкономразвития России: прогноза социально-экономического развития  области на очередной финансовый год и плановый период (июль 2020 года); уточненного прогноза социально-экономического развития области на очередной финансовый год и плановый период (ноябрь 2020 года).
2. Подготовка и представление в департамент финансов Воронежской области: сценарных условий, основных  параметров прогноза  социально-экономического развития области и прогноза отдельных бюджетообразующих показателей социально-экономического развития муниципальных районов и городских округов области   на  очередной финансовый год и плановый период (июль 2020 года); параметров  прогноза  социально-экономического развития области  и уточненных бюджетообразующих показателей  прогноза социально-экономического развития муниципальных образований области на  очередной финансовый год и плановый период (сентябрь 2020 года); прогноза социально-экономического развития области на очередной финансовый год и плановый период (ноябрь 2020 года)
</t>
  </si>
  <si>
    <t>в том числе по источникам</t>
  </si>
  <si>
    <t xml:space="preserve">Развитие инфраструктуры индустриального парка "Масловский»:                                                                                   1. Строительство площадной части объекта "Трансформаторная подстанция 110/10 кВ ПС «Парковая» с электрическими сетями в индустриальном парке «Масловский» (включая ПИР)".
2. Проведение геологоразведочных работ с целью переоценки запасов подземных вод для хозяйственно-бытового и технологического водоснабжения индустриального парка «Масловский" с целью увеличения производительности водозабора до 6000 м.куб./сут.
</t>
  </si>
  <si>
    <t xml:space="preserve">Строительствообъектов инфраструктуры в целях реализации инвестиционного проекта на территории моногорода Павловск в рамках заключенного соглашения о софинансировании между правительством Воронежской области и НО «Фонд развития моногородов»:                                                                                                             1.Строительство 2,731 км подъездной автодороги к мясохладобойне-предприятию по убою, переработке и хранению животноводческой продукции свиноводческому комплексу АГРОЭКО.
2. Строительство сети электроснабжения к мясохладобойне-предприятию по убою, переработке и хранению животноводческой продукции свиноводческого комплекса АГРОЭКО мощностью 12,4 МВт.                                                                                                                                                3. Строительство внешних сетей водоотведения к мясохладобойне-предприятию по убою, переработке и хранению животноводческой продукции свиноводческого комплекса АГРОЭКО объемом 2,4 тыс. м. куб / сутки.                                                                                                               4. Строительство 5,5 км. внешних сетей водоснабжения к мясохладобойне-предприятию по убою, переработке и хранению животноводческой продукции свиноводческого комплекса АГРОЭКО
</t>
  </si>
  <si>
    <t>1. Формирование перечня мероприятий, строек и объектов для областных государственных нужд (март 2020г.) 
2. Распределение субсидий из областного бюджета местным бюджетам на софинансирование капитальных вложений в объекты муниципальной собственности, финансирование которых осуществляется из местных бюджетов (март 2020г.)
3. Проведение мониторинга реализации областной адресной инвестиционной программы на 2020 год (ежеквартально).               
4. Формирование проекта областной адресной инвестиционной программы на 2021-2023 годы (III - IV квартал).</t>
  </si>
  <si>
    <t>Обеспечение условий для  стимулирования конкуренции на финансовом рынке и улучшения доступа  граждан к долгосрочным финансовым ресурсам.  Предоставление ипотечных займов в объеме не менее 195 млн руб в год. 
Финансирование мероприятия из областного бюджета в 2020 году не предусмотрено. Выполнение мероприятия предусмотрено за счет собственных средств АО "Агентство жилищного ипотечного кредитования Воронежской области"</t>
  </si>
  <si>
    <t>Осуществление финансового менеджмента</t>
  </si>
  <si>
    <t>областной бюджет</t>
  </si>
  <si>
    <t>в том числе по источникам:</t>
  </si>
  <si>
    <t>федеральный бюджет</t>
  </si>
  <si>
    <t>Мероприятие 7.6.1</t>
  </si>
  <si>
    <t>Мероприятие 7.6.2</t>
  </si>
  <si>
    <t>Автоматизация мониторинга и оценки эффективности реализации государственных программ Воронежской области</t>
  </si>
  <si>
    <t>Обеспечение выполнения мероприятий по миграции функционала мониторинга и оценки эффективности госпрограмм Воронежской области в соответствии с "Дорожной картой", утвержденной губернатором Воронежской области (от 13.01.2020 № 03-12/5), в ГИС ВО "КАСИБ"</t>
  </si>
  <si>
    <t>Создание информационной системы "Мониторинг движения судебных материалов по взысканию имущественных налогов с физических лиц"</t>
  </si>
  <si>
    <t>Обеспечение мониторинга взыскания имущественных налогов с физических лиц на территории Воронежсой области</t>
  </si>
  <si>
    <t>Формирование системы мер государственной (областной) поддержки организаций. Обеспечение деятельности экспертного совета по вопросам реализации стратегии социально-экономического развития области</t>
  </si>
  <si>
    <t xml:space="preserve">Формирование системы мер государственной (областной) поддержки организаций. Обеспечение деятельности экспертного совета по вопросам реализации стратегии социально-экономического развития области
</t>
  </si>
  <si>
    <t xml:space="preserve">Государственное регулирование и контроль организаций, осуществляющих регулируемую деятельность в сфере водоснабжения, водоотведения, обращения с твердыми коммунальными отходами, непроизводственной сферы, газа и транспорта Воронежской области
</t>
  </si>
  <si>
    <t xml:space="preserve">Обеспечение условий для  стимулирования конкуренции на финансовом рынке посредством:
- предоставления населению возможности воспользоваться льготными ипотечными продуктами, предлагаемыми АО "Дом.РФ" и  АО "Агентство жилищного ипотечного кредитования Воронежской области";        
- улучшения доступа  граждан к долгосрочным финансовым ресурсам за счет предложения альтернативного банковского кредитования.                                                                                                      Достижение в 2020 году установленного планового значения показателя "Число выданных ипотечных кредитов в год" </t>
  </si>
  <si>
    <t>Координирование (обеспечение согласованности) действий департамента имущественных и земельных отношений Воронежской области и АО "Агентство жилищного ипотечного кредитования Воронежской области" (Агентство) для:
- обеспечения исполнения мероприятия 7.5.2 в части пополнения уставного капитала Агентства на цели, предусмотренные мероприятием 7.5.2;
- обеспечения оперативного проведения общего собрания акционеров; 
- регистрации дополнительного выпуска акций; 
- своевременного заключения договора на размещение ценных бумаг и перечисления денежных средств на счет Агентства</t>
  </si>
  <si>
    <t>1.Обеспечение деятельности межведомственной рабочей группы при губернаторе Воронежской области по реализации реформы контрольной и надзорной деятельности на территории Воронежской области.
2. Разработка нормативной правовой базы, обеспечивающей совершенствование контрольно-надзорной деятельности в регионе.
3. Мониторинг реализации мероприятий целевой модели "Осуществление контрольно-надзорной деятельности в субъектах Российской Федерации" в Воронежской области, ежеквартальное обеспечение размещения сводной информации в информационной системе Region-id.
4. Подготовка сводных докладов по итогам года в Министерство экономического развития РФ об осуществлении регионального государственного контроля (надзора) и муниципального контроля на территории Воронежской области (путем размещения в электронном виде посредством государственной автоматизированной информационной системы "Управление").</t>
  </si>
  <si>
    <t xml:space="preserve">Проведение мониторинга выполнения плана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(ежемесячно нарастающим итогом до 25 числа месяца, следующего за отчетным).
</t>
  </si>
  <si>
    <t>1. Обеспечение и организация деятельности экспертного совета по вопросам реализации стратегии социально-экономического развития области.
2. Разработка нормативной правовой базы в целях предоставления государственной (областной) поддержки инвестиционным проектам, отнесенным к категории особо значимых.
3. Оценка финансово-хозяйственной деятельности предприятий, претендующих на получение мер государственной поддержки, подготовка предложений по видам, объемам и целесообразности их оказания.
4. Подготовка заключений для принятия экспертным советом по вопросам реализации стратегии социально-экономического развития области решений об отнесении инвестиционных проектов к категории особо значимых.
5. Мониторинг и оценка эффективности предоставляемых мер государственной поддержки.
6. Ведение реестра недобросовестных получателей мер государственной поддержки.</t>
  </si>
  <si>
    <t xml:space="preserve">1. Нормативно-правовое и информационно-методическое обеспечение процедур оценки регулирующего воздействия и экспертизы нормативных правовых актов, затрагивающих вопросы осуществления предпринимательской и инвестиционной деятельности.
2. Подготовка заключений об оценке регулирующего воздействия проектов нормативных правовых актов, затрагивающих вопросы осуществления предпринимательской и инвестиционной деятельности.
3. Организация и проведение экспертизы действующих нормативных правовых актов Воронежской области, затрагивающих вопросы осуществления предпринимательской и инвестиционной деятельности.
4. Подготовка ежегодного сводного доклада в Министерство экономического развития Российской Федерации для формирования рейтинга качества осуществления оценки регулирующего воздействия и экспертизы в субъектах Российской Федерации;
5. Оценка качества проведения процедуры оценки регулирующего воздействия в муниципальных образованиях (районах и городских округах) Воронежской области;
6. Организация взаимодействия с представителями предпринимательского сообщества при проведении оценки регулирующего воздействия.
</t>
  </si>
  <si>
    <t xml:space="preserve">1. Проведение экспертизы проектов изменений (корректировки)  государственных программ Воронежской области (по мере поступления).
2. Рассмотрение на предмет соответствия установленным требованиям и согласование проектов Планов реализации государственных программ Воронежской области на 2020 год.
3. Проведение мониторинга и подготовка сводного отчета о выполнении Планов реализации государственных программ Воронежской области на 2020 год (ежеквартально).
4. Проведение мониторинга реализации на территории Воронежской области государственных программ РФ, включая федеральные целевые программы и ФАИП (ежеквартально).
5. Подготовка предложений по объемам бюджетных ассигнований на 2021 - 2023 годы на реализацию государственной программы Воронежской области "Экономическое развитие и инновационная экономика" (август, октябрь 2020 года). 
6. Подготовка предложений о финансировании из областного бюджета  государственных программ Воронежской области в 2021 - 2023 годах (сентябрь 2020 года). 
7. Подготовка отчета о реализации государственной программы "Экономическое развитие и инновационная экономика" за 2019год (март 2020 года).
8. Разработка и утверждение Плана реализации государственной программы Воронежской области "Экономическое развитие и инновационная экономика" на 2020 год (до 10 апреля 2020 года).
9. Подготовка отчета о выполнении Плана реализации государственной программы "Экономическое развитие и инновационная экономика" на 2020 год (ежеквартально).
10. Подготовка сводного годового доклада о ходе реализации и об оценке эффективности реализации государственных программ Воронежской области за 2019 год, размещение сводного годового доклада на официальном сайте в сети Интернет, представление в Воронежскую областную Думу.
11. Актуализация нормативной правовой базы.  </t>
  </si>
  <si>
    <t>Оптимизация и совершенствование контрактной системы в сфере закупок Воронежской области, обеспечение нормативного правового регулирования в сфере государственных закупок региона, реализация полномочий по определению поставщиков для государственных заказчиков, бюджетных учреждений и государственных унитарных предприятий Воронежской области.
Достижение установленных плановых значений показателей результативности основного мероприятия.</t>
  </si>
  <si>
    <t>Обеспечение реализации предусмотренных законодательством РФ и Воронежской области полномочий Учредителя по повышению эффективности, результативности осуществления закупок для государственных нужд Воронежской области и закупок отдельных видов юридических лиц
Достижение  установленого планового значения показателя результативности основного мероприятия.</t>
  </si>
  <si>
    <t xml:space="preserve">Обеспечение автоматизации процесса закупок товаров, работ, услуг для обеспечения государственных нужд Воронежской области, осуществляемых в соответствии с Федеральным законом от 05.04.2013 № 44-ФЗ. 
Достижение  установленого планового значения показателя результативности основного мероприятия.
</t>
  </si>
  <si>
    <t>1. Формирование и установление тарифов на товары и услуги организаций, оказывающих услуги в сфере водоснабжения, водоотведения, в сфере обращения с твердыми коммунальными отходами, непроизводственной сферы, газа и транспорта.
2. Контрольно-надзорная деятельность в отношении регулируемых организаций. 
3. Осуществление контроля за раскрытием информации регулируемыми организациями. 
4.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</si>
  <si>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1. Формирование и установление тарифов на отпускаемую тепловую энергию, теплоноситель, платы за подключение к системе теплоснабжения, тарифов на услуги по передаче тепловой энергии потребителям.
2. Установление розничных цен на твердое топливо, реализуемое населению.
3. Подготовка предложений по уровню экономически обоснованных тарифов (цен) для утверждения.
4. Контрольно-надзорная деятельность в отношении регулируемых организаций. 
5. Осуществление контроля за раскрытием информации регулируемыми организациями.
6.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</si>
  <si>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1. Установление тарифов для предприятий электроэнергетического комплекса Воронежской области.
2. Рассмотрение представленных документов и утверждение платы за технологическое присоединение энергопринимающих устройств заявителей к электрическим сетям сетевых организаций. 
3.Контрольно-надзорная деятельность в отношении регулируемых организаций. 
4. Осуществление контроля за раскрытием информации регулируемыми организациями. 
5.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</si>
  <si>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Исполнение полномочий органа регулирования субъекта РФ в области государственного регулирования тарифов. 
Достижение установленных плановых значений показателей результативности основного мероприятия.</t>
  </si>
  <si>
    <t xml:space="preserve">Достижение установленного планового значения показателя результативности подпрограммы </t>
  </si>
  <si>
    <t xml:space="preserve"> Достижение  установленных плановых значений показателей результативности подпрограммы                                      </t>
  </si>
  <si>
    <t>Повышение эффективности, гласности, открытости и прозрачности  закупок для обеспечения государственных нужд и нужд отдельных видов юридических лиц. 
Достижение установленных плановых значений показателей результативности подпрограммы.</t>
  </si>
  <si>
    <t>Достижение установленных плановых значений показателей результативности подпрограммы</t>
  </si>
  <si>
    <t xml:space="preserve">Достижение установленных плановых значений показателей результативности основного мероприятия.
Стабилизация рынка ипотечного кредитования (в условиях недостаточного бюджетного финансирования жилищной сферы вовлечение в экономический  оборот внебюджетных средств (средства банков и средства населения).   
Стимулирование конкуренции на финансовом рынке, улучшение доступа  граждан к долгосрочным финансовым ресурсам.
</t>
  </si>
  <si>
    <t>Реализация мероприятий и достижение результатов, установленных   региональным проектом.
Финансирование регионального проекта в 2020 году не предусмотрено.</t>
  </si>
  <si>
    <t xml:space="preserve">Достижение установленных плановых значений показателей результативности подпрограммы.  
Развитие инфраструктуры в рамках реализации крупных инвестиционных проектов на территории Воронежской области                                               </t>
  </si>
  <si>
    <t>Достижение установленного планового значения показателя результативности основного мероприятия.
Создание и развитие инфраструктуры индустриального парка "Масловский"</t>
  </si>
  <si>
    <t xml:space="preserve">Достижение установленного планового значения показателя результативности основного мероприятия.
Осуществление функции по реализации государственной (областной) политики в сфере международных и внешнеэкономических связей региона (указ губернатора Воронежской области от 05.10.2011 № 358). 
Расширение внешнеэкономических связей Воронежской области 
</t>
  </si>
  <si>
    <t xml:space="preserve">Организация визитов иностранных делегаций в Воронежскую область и выездов делегаций Воронежской области за рубеж, организация презентаций Воронежской области в Российской Федерации и за рубежом, в том числе:                                                                                                                                         - организация  питания, транспортного обслуживания официальных иностранных делегаций, прибывающих в Воронежскую область для встреч и переговоров; 
- содержательное наполнение программ пребывания в Воронежской области официальных иностранных делегаций (во взаимодействии с профильными ИОГВ и структурными подразделениями правительства Воронежской области);
- организация перевода в ходе переговоров;                     
- аренда площадей и площадок для проведения презентаций;
- аренда специализированного оборудования для обеспечения синхронного перевода;
- оплата организационных взносов; 
- изготовление презентационных стендов, ролл-апов; 
- аренда мультимедийного оборудования;
- организация работы стендистов;
- изготовление раздаточного материала.                 
</t>
  </si>
  <si>
    <t xml:space="preserve">1.Подготовка отчета о ходе реализации Стратегии социально-экономического развития Воронежской области  на период до 2035 года по итогам 2019 года (до 1 июня 2020 года).
2. Корректировка Плана мероприятий по реализации Стратегии социально-экономического развития Воронежской области на период до 2035 года (по мере необходимости).
3. Актуализация Реестра документов стратегического планирования Воронежской области.                                                                                                                                                             </t>
  </si>
  <si>
    <t xml:space="preserve">Подготовка Доклада о достигнутых за отчетный год  значениях (уровнях) показателей для оценки эффективности деятельности высших должностных лиц (руководителей высших исполнительных органов государственной власти) субъектов РФ и деятельности органов исполнительной власти субъектов РФ, утвержденных Указом Президента РФ от 17.04.2019 № 193, и направление в Правительство РФ.
</t>
  </si>
  <si>
    <t>Подготовка Доклада о состоянии и развитии конкурентной среды на рынках товаров, работ и услуг Воронежской области в Минэкономразвития России, ФАС Росии, Центральный банк РФ, АНО "Агентство стратегических инициатив по продвижению новых проектов" (до 10 марта 2020 года).</t>
  </si>
  <si>
    <t>Создание и развитие индустриальных (промышленных) парков, особых экономических зон</t>
  </si>
  <si>
    <t>1. Оказание содействия органам государственной власти по внедрению и развитию ключевых социально-экономических проектов Воронежской области.
2. Организация проведения оценки инновационных проектов, реализация которых предполагается на территории Воронежской области.
3. Организация и проведение общественных и профессиональных форумов, конференций, семинаров, в том числе в целях популяризации и внедрения на территории Воронежской области инновационных проектов, а также привлечения инвестиций в инновационную сферу и популяризации продукции, произведенной в Воронежской области.
4. Обеспечение эксплуатации (модернизации и развития) информационных ресурсов  Учреждения. 
5. Предоставление консультационной и информационной поддержки организациям любой формы собственности по вопросам в соответствии с целями создания Учреждения.
6. Участие в реализации регионального проекта «Адресная поддержка повышения производительности труда на предприятиях».
7. Продвижение особой экономической зоны промышленно-производственного типа «Центр». 
8. Организация и осуществление научно-исследовательской деятельности в соответствии с целями создания Учреждения.
9. Оказание содействия уполномоченным органам государственной власти Воронежской области в развитии сферы интеллектуальной собственности региона.
10. Участие в реализации мероприятий, способствующих достижению целей и задач Подпрограммы 3.</t>
  </si>
  <si>
    <t>Реализация мероприятий и достижение результатов, установленных региональным проектом на 2020 год</t>
  </si>
  <si>
    <t>1. Анализ поступивших заявок заказчиков на осуществление открытых конкурсов в электронной форме, конкурсов с ограниченным участием в электронной форме, двухэтапных конкурсов в электронной форме, запросов котировок, электронных аукционов, запросов предложений в элеткронной форме в части несостоявшихся закупок (далее - закупки)  на соответствие требованиям законодательства о контрактной системе.
2. Разработка извещения об осуществлении закупок, документации о закупках, изменений к ним и их размещение в единой информационной системе.
3. Подготовка разъяснений по запросам, поступающим от участников закупок, и  их размещение в единой информационной системе.
4. Рассмотрение и оценка заявок, поданных на участие в закупках, подведение итогов закупки.
5. Формирование и размещение протоколов заседаний комиссии по проведению закупок  в единой информационной системе.</t>
  </si>
  <si>
    <t>Департамент государственного регулирования тарифов Воронежской области</t>
  </si>
  <si>
    <t>Проведение комплексной экспертизы проектов тарифных решений по регулируемым видам деятельности. 
Предварительное рассмотрение Общественным Советом при Департаменте  проектов решений по установлению тарифов и утверждению инвестиционных программ субъектов естественных монополий. 
Официальное опубликование принятых  нормативных правовых актов. 
Достижение установленного планового значения показателя результативности основного мероприятия.</t>
  </si>
  <si>
    <t>Мероприятие 1.1.2</t>
  </si>
  <si>
    <t>Мероприятие 1.1.3</t>
  </si>
  <si>
    <t>Мероприятие 1.1.4</t>
  </si>
  <si>
    <t>Мероприятие 1.1.5</t>
  </si>
  <si>
    <t>Достижение установленного планового значения показателя результативности основного мероприятия.
Привлечение инвестиций в экономику моногородов Воронежской области при поддержке некоммерческой организации "Фонд развития моногородов"</t>
  </si>
  <si>
    <t>Финансирование мероприятия в 2020 году не предусмотрено.
Разработка и принятие нормативных правовых актов, направленных на совершенствование региональной нормативно-правовой базы и создание условий для реализации инновационной деятельности на территории Воронежской области в инновационной сфере</t>
  </si>
  <si>
    <t xml:space="preserve">Департамент по государственному регулированию тарифов Воронежской области
</t>
  </si>
  <si>
    <t xml:space="preserve">Департамент государственного регулирования тарифов Воронежской области
</t>
  </si>
  <si>
    <t>Оценка соответствия проектов планов закупок конкретных заказчиков и изменений к ним требованиям законодательства РФ в части соблюдения обязанностей размещения закупок у субъектов малого предпринимательства (СМП)</t>
  </si>
  <si>
    <t>Мероприятие 7.3.2</t>
  </si>
  <si>
    <t>Мероприятие 7.3.3</t>
  </si>
  <si>
    <t>Обеспечение деятельности автономного учреждения Воронежской области «Институт регионального развития» (АУ ВО "ИРР")</t>
  </si>
  <si>
    <t>Мероприятие 7.3.4</t>
  </si>
  <si>
    <r>
      <t xml:space="preserve">Достижение установленного планового значения показателя результативности основного мероприятия.
</t>
    </r>
    <r>
      <rPr>
        <sz val="12"/>
        <rFont val="Times New Roman"/>
        <family val="1"/>
        <charset val="204"/>
      </rPr>
      <t>1. Заключение договора между правительством Воронежской области и образовательным учреждением о порядке финансового обеспечения расходов, связанных с оплатой оказанных специалистам услуг по обучению в соответствии с Государственным планом.
2. Организация проведения конкурсного отбора специалистов для обучения по Государственному плану на 2019/20 учебный год.        
3. Организация подготовки и подписания соглашения между Минэкономразвития России и правительством Воронежской области о предоставлении субсидии из федерального бюджета на софинансирование расходов, связанных с оплатой оказанных специалистам российскими образовательными учреждениями услуг по обучению в соответствии с Государственным планом подготовки управленческих кадров</t>
    </r>
  </si>
  <si>
    <t>Обеспечивающие меры по реализации мероприятия 7.5.1. Мониторинг исполнения мероприятия</t>
  </si>
  <si>
    <t>Реализация мероприятий и достижение результатов, установленных региональным проектом на 2020 год.
Финансирование регионального проекта в 2020 году не предусмотрено.</t>
  </si>
  <si>
    <t>Основное 
мероприятие 4.3</t>
  </si>
  <si>
    <t>841 04 12 15 4 03 00590 600</t>
  </si>
  <si>
    <t xml:space="preserve">1. Мониторинг объема запланированных закупок и заключенных контрактов  в рамках реализации национальных проектов.
2. Мониторинг осуществления закупок у субъектов малого предпринимательства.
3. Формирование квартальной и годовой рейтинговой оценки эффективности закупок товаров, работ, услуг для обеспечения нужд Воронежской области. 
</t>
  </si>
  <si>
    <t xml:space="preserve">1. Обеспечение размещения информации о закупках, предусмотренной Федеральным законом от 05.04.2013 № 44-ФЗ, в единой информационной системе посредством региональной информационной системы  в сфере закупок области
2. Обеспечение бесперебойного функционирования  региональной информационной системы в сфере закупок  области.
3. Информационно-консультационная поддержка государственных заказчиков при работе в региональной информационной системе в сфере закупок области.
4. Совершенствование и доработка функциональных возможностей региональной информационной системы в сфере закупок
</t>
  </si>
  <si>
    <t xml:space="preserve">1.Проведение исследовательских работ (включая НИР) по проблемам социально-экономического развития Воронежской области.
2.Разработка проектов стратегий, программ и проектов, направленных на устойчивое социально-экономическое развитие и повышение конкурентоспособности Воронежской области. Проведение экспертиз перечисленных документов.
3.Разработка методических материалов по подготовке стратегических и программных документов, оценке развития конкуренции и инвестиционного климата.
4.Проведенние работ по анализу социально-экономического развития Воронежской области, состояния конкурентной среды на товарных рынках, изменения инвестиционного климата. 
5. Проведение исследований по изучению общественного мнения по вопросам деятельности исполнительных органов власти и органов местного самоуправления на территории Воронежской области.  6.Проведение анализа социально-экономического развития Воронежской области с целью выявления "точек роста" отраслей экономики и подготовка аналитических материалов к стратегическим докладам заместителей губернатора региона. </t>
  </si>
  <si>
    <t xml:space="preserve">Координация исполнительных органов государственной власти  Воронежской области по вопросам достижения наилучших значений показателей Национального рейтинга состояния инвестиционного климата в Воронежской области, сбор и обобщение информации по показателям рейтинга.
</t>
  </si>
  <si>
    <t xml:space="preserve">Координация работы и взаимодействие с исполнительными органами государственной власти Воронежской области - ответственными по мониторингу (ежеквартально) показателя и достижению наилучших его значений по видам деятельности. 
 </t>
  </si>
  <si>
    <t>Проведение систематического мониторинга выполнения инвестиционных и ремонтных программ, концессионных соглашений. 
Недопущение включения необоснованных расходов в тарифы регулируемых организаций. 
Проведение мониторинга соблюдения установленных индексов платы граждан по муниципальным образованиям.
Контроль влияния установленных тарифов и нормативов потребления на изменение размера платы граждан за коммунальные услуги. Недопущение превышения роста платы граждан установленным предельным (максимальным) индексам изменения размера вносимой гражданами платы за коммунальные услуги в муниципальных образованиях Воронежской области.</t>
  </si>
  <si>
    <t xml:space="preserve">1.Осуществление общей координации работ по поддержке функционирования индустриальных (промышленных) парков, ОЭЗ "Центр", ТОСЭР "Павловск".
2. Организация консультационной поддержки управляющих компаний и резидентов идустриальных (промышленных) парков,  ОЭЗ "Центр", ТОСЭР "Павловск" .
3. Привлечение резидентов в индустриальные (промышленные) парки, ОЭЗ "Центр", ТОСЭР "Павловск".
4. Мониторинг развития идустриальных (промышленных) парков,  ОЭЗ "Центр", ТОСЭР "Павловск"
5. Подготовка и предоставление отчета в Министерство экономического развития РФ о результатах функционирования ОЭЗ "Центр", ТОСЭР "Павловск".
</t>
  </si>
  <si>
    <t xml:space="preserve">кассовое исполнение (на отчетную дату нарастающим итогом)
</t>
  </si>
  <si>
    <t>Реализация мероприятия отменена</t>
  </si>
  <si>
    <t>Мероприятие 7.1.9</t>
  </si>
  <si>
    <t>1.Подготовка и сдача годовуой (консолидированной), ежеквартальной и ежемесячной бухгалтерской отчетности об исполнении бюджета.
2.Подготовка сведений о размещении государственных заказов (ежеквартально)</t>
  </si>
  <si>
    <t>Мероприятие 7.1.10.</t>
  </si>
  <si>
    <t>Мероприятие 7.1.11.</t>
  </si>
  <si>
    <t>1. Выполнение решений уполномоченного органа субъекта РФ -департамента экономического развития Воронежской области о проведении государственной кадастровой оценки по видам и категориям объектов недвижимости.
2. Сбор, обработка, систематизация и накопление информации, необходимой для определения кадастровой стоимости, в том числе о данных рынка недвижимости
3. Предоставление в Федеральную службу государственной регистрации, кадастра и картографии (Росреестр) и Управление Росреестра по Воронежской области информации о данных рынка недвижимости 
В связи с реорганизацией мероприятие с 01.10.2020 реализуется в рамках ГП ВО "Управление государственным имуществом"</t>
  </si>
  <si>
    <t>Таблица 9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</si>
  <si>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</si>
  <si>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</si>
  <si>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 xml:space="preserve">Должность, Ф.И.О. </t>
  </si>
  <si>
    <t>Руководитель департамента Д.А. Кустов</t>
  </si>
  <si>
    <t xml:space="preserve">ПОДПРОГРАММА 1 </t>
  </si>
  <si>
    <t xml:space="preserve">Заместитель руководителя департамента - начальник отдела П.В. Командоров
</t>
  </si>
  <si>
    <t>Руководитель департамента Потапов С.Ю.</t>
  </si>
  <si>
    <t>Руководитель департамента С.В. Юсупов</t>
  </si>
  <si>
    <t>ОСНОВНОЕ МЕРОПРИЯТИЕ 1.1</t>
  </si>
  <si>
    <t xml:space="preserve">Департамент экономического развития Воронежской области
</t>
  </si>
  <si>
    <t xml:space="preserve">Начальник отдела Ю.М.Турусов </t>
  </si>
  <si>
    <t xml:space="preserve">Начальник отдела Ю.М.Турусов  </t>
  </si>
  <si>
    <t>ОСНОВНОЕ МЕРОПРИЯТИЕ 1.2</t>
  </si>
  <si>
    <t>Начальник отдела В.М.Богатиков</t>
  </si>
  <si>
    <t>ОСНОВНОЕ МЕРОПРИЯТИЕ 1.3</t>
  </si>
  <si>
    <t xml:space="preserve">Начальник отдела И.В.Боева </t>
  </si>
  <si>
    <t>Мероприятие 1.3.1</t>
  </si>
  <si>
    <t xml:space="preserve">Начальник отдела  И.В.Боева </t>
  </si>
  <si>
    <t>ОСНОВНОЕ МЕРОПРИЯТИЕ 1.4</t>
  </si>
  <si>
    <t>Заместитель руководителя департамента А.М. Кулешов, начальник отдела Ю.М. Турусов</t>
  </si>
  <si>
    <t>Мероприятие 1.4.1</t>
  </si>
  <si>
    <t>Мероприятие 1.4.2</t>
  </si>
  <si>
    <t>ОСНОВНОЕ МЕРОПРИЯТИЕ 1.5</t>
  </si>
  <si>
    <t xml:space="preserve">Заместитель руководителя департамента Б.А. Бикетов </t>
  </si>
  <si>
    <t xml:space="preserve">Департамент экономического развития Воронежской области
</t>
  </si>
  <si>
    <t>Заместитель руководителя департамента - начальник отдела П.В. Командоров</t>
  </si>
  <si>
    <t>Областное казенное учреждение "Агентство  инноваций и развития экономических и социальных проектов"(далее - ОКУ "АИР")</t>
  </si>
  <si>
    <t>Исполняющий обязанности директора учреждения В.В. Пантеровский</t>
  </si>
  <si>
    <t>ОСНОВНОЕ МЕРОПРИЯТИЕ 3.1</t>
  </si>
  <si>
    <t xml:space="preserve">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
</t>
  </si>
  <si>
    <t>ОКУ "АИР"</t>
  </si>
  <si>
    <t xml:space="preserve"> ОКУ "АИР"</t>
  </si>
  <si>
    <t>ОСНОВНОЕ МЕРОПРИЯТИЕ 3.2</t>
  </si>
  <si>
    <t xml:space="preserve">Поддержка инновационной деятельности на стадии создания объектов интеллектуальной собственности и организации их использования ("посевная" стадия)
</t>
  </si>
  <si>
    <t xml:space="preserve">Поддержка малых инновационных предприятий при вузах </t>
  </si>
  <si>
    <t xml:space="preserve">Департамент экономического развития Воронежской области
</t>
  </si>
  <si>
    <t>ОСНОВНОЕ МЕРОПРИЯТИЕ 3.3</t>
  </si>
  <si>
    <t>ОСНОВНОЕ МЕРОПРИЯТИЕ 3.4</t>
  </si>
  <si>
    <t xml:space="preserve">Руководитель департамента Е.В. Бажанов </t>
  </si>
  <si>
    <t>ОСНОВНОЕ МЕРОПРИЯТИЕ 4.1</t>
  </si>
  <si>
    <t>Первый заместитель руководителя департамента Л.Г.Шелякина</t>
  </si>
  <si>
    <t>ОСНОВНОЕ МЕРОПРИТИЕ 4.2</t>
  </si>
  <si>
    <t>Начальник отдела Е.А. Бровкина, начальник отдела - главный бухгалтер  О.И.Головко</t>
  </si>
  <si>
    <t>ОСНОВНОЕ МЕРОПРИТИЕ 4.3</t>
  </si>
  <si>
    <t>Руководитель департамента Е.В. Бажанов</t>
  </si>
  <si>
    <t>ГБУ ВО "Центр экспертизы тарифов"</t>
  </si>
  <si>
    <t>Руководитель учреждения М.И.Трофименко</t>
  </si>
  <si>
    <t xml:space="preserve">Руководитель управления Е.Н. Гончаров </t>
  </si>
  <si>
    <t>ОСНОВНОЕ МЕРОПРИЯТИЕ 6.1</t>
  </si>
  <si>
    <t xml:space="preserve">Первый заместитель руководителя управления 
Т.Г. Семеренко </t>
  </si>
  <si>
    <t>Первый заместитель руководителя управления Т.Г.Семеренко, заместитель руководителя управления - начальник отдела  Е.А. Панченко, заместитель руководителя управления - начальник отдела 
И.В. Духанина</t>
  </si>
  <si>
    <t>Заместитель руководителя управления - начальник отдела  И.В.Духанина, заместитель руководителя управления - начальник отдела  Е.А. Панченко, начальник отдела  
Н.И. Синельникова</t>
  </si>
  <si>
    <t>Начальник отдела  Н.И. Синельникова</t>
  </si>
  <si>
    <t xml:space="preserve">Определение поставщиков (подрядчиков, исполнителей) путем проведения конкурсов в электронной форме, электронных аукционов, запроса котировок в электронной форме, запроса предложений в электронной форме в части несостоявшихся закупок </t>
  </si>
  <si>
    <t>Заместитель руководителя управления - начальник отдела  Е.А. Панченко</t>
  </si>
  <si>
    <t>Заместитель руководителя управления - начальник отдела  Е.А. Панченко, начальник отдела Н.И. Синельникова</t>
  </si>
  <si>
    <t>ОСНОВНОЕ МЕРОПРИТИЕ 6.2</t>
  </si>
  <si>
    <t>Заместитель руководителя управления - начальник отдела  И.В.Духанина</t>
  </si>
  <si>
    <t>ОСНОВНОЕ МЕРОПРИЯТИЕ 6.3</t>
  </si>
  <si>
    <t xml:space="preserve">БУ ВО "АГЗ ВО"
</t>
  </si>
  <si>
    <t>Руководитель учреждения Е.В. Абарина</t>
  </si>
  <si>
    <t xml:space="preserve">Руководитель департамента Д.А. Кустов,  начальник отдела - главный бухгалтер Н.Б. Крутских
</t>
  </si>
  <si>
    <t xml:space="preserve">Первый заместитель руководителя департамента 
О.С. Провоторова </t>
  </si>
  <si>
    <t>Руководитель управления П.П. Толстых</t>
  </si>
  <si>
    <t>ОСНОВНОЕ МЕРОПРИЯТИЕ 7.1</t>
  </si>
  <si>
    <t xml:space="preserve">Руководитель департамента Д.А. Кустов, начальник отдела - главный бухгалтер Н.Б. Крутских
</t>
  </si>
  <si>
    <t xml:space="preserve">Заместитель руководителя департамента - начальник отдела А.В. Паронников </t>
  </si>
  <si>
    <t xml:space="preserve">Начальник отдела В.В. Жданова </t>
  </si>
  <si>
    <t>Начальник отдела С.В. Донских</t>
  </si>
  <si>
    <t xml:space="preserve">Начальник отдела А.В. Гура </t>
  </si>
  <si>
    <t xml:space="preserve">Начальник отдела М.Н. Дудкина
</t>
  </si>
  <si>
    <t xml:space="preserve">Первый заместитель руководителя департамента
К.М. Хорошев
</t>
  </si>
  <si>
    <t>Мероприятие 7.1.12.</t>
  </si>
  <si>
    <t xml:space="preserve">Начальник отдела- главный бухгалтер Н.Б. Крутских
</t>
  </si>
  <si>
    <t>Мероприятие 7.1.14.</t>
  </si>
  <si>
    <t xml:space="preserve">Начальник отдела  М.Н. Дудкина
</t>
  </si>
  <si>
    <t>Мероприятие 7.1.15.</t>
  </si>
  <si>
    <t>ОСНОВНОЕ МЕРОПРИЯТИЕ 7.3</t>
  </si>
  <si>
    <t xml:space="preserve">Заместитель руководителя департамента - начальник отдела П.В. Командоров, заместитель руководителя департамента - начальник отдела А.В. Паронников, начальник отдела - главный бухгалтер Н.Б. Крутских
</t>
  </si>
  <si>
    <t xml:space="preserve">Заместитель руководителя департамента- начальник отдела П.В. Командоров, начальник отдела - главный бухгалтер Н.Б. Крутских
</t>
  </si>
  <si>
    <t xml:space="preserve">ОГБУ "АИСП" </t>
  </si>
  <si>
    <t>Исполняющий обязанности директора учреждения 
В.В. Дорофеев</t>
  </si>
  <si>
    <t xml:space="preserve">Заместитель руководителя департамента - начальник отдела П.В. Командоров, начальник отдела- главный бухгалтер Н.Б. Крутских
</t>
  </si>
  <si>
    <t xml:space="preserve">ОКУ "АИР"
</t>
  </si>
  <si>
    <t>Заместитель руководителя департамента - начальник отдела А.В. Паронников, начальник отдела - главный бухгалтер Н.Б. Крутских</t>
  </si>
  <si>
    <t>АУ ВО "ИРР"</t>
  </si>
  <si>
    <t xml:space="preserve">Руководитель учреждения И.В. Ищенко </t>
  </si>
  <si>
    <t>Заместитель руководителя департамента Б.А.Бикетов, начальник отдела - главный бухгалтер 
Н.Б. Крутских</t>
  </si>
  <si>
    <t>ГБУ ВО "Центр государственной кадастровой оценки Воронежской области"</t>
  </si>
  <si>
    <t>Директор учреждения А.Ю. Пинигин</t>
  </si>
  <si>
    <t>ОСНОВНОЕ МЕРОПРИЯТИЕ 7.4</t>
  </si>
  <si>
    <t>Руководитель учреждения В.В.Бучина</t>
  </si>
  <si>
    <t>ОСНОВНОЕ МЕРОПРИЯТИЕ 7.5</t>
  </si>
  <si>
    <t xml:space="preserve">Департамент имущественных и земельных отношений Воронежской области
</t>
  </si>
  <si>
    <t xml:space="preserve">Первый заместитель руководителя департамента
О.С. Провоторова </t>
  </si>
  <si>
    <t>Первый заместитель руководителя департамента 
К.М. Хорошев</t>
  </si>
  <si>
    <t>Заместитель начальника отдела М.Е.Глухова</t>
  </si>
  <si>
    <t>Заместитель начальника отдела  М.Е. Глухова</t>
  </si>
  <si>
    <t>ОСНОВНОЕ МЕРОПРИЯТИЕ 7.6</t>
  </si>
  <si>
    <t>ОСНОВНОЕ МЕРОПРИЯТИЕ 7.7</t>
  </si>
  <si>
    <t>Заместитель руководителя департамента Б.А.Бикетов</t>
  </si>
  <si>
    <t>ОСНОВНОЕ МЕРОПРИЯТИЕ 7.8</t>
  </si>
  <si>
    <t>Таблица 8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</si>
  <si>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Наименование государственной программы, подпрограммы, основного мероприятия</t>
  </si>
  <si>
    <t xml:space="preserve">Наименование показателя (индикатора)   </t>
  </si>
  <si>
    <t>Единица измерения</t>
  </si>
  <si>
    <t>Значения показателя (индикатора) государственной программы, подпрограммы, основного мероприятия</t>
  </si>
  <si>
    <t>Обоснование отклонений значений показателя (индикатора) на конец отчетного года (при наличии)</t>
  </si>
  <si>
    <t>факт или оценка (в случае отсутствия статистических данных на отчетную дату)</t>
  </si>
  <si>
    <t>Государственная программа</t>
  </si>
  <si>
    <t>Индекс физического объема валового регионального продукта</t>
  </si>
  <si>
    <t>1.2.6</t>
  </si>
  <si>
    <t>У</t>
  </si>
  <si>
    <t>% к предыдущему году</t>
  </si>
  <si>
    <t>Паронников</t>
  </si>
  <si>
    <t>Командоров</t>
  </si>
  <si>
    <t>Инновационная активность организаций</t>
  </si>
  <si>
    <t>%</t>
  </si>
  <si>
    <t>Среднее отклонение  ключевых макроэкономических показателей</t>
  </si>
  <si>
    <t>С</t>
  </si>
  <si>
    <t>процентных пунктов</t>
  </si>
  <si>
    <t>Подпрограмма 1</t>
  </si>
  <si>
    <t>Объем инвестиций в основной капитал, за исключением инвестиций инфраструктурных монополий (федеральные проекты) и бюджетных ассигнований федерального бюджета</t>
  </si>
  <si>
    <t>Уровень развития государственно-частного партнерства Воронежской области</t>
  </si>
  <si>
    <t xml:space="preserve">Количество реализованных основных положений стандарта деятельности органов исполнительной власти субъекта Российской Федерации по обеспечению благоприятного инвестиционного климата в регионе </t>
  </si>
  <si>
    <t>единиц</t>
  </si>
  <si>
    <t>Количество особо значимых инвестиционных проектов, получивших меры государственной (областной) поддержки (за исключением субсидий)</t>
  </si>
  <si>
    <t>Богатиков</t>
  </si>
  <si>
    <t>Объем внешнеторгового оборота</t>
  </si>
  <si>
    <t>1.31.1</t>
  </si>
  <si>
    <t>млн. долларов США</t>
  </si>
  <si>
    <t>Объем инвестиций в основной капитал, привлеченных в экономику моногородов Воронежской области при поддержке некоммерческой организации «Фонд развития моногородов»</t>
  </si>
  <si>
    <t>млрд рублей</t>
  </si>
  <si>
    <t>Региональный проект «Экспорт услуг»</t>
  </si>
  <si>
    <t>Объем экспорта услуг</t>
  </si>
  <si>
    <r>
      <t xml:space="preserve">млрд долларов </t>
    </r>
    <r>
      <rPr>
        <sz val="12"/>
        <rFont val="Times New Roman"/>
        <family val="1"/>
        <charset val="204"/>
      </rPr>
      <t>США</t>
    </r>
  </si>
  <si>
    <t>Объем экспорта финансовых и страховых услуг</t>
  </si>
  <si>
    <t>Объем платы за пользование интеллектуальной собственностью и экспорта деловых услуг</t>
  </si>
  <si>
    <t>Подпрограмма 3</t>
  </si>
  <si>
    <t>Удельный вес инновационных товаров, работ, услуг в общем объеме отгруженных товаров, выполненных работ, услуг</t>
  </si>
  <si>
    <t>Количество выданных патентов на изобретения и полезные модели</t>
  </si>
  <si>
    <t>Удельный вес организаций, осуществляющих технологические инновации, в общем количестве обследуемых организаций</t>
  </si>
  <si>
    <t>Количество инновационных проектов, получивших финансовую поддержку на региональном и федеральном уровне</t>
  </si>
  <si>
    <t>Соответствие темпов роста регулируемых тарифов на электрическую энергию для населения Воронежской области предельным темпам роста, утвержденным уполномоченным федеральным органом государственной власти</t>
  </si>
  <si>
    <t>Соответствие темпов роста регулируемых розничных цен на природный газ, реализуемый населению Воронежской области, предельным темпам роста, определенным Правительством РФ</t>
  </si>
  <si>
    <t>Соответствие темпов роста регулируемых тарифов на  тепловую энергию,  на водоснабжение, водоотведение, в сфере обращения с твердыми комммунальными отходами предельным (максимальным) индексам изменения размера вносимой гражданами платы за коммунальные услуги, установленным правительством Воронежской области</t>
  </si>
  <si>
    <t>Доля отмененных в судебном порядке тарифных решений уполномоченного органа  в общем количестве принятых тарифных решений</t>
  </si>
  <si>
    <t>Доля устраненных нарушений в общем числе выявленных нарушений в сфере тарифного регулирования</t>
  </si>
  <si>
    <t>Доля тарифных решений уполномоченного органа, принятых по результатам проведения комплексной экспертизы</t>
  </si>
  <si>
    <t>Доля закупок субъектов малого предпринимательства в общем совокупном годовом объеме закупок для государственных нужд области</t>
  </si>
  <si>
    <t>Среднее количество участников закупок, подавших заявки на участие в процедуре определения поставщика (исполнителя, подрядчика)</t>
  </si>
  <si>
    <t xml:space="preserve">Основное мероприятие 6.2 </t>
  </si>
  <si>
    <t>Доля извещений о проведении конкурентных закупок, размещенных в единой информационной системе в сфере закупок посредством региональной информационной системы в сфере закупок Воронежской области</t>
  </si>
  <si>
    <t>Уровень соблюдения сроков подготовки комплектов документов на проведение закупок</t>
  </si>
  <si>
    <t>Индекс производительности труда</t>
  </si>
  <si>
    <t>1.5.9</t>
  </si>
  <si>
    <t>Объем налоговых и неналоговых доходов консолидированного бюджета субъекта Российской Федерации</t>
  </si>
  <si>
    <t>тыс. рублей</t>
  </si>
  <si>
    <t>Доля нормативных правовых актов, затрагивающих вопросы осуществления предпринимательской и инвестиционной деятельности, оценка регулирующего воздействия которых проведена</t>
  </si>
  <si>
    <t>Бикетов</t>
  </si>
  <si>
    <t>Доля кредитных организаций, действующих на территории области, с которыми заключены соглашения о сотрудничестве</t>
  </si>
  <si>
    <t>Качество финансового менеджмента департамента экономического развития Воронежской области</t>
  </si>
  <si>
    <t>баллов</t>
  </si>
  <si>
    <t>Крутских</t>
  </si>
  <si>
    <t>Уровень соблюдения сроков разработки и актуализации действующего плана мероприятий по реализации Стратегии социально-экономического развития Воронежской области на период до 2035 года</t>
  </si>
  <si>
    <t>Жданова</t>
  </si>
  <si>
    <t>Доля расходов областного бюджета, формируемых в рамках государственных программ Воронежской области</t>
  </si>
  <si>
    <t>Донских</t>
  </si>
  <si>
    <t>Доля объектов капитального строительства, включенных в областную адресную инвестиционную программу, по которым по итогам года не начаты работы, в общем количестве объектов капитального строительства, включенных в областную адресную инвестиционную программу</t>
  </si>
  <si>
    <t>Гура</t>
  </si>
  <si>
    <t>Доля рассмотренных инвестиционных проектов в общем объеме поступивших на рассмотрение</t>
  </si>
  <si>
    <t>Выполнение плана мероприятий («дорожной карты») Воронежской области по внедрению целевой модели «Осуществление контрольно-надзорной деятельности в субъектах Российской Федерации»</t>
  </si>
  <si>
    <t>Количество привлеченных российских и иностранных компаний-инвесторов для реализации инвестиционных проектов на территории Воронежской области</t>
  </si>
  <si>
    <t>АИСП</t>
  </si>
  <si>
    <t>Объем инвестиций от компаний-инвесторов, привлеченных для реализации инвестиционных проектов на территории Воронежской области</t>
  </si>
  <si>
    <t>млн. рублей</t>
  </si>
  <si>
    <t>Количество консультаций, оказанных физическим и юридическим лицам, по продвижению инновационных проектов</t>
  </si>
  <si>
    <t>АИР</t>
  </si>
  <si>
    <t>Прирост уровня вовлеченности граждан в процессы, связанные с развитием инновационной культуры у населения Воронежской области</t>
  </si>
  <si>
    <t xml:space="preserve">% </t>
  </si>
  <si>
    <t>Количество разработанных документов и проведенных мероприятий (мониторингов, опросов, семинаров)</t>
  </si>
  <si>
    <t>ИРР</t>
  </si>
  <si>
    <t>Количество подготовленных управленческих кадров в рамках реализации Государственного плана подготовки управленческих кадров для организаций народного хозяйства Российской Федерации по всем видам образовательных программ (нарастающим итогом)</t>
  </si>
  <si>
    <t>человек</t>
  </si>
  <si>
    <t>УД(Бучина)</t>
  </si>
  <si>
    <t>Число выданных ипотечных кредитов в год</t>
  </si>
  <si>
    <t>Объем выданных ипотечных займов населению Воронежской области АО «Агентство жилищного ипотечного кредитования Воронежской области» в год</t>
  </si>
  <si>
    <t>Привлечение внебюджетных средств АО «Агентство жилищного ипотечного кредитования Воронежской области»</t>
  </si>
  <si>
    <t>Таблица  12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</si>
  <si>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 xml:space="preserve">Наименование государственной программы, подпрограммы, 
основного мероприятия </t>
  </si>
  <si>
    <t>Источники ресурсного обеспечения</t>
  </si>
  <si>
    <t>всего, в том числе:</t>
  </si>
  <si>
    <t>в том числе:</t>
  </si>
  <si>
    <t>местный бюджет</t>
  </si>
  <si>
    <t>Организация визитов в Воронежскую область иностранных делегаций и выездов делегаций Воронежской области за рубеж</t>
  </si>
  <si>
    <t xml:space="preserve">Поддержка малых инновационных предприятий при вузах
</t>
  </si>
  <si>
    <t>Обеспечение деятельности казенного учреждения Воронежской области "Агентство государственных закупок Воронежской области"
(далее - КУ ВО "АГЗ ВО")</t>
  </si>
  <si>
    <t>Обеспечение деятельности областного государственного бюджетного учреждения «Агентство по инвестициям и стратегическим проектам»
(далее - ОГБУ "АИСП")</t>
  </si>
  <si>
    <t>Обеспечение деятельности областного автономного учреждения «Институт регионального развития» (далее - АУ ВО "ИРР")</t>
  </si>
  <si>
    <t>Подготовка управленческих кадров для организаций народного хозяйства</t>
  </si>
  <si>
    <t>Таблица 13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</si>
  <si>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в том числе по муниципальным районам и городским округам Воронежской области</t>
  </si>
  <si>
    <t>нераспределено</t>
  </si>
  <si>
    <t>Аннинский муниципальный
район</t>
  </si>
  <si>
    <t>Бобровский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</si>
  <si>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</si>
  <si>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</si>
  <si>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</si>
  <si>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</si>
  <si>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</si>
  <si>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план</t>
  </si>
  <si>
    <t>факт</t>
  </si>
  <si>
    <t xml:space="preserve">Государственная программа </t>
  </si>
  <si>
    <t xml:space="preserve">Бюджетные ассигнования на реализацию государственной программы (тыс. рублей)
</t>
  </si>
  <si>
    <t xml:space="preserve"> согласно закону Воронежской области об областном бюджете на отчетную дату текущего года &lt;1&gt;
</t>
  </si>
  <si>
    <t xml:space="preserve">согласно бюджетной росписи расходов областного бюджета на отчетную дату текущего года &lt;2&gt;
</t>
  </si>
  <si>
    <t xml:space="preserve">поквартальный кассовый план на отчетную дату нарастающим итогом &lt;2&gt;
</t>
  </si>
  <si>
    <t xml:space="preserve">Уровень освоения бюджетных ассигнований (%) &lt;3&gt;
</t>
  </si>
  <si>
    <t>&lt;1&gt; Числовые значения указываются с точностью до одного знака после запятой.</t>
  </si>
  <si>
    <t>&lt;2&gt;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</si>
  <si>
    <t>&lt;3&gt; Уровень освоения бюджетных ассигнований рассчитывается как отношение объема кассового исполнения к поквартальному кассовому плану, умноженное на 100.</t>
  </si>
  <si>
    <t xml:space="preserve">согласно закону Воронежской области об областном бюджете на отчетную дату текущего года &lt;1&gt;
</t>
  </si>
  <si>
    <t xml:space="preserve">кассовое исполнение (на отчетную дату нарастающим итогом)
</t>
  </si>
  <si>
    <t>Наименование подпрограммы, основного мероприятия, контрольного события</t>
  </si>
  <si>
    <t>Исполнитель</t>
  </si>
  <si>
    <t>ГОСУДАРСТВЕННАЯ ПРОГРАММА "Экономическое развитие и инновационная экономика"</t>
  </si>
  <si>
    <t>х</t>
  </si>
  <si>
    <t xml:space="preserve">Департамент строительной политики Воронежской области </t>
  </si>
  <si>
    <t xml:space="preserve">Контрольное событие 1.1.2
Проведены геологоразведочных работы с целью переоценки запасов подземных вод для хозяйственно-бытового и технологического водоснабжения индустриального парка «Масловский" с целью увеличения производительности водозабора до 6000 м.куб./сут. </t>
  </si>
  <si>
    <t xml:space="preserve">Контрольное событие 1.1.3
Подготовлен и представлен в Министерство экономического развития РФ отчет о результатах функционирования особой экономической зоны промышленно-производственного типа «Центр» </t>
  </si>
  <si>
    <t xml:space="preserve"> +</t>
  </si>
  <si>
    <t>Контрольное событие 1.1.4
Проведен анализ результатов Национального рейтинга состояния инвестиционного климата в Воронежской области за 2019 год</t>
  </si>
  <si>
    <t xml:space="preserve">15.08.2020
</t>
  </si>
  <si>
    <t>Контрольное событие 1.1.5
Подготовлено Послание губернатора Воронежской области Воронежской областной Думе и исполнительным органам государственной власти Воронежской области "Инвестиционный климат  и инвестиционная политика Воронежской области"</t>
  </si>
  <si>
    <t xml:space="preserve">17.02.2020
</t>
  </si>
  <si>
    <t>Контрольное событие 1.2.1
Подготовлена информация об итогах контроля исполнения договоров об осуществлении инвестиционной деятельности по итогам 2019 года (согласно п. 6.1 постановления правительства Воронежской области от 20.04.2017 № 315)</t>
  </si>
  <si>
    <t xml:space="preserve">Контрольное событие 1.2.2 
Осуществлен сбор  и анализ отчетов о ходе реализации инвестиционных проектов  </t>
  </si>
  <si>
    <t xml:space="preserve"> +
 +</t>
  </si>
  <si>
    <t>Контрольное событие 1.2.3 
Актуализирован Перечень особо значимых инвестиционных проектов, являющийся приложением к Закону Воронежской области от 07.07.2006 № 67-ОЗ</t>
  </si>
  <si>
    <t>Контрольное событие 1.3.1
Заключено 7 Государственных контрактов на оказание услуг по обеспечению визитов иностранных делегаций в Воронежскую область: транспортные услуги, услуги по организации питания, услуги по обслуживанию в международном аэропорту "Воронеж", устный перевод, письменный перевод</t>
  </si>
  <si>
    <t>Контрольное событие 1.3.2
Заключен Государственный контракт на оказание услуг по устному последовательному переводу с русского на иностранный язык и с иностранного на русский язык</t>
  </si>
  <si>
    <t>Контрольное событие 1.3.3
Заключен Государственный контракт на поставку сувенирной продукции с символикой Воронежской области</t>
  </si>
  <si>
    <t>Контрольное событие 1.4.1.
Введены в эксплуатацию объекты инженерной инфраструктуры к новому предприятию по убою, переработке и хранению животноводческой продукции в целях реализации инвестиционного проекта ООО «АГРОЭКО-ЮГ» на территории моногорода Павловск Воронежской области</t>
  </si>
  <si>
    <t>Инновации</t>
  </si>
  <si>
    <t>Контрольное событие 3.2.1. 
Проведена торжественная церемония награждения победителей межвузовского конкурса инновационных проектов "Кубок инноваций"(конкурс проведен в 2019 году)</t>
  </si>
  <si>
    <t>Контрольное событие 3.2.2.
Принято постановление правительства Воронежской области «Об утверждении Порядка предоставления субсидий из областного бюджета на поддержку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на 2020 год»</t>
  </si>
  <si>
    <t xml:space="preserve">Контрольное событие 4.1.1.
Подготовлено постановление правительства Воронежской области "О предельных (максимальных) индексах изменения размера вносимой гражданами платы за коммунальные услуги в муниципальных образованиях на 2021 год"  </t>
  </si>
  <si>
    <t>Контрольное событие 4.1.2.
Утвержден тариф на электрическую энергию 
для населения и приравненных к нему категорий потребителей по Воронежской области</t>
  </si>
  <si>
    <t xml:space="preserve">Контрольное событие 4.1.3.
Утверждены тарифы для предприятий электроэнергетического комплекса Воронежской области </t>
  </si>
  <si>
    <t xml:space="preserve">Контрольное событие 4.1.4.
Утверждены ставки платы за технологическое присоединение энергопринимающих устройств заявителей к электрическим сетям территориальных сетевых организаций, осуществляющих свою деятельность на территории Воронежской области </t>
  </si>
  <si>
    <t>Контрольное событие 4.1.5.
Утверждены тарифы на отпускаемую тепловую энергию, теплоноситель, платы за подключение к системе теплоснабжения, тарифов на услуги по передаче тепловой энергии потребителям</t>
  </si>
  <si>
    <t>Контрольное событие 4.1.6.
Утверждены тарифы для организаций, оказывающих услуги в сфере водоснабжения, водоотведения, в сфере обращения с твердыми коммунальными отходами</t>
  </si>
  <si>
    <t xml:space="preserve">Контрольное событие 4.1.7.
Утверждены розничные цены на газ, реализуемый населению Воронежской области </t>
  </si>
  <si>
    <t>Контрольное событие 4.1.8.
Установлены стандартизированные тарифные ставки на покрытие расходов газораспределительных организаций, определяющих величину платы за технологическое присоединение газоиспользующего оборудования к сетям газораспределения на территории Воронежской области</t>
  </si>
  <si>
    <t>Контрольное событие 4.1.9.
Установлены размеры платы за технологическое присоединение газоиспользующего оборудования к газораспределительным сетям    газораспределительных организаций на территории Воронежской области</t>
  </si>
  <si>
    <t>Контрольное событие 4.1.10.
Проведены плановые проверки юридических лиц и индивидуальных предпринимателей</t>
  </si>
  <si>
    <t>Контрольное событие 4.1.11
Подготовлен отчет о работе управления по государственному регулированию тарифов Воронежской области за 2019 год в Федеральную антимонопольную службу</t>
  </si>
  <si>
    <t>ОСНОВНОЕ МЕРОПРИЯТИЕ 4.2</t>
  </si>
  <si>
    <t xml:space="preserve">Контрольное событие 4.2.1
Проведены 3 заседания Общественного совета  </t>
  </si>
  <si>
    <t xml:space="preserve">Контрольное событие 4.2.2
Подготовлены  4 ежеквартальных отчета об изданных нормативных правовых актов в управление Министерства юстиции РФ по Воронежской области  </t>
  </si>
  <si>
    <t>Департамент по государственному регулированию тарифов Воронежской области</t>
  </si>
  <si>
    <t>Контрольное событие 6.1.2.
Реализовано мероприятие по совершенствованию региональной системы закупок лекарственных средств (протоколом поручений губернатора Воронежской области от 23.10.2019 № 17-20/Пр-101)</t>
  </si>
  <si>
    <t>Контрольное событие 6.1.3.
Организованы и проведены для заказчиков Воронежской области  обучающие мероприятия по вопросам реализации федерального законодательства в сфере закупок</t>
  </si>
  <si>
    <t>Контрольное событие 6.1.4
Организованы и проведены для представителей бизнес-сообщества семинары по вопросам участия в электронных закупках</t>
  </si>
  <si>
    <t xml:space="preserve">Контрольное событие 6.1.5.
Сформирована годовая рейтинговая оценка эффективности закупок товаров, работ, услуг для обеспечения нужд Воронежской области в 2019 году </t>
  </si>
  <si>
    <t>Контрольное событие 6.1.6.
Сформирована ежеквартальная рейтинговая оценка эффективности закупок товаров, работ, услуг для обеспечения нужд Воронежской области в 2020 году</t>
  </si>
  <si>
    <t>Контрольное событие 6.1.7.
Проведен ежеквартальный мониторинг реализации национальных проектов</t>
  </si>
  <si>
    <t>Контрольное событие 6.1.8.
Организованы и проведены процедуры определения поставщиков (исполнителей, подрядчиков) для государственных нужд Воронежской области</t>
  </si>
  <si>
    <t xml:space="preserve">31.03.2020 
30.06.2020 
30.09.2020 
31.12.2020
</t>
  </si>
  <si>
    <t xml:space="preserve"> +
 +
 +</t>
  </si>
  <si>
    <t xml:space="preserve">Контрольное событие 6.1.9.
Реализовано мероприятие по централизации закупок путем проведения запроса котировок в электронной форме (поручение губернатора Воронежской области от 08.04.2019 № 03-12/217) </t>
  </si>
  <si>
    <t>Контрольное событие 6.1.10.
Проведена оценка соответствия проектов изменений планов закупки конкретных заказчиков требованиям законодательства РФ в части осуществления закупок у субъектов малого и среднего предпринимательства</t>
  </si>
  <si>
    <t>Контрольное событие 6.1.11.
Подготовлены  квартальные отчеты о результатах проведения уполномоченным органом оценки соответствия в части требований Федерального закона в АО "Федеральная корпорация  по развитию малого и среднего предпринимательства" от 18.07.2011 № 223-ФЗ</t>
  </si>
  <si>
    <t>ОСНОВНОЕ МЕРОПРИЯТИЕ 6.2</t>
  </si>
  <si>
    <t>Контрольное событие 6.2.1.
Доработана региональная  информационная система в сфере закупок в части создания сервиса обоснования начальной (максимальной) цены контракта при осуществлении закупок лекарственных средств</t>
  </si>
  <si>
    <t>Контрольное событие 6.3.1.
Проведены организационно-технические работы по формированию проектов документов для проведения закупок для государственных нужд и отдельных видов юридических лиц посредством региональной информационной системы  в сфере закупок области</t>
  </si>
  <si>
    <t>Контрольное событие 6.3.2
Осуществлена регистрация и управление правами доступа  пользователей региональной информационной системы в сфере закупок области.</t>
  </si>
  <si>
    <t xml:space="preserve">Контрольное событие 6.3.3.
Сформирован (актуализирован) в региональной информационной системы в сфере закупок области региональный каталог товаров, работ, услуг </t>
  </si>
  <si>
    <t>Контрольное событие 7.1.1
Подготовлен отчет о ходе реализации Стратегии социально-экономического развития Воронежской области  на период до 2035 года (далее - Стратегия-2035) по итогам 2019 года и направлен губернатору Воронежской области.</t>
  </si>
  <si>
    <t>Контрольное событие 7.1.3
Подготовлен Доклад  в Правительство РФ о достигнутых за отчетный год  значениях (уровнях) показателей для оценки эффективности деятельности высших должностных лиц (руководителей высших исполнительных органов государственной власти) субъектов Российской Федерации и деятельности органов исполнительной власти субъектов РФ, утвержденных Указом Президента РФ от 17.04.2019 № 193</t>
  </si>
  <si>
    <t xml:space="preserve"> 30.03.2020</t>
  </si>
  <si>
    <t>Контрольное событие 7.1.4. 
Подготовлен Доклад о состоянии и развитии конкурентной среды на рынках товаров, работ и услуг Воронежской области в Минэкономразвития России, ФАС Росии, Центральный банк РФ, АНО "Агентство стратегических инициатив по продвижению новых проектов"</t>
  </si>
  <si>
    <t>Контрольное событие 7.1.5.
Проведена актуализация плана мероприятий "дорожной карты" по содействию развитию конкуренции в Воронежской области</t>
  </si>
  <si>
    <t xml:space="preserve">Контрольное событие 7.1.6.
Подготовлен и представлен  в Минэкономразвития России прогноз (уточненный прогноз) социально-экономического развития  области на среднесрочный период
</t>
  </si>
  <si>
    <t>Кузнецова</t>
  </si>
  <si>
    <t xml:space="preserve"> Контрольное событие 7.1.7. 
Подготовлены и представлены в департамент финансов Воронежской области параметры  прогноза  социально-экономического развития области  и уточненные бюджетообразующие показатели прогноза социально-экономического развития муниципальных образований и городских окургов области на  среднесрочный период </t>
  </si>
  <si>
    <t xml:space="preserve">Контрольное событие 7.1.8.
Представлен прогноз социально-экономического развития на среднесрочный период в Воронежскую областную Думу                                                  </t>
  </si>
  <si>
    <t>Контрольное событие 7.1.9. 
Принято распоряжение правительства Воронежской области «О назначении ответственных за работу с федеральными программами»</t>
  </si>
  <si>
    <t>Контрольное событие 7.1.10.
Подготовлен отчет о реализации государственной программы Воронежской области «Экономическое развитие и инновационная экономика» за  2019 год</t>
  </si>
  <si>
    <t>Контрольное событие 7.1.11.
Утвержден План реализации государственной программы Воронежской области «Экономическое развитие и инновационная экономика» на 2020 год</t>
  </si>
  <si>
    <t>Контрольное событие 7.1.12.
Подготовлен сводный годовой доклад о ходе реализации и об оценке эффективности реализации государственных программ Воронежской области за 2019 год</t>
  </si>
  <si>
    <t xml:space="preserve">01.06.2020
</t>
  </si>
  <si>
    <t>Контрольное событие 7.1.13.
Подготовлены предложения по объемам бюджетных ассигнований на 2021 – 2023 годы на реализацию  государственной программы Воронежской области «Экономическое развитие и инновационная экономика»</t>
  </si>
  <si>
    <t xml:space="preserve">03.08.2020
</t>
  </si>
  <si>
    <t>Контрольное событие 7.1.14.
Подготовлены предложения по объемам бюджетных ассигнований на 2021 – 2023 годы на реализацию  государственных программ Воронежской области</t>
  </si>
  <si>
    <t xml:space="preserve">19.08.2020
</t>
  </si>
  <si>
    <t>Контрольное событие 7.1.15.
Внесены изменения в  постановление правительства Воронежской области от  06.09.2013 № 786 «О порядке принятия решений о разработке, реализации и оценке эффективности реализации государственных программ Воронежской области» в части оптимизации содержания государственных программ Воронежской области</t>
  </si>
  <si>
    <t xml:space="preserve">31.03.2020
</t>
  </si>
  <si>
    <t xml:space="preserve">Контрольное событие 7.1.16.
Внесены изменения в  постановление правительства Воронежской области от  06.09.2013 № 786 «О порядке принятия решений о разработке, реализации и оценке эффективности реализации государственных программ Воронежской области» в целях совершенствования методики оценки эффективности реализации государственных программ Воронежской области
</t>
  </si>
  <si>
    <t xml:space="preserve">Контрольное событие 7.1.17. 
Сформирован перечень мероприятий, строек и объектов для областных государственных нужд </t>
  </si>
  <si>
    <t xml:space="preserve">Контрольное событие 7.1.18.  
Произведено распределение субсидий из областного бюджета местным бюджетам на софинансирование капитальных вложений в объекты муниципальной собственности, финансирование которых осуществляется из местных бюджетов </t>
  </si>
  <si>
    <t>Контрольное событие 7.1.19.
Подготовлен и представлен в Минэкономразвития РФ доклад для формирования ежегодного рейтинга качества осуществления оценки регулирующего воздействия и экспертизы в субъектах Российской Федерации</t>
  </si>
  <si>
    <t xml:space="preserve">20.11.2020
</t>
  </si>
  <si>
    <t>Контрольное событие 7.1.20.
Организовано проведение заседания экспертного совета по вопросам реализации стратегии социально-экономического развития области</t>
  </si>
  <si>
    <t>Контрольное событие 7.1.21.
Подготовлена и размещена сводная информация о реализации мер целевой модели в информационной системе Region-id  «Осуществление контрольно-надзорной деятельности в субъектах Российской Федерации»</t>
  </si>
  <si>
    <t>Климова</t>
  </si>
  <si>
    <t>Контрольное событие 7.1.22.
Утвержден план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на очередной финансовый год и плановый период</t>
  </si>
  <si>
    <t>Бурцева</t>
  </si>
  <si>
    <t xml:space="preserve">Контрольное событие 7.1.23.
Подготовлен отчет о выполнении плана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по итогам 2019 года </t>
  </si>
  <si>
    <t xml:space="preserve">31.03.2020
30.06.2020
30.09.2020
</t>
  </si>
  <si>
    <t xml:space="preserve">Контрольное событие 7.3.4.
Обеспечена актуализация информационных материалов и продвижение Инвестиционного портала Воронежской области  
</t>
  </si>
  <si>
    <t xml:space="preserve">30.06.2020
</t>
  </si>
  <si>
    <t xml:space="preserve">Контрольное событие 7.3.5.
Обеспечена актуализация  и продвижение интерактивной инвестиционной карты Воронежской области. Произведена актуализация информационных слоев интерактивной карты 
</t>
  </si>
  <si>
    <t>31.03.2020
30.05.2020
03.06.2020
30.09.2020</t>
  </si>
  <si>
    <t xml:space="preserve">26.02.2020
</t>
  </si>
  <si>
    <t xml:space="preserve">29.05.2020
</t>
  </si>
  <si>
    <t>ГЦКО</t>
  </si>
  <si>
    <t xml:space="preserve">Контрольное событие 7.4.1.
Подписано соглашение между Минэкономразвития России и правительством Воронежской области о предоставлении субсидии из федерального бюджета </t>
  </si>
  <si>
    <t>Контрольное событие 7.4.2.
Заключен договор между правительством Воронежской области и образовательным учреждением</t>
  </si>
  <si>
    <t xml:space="preserve">Контрольное событие 7.4.3.
Проведен конкурсный отбор специалистов для обучения в соответствии с Государственным планом      
</t>
  </si>
  <si>
    <t xml:space="preserve">Контрольное событие 7.5.1. 
Подведены итоги реализации АО "АЖИК Воронежской области" специальных условий ипотечного кредитования
</t>
  </si>
  <si>
    <t>Контрольное событие 7.7.1.
Выполнены мероприятия, предусмотренные на 2020 год региональным проектом «Адресная поддержка повышения производительности труда на предприятиях»</t>
  </si>
  <si>
    <t>Контрольное событие 7.8.1.
Выполнены мероприятия, предусмотренные на 2020 год региональным проектом «Системные меры по повышению производительности труда»</t>
  </si>
  <si>
    <t>Информация 
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 "Экономическое развитие и инновационная экономика" в разрезе муниципальных образований Воронежской области
по состоянию на 01.01.2021 года</t>
  </si>
  <si>
    <t xml:space="preserve">Наименование &lt;*&gt;
</t>
  </si>
  <si>
    <t xml:space="preserve">Источники ресурсного обеспечения
</t>
  </si>
  <si>
    <t>Бюджетные ассигнования согласно бюджетной росписи расходов областного бюджета на отчетную дату текущего года (далее - план)</t>
  </si>
  <si>
    <t>&lt;*&gt;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</si>
  <si>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Кассовое исполнение на отчетную дату нарастающим итогом (далее - факт)</t>
  </si>
  <si>
    <t>Контрольное событие 1.1.1
Завершено 90 % работ на площадной части  объекта "Трансформаторная подстанция 110/10 кВ ПС "Парковая" с электрическими сетями в индустриальном парке "Масловский" (включая ПИР)"</t>
  </si>
  <si>
    <t>Контрольное событие 1.1.6
Актуализирован реестр проектов государственно-частного партнерства Воронежской области в ГАС "Управление"</t>
  </si>
  <si>
    <t xml:space="preserve">31.07.2020
</t>
  </si>
  <si>
    <t>Контрольное событие 3.1.1
По итогам конкурсного отбора претендентов  проведено обучение в Высшей школе инновационного менеджмента авторов инновационных идей и проектов, а также руководителей высшего и среднего звена (реализация мероприятия отменена)</t>
  </si>
  <si>
    <t xml:space="preserve">30.06.2020 
</t>
  </si>
  <si>
    <t>Контрольное событие 3.4.1 
Принято постановление правительства Воронежской области "Об утверждении Порядка предоставления  субсидий из областного бюджета субъектам инновационной деятельности на поддержку  системообразующих инновационных проектов на 2020 год"
(реализация основного мероприятия отменена)</t>
  </si>
  <si>
    <t>Контрольное событие 3.4.2. 
Проведен конкурсный отбор заявок на предоставление субсидии на поддержку системообразующих инновационных проектов (реализация основного мероприятия отменена)</t>
  </si>
  <si>
    <t xml:space="preserve">01.02.2020
05.04.2020
05.07.2020
05.10.2020
</t>
  </si>
  <si>
    <t>ОСНОВНОЕ МЕРОПРИЯТИЕ 4.3</t>
  </si>
  <si>
    <t>Контрольное событие 4.3.1
Подготовлены и заполнены шаблоны мониторингов по контролю за использованием инвестиционных средств, учтенных в тарифах регулируемых организаций</t>
  </si>
  <si>
    <t xml:space="preserve">Контрольное событие 6.1.1
Разработаны и актуализированы нормативные правовые акты, регулирующие закупочную деятельность в рамках Федерального закона от 05.04.2013 № 44-ФЗ и Федерального закона от 18.07.2011 № 223-ФЗ:
- актуализировано Типовое Положение о закупке Воронежской области;
- разработан  порядок учета экономии бюджетных средств, сложившейся в процессе определения поставщиков (подрядчиков, исполнителей) конкурентными способами;
- установлена возможность внесения изменений в существенные условия отдельных государственных контрактов, по которым возникли независящие от сторон контрактов обстоятельства, влекущие невозможность их исполнения, в связи с распространением новой коронавирусной инфекции.
</t>
  </si>
  <si>
    <t>Контрольное событие 6.2.2.
Обеспечено размещение извещений о проведении конкурентных закупок в единой информационной системе посредством региональной информационной системы  в сфере закупок области</t>
  </si>
  <si>
    <t>Контрольное событие 7.1.2                         
Подготовлены предложения по корректировке плана мероприятий по реализации Стратегии-2035, утвержденного постановлением правительства Воронежской области от 28.12.2018 № 1242</t>
  </si>
  <si>
    <t xml:space="preserve">Контрольное событие 7.3.1.
Предоставлена консультационная и информационная поддержка 28 компаниям-инвесторам о реализации инвестиционных проектов на территории Воронежской области в режиме «одного окна» </t>
  </si>
  <si>
    <t xml:space="preserve">Контрольное событие 7.3.2.
Разработано 8 инвестиционных предложения для привлечения российских и иностранных компаний (физических лиц) - субъектов предпринимательской и/или инвестиционной деятельности (инвесторов) 
</t>
  </si>
  <si>
    <t xml:space="preserve">Контрольное событие 7.3.3.
Организовано и проведено 29 встреч (презентаций инвестиционных возможностей Воронежской области) с компаниями – потенциальными инвесторами 
</t>
  </si>
  <si>
    <t>Контрольное событие 7.3.6
Созданы и ведутся 5 аккаунтов в социальных сетях для информирования субъектов предпринимательской и/или инвестиционной деятельности и продвижения региона</t>
  </si>
  <si>
    <t>Контрольное событие 7.3.7
Разработано 12 презентаций демонстрирующих достижения в различных отраслях экономики Воронежской области (сельское хозяйство, промышленность, строительство и т.д.), результаты работы, перспективы развития и т.п.</t>
  </si>
  <si>
    <t>Контрольное событие 7.3.8
Оказаны услуги по разработке 4 бизнес-планов, концепций, технико-экономических обоснований, инвестиционных проектов, реализуемых на территории Воронежской области</t>
  </si>
  <si>
    <t>Контрольное событие 7.3.9
Сформированы 15 паспортов инвестиционно-привлекательных земельных участков и промышленных площадок на территории Воронежской области</t>
  </si>
  <si>
    <t>Контрольное событие 7.3.10
Предоставлено 12 консультационных и методических услуг (разработка информационно-аналитических документов для обеспечения инвестиционной деятельности и улучшения инвестиционного климата Воронежской области (справки, заключения, обзоры, записки, доклады, отчеты и т.п.)</t>
  </si>
  <si>
    <t>Контрольное событие 7.3.11
Заключены соглашения о сотрудничестве между Правительство Воронежской области и потенциальными инвесторами относительно реализации мероприятий по созданию скоростного легкорельсового транспорта на территории городского округа город Воронеж</t>
  </si>
  <si>
    <t>Контрольное событие 7.3.12.
Проведены экспертизы инновационных проектов, разработок, технологий</t>
  </si>
  <si>
    <t xml:space="preserve">30.09.2020
</t>
  </si>
  <si>
    <t>Контрольное событие 7.3.13.
Проведены мероприятия, направленные на развитие инноваций, экономических и социальных проектов, презентующие инвестиционный и иной потенциал Воронежской области</t>
  </si>
  <si>
    <t xml:space="preserve">31.03.2020
30.06.2020
30.09.2020
</t>
  </si>
  <si>
    <t>Контрольное событие 7.3.14.
Оказана консультационная поддержкка физическим и юридическим лицам по продвижению инновационных проектов</t>
  </si>
  <si>
    <t>Контрольное событие 7.3.15.
Выполнены мероприятия по продвижению особой экономической зоны промышленно - производственного типа «Центр»</t>
  </si>
  <si>
    <t>Контрольное событие 7.3.16.
Обеспечена экспертиза результатов исполнения научно-исследовательских работ</t>
  </si>
  <si>
    <t xml:space="preserve">Контрольное событие 7.3.17
Подготовлен и представлен на заседании экспертной комиссии отчет по результатам IT опроса населения по эффективности деятельности руководителей органов местного самоуправления Воронежской области и предприятий за 2019 год  </t>
  </si>
  <si>
    <t>Контрольное событие 7.3.18.
Подготовлен доклад о работе по внедрению антимонопольного комплаенса в исполнительных органах государственной власти Воронежской области и органах местного самоуправления Воронежской области по итогам 2019 года</t>
  </si>
  <si>
    <t>Контрольное событие 7.3.20.
Сформированы и размещены промежуточные отчетные документы в информационно - телекоммуникационной сети «Интернет» на официальном сайте ГБУ ВО "ЦГКО ВО". Промежуточные отчетные документы направлены в Федеральную службу государственной регистрации, кадастра и картографии (Росреестр), Управление Росреестра по Воронежской области</t>
  </si>
  <si>
    <t>Контрольное событие 7.3.19
Подготовлены аналитическме материалы к стратегическим докладам заместителей губернатора Воронежской области</t>
  </si>
  <si>
    <t>30.06.2020
30.09.2020
31.12.2020</t>
  </si>
  <si>
    <t>Контрольное событие 7.3.21
Составлен отчет об итогах государственной кадастровой оценки и направлен в Федеральную службу государственной регистрации, кадастра и картографии (Росреестр)</t>
  </si>
  <si>
    <t xml:space="preserve">Контрольное событие 7.6.1
Согласован механизм миграции функционала мониторинга и оценки эффективности госпрограмм Воронежской области в ГИС ВО "КАСИБ"
</t>
  </si>
  <si>
    <t xml:space="preserve">01.02.2020
</t>
  </si>
  <si>
    <t xml:space="preserve">Объем инвестиций в основной капитал </t>
  </si>
  <si>
    <t>Величина превышения фактического роста платы граждан за коммунальные услуги в среднем по субъекту Российской Федерации над установленным индексом по субъекту Российской Федерации</t>
  </si>
  <si>
    <t>индекс (2018 год - базовое значение),%</t>
  </si>
  <si>
    <t>Доля экспертиз сметных расчетов по инвестиционным программам</t>
  </si>
  <si>
    <t>Соответствие индексов изменения размера вносимой гражданами платы за коммунальные услуги предельным (максимальным) индексам, утвержденным постановлением правительства Воронежской области</t>
  </si>
  <si>
    <t>Доля выполненных мероприятий, направленных на развитие инноваций, экономических и социальных проектов, презентующих инновационный и иной потенциал Воронежской области</t>
  </si>
  <si>
    <t>Количество аналитических материалов, использованных Комиссией по экономической безопасности Воронежской области (рабочим аппаратом Комиссии)</t>
  </si>
  <si>
    <t>19600</t>
  </si>
  <si>
    <t>195</t>
  </si>
  <si>
    <t>128,0</t>
  </si>
  <si>
    <t xml:space="preserve">Количество обученных сотрудников предприятий - участников в рамках реализации мероприятий повышения производительности труда под федеральным управлением (с ФЦК) </t>
  </si>
  <si>
    <t xml:space="preserve">Количество обученных сотрудников предприятий - участников в рамках реализации мероприятий повышения производительности труда под региональным управлением (с РЦК) </t>
  </si>
  <si>
    <t xml:space="preserve">Количество обученных сотрудников предприятий - участников в рамках реализации мероприятий по повышению производительности труда самостоятельно </t>
  </si>
  <si>
    <t>Доля предприятий от общего числа предприятий, вовлеченных в национальный проект, на которых прирост производительности труда соответствует целевым показателям</t>
  </si>
  <si>
    <t>человек нарастающим итогом</t>
  </si>
  <si>
    <t>2.9.63 (8)</t>
  </si>
  <si>
    <t>2.9.63 (9)</t>
  </si>
  <si>
    <t>2.9.63 (10)</t>
  </si>
  <si>
    <t>2.9.63 (13)</t>
  </si>
  <si>
    <t>2.9.63 (11)</t>
  </si>
  <si>
    <t>2.9.63 (12)</t>
  </si>
  <si>
    <t>2.9.63</t>
  </si>
  <si>
    <t>Количество средних и крупных предприятий базовых несырьевых отраслей экономики, вовлеченных в реализацию национального проекта</t>
  </si>
  <si>
    <t>Рост производительности труда на средних и крупных предприятиях базовых несырьевых отраслей экономики</t>
  </si>
  <si>
    <t xml:space="preserve"> не менее единиц нарастающим итогом</t>
  </si>
  <si>
    <t>2.9.62</t>
  </si>
  <si>
    <t>2.9.59</t>
  </si>
  <si>
    <t>внебюджетные источники</t>
  </si>
  <si>
    <t>Государственные капитальные вложения</t>
  </si>
  <si>
    <t xml:space="preserve">806 04 12 15 7 L2 52960 600 </t>
  </si>
  <si>
    <t xml:space="preserve">806 04 12 15 7 L2 Д2960 600 </t>
  </si>
  <si>
    <t>Мозгова</t>
  </si>
  <si>
    <t>Ежегодный рост затрат на инновационную деятельность организаций</t>
  </si>
  <si>
    <t xml:space="preserve">Пункт ФПСР &lt;1&gt;
</t>
  </si>
  <si>
    <t xml:space="preserve">Вид показателя (индикатора) &lt;2&gt;
</t>
  </si>
  <si>
    <t xml:space="preserve">план &lt;3&gt;
</t>
  </si>
  <si>
    <t xml:space="preserve">Боева </t>
  </si>
  <si>
    <t>Тарифы Головко О.И.</t>
  </si>
  <si>
    <t xml:space="preserve">Государственные капитальные вложения </t>
  </si>
  <si>
    <t>ДСП</t>
  </si>
  <si>
    <t xml:space="preserve">контрольное событие наступило без нарушения установленного срока &lt;2&gt;
</t>
  </si>
  <si>
    <t>Фактическая дата наступления контрольного события</t>
  </si>
  <si>
    <t xml:space="preserve">контрольное событие наступило позже установленного срока &lt;2&gt;
</t>
  </si>
  <si>
    <t xml:space="preserve">Планируемая дата наступления контрольного события &lt;1&gt;
</t>
  </si>
  <si>
    <t>Контрольное событие не наступило &lt;3&gt;</t>
  </si>
  <si>
    <t xml:space="preserve">Комментарии (причины нарушения сроков наступления контрольного события либо ненаступления контрольного события) &lt;4&gt;
</t>
  </si>
  <si>
    <t>Достижение установленных плановых значений показателей госпрограммы:
1. "Индекс физического объема валового регионального продукта";
2. "Объем инвестиций в основной капитал";
3. "Инновационная активность организаций";
4. "Величина превышения фактического роста платы граждан за коммунальные услуги в среднем по субъекту Российской Федерации над установленным индексом по субъекту Российской Федерации";
5. "Среднее отклонение  ключевых макроэкономических показателей"</t>
  </si>
  <si>
    <t xml:space="preserve">Информация о выполнении контрольных событий, предусмотренных планом реализации 
государственной программы Воронежской области "Экономическое развитие и инновационная экономика" на 2020 год
по состоянию на 01.01.2021 
</t>
  </si>
  <si>
    <t xml:space="preserve">31.03.2020
30.06.2020
</t>
  </si>
  <si>
    <t xml:space="preserve">01.08.2020
</t>
  </si>
  <si>
    <t xml:space="preserve">КУ ВО «Центр эффективности правительства Воронежской области» 
</t>
  </si>
  <si>
    <r>
      <t xml:space="preserve">Сведения
о достижении значений показателей (индикаторов) государственной программы Воронежской области "Экономическое развитие и инновационная экономика" 
за 2020 год
</t>
    </r>
    <r>
      <rPr>
        <b/>
        <sz val="16"/>
        <rFont val="Times New Roman"/>
        <family val="1"/>
        <charset val="204"/>
      </rPr>
      <t xml:space="preserve">                                                                                                                                                                                                                                                                                    </t>
    </r>
  </si>
  <si>
    <t xml:space="preserve">Ответственные за исполнение мероприятий Плана реализации государственной программы Воронежской области 
"Экономическое развитие и инновационная экономика" на 2020 год 
</t>
  </si>
  <si>
    <t>Бикетов(Дудкина)</t>
  </si>
  <si>
    <t>Мероприятие не реализовано  в связи с тем, что принято постановление правительства Воронежской области от 27.08.2020 №822 «О признании утратившими силу отдельных постановлений правительства Воронежской области»</t>
  </si>
  <si>
    <t>Бикетов(Климова)</t>
  </si>
  <si>
    <t xml:space="preserve">31.03.2020 
30.06.2020
30.09.2020
31.12.2020
</t>
  </si>
  <si>
    <t xml:space="preserve">
23.04.2020 
29.05.2020 
15.09.2020 
24.09.2020 
09.10.2020 
18.12.2020
</t>
  </si>
  <si>
    <t xml:space="preserve">В 1 квартале заседание Экспертного совета было перенесено в соответствии с решением губернатора Воронежской области 
 </t>
  </si>
  <si>
    <t xml:space="preserve">Дудкина 
</t>
  </si>
  <si>
    <t xml:space="preserve"> </t>
  </si>
  <si>
    <t xml:space="preserve">20.04.2020 
20.07.2020 
20.10.2020 
</t>
  </si>
  <si>
    <t>+</t>
  </si>
  <si>
    <t xml:space="preserve">Дудкина (Сергеева) 
</t>
  </si>
  <si>
    <t>32,6</t>
  </si>
  <si>
    <t>3,15</t>
  </si>
  <si>
    <t>846 01 13 15 6 01 5549F 100</t>
  </si>
  <si>
    <t xml:space="preserve">15.04.2020
15.05.2020
11.06.2020
10.07.2020
12.08.2020
10.09.2020 
 07.10.2020
13.11.2020 
14.12.2020
</t>
  </si>
  <si>
    <t xml:space="preserve">15.04.2020
15.05.2020
15.06.2020
15.07.2020
15.08.2020
15.09.2020
15.10.2020
15.11.2020
15.12.2020
</t>
  </si>
  <si>
    <t>27.08.2020
03.12.2020</t>
  </si>
  <si>
    <t>01.10.2020
31.12.2020</t>
  </si>
  <si>
    <t>15.07.2020
23.12.2020</t>
  </si>
  <si>
    <t>30.04.2020
31.07.2020
31.10.2020</t>
  </si>
  <si>
    <t xml:space="preserve">30.04.2020
30.07.2020
30.10.2020
</t>
  </si>
  <si>
    <t xml:space="preserve">31.03.2020 
30.06.2020
30.09.2020
30.12.2020  
</t>
  </si>
  <si>
    <t xml:space="preserve">31.03.2020 
30.06.2020 
30.09.2020
28.12.2020 
</t>
  </si>
  <si>
    <t>30.04.2020
31.07.2020
31.10.2020
31.12.2020</t>
  </si>
  <si>
    <t xml:space="preserve">22.04.2020
31.07.2020
02.10.2020
30.12.2020
</t>
  </si>
  <si>
    <t xml:space="preserve">31.03.2020 
30.06.2020
30.09.2020
30.12.2020  
</t>
  </si>
  <si>
    <t xml:space="preserve">31.03.2020 
30.06.2020
30.09.2020
30.12.2020 
</t>
  </si>
  <si>
    <t>12</t>
  </si>
  <si>
    <t>Отчет губернатора Воронежской области А.В. Гусева о результатах деятельности правительства Воронежской области за 2019 год (заседание Воронежской областной Думы VI созыва было перенесено в связи с действием ограничительных мер и состоялось 11.06.2020 № 58)</t>
  </si>
  <si>
    <t xml:space="preserve"> По техническим причинам исследования территории на ИП "Масловский" производились дольше запланированного срока, поэтому  получить заключение о подтверждении запасов подземных вод на 6000 м.куб./сут. планируется до 01.04.2021 года.</t>
  </si>
  <si>
    <t>6,5</t>
  </si>
  <si>
    <t>0,1</t>
  </si>
  <si>
    <t>841 04 01 15 4 01 5549F 100</t>
  </si>
  <si>
    <t xml:space="preserve">17.01.2020
</t>
  </si>
  <si>
    <t xml:space="preserve"> Актуализированный план мероприятий "дорожной карты" по содействию развитию конкуренции в Воронежской области в составе Доклада о состоянии и развитии конкурентной среды на рынках товаров, работ и услуг Воронежжской области по итогам за 2019 год направлен в Минэкономразвития России (письмо от 06.03.2020 № 17-01-11/И-1196) и ФАС (письмо от 06.03.2020 № 17-01-3/И-1198).</t>
  </si>
  <si>
    <t xml:space="preserve"> Ошибка в запланированной  дате, так как в соответствие с абз.4 п.26(21) Постановления Правительства РФ от 29.12.2000 № 1021 размеры платы за технологическое присоединение газоиспользующего оборудования устанавливаются не позднее 31 декабря года, предшествующего очередному году.</t>
  </si>
  <si>
    <t xml:space="preserve"> 
 Заседания Общественного совета не проводились в связи с введением ограничительных мер по противодействию распространения новой коронавирусной инфекции.</t>
  </si>
  <si>
    <t xml:space="preserve">10.01.2020 
 01.04.2020 
 02.07.2020
02.10.2020
</t>
  </si>
  <si>
    <t>806 01 13 15 7 01 5549F 100</t>
  </si>
  <si>
    <t>31.05.2020
31.08.2020
30.11.2020</t>
  </si>
  <si>
    <t>20.07.2020
10.11.2020</t>
  </si>
  <si>
    <t>20.07.2020
09.11.2020</t>
  </si>
  <si>
    <t>76</t>
  </si>
  <si>
    <t>36</t>
  </si>
  <si>
    <t>97,9</t>
  </si>
  <si>
    <t>27785</t>
  </si>
  <si>
    <t>306</t>
  </si>
  <si>
    <t>295</t>
  </si>
  <si>
    <t>Показатель спланирован по итогам выдачи кредитов в 2019 году. Ввод специальной программы  по предоставлению льготных ипотечных кредитов не выше 6,5 % компенсировал прекращение выдачи кредитов в период карантинных мероприятий. Превышение планового показателя возникло в результате продления льготной ипотечной программы с ноября 2020 года</t>
  </si>
  <si>
    <t>118 682 190,0</t>
  </si>
  <si>
    <t xml:space="preserve">Степень достижения планового значения показателя (индикатора) государственной программы, подпрограммы, основного мероприятия &lt;4&gt;, %
</t>
  </si>
  <si>
    <t xml:space="preserve"> 3</t>
  </si>
  <si>
    <t>5</t>
  </si>
  <si>
    <t>5868,6</t>
  </si>
  <si>
    <t xml:space="preserve">31.03.2020
30.06.2020
</t>
  </si>
  <si>
    <t xml:space="preserve">31.03.2020
30.06.2020
30.09.2020
31.12.2020
</t>
  </si>
  <si>
    <t>31.03.2020
30.06.2020
30.09.2020
31.12.2020</t>
  </si>
  <si>
    <t>30.06.2020
31.12.2020</t>
  </si>
  <si>
    <t>30.09.2020
31.12.2020</t>
  </si>
  <si>
    <t>!</t>
  </si>
  <si>
    <t>Увеличение объёма инвестиций в 2020 году связано с увеличением инвестиционного потенциала инвесторов по сравнению с 2019 годом (5 крупных инвесторов).</t>
  </si>
  <si>
    <t>Бикетов(Боева)</t>
  </si>
  <si>
    <t>Боева</t>
  </si>
  <si>
    <t>01.02.2020
01.09.2020
20.12.2020</t>
  </si>
  <si>
    <t xml:space="preserve"> +
 +
 +
 +</t>
  </si>
  <si>
    <t xml:space="preserve"> 
 </t>
  </si>
  <si>
    <t>01.05.2020
30.08.2020</t>
  </si>
  <si>
    <t xml:space="preserve">17.03.2020
06.08.2020
</t>
  </si>
  <si>
    <t xml:space="preserve"> +
 +
 </t>
  </si>
  <si>
    <t xml:space="preserve">  </t>
  </si>
  <si>
    <t xml:space="preserve"> + </t>
  </si>
  <si>
    <t xml:space="preserve"> +
 +
 +
 +
 +
 +
 +
 +
 +</t>
  </si>
  <si>
    <t xml:space="preserve">30.04.2020
30.06.2020
30.09.2020
30.12.2020
</t>
  </si>
  <si>
    <t xml:space="preserve"> +
 + 
 +
 +</t>
  </si>
  <si>
    <r>
      <rPr>
        <b/>
        <sz val="10"/>
        <color rgb="FFFF0000"/>
        <rFont val="Arial Cyr"/>
        <charset val="204"/>
      </rPr>
      <t xml:space="preserve">! </t>
    </r>
    <r>
      <rPr>
        <sz val="10"/>
        <rFont val="Arial Cyr"/>
        <charset val="204"/>
      </rPr>
      <t xml:space="preserve">
+
+
 +
 </t>
    </r>
  </si>
  <si>
    <t xml:space="preserve">20.04.2020
</t>
  </si>
  <si>
    <t xml:space="preserve"> +
 +
</t>
  </si>
  <si>
    <t xml:space="preserve"> +
 +
 +
 </t>
  </si>
  <si>
    <t>_</t>
  </si>
  <si>
    <t xml:space="preserve">
_
_
_
</t>
  </si>
  <si>
    <t xml:space="preserve"> +
!</t>
  </si>
  <si>
    <t xml:space="preserve">
_
_
</t>
  </si>
  <si>
    <t xml:space="preserve">
_
_</t>
  </si>
  <si>
    <t xml:space="preserve">31.12.2020
</t>
  </si>
  <si>
    <t>97,4*</t>
  </si>
  <si>
    <t>262,3*</t>
  </si>
  <si>
    <t>89,8*</t>
  </si>
  <si>
    <t>40*</t>
  </si>
  <si>
    <t>21*</t>
  </si>
  <si>
    <t>0,067*</t>
  </si>
  <si>
    <t>0,0*</t>
  </si>
  <si>
    <t>0,011*</t>
  </si>
  <si>
    <t>97,2*</t>
  </si>
  <si>
    <t>77*</t>
  </si>
  <si>
    <t xml:space="preserve">единиц </t>
  </si>
  <si>
    <t>Количество предприятий - участников, внедряющих мероприятия национального проекта под федеральным управлением (с ФЦК), нарастающим итогом</t>
  </si>
  <si>
    <t>8</t>
  </si>
  <si>
    <t xml:space="preserve">Количество предприятий - участников, внедряющих мероприятия национального проекта самостоятельно, нарастающим итогом </t>
  </si>
  <si>
    <t xml:space="preserve">Количество предприятий - участников, внедряющих мероприятия национального проекта под региональным управлением (с РЦК), нарастающим итогом </t>
  </si>
  <si>
    <t xml:space="preserve">человек </t>
  </si>
  <si>
    <t>Перевыполнение показателя обусловлено качественной подготовкой тарифных решений в соответствии с действующим законодательством</t>
  </si>
  <si>
    <t>70</t>
  </si>
  <si>
    <t xml:space="preserve"> По состоянию на 31.03.2020 проект постановления правительтсва Воронежской области «Об утверждении Порядка предоставления субсидий из областного бюджета на поддержку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на 2020 год» находился в правовом управлении правительства области на экспертизе (постановление правительства Воронежской области от 14.04.2020 № 322).</t>
  </si>
  <si>
    <t xml:space="preserve"> 
В соответствии с  протоколом заочного заседания рабочей группы по мониторингу внедрения в субъектах Российской Федерации целевой модели "Осуществление контрольно-надзорной деятельности в субъектах Российской Федерации" от 10.09.2020 № 34-АХ , ввод в систему информации будет осуществляться по итогам года (до 22.01.2021)</t>
  </si>
  <si>
    <r>
      <t xml:space="preserve"> </t>
    </r>
    <r>
      <rPr>
        <b/>
        <sz val="10"/>
        <rFont val="Arial Cyr"/>
        <charset val="204"/>
      </rPr>
      <t>+</t>
    </r>
    <r>
      <rPr>
        <b/>
        <sz val="10"/>
        <color rgb="FFFF0000"/>
        <rFont val="Arial Cyr"/>
        <charset val="204"/>
      </rPr>
      <t xml:space="preserve">
!
!</t>
    </r>
  </si>
  <si>
    <t>&lt;1&gt; Федеральный план статистических работ.
&lt;2&gt; В графе указывается вид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
&lt;3&gt;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
&lt;4&gt; Степень достижения или недостижения планового значения качественного показателя (индикатора) государственной программы, подпрограммы, основного мероприятия обозначается словом "да" или "нет" соответственно.
* Оценочные значения</t>
  </si>
  <si>
    <t>Таблица 10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</si>
  <si>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Таблица 11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</si>
  <si>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Таблица 11.1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</si>
  <si>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r>
      <t>предусмотрено на год</t>
    </r>
    <r>
      <rPr>
        <vertAlign val="superscript"/>
        <sz val="12"/>
        <rFont val="Times New Roman"/>
        <family val="1"/>
        <charset val="204"/>
        <scheme val="minor"/>
      </rPr>
      <t>1</t>
    </r>
  </si>
  <si>
    <r>
      <t>фактически профинансировано</t>
    </r>
    <r>
      <rPr>
        <vertAlign val="superscript"/>
        <sz val="12"/>
        <rFont val="Times New Roman"/>
        <family val="1"/>
        <charset val="204"/>
        <scheme val="minor"/>
      </rPr>
      <t>2</t>
    </r>
  </si>
  <si>
    <t>Расходы за отчетный период
(тыс. рублей)</t>
  </si>
  <si>
    <t xml:space="preserve">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
 "Экономическое развитие и инновационная экономика"
по состоянию на 01.01.2021
</t>
  </si>
  <si>
    <t>Показатель перевыполнен в 1,87 раза в связи с  высокой востребованностью предприятий в обучении.</t>
  </si>
  <si>
    <t>Показатель перевыполнен в 2,3 раза в связи с увеличением стоимости жилья, что привело к необходимости использования средств от продажи имеющегося жилья в качестве превоначального взноса, что привело к увеличению доли внебюджетных средств привлекаемых в систему жилищного ипотечного кредитования.</t>
  </si>
  <si>
    <t>Фактическое значение показателя превысело плановое в 1,56 раза в связи с продлением льготной ипотечной программы с ноября 2020 года, а также перехода Агентства на агентстскую схему работы.</t>
  </si>
  <si>
    <t>Недостижение показателя обусловлено введением ограничительных мер, вызванных распространением новой коронавирусной инфекции (COVID-19)</t>
  </si>
  <si>
    <t>Недостижение показателя обусловлено введением ограничительных мер, вызванных распространением новой коронавирусной инфекции (COVID-19), в т.ч. переносом работ на 2021 год в связи с изменением условий контрактов ( графика выполнения работ)</t>
  </si>
  <si>
    <r>
      <t xml:space="preserve">Несвоевременное внесение изменений в госпрограмму. В соответствии с дополнительным соглашением к Соглашению о реализации регионального проекта «Адресная поддержка повышения производительности труда на предприятиях» на территории Воронежской области от 19.11.2020 № 2019-L20037-8/3 плановое значение показателя на 2020 год соответствует </t>
    </r>
    <r>
      <rPr>
        <b/>
        <sz val="12"/>
        <rFont val="Times New Roman"/>
        <family val="1"/>
        <charset val="204"/>
      </rPr>
      <t>"0"</t>
    </r>
    <r>
      <rPr>
        <sz val="12"/>
        <rFont val="Times New Roman"/>
        <family val="1"/>
        <charset val="204"/>
      </rPr>
      <t>.</t>
    </r>
  </si>
  <si>
    <t>Недостижение планового значения показателя обусловлено отменой ряда запланированных мероприятий в связи с введением ограничительных мер, вызванных распространением новой коронавирусной инфекции (COVID-19), а также несвоевременным внесением изменений в госпрограмму</t>
  </si>
  <si>
    <t>Евсеенкова</t>
  </si>
  <si>
    <t xml:space="preserve">Отчет о выполнении Плана реализации государственной программы Воронежской области"Экономическое развитие и инновационная экономика"  
в разрезе исполнительных органов государственной власти Воронежской областина на 2020 год 
по состоянию на 01.01.2021 </t>
  </si>
  <si>
    <t>Отчет о выполнении Плана реализации государственной программы Воронежской области
"Экономическое развитие и инновационная экономика" по статьям расходов на 2020 год
 по состоянию на 01.01.2021</t>
  </si>
  <si>
    <r>
      <t xml:space="preserve"> Согласно п. 27 Методических указаний по регулированию розничных цен на газ, реализуемый населению, утв. приказом ФСТ России от 27.10.2011 № 252-э/2,  розничные цены на газ утверждаются не менее чем на год одновременно</t>
    </r>
    <r>
      <rPr>
        <b/>
        <sz val="14"/>
        <rFont val="Times New Roman"/>
        <family val="1"/>
        <charset val="204"/>
      </rPr>
      <t xml:space="preserve"> </t>
    </r>
    <r>
      <rPr>
        <sz val="14"/>
        <rFont val="Times New Roman"/>
        <family val="1"/>
        <charset val="204"/>
      </rPr>
      <t xml:space="preserve">с пересмотром регулируемых оптовых цен на газ, определяемых в соответствии с прогнозом социально-экономического развития РФ на соответствующий период. Приказом ФАС России </t>
    </r>
    <r>
      <rPr>
        <b/>
        <u/>
        <sz val="14"/>
        <rFont val="Times New Roman"/>
        <family val="1"/>
        <charset val="204"/>
      </rPr>
      <t xml:space="preserve">от 10.07.2020 </t>
    </r>
    <r>
      <rPr>
        <sz val="14"/>
        <rFont val="Times New Roman"/>
        <family val="1"/>
        <charset val="204"/>
      </rPr>
      <t>№ 636/20  «Об утверждении оптовых цен на газ, добываемый ПАО «Газпром» и его аффилированными лицами, предназначенный для последующей реализации населению» установлена оптовая цена на газ, реализуемый населению с 01.08.2020, для потребителей 18 ценового пояса (Воронежская область). 20.07.2020 проведено заседание Правления (коллегии) ДГРТ ВО, на котором принято решение  об установлении с 01 августа 2020 года розничных цен на газ, реализуемый ООО «Газпром межрегионгаз Воронеж» населению Воронежской области.</t>
    </r>
  </si>
  <si>
    <r>
      <t xml:space="preserve"> </t>
    </r>
    <r>
      <rPr>
        <u/>
        <sz val="14"/>
        <rFont val="Times New Roman"/>
        <family val="1"/>
        <charset val="204"/>
      </rPr>
      <t>Дополнительно</t>
    </r>
    <r>
      <rPr>
        <sz val="14"/>
        <rFont val="Times New Roman"/>
        <family val="1"/>
        <charset val="204"/>
      </rPr>
      <t xml:space="preserve"> к Отчету о ходе исполнения в 2019 году Стратегии социально-экономического развития Воронежской области на период до 2035 года  подготовлена инфографика для направления губернатору Воронежской области (исх. от 16.06.2020 № 51-12/2193).</t>
    </r>
  </si>
  <si>
    <r>
      <t xml:space="preserve">
</t>
    </r>
    <r>
      <rPr>
        <sz val="14"/>
        <rFont val="Times New Roman"/>
        <family val="1"/>
        <charset val="204"/>
      </rPr>
      <t>_
_</t>
    </r>
  </si>
  <si>
    <r>
      <t>Контрольное событие 7.6.2.
Организована работа тестовой версии  информационной системы "Мониторинг движения судебных материалов по взысканию имущественных налогов с физических лиц".   Внедрена ИС "Мониторинг движения судебных материалов по взысканию имущественных налогов с физических лиц"</t>
    </r>
    <r>
      <rPr>
        <sz val="14"/>
        <color rgb="FFFF0000"/>
        <rFont val="Times New Roman"/>
        <family val="1"/>
        <charset val="204"/>
      </rPr>
      <t xml:space="preserve">
</t>
    </r>
  </si>
  <si>
    <t xml:space="preserve"> Контрольное событие выполнено позже установленного срока в связи с возникшей необходимость корректировки документации.</t>
  </si>
  <si>
    <t>&lt;1&gt; В графе указывается дата (число, месяц, год) наступления контрольного события, предусмотренная планом реализации государственной программы Воронежской области.
&lt;2&gt; В графе указывается фактическая дата (число, месяц, год) наступления контрольного события.
&lt;3&gt; В случае если контрольное событие не наступило в отчетном периоде, в соответствующей строке ставится знак "-".
&lt;4&gt; Комментарии указываются в обязательном порядке по каждому контрольному событию, которое наступило с нарушением срока либо не наступило.
&lt;5&gt; Количество контрольных событий определяется:
- в графе 4 - по количеству запланированных дат наступления контрольных событий;
- в графах 5 и 6 - по количеству фактических дат наступления контрольных событий;
- в графе 7 - по количеству строк со знаком "-".
Количество контрольных событий в графе 4 должно соответствовать сумме контрольных событий в графах 5 - 7.</t>
  </si>
  <si>
    <t>Итого по госпрограмме, количество контрольных событий:</t>
  </si>
  <si>
    <t xml:space="preserve">Окончательный Перечень объектов, подлежащих оценке в 2020 году, сформирован позже запланированной даты ( 22.05.2020г.) в связи с действием ограничительных мер. </t>
  </si>
  <si>
    <t xml:space="preserve">За период контрольных событий (30.05.2020, 03.06.2020, 30.09.2020) - мероприятия не проводились в связи с отсутствием предоставленных информационных поводов АО "ВиНКо" и введением ограничительных мер по обеспечению санитарно-эпидемиологического благополучия населения на территории Воронежской области и уменьшения риска распространения новой коронавирусной инфекции (COVID-19). </t>
  </si>
  <si>
    <t xml:space="preserve">За период контрольных событий (30.06.2020, 30.09.2020)  мероприятия не проводились в связи с ограничительными мерами по обеспечению санитарно-эпидемиологического благополучия населения на территории Воронежской области и уменьшения риска распространения новой коронавирусной инфекции (COVID-19).
</t>
  </si>
  <si>
    <t>Экспертизы в 2020 году не проводились в связи с отменой постановления правительства Воронежской области от 27.04.2020 № 359 "Об утверждении Порядка предоставления субсидий из областного бюджета субъектам инновационной деятельности на поддержку системообразующих инновационных проектов на 2020 год"</t>
  </si>
  <si>
    <t>Контрольное событие не выполнено в связи с наличием неурегулированных замечаний со стороны департамента финансов области  к подготовленному проекту постановления правительства области, с которыми департамент экономического развития области не согласен по объективным причинам.</t>
  </si>
  <si>
    <t>Контрольное событие не выполнено в связи с принятием решения о прекращении реализации данного направления и перераспределении средств областного бюджета на др. цели (письмо департамента экономического развития Воронежской области в адрес департамента финансов Воронежской области  от 11.06.2020 № 51-12/2199 о ходе выполнения пп. 7.1 п. 7 вопроса 1 протокола заседания правительства от 27.05.2020 № 5)</t>
  </si>
  <si>
    <t>Недостижение показателя обусловлено поздним сроком подписания допсоглашения и невозможностью внесения изменений в госпрограмму в 2020 году: изменения по объему инвестиций в основной капитал (3,353 млрд руб.) предусмотрены дополнительным соглашением № 5 от 21.12.2020 к соглашению о софинансировании расходов Воронежской области в целях реализации мероприятий по строительству и (или) реконструкции объектов инфраструктуры, необходимых для реализации инвестиционного проекта в монопрофильном муниципальном образовании город Павловск Воронежской области, заключенным между Воронежской областью и НО "Фонд развития моногородов", от 22.12.2017 № 06-22-29</t>
  </si>
  <si>
    <t xml:space="preserve">&lt;1&gt; Предусмотрено на год - объемы расходов, предусмотренные нормативными правовыми актами или соглашениями из соответствующих источников на реализацию мероприятий государственной программы (областной бюджет - расходы, предусмотренные бюджетной росписью расходов областного бюджета на отчетную дату).
&lt;2&gt; Фактически профинансировано - объемы расходов, произведенные из соответствующих источников на реализацию мероприятий государственной программы за отчетный период (областной бюджет - кассовое исполнение на отчетную дату).
</t>
  </si>
  <si>
    <t xml:space="preserve">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                                 </t>
  </si>
  <si>
    <t>2.9.87</t>
  </si>
  <si>
    <t xml:space="preserve">Коваленко
</t>
  </si>
  <si>
    <t xml:space="preserve">Невыполнение показателя обусловлено сложившейся неблагоприятной ситуацией в  2020 году из-за распространения новой коронавирусной инфекции, что привело к прекращению (ограничению) работы значительной части предприятий и организаций и  существенному замедлению  экономической активности практически  во всех секторах экономики. </t>
  </si>
  <si>
    <t xml:space="preserve">Реализация мероприятия отменена
</t>
  </si>
  <si>
    <r>
      <t xml:space="preserve">Подготовка и проведение ежегодного межвузовского конкурса инновационных проектов «Кубок инноваций».
Реализация мероприятий по государственной поддержке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прекращена
</t>
    </r>
    <r>
      <rPr>
        <sz val="12"/>
        <color rgb="FFFF0000"/>
        <rFont val="Times New Roman"/>
        <family val="1"/>
        <charset val="204"/>
      </rPr>
      <t/>
    </r>
  </si>
  <si>
    <t>Обеспечение деятельности областного казенного учреждения «Агентство инноваций и развития экономических и социальных проектов» ( далее - ОКУ "АИР")</t>
  </si>
  <si>
    <t xml:space="preserve">Заключение и мониторинг исполнения договоров об осуществлении инвестиционной деятельности и хода реализации инвестиционных проектов, включенных в Перечень особо значимых инвестиционных проектов, утвержденный Законом Воронежской области от 07.07.2006 № 67-ОЗ.
Повышение инвестиционной активности инвесторов, реализующих особо значимые инвестиционные проекты. 
Создание и сохранение в рамках реализации инвестиционных проектов рабочих мест. </t>
  </si>
  <si>
    <t xml:space="preserve">1. Предоставление консультационной и информационной поддержки субъектам инвестиционной деятельности (обеспечение режима «одного окна» для российских и иностранных компаний-инвесторов при взаимодействии с исполнительными органами государственной власти Воронежской области). 
2. Предоставление консультационных и методических услуг (разработка презентаций инвестиционных проектов (предложений) в различных отраслях экономики Воронежской области (сельское хозяйство, промышленность, строительство и т.д.) для привлечения российских и иностранных компаний (физических лиц) - субъектов предпринимательской и/или инвестиционной деятельности (инвесторов)). 
3. Организация мероприятий (организация и проведение презентаций инвестиционных возможностей Воронежской области) для привлечения российских и иностранных компаний-инвесторов. 
4. Ведение информационных ресурсов и баз данных (актуализация информационных материалов и продвижение Инвестиционного портала Воронежской области). 
5. Ведение информационных ресурсов и баз данных (актуализация и продвижение интерактивной инвестиционной карты Воронежской области)  
 6. Создание и ведение аккаунтов в социальных сетях для информирования субъектов предпринимательской и/или инвестиционной деятельности и продвижения региона.                                                                      
 7.Разработка презентаций демонстрирующих достижения в различных отраслях экономики Воронежской области (сельское хозяйство, промышленность, строительство и т.д.), результаты работы, перспективы развития и т.п.                                                                                           
8. Оказание услуг по разработке бизнес-планов, концепций, технико-экономических обоснований, инвестиционных проектов, реализуемых на территории Воронежской области.                                                                    
9.  Формирование паспортов инвестиционно-привлекательных земельных участков и промышленных площадок на территории Воронежской области.
10. Предоставление консультационных и методических услуг (разработка информационно-аналитических документов для обеспечения инвестиционной деятельности и улучшения инвестиционного климата Воронежской области (справки, заключения, обзоры, записки, доклады, отчеты и т.п.) </t>
  </si>
  <si>
    <t xml:space="preserve"> -</t>
  </si>
</sst>
</file>

<file path=xl/styles.xml><?xml version="1.0" encoding="utf-8"?>
<styleSheet xmlns="http://schemas.openxmlformats.org/spreadsheetml/2006/main">
  <numFmts count="4">
    <numFmt numFmtId="43" formatCode="_-* #,##0.00_р_._-;\-* #,##0.00_р_._-;_-* &quot;-&quot;??_р_._-;_-@_-"/>
    <numFmt numFmtId="164" formatCode="#,##0.0"/>
    <numFmt numFmtId="165" formatCode="0.0"/>
    <numFmt numFmtId="166" formatCode="#,##0.000"/>
  </numFmts>
  <fonts count="55">
    <font>
      <sz val="10"/>
      <name val="Arial Cyr"/>
      <charset val="204"/>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2"/>
      <name val="Times New Roman"/>
      <family val="1"/>
      <charset val="204"/>
    </font>
    <font>
      <sz val="14"/>
      <name val="Times New Roman"/>
      <family val="1"/>
      <charset val="204"/>
    </font>
    <font>
      <sz val="11"/>
      <color indexed="8"/>
      <name val="Calibri"/>
      <family val="2"/>
      <charset val="204"/>
    </font>
    <font>
      <b/>
      <sz val="12"/>
      <name val="Times New Roman"/>
      <family val="1"/>
      <charset val="204"/>
    </font>
    <font>
      <sz val="12"/>
      <name val="Times New Roman"/>
      <family val="1"/>
      <charset val="204"/>
      <scheme val="minor"/>
    </font>
    <font>
      <b/>
      <sz val="12"/>
      <name val="Times New Roman"/>
      <family val="1"/>
      <charset val="204"/>
      <scheme val="minor"/>
    </font>
    <font>
      <sz val="12"/>
      <color theme="1"/>
      <name val="Times New Roman"/>
      <family val="1"/>
      <charset val="204"/>
    </font>
    <font>
      <sz val="10"/>
      <name val="Arial Cyr"/>
      <charset val="204"/>
    </font>
    <font>
      <sz val="16"/>
      <color theme="1"/>
      <name val="Times New Roman"/>
      <family val="1"/>
      <charset val="204"/>
    </font>
    <font>
      <b/>
      <sz val="14"/>
      <name val="Times New Roman"/>
      <family val="1"/>
      <charset val="204"/>
    </font>
    <font>
      <sz val="16"/>
      <name val="Times New Roman"/>
      <family val="1"/>
      <charset val="204"/>
    </font>
    <font>
      <b/>
      <sz val="16"/>
      <name val="Times New Roman"/>
      <family val="1"/>
      <charset val="204"/>
    </font>
    <font>
      <i/>
      <sz val="12"/>
      <name val="Times New Roman"/>
      <family val="1"/>
      <charset val="204"/>
    </font>
    <font>
      <b/>
      <sz val="12"/>
      <color theme="0"/>
      <name val="Times New Roman"/>
      <family val="1"/>
      <charset val="204"/>
    </font>
    <font>
      <sz val="12"/>
      <color theme="0"/>
      <name val="Times New Roman"/>
      <family val="1"/>
      <charset val="204"/>
    </font>
    <font>
      <b/>
      <sz val="12"/>
      <color theme="1"/>
      <name val="Times New Roman"/>
      <family val="1"/>
      <charset val="204"/>
    </font>
    <font>
      <sz val="14"/>
      <color theme="1"/>
      <name val="Times New Roman"/>
      <family val="1"/>
      <charset val="204"/>
    </font>
    <font>
      <b/>
      <sz val="12"/>
      <color rgb="FFFF0000"/>
      <name val="Times New Roman"/>
      <family val="1"/>
      <charset val="204"/>
    </font>
    <font>
      <sz val="26"/>
      <name val="Arial Cyr"/>
      <charset val="204"/>
    </font>
    <font>
      <sz val="14"/>
      <name val="Times New Roman"/>
      <family val="1"/>
      <charset val="204"/>
      <scheme val="minor"/>
    </font>
    <font>
      <sz val="14"/>
      <color rgb="FFFF0000"/>
      <name val="Times New Roman"/>
      <family val="1"/>
      <charset val="204"/>
      <scheme val="minor"/>
    </font>
    <font>
      <sz val="11"/>
      <color rgb="FFFF0000"/>
      <name val="Times New Roman"/>
      <family val="1"/>
      <charset val="204"/>
    </font>
    <font>
      <sz val="10"/>
      <name val="Times New Roman"/>
      <family val="1"/>
      <charset val="204"/>
    </font>
    <font>
      <b/>
      <sz val="14"/>
      <color rgb="FFFF0000"/>
      <name val="Times New Roman"/>
      <family val="1"/>
      <charset val="204"/>
    </font>
    <font>
      <sz val="12"/>
      <color rgb="FFFF0000"/>
      <name val="Times New Roman"/>
      <family val="1"/>
      <charset val="204"/>
    </font>
    <font>
      <sz val="12"/>
      <name val="Arial Cyr"/>
      <charset val="204"/>
    </font>
    <font>
      <sz val="10"/>
      <color theme="1"/>
      <name val="Arial Cyr"/>
      <charset val="204"/>
    </font>
    <font>
      <sz val="10"/>
      <color theme="1"/>
      <name val="Times New Roman"/>
      <family val="1"/>
      <charset val="204"/>
    </font>
    <font>
      <b/>
      <sz val="10"/>
      <color theme="1"/>
      <name val="Arial Cyr"/>
      <charset val="204"/>
    </font>
    <font>
      <vertAlign val="superscript"/>
      <sz val="14"/>
      <name val="Times New Roman"/>
      <family val="1"/>
      <charset val="204"/>
    </font>
    <font>
      <sz val="10"/>
      <color theme="1"/>
      <name val="Times New Roman"/>
      <family val="1"/>
      <charset val="204"/>
      <scheme val="minor"/>
    </font>
    <font>
      <sz val="14"/>
      <name val="Arial Cyr"/>
      <charset val="204"/>
    </font>
    <font>
      <sz val="14"/>
      <color theme="1"/>
      <name val="Times New Roman"/>
      <family val="2"/>
      <charset val="204"/>
      <scheme val="minor"/>
    </font>
    <font>
      <b/>
      <sz val="10"/>
      <color rgb="FFFF0000"/>
      <name val="Arial Cyr"/>
      <charset val="204"/>
    </font>
    <font>
      <b/>
      <sz val="12"/>
      <color rgb="FFFF0000"/>
      <name val="Times New Roman"/>
      <family val="1"/>
      <charset val="204"/>
      <scheme val="minor"/>
    </font>
    <font>
      <b/>
      <sz val="10"/>
      <name val="Arial Cyr"/>
      <charset val="204"/>
    </font>
    <font>
      <sz val="10"/>
      <name val="Times New Roman"/>
      <family val="1"/>
      <charset val="204"/>
      <scheme val="minor"/>
    </font>
    <font>
      <sz val="12"/>
      <color theme="1"/>
      <name val="Times New Roman"/>
      <family val="1"/>
      <charset val="204"/>
      <scheme val="minor"/>
    </font>
    <font>
      <sz val="11"/>
      <color theme="1"/>
      <name val="Times New Roman"/>
      <family val="1"/>
      <charset val="204"/>
      <scheme val="minor"/>
    </font>
    <font>
      <b/>
      <sz val="16"/>
      <color theme="1"/>
      <name val="Times New Roman"/>
      <family val="1"/>
      <charset val="204"/>
      <scheme val="minor"/>
    </font>
    <font>
      <vertAlign val="superscript"/>
      <sz val="12"/>
      <name val="Times New Roman"/>
      <family val="1"/>
      <charset val="204"/>
      <scheme val="minor"/>
    </font>
    <font>
      <b/>
      <sz val="12"/>
      <color theme="1"/>
      <name val="Times New Roman"/>
      <family val="1"/>
      <charset val="204"/>
      <scheme val="minor"/>
    </font>
    <font>
      <sz val="14"/>
      <color rgb="FFFF0000"/>
      <name val="Times New Roman"/>
      <family val="1"/>
      <charset val="204"/>
    </font>
    <font>
      <u/>
      <sz val="14"/>
      <name val="Times New Roman"/>
      <family val="1"/>
      <charset val="204"/>
    </font>
    <font>
      <b/>
      <u/>
      <sz val="14"/>
      <name val="Times New Roman"/>
      <family val="1"/>
      <charset val="204"/>
    </font>
    <font>
      <sz val="16"/>
      <color rgb="FFC00000"/>
      <name val="Times New Roman"/>
      <family val="1"/>
      <charset val="204"/>
      <scheme val="minor"/>
    </font>
    <font>
      <sz val="10"/>
      <color rgb="FFFF0000"/>
      <name val="Times New Roman"/>
      <family val="1"/>
      <charset val="204"/>
    </font>
    <font>
      <sz val="16"/>
      <color rgb="FFC00000"/>
      <name val="Times New Roma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13">
    <xf numFmtId="0" fontId="0" fillId="0" borderId="0"/>
    <xf numFmtId="0" fontId="6" fillId="0" borderId="0"/>
    <xf numFmtId="43" fontId="9" fillId="0" borderId="0" applyFont="0" applyFill="0" applyBorder="0" applyAlignment="0" applyProtection="0"/>
    <xf numFmtId="0" fontId="5" fillId="0" borderId="0"/>
    <xf numFmtId="0" fontId="4" fillId="0" borderId="0"/>
    <xf numFmtId="0" fontId="1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cellStyleXfs>
  <cellXfs count="752">
    <xf numFmtId="0" fontId="0" fillId="0" borderId="0" xfId="0"/>
    <xf numFmtId="4" fontId="7" fillId="2" borderId="1" xfId="0" applyNumberFormat="1" applyFont="1" applyFill="1" applyBorder="1" applyAlignment="1">
      <alignment horizontal="center" vertical="top" wrapText="1"/>
    </xf>
    <xf numFmtId="0" fontId="7" fillId="2" borderId="5"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7" fillId="2" borderId="2" xfId="0" applyNumberFormat="1" applyFont="1" applyFill="1" applyBorder="1" applyAlignment="1">
      <alignment vertical="top" wrapText="1"/>
    </xf>
    <xf numFmtId="0" fontId="7" fillId="2" borderId="4"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1" xfId="0" applyNumberFormat="1" applyFont="1" applyFill="1" applyBorder="1" applyAlignment="1">
      <alignment horizontal="center" vertical="top" wrapText="1"/>
    </xf>
    <xf numFmtId="0" fontId="13" fillId="0" borderId="0" xfId="0" applyFont="1"/>
    <xf numFmtId="0" fontId="10" fillId="2" borderId="4" xfId="0" applyNumberFormat="1" applyFont="1" applyFill="1" applyBorder="1" applyAlignment="1">
      <alignment horizontal="left" vertical="top" wrapText="1"/>
    </xf>
    <xf numFmtId="4" fontId="10" fillId="2" borderId="1" xfId="0" applyNumberFormat="1" applyFont="1" applyFill="1" applyBorder="1" applyAlignment="1">
      <alignment horizontal="center" vertical="top" wrapText="1"/>
    </xf>
    <xf numFmtId="4" fontId="10" fillId="2" borderId="8" xfId="0" applyNumberFormat="1" applyFont="1" applyFill="1" applyBorder="1" applyAlignment="1">
      <alignment horizontal="center" vertical="top" wrapText="1"/>
    </xf>
    <xf numFmtId="0" fontId="10" fillId="2" borderId="9" xfId="0" applyNumberFormat="1" applyFont="1" applyFill="1" applyBorder="1" applyAlignment="1">
      <alignment vertical="top" wrapText="1"/>
    </xf>
    <xf numFmtId="0" fontId="10" fillId="2" borderId="1" xfId="0" applyNumberFormat="1" applyFont="1" applyFill="1" applyBorder="1" applyAlignment="1">
      <alignment vertical="top" wrapText="1"/>
    </xf>
    <xf numFmtId="0" fontId="10" fillId="2" borderId="13" xfId="0" applyNumberFormat="1" applyFont="1" applyFill="1" applyBorder="1" applyAlignment="1">
      <alignment vertical="top" wrapText="1"/>
    </xf>
    <xf numFmtId="0" fontId="10" fillId="2" borderId="4" xfId="0" applyNumberFormat="1" applyFont="1" applyFill="1" applyBorder="1" applyAlignment="1">
      <alignment vertical="top" wrapText="1"/>
    </xf>
    <xf numFmtId="0" fontId="10" fillId="2" borderId="12" xfId="0" applyNumberFormat="1" applyFont="1" applyFill="1" applyBorder="1" applyAlignment="1">
      <alignment vertical="top" wrapText="1"/>
    </xf>
    <xf numFmtId="164" fontId="10" fillId="2" borderId="1" xfId="0" applyNumberFormat="1" applyFont="1" applyFill="1" applyBorder="1" applyAlignment="1">
      <alignment horizontal="left" vertical="top" wrapText="1"/>
    </xf>
    <xf numFmtId="0" fontId="10" fillId="2" borderId="5" xfId="0" applyNumberFormat="1" applyFont="1" applyFill="1" applyBorder="1" applyAlignment="1">
      <alignment vertical="top" wrapText="1"/>
    </xf>
    <xf numFmtId="4" fontId="10" fillId="2" borderId="5" xfId="0" applyNumberFormat="1" applyFont="1" applyFill="1" applyBorder="1" applyAlignment="1">
      <alignment horizontal="center" vertical="top" wrapText="1"/>
    </xf>
    <xf numFmtId="0" fontId="13" fillId="0" borderId="1" xfId="0" applyFont="1" applyBorder="1"/>
    <xf numFmtId="0" fontId="7" fillId="2" borderId="8" xfId="0" applyNumberFormat="1" applyFont="1" applyFill="1" applyBorder="1" applyAlignment="1">
      <alignment vertical="top" wrapText="1"/>
    </xf>
    <xf numFmtId="4" fontId="7" fillId="2" borderId="8" xfId="0" applyNumberFormat="1" applyFont="1" applyFill="1" applyBorder="1" applyAlignment="1">
      <alignment horizontal="center" vertical="top" wrapText="1"/>
    </xf>
    <xf numFmtId="0" fontId="7" fillId="2" borderId="1" xfId="0" applyNumberFormat="1" applyFont="1" applyFill="1" applyBorder="1" applyAlignment="1">
      <alignment vertical="center"/>
    </xf>
    <xf numFmtId="0" fontId="7" fillId="2" borderId="5" xfId="0" applyNumberFormat="1" applyFont="1" applyFill="1" applyBorder="1" applyAlignment="1">
      <alignment vertical="top"/>
    </xf>
    <xf numFmtId="4" fontId="7" fillId="2" borderId="11" xfId="0" applyNumberFormat="1" applyFont="1" applyFill="1" applyBorder="1" applyAlignment="1">
      <alignment horizontal="center" vertical="top"/>
    </xf>
    <xf numFmtId="4" fontId="7" fillId="2" borderId="10" xfId="0" applyNumberFormat="1" applyFont="1" applyFill="1" applyBorder="1" applyAlignment="1">
      <alignment horizontal="center" vertical="top" wrapText="1"/>
    </xf>
    <xf numFmtId="0" fontId="10" fillId="2" borderId="6" xfId="0" applyNumberFormat="1" applyFont="1" applyFill="1" applyBorder="1" applyAlignment="1">
      <alignment vertical="top" wrapText="1"/>
    </xf>
    <xf numFmtId="0" fontId="10" fillId="2" borderId="2" xfId="0" applyNumberFormat="1" applyFont="1" applyFill="1" applyBorder="1" applyAlignment="1">
      <alignment vertical="top" wrapText="1"/>
    </xf>
    <xf numFmtId="4" fontId="10" fillId="2" borderId="11" xfId="0" applyNumberFormat="1" applyFont="1" applyFill="1" applyBorder="1" applyAlignment="1">
      <alignment horizontal="center" vertical="top" wrapText="1"/>
    </xf>
    <xf numFmtId="4" fontId="7" fillId="2" borderId="8" xfId="0" applyNumberFormat="1" applyFont="1" applyFill="1" applyBorder="1" applyAlignment="1">
      <alignment horizontal="center" vertical="top"/>
    </xf>
    <xf numFmtId="4" fontId="7" fillId="2" borderId="1" xfId="0" applyNumberFormat="1" applyFont="1" applyFill="1" applyBorder="1" applyAlignment="1">
      <alignment horizontal="center" vertical="top"/>
    </xf>
    <xf numFmtId="0" fontId="7" fillId="2" borderId="4" xfId="0" applyNumberFormat="1" applyFont="1" applyFill="1" applyBorder="1" applyAlignment="1">
      <alignment horizontal="left" vertical="top" wrapText="1"/>
    </xf>
    <xf numFmtId="0" fontId="7" fillId="2" borderId="13"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4" fontId="10" fillId="2" borderId="12" xfId="0" applyNumberFormat="1" applyFont="1" applyFill="1" applyBorder="1" applyAlignment="1">
      <alignment horizontal="center" vertical="top" wrapText="1"/>
    </xf>
    <xf numFmtId="4" fontId="10" fillId="2" borderId="2" xfId="0" applyNumberFormat="1" applyFont="1" applyFill="1" applyBorder="1" applyAlignment="1">
      <alignment horizontal="center" vertical="top" wrapText="1"/>
    </xf>
    <xf numFmtId="4" fontId="10" fillId="2" borderId="6" xfId="0" applyNumberFormat="1" applyFont="1" applyFill="1" applyBorder="1" applyAlignment="1">
      <alignment horizontal="center" vertical="top" wrapText="1"/>
    </xf>
    <xf numFmtId="0" fontId="13" fillId="0" borderId="0" xfId="0" applyNumberFormat="1" applyFont="1" applyFill="1" applyAlignment="1">
      <alignment horizontal="center" vertical="center"/>
    </xf>
    <xf numFmtId="0" fontId="13" fillId="0" borderId="0" xfId="0" applyNumberFormat="1" applyFont="1" applyFill="1" applyAlignment="1">
      <alignment vertical="center"/>
    </xf>
    <xf numFmtId="0" fontId="13" fillId="0" borderId="0" xfId="0" applyNumberFormat="1" applyFont="1" applyFill="1" applyBorder="1" applyAlignment="1">
      <alignment vertical="center"/>
    </xf>
    <xf numFmtId="0" fontId="7" fillId="0" borderId="8"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10" fillId="2" borderId="8" xfId="0" applyNumberFormat="1" applyFont="1" applyFill="1" applyBorder="1" applyAlignment="1">
      <alignment horizontal="center" vertical="top"/>
    </xf>
    <xf numFmtId="0" fontId="10" fillId="0" borderId="0" xfId="0" applyNumberFormat="1" applyFont="1" applyFill="1" applyAlignment="1">
      <alignment vertical="center"/>
    </xf>
    <xf numFmtId="0" fontId="7" fillId="0" borderId="13" xfId="0" applyNumberFormat="1" applyFont="1" applyFill="1" applyBorder="1" applyAlignment="1">
      <alignment vertical="top"/>
    </xf>
    <xf numFmtId="0" fontId="7" fillId="2" borderId="8" xfId="0" applyNumberFormat="1" applyFont="1" applyFill="1" applyBorder="1" applyAlignment="1">
      <alignment horizontal="center" vertical="top"/>
    </xf>
    <xf numFmtId="0" fontId="7" fillId="0" borderId="8" xfId="0" applyNumberFormat="1" applyFont="1" applyFill="1" applyBorder="1" applyAlignment="1">
      <alignment horizontal="center" vertical="top"/>
    </xf>
    <xf numFmtId="0" fontId="10" fillId="4" borderId="11" xfId="0" applyNumberFormat="1" applyFont="1" applyFill="1" applyBorder="1" applyAlignment="1">
      <alignment horizontal="center" vertical="top"/>
    </xf>
    <xf numFmtId="0" fontId="10" fillId="0" borderId="11" xfId="0" applyNumberFormat="1" applyFont="1" applyFill="1" applyBorder="1" applyAlignment="1">
      <alignment horizontal="center" vertical="top"/>
    </xf>
    <xf numFmtId="0" fontId="10" fillId="3" borderId="13" xfId="0" applyNumberFormat="1" applyFont="1" applyFill="1" applyBorder="1" applyAlignment="1">
      <alignment horizontal="center" vertical="top"/>
    </xf>
    <xf numFmtId="4" fontId="7" fillId="2" borderId="6" xfId="0" applyNumberFormat="1" applyFont="1" applyFill="1" applyBorder="1" applyAlignment="1">
      <alignment horizontal="center" vertical="top" wrapText="1"/>
    </xf>
    <xf numFmtId="0" fontId="7" fillId="2" borderId="5" xfId="0" applyNumberFormat="1" applyFont="1" applyFill="1" applyBorder="1" applyAlignment="1">
      <alignment horizontal="center" vertical="top" wrapText="1"/>
    </xf>
    <xf numFmtId="0" fontId="7" fillId="2" borderId="5" xfId="0" applyNumberFormat="1" applyFont="1" applyFill="1" applyBorder="1" applyAlignment="1">
      <alignment horizontal="center" vertical="center"/>
    </xf>
    <xf numFmtId="0" fontId="7" fillId="0" borderId="12" xfId="0" applyNumberFormat="1" applyFont="1" applyFill="1" applyBorder="1" applyAlignment="1">
      <alignment horizontal="center" vertical="center"/>
    </xf>
    <xf numFmtId="0" fontId="7" fillId="0" borderId="13" xfId="0" applyNumberFormat="1" applyFont="1" applyFill="1" applyBorder="1" applyAlignment="1">
      <alignment horizontal="center" vertical="top"/>
    </xf>
    <xf numFmtId="0" fontId="7" fillId="0" borderId="11" xfId="0" applyNumberFormat="1" applyFont="1" applyFill="1" applyBorder="1" applyAlignment="1">
      <alignment horizontal="center" vertical="top"/>
    </xf>
    <xf numFmtId="0" fontId="7" fillId="2" borderId="11" xfId="0" applyNumberFormat="1" applyFont="1" applyFill="1" applyBorder="1" applyAlignment="1">
      <alignment horizontal="center" vertical="top"/>
    </xf>
    <xf numFmtId="0" fontId="10" fillId="2" borderId="11" xfId="0" applyNumberFormat="1" applyFont="1" applyFill="1" applyBorder="1" applyAlignment="1">
      <alignment horizontal="center" vertical="top"/>
    </xf>
    <xf numFmtId="4" fontId="7" fillId="2" borderId="5" xfId="0" applyNumberFormat="1" applyFont="1" applyFill="1" applyBorder="1" applyAlignment="1">
      <alignment horizontal="center" vertical="top"/>
    </xf>
    <xf numFmtId="4" fontId="7" fillId="2" borderId="6" xfId="0" applyNumberFormat="1" applyFont="1" applyFill="1" applyBorder="1" applyAlignment="1">
      <alignment horizontal="center" vertical="top"/>
    </xf>
    <xf numFmtId="4" fontId="7" fillId="2" borderId="5" xfId="0" applyNumberFormat="1" applyFont="1" applyFill="1" applyBorder="1" applyAlignment="1">
      <alignment horizontal="center" vertical="top" wrapText="1"/>
    </xf>
    <xf numFmtId="0" fontId="10" fillId="2" borderId="12" xfId="0" applyNumberFormat="1" applyFont="1" applyFill="1" applyBorder="1" applyAlignment="1">
      <alignment horizontal="left" vertical="top" wrapText="1"/>
    </xf>
    <xf numFmtId="0" fontId="7" fillId="2" borderId="1" xfId="0" applyNumberFormat="1" applyFont="1" applyFill="1" applyBorder="1" applyAlignment="1">
      <alignment horizontal="center" vertical="center" wrapText="1"/>
    </xf>
    <xf numFmtId="0" fontId="7" fillId="2" borderId="13" xfId="0" applyNumberFormat="1" applyFont="1" applyFill="1" applyBorder="1" applyAlignment="1">
      <alignment horizontal="center" vertical="top"/>
    </xf>
    <xf numFmtId="0" fontId="13" fillId="5" borderId="0" xfId="0" applyFont="1" applyFill="1"/>
    <xf numFmtId="0" fontId="10" fillId="2" borderId="0" xfId="0" applyNumberFormat="1" applyFont="1" applyFill="1" applyBorder="1" applyAlignment="1">
      <alignment horizontal="left" vertical="top" wrapText="1"/>
    </xf>
    <xf numFmtId="0" fontId="10" fillId="2" borderId="0" xfId="0" applyNumberFormat="1" applyFont="1" applyFill="1" applyBorder="1" applyAlignment="1">
      <alignment vertical="top" wrapText="1"/>
    </xf>
    <xf numFmtId="0" fontId="10" fillId="2" borderId="3" xfId="0" applyNumberFormat="1" applyFont="1" applyFill="1" applyBorder="1" applyAlignment="1">
      <alignment vertical="top" wrapText="1"/>
    </xf>
    <xf numFmtId="4" fontId="7" fillId="2" borderId="5" xfId="0" applyNumberFormat="1" applyFont="1" applyFill="1" applyBorder="1" applyAlignment="1">
      <alignment vertical="top" wrapText="1"/>
    </xf>
    <xf numFmtId="4" fontId="7" fillId="2" borderId="6" xfId="0" applyNumberFormat="1" applyFont="1" applyFill="1" applyBorder="1" applyAlignment="1">
      <alignment vertical="top" wrapText="1"/>
    </xf>
    <xf numFmtId="0" fontId="7" fillId="2" borderId="13" xfId="0" applyNumberFormat="1" applyFont="1" applyFill="1" applyBorder="1" applyAlignment="1">
      <alignment vertical="top" wrapText="1"/>
    </xf>
    <xf numFmtId="4" fontId="7" fillId="2" borderId="7" xfId="0" applyNumberFormat="1" applyFont="1" applyFill="1" applyBorder="1" applyAlignment="1">
      <alignment horizontal="center" vertical="top" wrapText="1"/>
    </xf>
    <xf numFmtId="4" fontId="7" fillId="2" borderId="11" xfId="0" applyNumberFormat="1" applyFont="1" applyFill="1" applyBorder="1" applyAlignment="1">
      <alignment horizontal="center" vertical="top" wrapText="1"/>
    </xf>
    <xf numFmtId="4" fontId="7" fillId="2" borderId="13" xfId="0" applyNumberFormat="1" applyFont="1" applyFill="1" applyBorder="1" applyAlignment="1">
      <alignment horizontal="center" vertical="top"/>
    </xf>
    <xf numFmtId="4" fontId="7" fillId="2" borderId="15" xfId="0" applyNumberFormat="1" applyFont="1" applyFill="1" applyBorder="1" applyAlignment="1">
      <alignment horizontal="center" vertical="top" wrapText="1"/>
    </xf>
    <xf numFmtId="0" fontId="7" fillId="2" borderId="13" xfId="0" applyNumberFormat="1" applyFont="1" applyFill="1" applyBorder="1" applyAlignment="1">
      <alignment horizontal="center" vertical="top"/>
    </xf>
    <xf numFmtId="0" fontId="7" fillId="0" borderId="13" xfId="0" applyNumberFormat="1" applyFont="1" applyFill="1" applyBorder="1" applyAlignment="1">
      <alignment horizontal="center" vertical="top"/>
    </xf>
    <xf numFmtId="0" fontId="7" fillId="2" borderId="14" xfId="0" applyNumberFormat="1" applyFont="1" applyFill="1" applyBorder="1" applyAlignment="1">
      <alignment horizontal="left" vertical="top" wrapText="1"/>
    </xf>
    <xf numFmtId="0" fontId="10" fillId="2" borderId="2" xfId="0" applyFont="1" applyFill="1" applyBorder="1" applyAlignment="1">
      <alignment horizontal="left" vertical="top" wrapText="1"/>
    </xf>
    <xf numFmtId="0" fontId="7" fillId="2" borderId="13" xfId="0" applyFont="1" applyFill="1" applyBorder="1"/>
    <xf numFmtId="0" fontId="7" fillId="2" borderId="13" xfId="0" applyNumberFormat="1" applyFont="1" applyFill="1" applyBorder="1" applyAlignment="1">
      <alignment vertical="top"/>
    </xf>
    <xf numFmtId="0" fontId="13" fillId="2" borderId="0" xfId="0" applyNumberFormat="1" applyFont="1" applyFill="1" applyAlignment="1">
      <alignment vertical="center"/>
    </xf>
    <xf numFmtId="0" fontId="7" fillId="2" borderId="12" xfId="0" applyNumberFormat="1" applyFont="1" applyFill="1" applyBorder="1" applyAlignment="1">
      <alignment vertical="top"/>
    </xf>
    <xf numFmtId="0" fontId="10" fillId="2" borderId="1" xfId="0" applyNumberFormat="1" applyFont="1" applyFill="1" applyBorder="1" applyAlignment="1">
      <alignment horizontal="center" vertical="top" wrapText="1"/>
    </xf>
    <xf numFmtId="4" fontId="7" fillId="2" borderId="13" xfId="0" applyNumberFormat="1" applyFont="1" applyFill="1" applyBorder="1" applyAlignment="1">
      <alignment horizontal="center" vertical="top" wrapText="1"/>
    </xf>
    <xf numFmtId="0" fontId="7" fillId="2" borderId="1" xfId="0" applyNumberFormat="1" applyFont="1" applyFill="1" applyBorder="1" applyAlignment="1">
      <alignment horizontal="center" vertical="top"/>
    </xf>
    <xf numFmtId="0" fontId="10" fillId="2" borderId="15" xfId="0" applyNumberFormat="1" applyFont="1" applyFill="1" applyBorder="1" applyAlignment="1">
      <alignment vertical="top" wrapText="1"/>
    </xf>
    <xf numFmtId="0" fontId="15" fillId="0" borderId="0" xfId="0" applyFont="1" applyAlignment="1">
      <alignment vertical="top" wrapText="1"/>
    </xf>
    <xf numFmtId="4" fontId="7" fillId="2" borderId="1" xfId="0" applyNumberFormat="1" applyFont="1" applyFill="1" applyBorder="1" applyAlignment="1">
      <alignment vertical="top"/>
    </xf>
    <xf numFmtId="0" fontId="7" fillId="2" borderId="2" xfId="0" applyNumberFormat="1" applyFont="1" applyFill="1" applyBorder="1" applyAlignment="1">
      <alignment horizontal="center" vertical="top" wrapText="1"/>
    </xf>
    <xf numFmtId="0" fontId="7" fillId="2" borderId="11" xfId="0" applyNumberFormat="1" applyFont="1" applyFill="1" applyBorder="1" applyAlignment="1">
      <alignment horizontal="left" vertical="top" wrapText="1"/>
    </xf>
    <xf numFmtId="0" fontId="7" fillId="2" borderId="13"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6"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0" fontId="10" fillId="2" borderId="14" xfId="0" applyNumberFormat="1" applyFont="1" applyFill="1" applyBorder="1" applyAlignment="1">
      <alignment horizontal="left" vertical="top" wrapText="1"/>
    </xf>
    <xf numFmtId="0" fontId="7" fillId="2" borderId="7" xfId="0" applyNumberFormat="1" applyFont="1" applyFill="1" applyBorder="1" applyAlignment="1">
      <alignment horizontal="left" vertical="top" wrapText="1"/>
    </xf>
    <xf numFmtId="0" fontId="7" fillId="2" borderId="15"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8" fillId="2" borderId="0" xfId="0" applyNumberFormat="1" applyFont="1" applyFill="1" applyAlignment="1">
      <alignment vertical="center"/>
    </xf>
    <xf numFmtId="4" fontId="8" fillId="2" borderId="0" xfId="0" applyNumberFormat="1" applyFont="1" applyFill="1" applyAlignment="1">
      <alignment vertical="center"/>
    </xf>
    <xf numFmtId="2" fontId="7" fillId="2" borderId="1" xfId="0" applyNumberFormat="1" applyFont="1" applyFill="1" applyBorder="1" applyAlignment="1">
      <alignment horizontal="center" vertical="top"/>
    </xf>
    <xf numFmtId="0" fontId="7" fillId="2" borderId="1" xfId="0" applyNumberFormat="1" applyFont="1" applyFill="1" applyBorder="1" applyAlignment="1">
      <alignment vertical="top"/>
    </xf>
    <xf numFmtId="0" fontId="7" fillId="2" borderId="11" xfId="0" applyNumberFormat="1" applyFont="1" applyFill="1" applyBorder="1" applyAlignment="1">
      <alignment vertical="top" wrapText="1"/>
    </xf>
    <xf numFmtId="2" fontId="7" fillId="2" borderId="8" xfId="0" applyNumberFormat="1" applyFont="1" applyFill="1" applyBorder="1" applyAlignment="1">
      <alignment horizontal="center" vertical="top"/>
    </xf>
    <xf numFmtId="3" fontId="10" fillId="2" borderId="1" xfId="0" applyNumberFormat="1" applyFont="1" applyFill="1" applyBorder="1" applyAlignment="1">
      <alignment horizontal="left" vertical="top" wrapText="1"/>
    </xf>
    <xf numFmtId="0" fontId="7" fillId="2" borderId="5" xfId="0" applyNumberFormat="1" applyFont="1" applyFill="1" applyBorder="1" applyAlignment="1">
      <alignment vertical="center"/>
    </xf>
    <xf numFmtId="3" fontId="7" fillId="2" borderId="5" xfId="0" applyNumberFormat="1" applyFont="1" applyFill="1" applyBorder="1" applyAlignment="1">
      <alignment horizontal="left" vertical="top" wrapText="1"/>
    </xf>
    <xf numFmtId="3" fontId="10" fillId="2" borderId="5" xfId="0" applyNumberFormat="1" applyFont="1" applyFill="1" applyBorder="1" applyAlignment="1">
      <alignment horizontal="center" vertical="top" wrapText="1"/>
    </xf>
    <xf numFmtId="4" fontId="7" fillId="2" borderId="1" xfId="0" applyNumberFormat="1" applyFont="1" applyFill="1" applyBorder="1" applyAlignment="1">
      <alignment vertical="top" wrapText="1"/>
    </xf>
    <xf numFmtId="4" fontId="7" fillId="2" borderId="15" xfId="0" applyNumberFormat="1" applyFont="1" applyFill="1" applyBorder="1" applyAlignment="1">
      <alignment vertical="top" wrapText="1"/>
    </xf>
    <xf numFmtId="4" fontId="7" fillId="2" borderId="4" xfId="0" applyNumberFormat="1" applyFont="1" applyFill="1" applyBorder="1" applyAlignment="1">
      <alignment vertical="top" wrapText="1"/>
    </xf>
    <xf numFmtId="0" fontId="7" fillId="2" borderId="0" xfId="0" applyNumberFormat="1" applyFont="1" applyFill="1" applyBorder="1" applyAlignment="1">
      <alignment horizontal="left" vertical="top" wrapText="1"/>
    </xf>
    <xf numFmtId="4" fontId="7" fillId="2" borderId="2" xfId="0" applyNumberFormat="1" applyFont="1" applyFill="1" applyBorder="1" applyAlignment="1">
      <alignment vertical="top" wrapText="1"/>
    </xf>
    <xf numFmtId="0" fontId="7" fillId="2" borderId="2" xfId="0" applyNumberFormat="1" applyFont="1" applyFill="1" applyBorder="1" applyAlignment="1">
      <alignment vertical="center"/>
    </xf>
    <xf numFmtId="4" fontId="7" fillId="2" borderId="2" xfId="0" applyNumberFormat="1" applyFont="1" applyFill="1" applyBorder="1" applyAlignment="1">
      <alignment horizontal="left" vertical="top" wrapText="1"/>
    </xf>
    <xf numFmtId="4" fontId="7" fillId="2" borderId="1" xfId="0" applyNumberFormat="1" applyFont="1" applyFill="1" applyBorder="1" applyAlignment="1">
      <alignment horizontal="left" vertical="top" wrapText="1"/>
    </xf>
    <xf numFmtId="4" fontId="7" fillId="2" borderId="10" xfId="0" applyNumberFormat="1" applyFont="1" applyFill="1" applyBorder="1" applyAlignment="1">
      <alignment horizontal="left" vertical="top" wrapText="1"/>
    </xf>
    <xf numFmtId="4" fontId="10" fillId="2" borderId="1" xfId="0" applyNumberFormat="1" applyFont="1" applyFill="1" applyBorder="1" applyAlignment="1">
      <alignment horizontal="center" vertical="top"/>
    </xf>
    <xf numFmtId="0" fontId="7" fillId="2" borderId="8" xfId="0" applyNumberFormat="1" applyFont="1" applyFill="1" applyBorder="1" applyAlignment="1">
      <alignment horizontal="left" vertical="top" wrapText="1"/>
    </xf>
    <xf numFmtId="4" fontId="10" fillId="2" borderId="11" xfId="0" applyNumberFormat="1" applyFont="1" applyFill="1" applyBorder="1" applyAlignment="1">
      <alignment horizontal="center" vertical="top"/>
    </xf>
    <xf numFmtId="0" fontId="7" fillId="2" borderId="0" xfId="0" applyFont="1" applyFill="1"/>
    <xf numFmtId="0" fontId="8" fillId="2" borderId="0" xfId="0" applyFont="1" applyFill="1" applyAlignment="1">
      <alignment wrapText="1"/>
    </xf>
    <xf numFmtId="0" fontId="17" fillId="2" borderId="0" xfId="0" applyFont="1" applyFill="1" applyAlignment="1"/>
    <xf numFmtId="0" fontId="7" fillId="2" borderId="0" xfId="0" applyFont="1" applyFill="1" applyBorder="1" applyAlignment="1">
      <alignment horizontal="center" vertical="top"/>
    </xf>
    <xf numFmtId="0" fontId="7" fillId="2" borderId="1" xfId="0" applyFont="1" applyFill="1" applyBorder="1"/>
    <xf numFmtId="165" fontId="10" fillId="2" borderId="1" xfId="0" applyNumberFormat="1" applyFont="1" applyFill="1" applyBorder="1" applyAlignment="1">
      <alignment horizontal="center" vertical="top" wrapText="1"/>
    </xf>
    <xf numFmtId="0" fontId="10" fillId="2" borderId="4" xfId="0" applyNumberFormat="1" applyFont="1" applyFill="1" applyBorder="1" applyAlignment="1">
      <alignment horizontal="center" vertical="top" wrapText="1"/>
    </xf>
    <xf numFmtId="0" fontId="8" fillId="2" borderId="0" xfId="0" applyNumberFormat="1" applyFont="1" applyFill="1" applyAlignment="1">
      <alignment vertical="center" wrapText="1"/>
    </xf>
    <xf numFmtId="4" fontId="8" fillId="2" borderId="0" xfId="0" applyNumberFormat="1" applyFont="1" applyFill="1" applyAlignment="1">
      <alignment horizontal="center" vertical="center"/>
    </xf>
    <xf numFmtId="4" fontId="8" fillId="2" borderId="0" xfId="0" applyNumberFormat="1" applyFont="1" applyFill="1" applyBorder="1" applyAlignment="1">
      <alignment horizontal="center" vertical="center"/>
    </xf>
    <xf numFmtId="4" fontId="8" fillId="2" borderId="0" xfId="0" applyNumberFormat="1" applyFont="1" applyFill="1" applyBorder="1" applyAlignment="1">
      <alignment vertical="center"/>
    </xf>
    <xf numFmtId="0" fontId="16" fillId="2" borderId="0" xfId="0" applyNumberFormat="1" applyFont="1" applyFill="1" applyAlignment="1">
      <alignment horizontal="left" vertical="center"/>
    </xf>
    <xf numFmtId="0" fontId="8" fillId="2" borderId="0" xfId="0" applyNumberFormat="1" applyFont="1" applyFill="1" applyBorder="1" applyAlignment="1">
      <alignment vertical="center"/>
    </xf>
    <xf numFmtId="0" fontId="8" fillId="2" borderId="0" xfId="0" applyNumberFormat="1" applyFont="1" applyFill="1" applyAlignment="1">
      <alignment horizontal="left" vertical="center"/>
    </xf>
    <xf numFmtId="4" fontId="7" fillId="2" borderId="1" xfId="0" applyNumberFormat="1" applyFont="1" applyFill="1" applyBorder="1" applyAlignment="1">
      <alignment horizontal="center" vertical="top" wrapText="1"/>
    </xf>
    <xf numFmtId="0" fontId="10" fillId="2" borderId="11"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0" borderId="13" xfId="0" applyNumberFormat="1" applyFont="1" applyFill="1" applyBorder="1" applyAlignment="1">
      <alignment horizontal="center" vertical="top"/>
    </xf>
    <xf numFmtId="4" fontId="7" fillId="2" borderId="6" xfId="0" applyNumberFormat="1" applyFont="1" applyFill="1" applyBorder="1" applyAlignment="1">
      <alignment horizontal="center" vertical="top" wrapText="1"/>
    </xf>
    <xf numFmtId="0" fontId="7" fillId="2" borderId="1" xfId="0" applyFont="1" applyFill="1" applyBorder="1" applyAlignment="1">
      <alignment horizontal="left" vertical="center" wrapText="1"/>
    </xf>
    <xf numFmtId="0" fontId="7" fillId="2" borderId="6" xfId="0" applyNumberFormat="1" applyFont="1" applyFill="1" applyBorder="1" applyAlignment="1">
      <alignment vertical="center"/>
    </xf>
    <xf numFmtId="0" fontId="7" fillId="2" borderId="15" xfId="0" applyNumberFormat="1" applyFont="1" applyFill="1" applyBorder="1" applyAlignment="1">
      <alignment vertical="top" wrapText="1"/>
    </xf>
    <xf numFmtId="0" fontId="7" fillId="2" borderId="13" xfId="0" applyNumberFormat="1" applyFont="1" applyFill="1" applyBorder="1" applyAlignment="1">
      <alignment vertical="center"/>
    </xf>
    <xf numFmtId="0" fontId="7" fillId="2" borderId="14" xfId="0" applyNumberFormat="1" applyFont="1" applyFill="1" applyBorder="1" applyAlignment="1">
      <alignment vertical="top" wrapText="1"/>
    </xf>
    <xf numFmtId="0" fontId="7" fillId="2" borderId="4" xfId="0" applyFont="1" applyFill="1" applyBorder="1" applyAlignment="1">
      <alignment horizontal="left" vertical="center" wrapText="1"/>
    </xf>
    <xf numFmtId="0" fontId="7" fillId="2" borderId="4" xfId="0" applyFont="1" applyFill="1" applyBorder="1" applyAlignment="1">
      <alignment horizontal="left" vertical="top" wrapText="1"/>
    </xf>
    <xf numFmtId="0" fontId="7" fillId="2" borderId="6" xfId="0" applyFont="1" applyFill="1" applyBorder="1" applyAlignment="1">
      <alignment horizontal="left" vertical="center" wrapText="1"/>
    </xf>
    <xf numFmtId="0" fontId="19" fillId="2" borderId="6" xfId="0" applyFont="1" applyFill="1" applyBorder="1" applyAlignment="1">
      <alignment horizontal="left" vertical="center" wrapText="1" indent="2"/>
    </xf>
    <xf numFmtId="0" fontId="19" fillId="2" borderId="2" xfId="0" applyFont="1" applyFill="1" applyBorder="1" applyAlignment="1">
      <alignment horizontal="left" vertical="center" wrapText="1" indent="2"/>
    </xf>
    <xf numFmtId="0" fontId="7" fillId="2" borderId="2" xfId="0" applyNumberFormat="1" applyFont="1" applyFill="1" applyBorder="1" applyAlignment="1">
      <alignment vertical="top"/>
    </xf>
    <xf numFmtId="0" fontId="10" fillId="2" borderId="10" xfId="0" applyNumberFormat="1" applyFont="1" applyFill="1" applyBorder="1" applyAlignment="1">
      <alignment vertical="top"/>
    </xf>
    <xf numFmtId="0" fontId="7" fillId="2" borderId="6" xfId="0" applyNumberFormat="1" applyFont="1" applyFill="1" applyBorder="1" applyAlignment="1">
      <alignment vertical="top"/>
    </xf>
    <xf numFmtId="4" fontId="20" fillId="2" borderId="1" xfId="0" applyNumberFormat="1" applyFont="1" applyFill="1" applyBorder="1" applyAlignment="1">
      <alignment horizontal="center" vertical="top" wrapText="1"/>
    </xf>
    <xf numFmtId="4" fontId="21" fillId="2" borderId="1" xfId="0" applyNumberFormat="1" applyFont="1" applyFill="1" applyBorder="1" applyAlignment="1">
      <alignment horizontal="center" vertical="top" wrapText="1"/>
    </xf>
    <xf numFmtId="4" fontId="21" fillId="2" borderId="8" xfId="0" applyNumberFormat="1" applyFont="1" applyFill="1" applyBorder="1" applyAlignment="1">
      <alignment horizontal="center" vertical="top" wrapText="1"/>
    </xf>
    <xf numFmtId="0" fontId="21" fillId="2" borderId="1" xfId="0" applyNumberFormat="1" applyFont="1" applyFill="1" applyBorder="1" applyAlignment="1">
      <alignment vertical="center"/>
    </xf>
    <xf numFmtId="2" fontId="21" fillId="2" borderId="1" xfId="0" applyNumberFormat="1" applyFont="1" applyFill="1" applyBorder="1" applyAlignment="1">
      <alignment horizontal="center" vertical="top"/>
    </xf>
    <xf numFmtId="0" fontId="21" fillId="2" borderId="1" xfId="0" applyNumberFormat="1" applyFont="1" applyFill="1" applyBorder="1" applyAlignment="1">
      <alignment vertical="top"/>
    </xf>
    <xf numFmtId="4" fontId="21" fillId="2" borderId="5" xfId="0" applyNumberFormat="1" applyFont="1" applyFill="1" applyBorder="1" applyAlignment="1">
      <alignment horizontal="center" vertical="top" wrapText="1"/>
    </xf>
    <xf numFmtId="4" fontId="21" fillId="2" borderId="5" xfId="0" applyNumberFormat="1" applyFont="1" applyFill="1" applyBorder="1" applyAlignment="1">
      <alignment horizontal="center" vertical="top"/>
    </xf>
    <xf numFmtId="4" fontId="20" fillId="2" borderId="5" xfId="0" applyNumberFormat="1" applyFont="1" applyFill="1" applyBorder="1" applyAlignment="1">
      <alignment horizontal="center" vertical="top" wrapText="1"/>
    </xf>
    <xf numFmtId="4" fontId="21" fillId="2" borderId="1" xfId="0" applyNumberFormat="1" applyFont="1" applyFill="1" applyBorder="1" applyAlignment="1">
      <alignment horizontal="center" vertical="top"/>
    </xf>
    <xf numFmtId="2" fontId="21" fillId="2" borderId="8" xfId="0" applyNumberFormat="1" applyFont="1" applyFill="1" applyBorder="1" applyAlignment="1">
      <alignment horizontal="center" vertical="top"/>
    </xf>
    <xf numFmtId="4" fontId="20" fillId="2" borderId="8" xfId="0" applyNumberFormat="1" applyFont="1" applyFill="1" applyBorder="1" applyAlignment="1">
      <alignment horizontal="center" vertical="top" wrapText="1"/>
    </xf>
    <xf numFmtId="4" fontId="21" fillId="2" borderId="11" xfId="0" applyNumberFormat="1" applyFont="1" applyFill="1" applyBorder="1" applyAlignment="1">
      <alignment horizontal="center" vertical="top"/>
    </xf>
    <xf numFmtId="0" fontId="21" fillId="2" borderId="5" xfId="0" applyNumberFormat="1" applyFont="1" applyFill="1" applyBorder="1" applyAlignment="1">
      <alignment vertical="center"/>
    </xf>
    <xf numFmtId="0" fontId="21" fillId="2" borderId="5" xfId="0" applyNumberFormat="1" applyFont="1" applyFill="1" applyBorder="1" applyAlignment="1">
      <alignment horizontal="center" vertical="center"/>
    </xf>
    <xf numFmtId="4" fontId="21" fillId="2" borderId="11" xfId="0" applyNumberFormat="1" applyFont="1" applyFill="1" applyBorder="1" applyAlignment="1">
      <alignment horizontal="center" vertical="top" wrapText="1"/>
    </xf>
    <xf numFmtId="0" fontId="20" fillId="2" borderId="5" xfId="0" applyNumberFormat="1" applyFont="1" applyFill="1" applyBorder="1" applyAlignment="1">
      <alignment horizontal="center" vertical="center"/>
    </xf>
    <xf numFmtId="4" fontId="20" fillId="2" borderId="8" xfId="0" applyNumberFormat="1" applyFont="1" applyFill="1" applyBorder="1" applyAlignment="1">
      <alignment horizontal="center" vertical="top"/>
    </xf>
    <xf numFmtId="4" fontId="20" fillId="2" borderId="1" xfId="0" applyNumberFormat="1" applyFont="1" applyFill="1" applyBorder="1" applyAlignment="1">
      <alignment horizontal="center" vertical="top"/>
    </xf>
    <xf numFmtId="4" fontId="20" fillId="2" borderId="11" xfId="0" applyNumberFormat="1" applyFont="1" applyFill="1" applyBorder="1" applyAlignment="1">
      <alignment horizontal="center" vertical="top" wrapText="1"/>
    </xf>
    <xf numFmtId="4" fontId="21" fillId="2" borderId="8" xfId="0" applyNumberFormat="1" applyFont="1" applyFill="1" applyBorder="1" applyAlignment="1">
      <alignment horizontal="center" vertical="top"/>
    </xf>
    <xf numFmtId="4" fontId="21" fillId="2" borderId="5" xfId="0" applyNumberFormat="1" applyFont="1" applyFill="1" applyBorder="1" applyAlignment="1">
      <alignment horizontal="center" vertical="top" wrapText="1"/>
    </xf>
    <xf numFmtId="0" fontId="21" fillId="2" borderId="5" xfId="0" applyNumberFormat="1" applyFont="1" applyFill="1" applyBorder="1" applyAlignment="1">
      <alignment horizontal="center" vertical="center"/>
    </xf>
    <xf numFmtId="4" fontId="7" fillId="2" borderId="8"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center" vertical="top" wrapText="1"/>
    </xf>
    <xf numFmtId="0" fontId="7" fillId="2" borderId="8" xfId="0" applyNumberFormat="1" applyFont="1" applyFill="1" applyBorder="1" applyAlignment="1">
      <alignment horizontal="center" vertical="center" wrapText="1"/>
    </xf>
    <xf numFmtId="165" fontId="22" fillId="0" borderId="1" xfId="0" applyNumberFormat="1" applyFont="1" applyBorder="1" applyAlignment="1">
      <alignment horizontal="center" vertical="top"/>
    </xf>
    <xf numFmtId="165" fontId="13" fillId="0" borderId="1" xfId="0" applyNumberFormat="1" applyFont="1" applyBorder="1" applyAlignment="1">
      <alignment horizontal="center" vertical="top"/>
    </xf>
    <xf numFmtId="0" fontId="8" fillId="2" borderId="1"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wrapText="1"/>
    </xf>
    <xf numFmtId="0" fontId="15" fillId="2" borderId="0" xfId="0" applyNumberFormat="1" applyFont="1" applyFill="1" applyAlignment="1">
      <alignment vertical="center"/>
    </xf>
    <xf numFmtId="4" fontId="7" fillId="2" borderId="5" xfId="0" applyNumberFormat="1" applyFont="1" applyFill="1" applyBorder="1" applyAlignment="1">
      <alignment horizontal="center" vertical="top" wrapText="1"/>
    </xf>
    <xf numFmtId="4" fontId="24" fillId="2" borderId="1" xfId="0" applyNumberFormat="1" applyFont="1" applyFill="1" applyBorder="1" applyAlignment="1">
      <alignment horizontal="center" vertical="top" wrapText="1"/>
    </xf>
    <xf numFmtId="0" fontId="7" fillId="2" borderId="6"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0" fillId="0" borderId="0" xfId="0"/>
    <xf numFmtId="0" fontId="0" fillId="0" borderId="0" xfId="0"/>
    <xf numFmtId="0" fontId="26" fillId="0" borderId="0" xfId="0" applyFont="1" applyAlignment="1">
      <alignment horizontal="left" vertical="center"/>
    </xf>
    <xf numFmtId="0" fontId="7" fillId="0" borderId="0" xfId="0" applyFont="1" applyFill="1" applyBorder="1"/>
    <xf numFmtId="0" fontId="26" fillId="0" borderId="0" xfId="0" applyFont="1" applyBorder="1" applyAlignment="1">
      <alignment horizontal="left" vertical="center"/>
    </xf>
    <xf numFmtId="0" fontId="0" fillId="0" borderId="0" xfId="0" applyBorder="1"/>
    <xf numFmtId="0" fontId="0" fillId="0" borderId="0" xfId="0" applyFont="1"/>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0" fillId="0" borderId="0" xfId="0" applyFont="1" applyBorder="1"/>
    <xf numFmtId="0" fontId="26" fillId="6" borderId="0" xfId="0" applyFont="1" applyFill="1" applyBorder="1" applyAlignment="1">
      <alignment horizontal="left" vertical="center" wrapText="1"/>
    </xf>
    <xf numFmtId="0" fontId="7" fillId="6" borderId="0" xfId="0" applyFont="1" applyFill="1" applyBorder="1" applyAlignment="1">
      <alignment vertical="center" wrapText="1"/>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49" fontId="10" fillId="0" borderId="5" xfId="0" applyNumberFormat="1" applyFont="1" applyFill="1" applyBorder="1" applyAlignment="1">
      <alignment vertical="top" wrapText="1"/>
    </xf>
    <xf numFmtId="0" fontId="10" fillId="0" borderId="1" xfId="0" applyFont="1" applyFill="1" applyBorder="1" applyAlignment="1">
      <alignment horizontal="left" vertical="center" wrapText="1"/>
    </xf>
    <xf numFmtId="49" fontId="10" fillId="0" borderId="6" xfId="0" applyNumberFormat="1" applyFont="1" applyFill="1" applyBorder="1" applyAlignment="1">
      <alignment vertical="top" wrapText="1"/>
    </xf>
    <xf numFmtId="49" fontId="10" fillId="0" borderId="2" xfId="0" applyNumberFormat="1" applyFont="1" applyFill="1" applyBorder="1" applyAlignment="1">
      <alignment vertical="top" wrapText="1"/>
    </xf>
    <xf numFmtId="0" fontId="10"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27" fillId="6" borderId="0" xfId="0" applyFont="1" applyFill="1" applyBorder="1" applyAlignment="1">
      <alignment horizontal="left" vertical="center" wrapText="1"/>
    </xf>
    <xf numFmtId="0" fontId="28" fillId="6" borderId="0" xfId="0" applyFont="1" applyFill="1" applyBorder="1" applyAlignment="1">
      <alignment vertical="center" wrapText="1"/>
    </xf>
    <xf numFmtId="0" fontId="7" fillId="0" borderId="1" xfId="0" applyNumberFormat="1" applyFont="1" applyFill="1" applyBorder="1" applyAlignment="1">
      <alignment vertical="top" wrapText="1"/>
    </xf>
    <xf numFmtId="0" fontId="7" fillId="0" borderId="5" xfId="0" applyNumberFormat="1" applyFont="1" applyFill="1" applyBorder="1" applyAlignment="1">
      <alignment vertical="top" wrapText="1"/>
    </xf>
    <xf numFmtId="0" fontId="7" fillId="0" borderId="2" xfId="0" applyNumberFormat="1" applyFont="1" applyFill="1" applyBorder="1" applyAlignment="1">
      <alignment vertical="top" wrapText="1"/>
    </xf>
    <xf numFmtId="0" fontId="10" fillId="0" borderId="1" xfId="0" applyNumberFormat="1" applyFont="1" applyFill="1" applyBorder="1" applyAlignment="1">
      <alignment vertical="top" wrapText="1"/>
    </xf>
    <xf numFmtId="0" fontId="12"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vertical="top" wrapText="1"/>
    </xf>
    <xf numFmtId="0" fontId="27" fillId="0" borderId="0" xfId="0" applyFont="1" applyAlignment="1">
      <alignment horizontal="left" vertical="center"/>
    </xf>
    <xf numFmtId="0" fontId="27" fillId="2" borderId="0" xfId="0" applyFont="1" applyFill="1" applyAlignment="1">
      <alignment horizontal="left" vertical="center"/>
    </xf>
    <xf numFmtId="0" fontId="0" fillId="2" borderId="0" xfId="0" applyFill="1"/>
    <xf numFmtId="0" fontId="26" fillId="2" borderId="0" xfId="0" applyFont="1" applyFill="1" applyAlignment="1">
      <alignment horizontal="left" vertical="center"/>
    </xf>
    <xf numFmtId="0" fontId="7" fillId="0" borderId="1" xfId="0" applyFont="1" applyFill="1" applyBorder="1" applyAlignment="1">
      <alignment vertical="top" wrapText="1"/>
    </xf>
    <xf numFmtId="0" fontId="11" fillId="0" borderId="1" xfId="0" applyFont="1" applyFill="1" applyBorder="1" applyAlignment="1">
      <alignment horizontal="left" vertical="top"/>
    </xf>
    <xf numFmtId="0" fontId="25" fillId="0" borderId="0" xfId="0" applyFont="1" applyFill="1" applyBorder="1"/>
    <xf numFmtId="0" fontId="16" fillId="0" borderId="0" xfId="0" applyFont="1" applyFill="1" applyBorder="1" applyAlignment="1">
      <alignment horizontal="right" wrapText="1"/>
    </xf>
    <xf numFmtId="0" fontId="25" fillId="2" borderId="0" xfId="0" applyFont="1" applyFill="1"/>
    <xf numFmtId="0" fontId="8" fillId="0" borderId="0" xfId="0" applyFont="1"/>
    <xf numFmtId="0" fontId="8" fillId="0" borderId="0" xfId="0" applyFont="1" applyAlignment="1">
      <alignment horizontal="center"/>
    </xf>
    <xf numFmtId="0" fontId="8" fillId="0" borderId="0" xfId="0" applyFont="1" applyFill="1" applyAlignment="1">
      <alignment horizontal="centerContinuous" vertical="center" wrapText="1"/>
    </xf>
    <xf numFmtId="0" fontId="7" fillId="6" borderId="0"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3" xfId="0" applyFont="1" applyFill="1" applyBorder="1" applyAlignment="1">
      <alignment horizontal="center" vertical="center" wrapText="1"/>
    </xf>
    <xf numFmtId="49" fontId="7" fillId="2" borderId="1" xfId="0" applyNumberFormat="1" applyFont="1" applyFill="1" applyBorder="1" applyAlignment="1">
      <alignment horizontal="center" vertical="top" wrapText="1"/>
    </xf>
    <xf numFmtId="0" fontId="7" fillId="2" borderId="1" xfId="0" applyFont="1" applyFill="1" applyBorder="1" applyAlignment="1">
      <alignment horizontal="center" vertical="top"/>
    </xf>
    <xf numFmtId="0" fontId="13" fillId="0" borderId="1" xfId="0" applyNumberFormat="1" applyFont="1" applyFill="1" applyBorder="1" applyAlignment="1">
      <alignment horizontal="center" vertical="top" wrapText="1"/>
    </xf>
    <xf numFmtId="4" fontId="13" fillId="2" borderId="1" xfId="0" applyNumberFormat="1" applyFont="1" applyFill="1" applyBorder="1" applyAlignment="1">
      <alignment horizontal="center" vertical="top" wrapText="1"/>
    </xf>
    <xf numFmtId="49" fontId="31" fillId="2" borderId="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top" wrapText="1"/>
    </xf>
    <xf numFmtId="49" fontId="7" fillId="2" borderId="1" xfId="0" applyNumberFormat="1" applyFont="1" applyFill="1" applyBorder="1" applyAlignment="1">
      <alignment horizontal="left" vertical="top" wrapText="1"/>
    </xf>
    <xf numFmtId="49" fontId="31" fillId="2" borderId="1" xfId="0" applyNumberFormat="1" applyFont="1" applyFill="1" applyBorder="1" applyAlignment="1">
      <alignment horizontal="center" vertical="top" wrapText="1"/>
    </xf>
    <xf numFmtId="49" fontId="13" fillId="0" borderId="1" xfId="0" applyNumberFormat="1" applyFont="1" applyFill="1" applyBorder="1" applyAlignment="1">
      <alignment horizontal="center" vertical="top" wrapText="1"/>
    </xf>
    <xf numFmtId="165" fontId="7" fillId="2" borderId="1" xfId="0" applyNumberFormat="1" applyFont="1" applyFill="1" applyBorder="1" applyAlignment="1">
      <alignment horizontal="center" vertical="top" wrapText="1"/>
    </xf>
    <xf numFmtId="165" fontId="13" fillId="2" borderId="1" xfId="0" applyNumberFormat="1" applyFont="1" applyFill="1" applyBorder="1" applyAlignment="1">
      <alignment horizontal="center" vertical="top" wrapText="1"/>
    </xf>
    <xf numFmtId="0" fontId="11" fillId="2" borderId="1" xfId="0" applyNumberFormat="1" applyFont="1" applyFill="1" applyBorder="1" applyAlignment="1">
      <alignment horizontal="left" vertical="top" wrapText="1"/>
    </xf>
    <xf numFmtId="0" fontId="31" fillId="2" borderId="1" xfId="0" applyNumberFormat="1" applyFont="1" applyFill="1" applyBorder="1" applyAlignment="1">
      <alignment horizontal="left" vertical="top" wrapText="1"/>
    </xf>
    <xf numFmtId="166" fontId="13" fillId="2" borderId="1" xfId="0" applyNumberFormat="1" applyFont="1" applyFill="1" applyBorder="1" applyAlignment="1">
      <alignment horizontal="center" vertical="top" wrapText="1"/>
    </xf>
    <xf numFmtId="164" fontId="13" fillId="2" borderId="1" xfId="0" applyNumberFormat="1" applyFont="1" applyFill="1" applyBorder="1" applyAlignment="1">
      <alignment horizontal="center" vertical="top" wrapText="1"/>
    </xf>
    <xf numFmtId="49" fontId="10" fillId="2" borderId="1" xfId="0" applyNumberFormat="1" applyFont="1" applyFill="1" applyBorder="1" applyAlignment="1">
      <alignment horizontal="left" vertical="top" wrapText="1"/>
    </xf>
    <xf numFmtId="2" fontId="7" fillId="2" borderId="1" xfId="0" applyNumberFormat="1" applyFont="1" applyFill="1" applyBorder="1" applyAlignment="1">
      <alignment horizontal="center" vertical="top" wrapText="1"/>
    </xf>
    <xf numFmtId="1" fontId="7" fillId="2" borderId="1" xfId="0" applyNumberFormat="1" applyFont="1" applyFill="1" applyBorder="1" applyAlignment="1">
      <alignment horizontal="center" vertical="top" wrapText="1"/>
    </xf>
    <xf numFmtId="49" fontId="7" fillId="6" borderId="0" xfId="0" applyNumberFormat="1" applyFont="1" applyFill="1" applyBorder="1" applyAlignment="1">
      <alignment horizontal="center" wrapText="1"/>
    </xf>
    <xf numFmtId="0" fontId="7" fillId="2" borderId="1" xfId="0" applyFont="1" applyFill="1" applyBorder="1" applyAlignment="1">
      <alignment horizontal="center" vertical="top" wrapText="1"/>
    </xf>
    <xf numFmtId="0" fontId="13" fillId="2" borderId="2" xfId="0" applyNumberFormat="1" applyFont="1" applyFill="1" applyBorder="1" applyAlignment="1">
      <alignment horizontal="left" vertical="top" wrapText="1"/>
    </xf>
    <xf numFmtId="1" fontId="13" fillId="2" borderId="1" xfId="0" applyNumberFormat="1" applyFont="1" applyFill="1" applyBorder="1" applyAlignment="1">
      <alignment horizontal="center" vertical="top" wrapText="1"/>
    </xf>
    <xf numFmtId="0" fontId="13" fillId="2" borderId="1" xfId="0" applyNumberFormat="1" applyFont="1" applyFill="1" applyBorder="1" applyAlignment="1">
      <alignment horizontal="center" vertical="top" wrapText="1"/>
    </xf>
    <xf numFmtId="49" fontId="13" fillId="2" borderId="1" xfId="0" applyNumberFormat="1" applyFont="1" applyFill="1" applyBorder="1" applyAlignment="1">
      <alignment horizontal="center" vertical="top" wrapText="1"/>
    </xf>
    <xf numFmtId="0" fontId="7" fillId="0" borderId="0" xfId="0" applyFont="1" applyAlignment="1">
      <alignment horizontal="left"/>
    </xf>
    <xf numFmtId="0" fontId="11" fillId="0" borderId="0" xfId="0" applyFont="1"/>
    <xf numFmtId="0" fontId="32" fillId="0" borderId="0" xfId="0" applyFont="1"/>
    <xf numFmtId="0" fontId="33" fillId="0" borderId="0" xfId="0" applyFont="1" applyFill="1" applyAlignment="1">
      <alignment vertical="center" wrapText="1"/>
    </xf>
    <xf numFmtId="0" fontId="33" fillId="0" borderId="0" xfId="0" applyFont="1" applyFill="1" applyBorder="1" applyAlignment="1">
      <alignment vertical="center" wrapText="1"/>
    </xf>
    <xf numFmtId="0" fontId="13" fillId="0" borderId="0" xfId="0" applyFont="1" applyFill="1" applyBorder="1" applyAlignment="1">
      <alignment vertical="center" wrapText="1"/>
    </xf>
    <xf numFmtId="0" fontId="35" fillId="0" borderId="0" xfId="0" applyFont="1" applyFill="1" applyAlignment="1">
      <alignment vertical="center" wrapText="1"/>
    </xf>
    <xf numFmtId="0" fontId="33" fillId="2" borderId="0" xfId="0" applyFont="1" applyFill="1" applyAlignment="1">
      <alignment vertical="center" wrapText="1"/>
    </xf>
    <xf numFmtId="4" fontId="35" fillId="0" borderId="0" xfId="0" applyNumberFormat="1" applyFont="1" applyFill="1" applyAlignment="1">
      <alignment vertical="center" wrapText="1"/>
    </xf>
    <xf numFmtId="0" fontId="26" fillId="0" borderId="0" xfId="0" applyFont="1" applyBorder="1" applyAlignment="1">
      <alignment horizontal="center"/>
    </xf>
    <xf numFmtId="0" fontId="37" fillId="0" borderId="0" xfId="0" applyFont="1" applyFill="1" applyAlignment="1">
      <alignment vertical="top" wrapText="1"/>
    </xf>
    <xf numFmtId="0" fontId="8" fillId="0" borderId="0" xfId="0" applyFont="1" applyFill="1" applyAlignment="1">
      <alignment horizontal="center" vertical="center"/>
    </xf>
    <xf numFmtId="0" fontId="8" fillId="0" borderId="0" xfId="0" applyNumberFormat="1" applyFont="1" applyFill="1" applyAlignment="1">
      <alignment vertical="center" wrapText="1"/>
    </xf>
    <xf numFmtId="0" fontId="8" fillId="0" borderId="0" xfId="0" applyFont="1" applyFill="1" applyAlignment="1">
      <alignment vertical="center"/>
    </xf>
    <xf numFmtId="0" fontId="38" fillId="0" borderId="0" xfId="0" applyFont="1" applyFill="1" applyAlignment="1">
      <alignment vertical="center"/>
    </xf>
    <xf numFmtId="0" fontId="16" fillId="0" borderId="0" xfId="0" applyFont="1" applyFill="1" applyBorder="1" applyAlignment="1">
      <alignment wrapText="1"/>
    </xf>
    <xf numFmtId="0" fontId="8" fillId="0" borderId="0" xfId="0" applyFont="1" applyFill="1" applyBorder="1" applyAlignment="1">
      <alignment horizontal="center" vertical="center"/>
    </xf>
    <xf numFmtId="0" fontId="8" fillId="0" borderId="0" xfId="0" applyFont="1" applyFill="1" applyAlignment="1">
      <alignment vertical="center" wrapText="1"/>
    </xf>
    <xf numFmtId="0" fontId="16" fillId="0" borderId="0" xfId="0" applyFont="1" applyFill="1" applyAlignment="1">
      <alignment vertical="center"/>
    </xf>
    <xf numFmtId="0" fontId="38" fillId="0" borderId="0" xfId="0" applyFont="1" applyFill="1" applyAlignment="1">
      <alignment horizontal="center" vertical="center"/>
    </xf>
    <xf numFmtId="0" fontId="38" fillId="0" borderId="0" xfId="0" applyNumberFormat="1" applyFont="1" applyFill="1" applyAlignment="1">
      <alignment vertical="center" wrapText="1"/>
    </xf>
    <xf numFmtId="0" fontId="7" fillId="2" borderId="0" xfId="0" applyNumberFormat="1" applyFont="1" applyFill="1"/>
    <xf numFmtId="4" fontId="8" fillId="2" borderId="0" xfId="0" applyNumberFormat="1" applyFont="1" applyFill="1" applyAlignment="1">
      <alignment vertical="center" wrapText="1"/>
    </xf>
    <xf numFmtId="0" fontId="13" fillId="0" borderId="0" xfId="0" applyNumberFormat="1" applyFont="1" applyFill="1" applyAlignment="1">
      <alignment vertical="center" wrapText="1"/>
    </xf>
    <xf numFmtId="0" fontId="0" fillId="0" borderId="0" xfId="0"/>
    <xf numFmtId="0" fontId="15" fillId="0" borderId="0" xfId="0" applyFont="1" applyBorder="1" applyAlignment="1">
      <alignment vertical="top" wrapText="1"/>
    </xf>
    <xf numFmtId="0" fontId="13" fillId="0" borderId="0" xfId="0" applyFont="1" applyBorder="1"/>
    <xf numFmtId="0" fontId="13" fillId="0" borderId="1" xfId="0" applyNumberFormat="1" applyFont="1" applyFill="1" applyBorder="1" applyAlignment="1">
      <alignment vertical="center"/>
    </xf>
    <xf numFmtId="0" fontId="8" fillId="2" borderId="0" xfId="0" applyFont="1" applyFill="1" applyAlignment="1">
      <alignment horizontal="center" vertical="center"/>
    </xf>
    <xf numFmtId="0" fontId="8" fillId="2" borderId="0" xfId="0" applyFont="1" applyFill="1"/>
    <xf numFmtId="0" fontId="8" fillId="2" borderId="0" xfId="0" applyFont="1" applyFill="1" applyBorder="1" applyAlignment="1">
      <alignment vertical="top" wrapText="1"/>
    </xf>
    <xf numFmtId="0" fontId="8" fillId="2" borderId="0" xfId="0" applyFont="1" applyFill="1" applyBorder="1" applyAlignment="1">
      <alignment horizontal="left" vertical="top" wrapText="1"/>
    </xf>
    <xf numFmtId="1" fontId="8" fillId="2" borderId="0" xfId="0" applyNumberFormat="1" applyFont="1" applyFill="1" applyBorder="1" applyAlignment="1">
      <alignment horizontal="center" vertical="top" wrapText="1"/>
    </xf>
    <xf numFmtId="0" fontId="0" fillId="0" borderId="0" xfId="0" applyAlignment="1">
      <alignment vertical="top"/>
    </xf>
    <xf numFmtId="0" fontId="11" fillId="0" borderId="0" xfId="0" applyFont="1" applyBorder="1" applyAlignment="1">
      <alignment vertical="top"/>
    </xf>
    <xf numFmtId="0" fontId="8" fillId="0" borderId="0" xfId="0" applyFont="1" applyAlignment="1">
      <alignment vertical="top" wrapText="1"/>
    </xf>
    <xf numFmtId="0" fontId="38" fillId="0" borderId="0" xfId="0" applyFont="1"/>
    <xf numFmtId="0" fontId="7" fillId="0" borderId="5"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2" borderId="1" xfId="0" applyNumberFormat="1" applyFont="1" applyFill="1" applyBorder="1" applyAlignment="1">
      <alignment horizontal="left" vertical="top" wrapText="1"/>
    </xf>
    <xf numFmtId="0" fontId="0" fillId="0" borderId="0" xfId="0"/>
    <xf numFmtId="1" fontId="8" fillId="2" borderId="0" xfId="0" applyNumberFormat="1" applyFont="1" applyFill="1" applyAlignment="1">
      <alignment horizontal="center" vertical="top" wrapText="1"/>
    </xf>
    <xf numFmtId="0" fontId="7" fillId="2" borderId="2" xfId="0" applyNumberFormat="1" applyFont="1" applyFill="1" applyBorder="1" applyAlignment="1">
      <alignment vertical="top" wrapText="1"/>
    </xf>
    <xf numFmtId="0" fontId="11" fillId="2" borderId="1" xfId="0" applyFont="1" applyFill="1" applyBorder="1" applyAlignment="1">
      <alignment horizontal="left" vertical="top" wrapText="1"/>
    </xf>
    <xf numFmtId="4" fontId="31" fillId="2" borderId="1"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4" fontId="7" fillId="2" borderId="1" xfId="0" applyNumberFormat="1" applyFont="1" applyFill="1" applyBorder="1" applyAlignment="1">
      <alignment horizontal="center" vertical="top" wrapText="1"/>
    </xf>
    <xf numFmtId="0" fontId="7" fillId="2" borderId="15" xfId="0" applyNumberFormat="1" applyFont="1" applyFill="1" applyBorder="1" applyAlignment="1">
      <alignment horizontal="left" vertical="top" wrapText="1"/>
    </xf>
    <xf numFmtId="0" fontId="7" fillId="2" borderId="2" xfId="0" applyNumberFormat="1" applyFont="1" applyFill="1" applyBorder="1" applyAlignment="1">
      <alignment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0" fontId="10" fillId="2" borderId="6" xfId="0" applyNumberFormat="1" applyFont="1" applyFill="1" applyBorder="1" applyAlignment="1">
      <alignment horizontal="left" vertical="top" wrapText="1"/>
    </xf>
    <xf numFmtId="2" fontId="10" fillId="2" borderId="1" xfId="0" applyNumberFormat="1" applyFont="1" applyFill="1" applyBorder="1" applyAlignment="1">
      <alignment horizontal="center" vertical="top"/>
    </xf>
    <xf numFmtId="0" fontId="7" fillId="6" borderId="1" xfId="0" applyFont="1" applyFill="1" applyBorder="1" applyAlignment="1">
      <alignment horizontal="center" vertical="center" wrapText="1"/>
    </xf>
    <xf numFmtId="0" fontId="7" fillId="2" borderId="6"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10" fillId="2" borderId="6" xfId="0" applyNumberFormat="1" applyFont="1" applyFill="1" applyBorder="1" applyAlignment="1">
      <alignment horizontal="center" vertical="top" wrapText="1"/>
    </xf>
    <xf numFmtId="0" fontId="7" fillId="2" borderId="13"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7" fillId="2" borderId="5"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2" xfId="0" applyNumberFormat="1" applyFont="1" applyFill="1" applyBorder="1" applyAlignment="1">
      <alignment vertical="top" wrapText="1"/>
    </xf>
    <xf numFmtId="49" fontId="7" fillId="6" borderId="0" xfId="0" applyNumberFormat="1" applyFont="1" applyFill="1" applyBorder="1" applyAlignment="1">
      <alignment horizontal="left" vertical="center" wrapText="1"/>
    </xf>
    <xf numFmtId="49" fontId="7" fillId="6" borderId="0" xfId="0" applyNumberFormat="1" applyFont="1" applyFill="1" applyBorder="1" applyAlignment="1">
      <alignment horizontal="left" vertical="top" wrapText="1"/>
    </xf>
    <xf numFmtId="49" fontId="7" fillId="0" borderId="0" xfId="0" applyNumberFormat="1" applyFont="1" applyFill="1" applyBorder="1" applyAlignment="1">
      <alignment horizontal="left" vertical="center" wrapText="1"/>
    </xf>
    <xf numFmtId="49" fontId="7" fillId="2" borderId="0" xfId="0" applyNumberFormat="1" applyFont="1" applyFill="1" applyBorder="1" applyAlignment="1">
      <alignment horizontal="left" vertical="center" wrapText="1"/>
    </xf>
    <xf numFmtId="0" fontId="7" fillId="6" borderId="0" xfId="0" applyFont="1" applyFill="1" applyBorder="1" applyAlignment="1">
      <alignment horizontal="left" vertical="center"/>
    </xf>
    <xf numFmtId="0" fontId="10" fillId="2" borderId="11" xfId="0" applyNumberFormat="1" applyFont="1" applyFill="1" applyBorder="1" applyAlignment="1">
      <alignment vertical="top" wrapText="1"/>
    </xf>
    <xf numFmtId="0" fontId="10" fillId="0" borderId="13" xfId="0" applyNumberFormat="1" applyFont="1" applyFill="1" applyBorder="1" applyAlignment="1">
      <alignment horizontal="center" vertical="top" wrapText="1"/>
    </xf>
    <xf numFmtId="0" fontId="10" fillId="2" borderId="11" xfId="0" applyNumberFormat="1" applyFont="1" applyFill="1" applyBorder="1" applyAlignment="1">
      <alignment horizontal="center" vertical="top"/>
    </xf>
    <xf numFmtId="0" fontId="7" fillId="2" borderId="5" xfId="0" applyNumberFormat="1" applyFont="1" applyFill="1" applyBorder="1" applyAlignment="1">
      <alignment vertical="top" wrapText="1"/>
    </xf>
    <xf numFmtId="0" fontId="39" fillId="0" borderId="0" xfId="0" applyFont="1" applyAlignment="1">
      <alignment vertical="top"/>
    </xf>
    <xf numFmtId="165" fontId="22" fillId="0" borderId="5" xfId="0" applyNumberFormat="1" applyFont="1" applyBorder="1" applyAlignment="1">
      <alignment horizontal="center" vertical="top"/>
    </xf>
    <xf numFmtId="0" fontId="22" fillId="0" borderId="5" xfId="0" applyFont="1" applyBorder="1" applyAlignment="1">
      <alignment horizontal="center"/>
    </xf>
    <xf numFmtId="0" fontId="7" fillId="0" borderId="1" xfId="0" applyNumberFormat="1" applyFont="1" applyFill="1" applyBorder="1" applyAlignment="1">
      <alignment horizontal="left" vertical="top" wrapText="1"/>
    </xf>
    <xf numFmtId="4" fontId="7" fillId="2" borderId="5" xfId="0" applyNumberFormat="1" applyFont="1" applyFill="1" applyBorder="1" applyAlignment="1">
      <alignment horizontal="center" vertical="top" wrapText="1"/>
    </xf>
    <xf numFmtId="0" fontId="7" fillId="2" borderId="7" xfId="0" applyNumberFormat="1" applyFont="1" applyFill="1" applyBorder="1" applyAlignment="1">
      <alignment horizontal="left" vertical="top" wrapText="1"/>
    </xf>
    <xf numFmtId="0" fontId="7" fillId="2" borderId="6" xfId="0" applyNumberFormat="1" applyFont="1" applyFill="1" applyBorder="1" applyAlignment="1">
      <alignment horizontal="center" vertical="top" wrapText="1"/>
    </xf>
    <xf numFmtId="0" fontId="10" fillId="2" borderId="1" xfId="0" applyNumberFormat="1" applyFont="1" applyFill="1" applyBorder="1" applyAlignment="1">
      <alignment horizontal="left" vertical="top" wrapText="1"/>
    </xf>
    <xf numFmtId="0" fontId="10" fillId="2" borderId="6" xfId="0" applyNumberFormat="1" applyFont="1" applyFill="1" applyBorder="1" applyAlignment="1">
      <alignment vertical="top" wrapText="1"/>
    </xf>
    <xf numFmtId="0" fontId="0" fillId="0" borderId="0" xfId="0" applyAlignment="1">
      <alignment vertical="top" wrapText="1"/>
    </xf>
    <xf numFmtId="0" fontId="7" fillId="2" borderId="0" xfId="0" applyFont="1" applyFill="1" applyBorder="1" applyAlignment="1">
      <alignment horizontal="left" vertical="top" wrapText="1"/>
    </xf>
    <xf numFmtId="0" fontId="38" fillId="0" borderId="1" xfId="0" applyFont="1" applyBorder="1"/>
    <xf numFmtId="0" fontId="7" fillId="2" borderId="5" xfId="0" applyNumberFormat="1" applyFont="1" applyFill="1" applyBorder="1" applyAlignment="1">
      <alignment horizontal="left" vertical="top" wrapText="1"/>
    </xf>
    <xf numFmtId="49" fontId="10" fillId="2" borderId="5" xfId="0" applyNumberFormat="1" applyFont="1" applyFill="1" applyBorder="1" applyAlignment="1">
      <alignment vertical="top" wrapText="1"/>
    </xf>
    <xf numFmtId="49" fontId="10" fillId="2" borderId="2" xfId="0" applyNumberFormat="1" applyFont="1" applyFill="1" applyBorder="1" applyAlignment="1">
      <alignment vertical="top" wrapText="1"/>
    </xf>
    <xf numFmtId="49" fontId="7" fillId="2" borderId="5" xfId="0" applyNumberFormat="1" applyFont="1" applyFill="1" applyBorder="1" applyAlignment="1">
      <alignment vertical="top" wrapText="1"/>
    </xf>
    <xf numFmtId="49" fontId="7" fillId="2" borderId="2" xfId="0" applyNumberFormat="1" applyFont="1" applyFill="1" applyBorder="1" applyAlignment="1">
      <alignment vertical="top" wrapText="1"/>
    </xf>
    <xf numFmtId="0" fontId="10" fillId="2" borderId="1" xfId="0" applyNumberFormat="1" applyFont="1" applyFill="1" applyBorder="1" applyAlignment="1">
      <alignment horizontal="left" vertical="top" wrapText="1"/>
    </xf>
    <xf numFmtId="0" fontId="10" fillId="2" borderId="6" xfId="0" applyNumberFormat="1" applyFont="1" applyFill="1" applyBorder="1" applyAlignment="1">
      <alignment vertical="top" wrapText="1"/>
    </xf>
    <xf numFmtId="0" fontId="10" fillId="2" borderId="6" xfId="0" applyNumberFormat="1" applyFont="1" applyFill="1" applyBorder="1" applyAlignment="1">
      <alignment vertical="top" wrapText="1"/>
    </xf>
    <xf numFmtId="0" fontId="13" fillId="0" borderId="5" xfId="0" applyFont="1" applyBorder="1" applyAlignment="1">
      <alignment horizontal="center"/>
    </xf>
    <xf numFmtId="165" fontId="13" fillId="0" borderId="5" xfId="0" applyNumberFormat="1" applyFont="1" applyBorder="1" applyAlignment="1">
      <alignment horizontal="center" vertical="top"/>
    </xf>
    <xf numFmtId="0"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2" borderId="5" xfId="0" applyNumberFormat="1" applyFont="1" applyFill="1" applyBorder="1" applyAlignment="1">
      <alignment vertical="top" wrapText="1"/>
    </xf>
    <xf numFmtId="0" fontId="7" fillId="2" borderId="2" xfId="0" applyNumberFormat="1" applyFont="1" applyFill="1" applyBorder="1" applyAlignment="1">
      <alignment vertical="top" wrapText="1"/>
    </xf>
    <xf numFmtId="0" fontId="10" fillId="2" borderId="1" xfId="0" applyFont="1" applyFill="1" applyBorder="1" applyAlignment="1">
      <alignment horizontal="left" vertical="top" wrapText="1"/>
    </xf>
    <xf numFmtId="49" fontId="10" fillId="2" borderId="6" xfId="0" applyNumberFormat="1" applyFont="1" applyFill="1" applyBorder="1" applyAlignment="1">
      <alignment vertical="top" wrapText="1"/>
    </xf>
    <xf numFmtId="49" fontId="7" fillId="2" borderId="1" xfId="0" applyNumberFormat="1" applyFont="1" applyFill="1" applyBorder="1" applyAlignment="1">
      <alignment vertical="top" wrapText="1"/>
    </xf>
    <xf numFmtId="0" fontId="25" fillId="2" borderId="0" xfId="0" applyFont="1" applyFill="1" applyBorder="1"/>
    <xf numFmtId="0" fontId="7" fillId="6" borderId="1" xfId="0" applyFont="1" applyFill="1" applyBorder="1" applyAlignment="1">
      <alignment horizontal="center" vertical="center" wrapText="1"/>
    </xf>
    <xf numFmtId="0" fontId="0" fillId="0" borderId="0" xfId="0"/>
    <xf numFmtId="0" fontId="0" fillId="0" borderId="0" xfId="0" applyBorder="1"/>
    <xf numFmtId="0" fontId="7" fillId="2" borderId="5" xfId="0" applyNumberFormat="1" applyFont="1" applyFill="1" applyBorder="1" applyAlignment="1">
      <alignment horizontal="left" vertical="top" wrapText="1"/>
    </xf>
    <xf numFmtId="0" fontId="7" fillId="2" borderId="5" xfId="0" applyNumberFormat="1" applyFont="1" applyFill="1" applyBorder="1" applyAlignment="1">
      <alignment vertical="top" wrapText="1"/>
    </xf>
    <xf numFmtId="0" fontId="10" fillId="2" borderId="5" xfId="0" applyNumberFormat="1" applyFont="1" applyFill="1" applyBorder="1" applyAlignment="1">
      <alignment vertical="top" wrapText="1"/>
    </xf>
    <xf numFmtId="0" fontId="13" fillId="2" borderId="1" xfId="0" applyNumberFormat="1" applyFont="1" applyFill="1" applyBorder="1" applyAlignment="1">
      <alignment horizontal="left" vertical="top" wrapText="1"/>
    </xf>
    <xf numFmtId="49" fontId="13" fillId="2" borderId="1" xfId="0" applyNumberFormat="1" applyFont="1" applyFill="1" applyBorder="1" applyAlignment="1">
      <alignment horizontal="left" vertical="top" wrapText="1"/>
    </xf>
    <xf numFmtId="0" fontId="13" fillId="2" borderId="1" xfId="0" applyNumberFormat="1" applyFont="1" applyFill="1" applyBorder="1" applyAlignment="1">
      <alignment vertical="top" wrapText="1"/>
    </xf>
    <xf numFmtId="0" fontId="7" fillId="2" borderId="0" xfId="0" applyFont="1" applyFill="1" applyBorder="1" applyAlignment="1">
      <alignment horizontal="left" vertical="top"/>
    </xf>
    <xf numFmtId="0" fontId="38" fillId="0" borderId="5" xfId="0" applyFont="1" applyBorder="1"/>
    <xf numFmtId="0" fontId="40" fillId="0" borderId="0" xfId="0" applyFont="1" applyAlignment="1">
      <alignment vertical="top"/>
    </xf>
    <xf numFmtId="0" fontId="11" fillId="0" borderId="0" xfId="0" applyFont="1" applyAlignment="1">
      <alignment horizontal="left" vertical="top" wrapText="1"/>
    </xf>
    <xf numFmtId="0" fontId="41" fillId="0" borderId="0" xfId="0" applyFont="1" applyAlignment="1">
      <alignment horizontal="left" vertical="top" wrapText="1"/>
    </xf>
    <xf numFmtId="0" fontId="40" fillId="0" borderId="0" xfId="0" applyFont="1" applyAlignment="1">
      <alignment vertical="top" wrapText="1"/>
    </xf>
    <xf numFmtId="0" fontId="24" fillId="2" borderId="0" xfId="0" applyFont="1" applyFill="1" applyBorder="1" applyAlignment="1">
      <alignment horizontal="left" vertical="top" wrapText="1"/>
    </xf>
    <xf numFmtId="49" fontId="7" fillId="2" borderId="0" xfId="0" applyNumberFormat="1" applyFont="1" applyFill="1" applyBorder="1" applyAlignment="1">
      <alignment horizontal="center" wrapText="1"/>
    </xf>
    <xf numFmtId="0" fontId="7" fillId="2" borderId="1" xfId="0" applyNumberFormat="1"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7" fillId="2" borderId="6" xfId="0" applyNumberFormat="1" applyFont="1" applyFill="1" applyBorder="1" applyAlignment="1">
      <alignment horizontal="left"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0" fontId="7" fillId="2" borderId="11"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0" fontId="10" fillId="2" borderId="7" xfId="0" applyNumberFormat="1" applyFont="1" applyFill="1" applyBorder="1" applyAlignment="1">
      <alignment horizontal="left" vertical="top" wrapText="1"/>
    </xf>
    <xf numFmtId="0" fontId="0" fillId="0" borderId="0" xfId="0"/>
    <xf numFmtId="0" fontId="7" fillId="2" borderId="1" xfId="0" applyNumberFormat="1" applyFont="1" applyFill="1" applyBorder="1" applyAlignment="1">
      <alignment horizontal="center" vertical="top" wrapText="1"/>
    </xf>
    <xf numFmtId="0" fontId="7" fillId="2" borderId="8" xfId="0" applyNumberFormat="1" applyFont="1" applyFill="1" applyBorder="1" applyAlignment="1">
      <alignment horizontal="center" vertical="center" wrapText="1"/>
    </xf>
    <xf numFmtId="0" fontId="7" fillId="2" borderId="5"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2" xfId="0" applyNumberFormat="1" applyFont="1" applyFill="1" applyBorder="1" applyAlignment="1">
      <alignment vertical="top" wrapText="1"/>
    </xf>
    <xf numFmtId="49" fontId="13" fillId="2" borderId="1" xfId="0" applyNumberFormat="1" applyFont="1" applyFill="1" applyBorder="1" applyAlignment="1">
      <alignment vertical="top" wrapText="1"/>
    </xf>
    <xf numFmtId="0" fontId="10" fillId="2" borderId="5" xfId="0" applyNumberFormat="1" applyFont="1" applyFill="1" applyBorder="1" applyAlignment="1">
      <alignment vertical="top" wrapText="1"/>
    </xf>
    <xf numFmtId="0" fontId="10" fillId="2" borderId="6" xfId="0" applyNumberFormat="1" applyFont="1" applyFill="1" applyBorder="1" applyAlignment="1">
      <alignment vertical="top" wrapText="1"/>
    </xf>
    <xf numFmtId="0" fontId="10" fillId="2" borderId="2" xfId="0" applyNumberFormat="1" applyFont="1" applyFill="1" applyBorder="1" applyAlignment="1">
      <alignment vertical="top" wrapText="1"/>
    </xf>
    <xf numFmtId="0" fontId="7" fillId="2" borderId="13" xfId="0" applyNumberFormat="1" applyFont="1" applyFill="1" applyBorder="1" applyAlignment="1">
      <alignment vertical="top" wrapText="1"/>
    </xf>
    <xf numFmtId="0" fontId="11" fillId="2" borderId="5" xfId="0" applyNumberFormat="1" applyFont="1" applyFill="1" applyBorder="1" applyAlignment="1">
      <alignment vertical="top" wrapText="1"/>
    </xf>
    <xf numFmtId="0" fontId="11" fillId="2" borderId="6" xfId="0" applyNumberFormat="1" applyFont="1" applyFill="1" applyBorder="1" applyAlignment="1">
      <alignment vertical="top" wrapText="1"/>
    </xf>
    <xf numFmtId="0" fontId="7" fillId="2" borderId="5" xfId="0" applyNumberFormat="1" applyFont="1" applyFill="1" applyBorder="1" applyAlignment="1">
      <alignment horizontal="left" vertical="top" wrapText="1"/>
    </xf>
    <xf numFmtId="4" fontId="7" fillId="2" borderId="5" xfId="0" applyNumberFormat="1" applyFont="1" applyFill="1" applyBorder="1" applyAlignment="1">
      <alignment horizontal="center" vertical="top" wrapText="1"/>
    </xf>
    <xf numFmtId="0" fontId="29" fillId="0" borderId="0" xfId="0" applyFont="1" applyAlignment="1">
      <alignment vertical="top" wrapText="1"/>
    </xf>
    <xf numFmtId="0" fontId="29" fillId="0" borderId="0" xfId="0" applyFont="1" applyFill="1" applyBorder="1" applyAlignment="1">
      <alignment horizontal="left" vertical="top" wrapText="1"/>
    </xf>
    <xf numFmtId="0" fontId="23" fillId="0" borderId="0" xfId="0" applyFont="1" applyAlignment="1">
      <alignment vertical="top" wrapText="1"/>
    </xf>
    <xf numFmtId="4" fontId="29" fillId="2" borderId="0" xfId="0" applyNumberFormat="1" applyFont="1" applyFill="1" applyAlignment="1">
      <alignment vertical="center" wrapText="1"/>
    </xf>
    <xf numFmtId="0" fontId="29" fillId="2" borderId="0" xfId="0" applyFont="1" applyFill="1" applyBorder="1" applyAlignment="1">
      <alignment vertical="top" wrapText="1"/>
    </xf>
    <xf numFmtId="0" fontId="43" fillId="0" borderId="0" xfId="0" applyFont="1" applyAlignment="1">
      <alignment wrapText="1"/>
    </xf>
    <xf numFmtId="0" fontId="11" fillId="0" borderId="0" xfId="0" applyNumberFormat="1" applyFont="1" applyFill="1" applyAlignment="1">
      <alignment vertical="center" wrapText="1"/>
    </xf>
    <xf numFmtId="0" fontId="18" fillId="0" borderId="3" xfId="0" applyFont="1" applyFill="1" applyBorder="1" applyAlignment="1">
      <alignment wrapText="1"/>
    </xf>
    <xf numFmtId="0" fontId="44" fillId="0" borderId="0" xfId="0" applyFont="1" applyFill="1" applyAlignment="1">
      <alignment horizontal="left" vertical="top" wrapText="1"/>
    </xf>
    <xf numFmtId="0" fontId="45" fillId="0" borderId="0" xfId="0" applyFont="1" applyFill="1" applyAlignment="1">
      <alignment horizontal="center" vertical="center" wrapText="1"/>
    </xf>
    <xf numFmtId="0" fontId="44" fillId="0" borderId="0" xfId="0" applyFont="1" applyFill="1" applyAlignment="1">
      <alignment horizontal="center" vertical="center" wrapText="1"/>
    </xf>
    <xf numFmtId="0" fontId="37" fillId="0" borderId="0" xfId="0" applyFont="1" applyFill="1" applyAlignment="1">
      <alignment vertical="center" wrapText="1"/>
    </xf>
    <xf numFmtId="0" fontId="11" fillId="2" borderId="1" xfId="0" applyFont="1" applyFill="1" applyBorder="1" applyAlignment="1">
      <alignment horizontal="center" vertical="center"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vertical="center" wrapText="1"/>
    </xf>
    <xf numFmtId="0" fontId="48" fillId="2" borderId="1" xfId="0" applyFont="1" applyFill="1" applyBorder="1" applyAlignment="1">
      <alignment vertical="top" wrapText="1"/>
    </xf>
    <xf numFmtId="4" fontId="48" fillId="2" borderId="1" xfId="0" applyNumberFormat="1" applyFont="1" applyFill="1" applyBorder="1" applyAlignment="1">
      <alignment horizontal="center" vertical="top" wrapText="1"/>
    </xf>
    <xf numFmtId="49" fontId="48" fillId="2" borderId="6" xfId="0" applyNumberFormat="1" applyFont="1" applyFill="1" applyBorder="1" applyAlignment="1">
      <alignment vertical="top" wrapText="1"/>
    </xf>
    <xf numFmtId="49" fontId="48" fillId="2" borderId="1" xfId="0" applyNumberFormat="1" applyFont="1" applyFill="1" applyBorder="1" applyAlignment="1">
      <alignment vertical="top" wrapText="1"/>
    </xf>
    <xf numFmtId="49" fontId="48" fillId="2" borderId="5" xfId="0" applyNumberFormat="1" applyFont="1" applyFill="1" applyBorder="1" applyAlignment="1">
      <alignment vertical="top" wrapText="1"/>
    </xf>
    <xf numFmtId="49" fontId="44" fillId="2" borderId="1" xfId="0" applyNumberFormat="1" applyFont="1" applyFill="1" applyBorder="1" applyAlignment="1">
      <alignment vertical="top" wrapText="1"/>
    </xf>
    <xf numFmtId="4" fontId="44" fillId="2" borderId="1" xfId="0" applyNumberFormat="1" applyFont="1" applyFill="1" applyBorder="1" applyAlignment="1">
      <alignment horizontal="center" vertical="top" wrapText="1"/>
    </xf>
    <xf numFmtId="0" fontId="44" fillId="2" borderId="1" xfId="0" applyFont="1" applyFill="1" applyBorder="1" applyAlignment="1">
      <alignment vertical="top" wrapText="1"/>
    </xf>
    <xf numFmtId="49" fontId="44" fillId="2" borderId="6" xfId="0" applyNumberFormat="1" applyFont="1" applyFill="1" applyBorder="1" applyAlignment="1">
      <alignment vertical="top" wrapText="1"/>
    </xf>
    <xf numFmtId="0" fontId="44" fillId="2" borderId="4" xfId="0" applyFont="1" applyFill="1" applyBorder="1" applyAlignment="1">
      <alignment vertical="top" wrapText="1"/>
    </xf>
    <xf numFmtId="0" fontId="44" fillId="2" borderId="5" xfId="0" applyFont="1" applyFill="1" applyBorder="1" applyAlignment="1">
      <alignment vertical="top" wrapText="1"/>
    </xf>
    <xf numFmtId="49" fontId="44" fillId="2" borderId="4" xfId="0" applyNumberFormat="1" applyFont="1" applyFill="1" applyBorder="1" applyAlignment="1">
      <alignment vertical="top" wrapText="1"/>
    </xf>
    <xf numFmtId="0" fontId="11" fillId="2" borderId="4" xfId="0" applyNumberFormat="1" applyFont="1" applyFill="1" applyBorder="1" applyAlignment="1">
      <alignment horizontal="left" vertical="top" wrapText="1"/>
    </xf>
    <xf numFmtId="0" fontId="48" fillId="2" borderId="6" xfId="0" applyNumberFormat="1" applyFont="1" applyFill="1" applyBorder="1" applyAlignment="1">
      <alignment vertical="top" wrapText="1"/>
    </xf>
    <xf numFmtId="0" fontId="48" fillId="2" borderId="13" xfId="0" applyNumberFormat="1" applyFont="1" applyFill="1" applyBorder="1" applyAlignment="1">
      <alignment vertical="top" wrapText="1"/>
    </xf>
    <xf numFmtId="0" fontId="44" fillId="2" borderId="5" xfId="0" applyNumberFormat="1" applyFont="1" applyFill="1" applyBorder="1" applyAlignment="1">
      <alignment vertical="top" wrapText="1"/>
    </xf>
    <xf numFmtId="0" fontId="37" fillId="0" borderId="0" xfId="0" applyFont="1" applyFill="1" applyBorder="1" applyAlignment="1">
      <alignment vertical="top" wrapText="1"/>
    </xf>
    <xf numFmtId="0" fontId="37" fillId="0" borderId="0" xfId="0" applyFont="1" applyFill="1" applyBorder="1" applyAlignment="1">
      <alignment horizontal="left" vertical="top" wrapText="1"/>
    </xf>
    <xf numFmtId="0" fontId="45" fillId="0" borderId="0" xfId="0" applyFont="1" applyFill="1" applyAlignment="1">
      <alignment vertical="center" wrapText="1"/>
    </xf>
    <xf numFmtId="0" fontId="26" fillId="0" borderId="0" xfId="0" applyNumberFormat="1" applyFont="1" applyFill="1" applyBorder="1" applyAlignment="1">
      <alignment horizontal="left" vertical="top" wrapText="1"/>
    </xf>
    <xf numFmtId="0" fontId="43" fillId="0" borderId="0" xfId="0" applyNumberFormat="1" applyFont="1" applyFill="1" applyAlignment="1">
      <alignment vertical="center"/>
    </xf>
    <xf numFmtId="0" fontId="37" fillId="0" borderId="0" xfId="0" applyFont="1" applyFill="1" applyAlignment="1">
      <alignment horizontal="left" vertical="top" wrapText="1"/>
    </xf>
    <xf numFmtId="49" fontId="7" fillId="0" borderId="1" xfId="0" applyNumberFormat="1" applyFont="1" applyFill="1" applyBorder="1" applyAlignment="1">
      <alignment horizontal="center" vertical="top" wrapText="1"/>
    </xf>
    <xf numFmtId="49" fontId="13" fillId="0" borderId="8" xfId="0" applyNumberFormat="1" applyFont="1" applyFill="1" applyBorder="1" applyAlignment="1">
      <alignment horizontal="center" vertical="top" wrapText="1"/>
    </xf>
    <xf numFmtId="49" fontId="7" fillId="5" borderId="0" xfId="0" applyNumberFormat="1" applyFont="1" applyFill="1" applyBorder="1" applyAlignment="1">
      <alignment horizontal="left" vertical="top" wrapText="1"/>
    </xf>
    <xf numFmtId="2" fontId="21" fillId="2" borderId="11" xfId="0" applyNumberFormat="1" applyFont="1" applyFill="1" applyBorder="1" applyAlignment="1">
      <alignment horizontal="center" vertical="top"/>
    </xf>
    <xf numFmtId="2" fontId="21" fillId="2" borderId="5" xfId="0" applyNumberFormat="1" applyFont="1" applyFill="1" applyBorder="1" applyAlignment="1">
      <alignment horizontal="center" vertical="top"/>
    </xf>
    <xf numFmtId="0" fontId="11" fillId="2" borderId="2" xfId="0" applyNumberFormat="1" applyFont="1" applyFill="1" applyBorder="1" applyAlignment="1">
      <alignment vertical="top" wrapText="1"/>
    </xf>
    <xf numFmtId="0" fontId="8" fillId="2" borderId="1"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0" borderId="1" xfId="0" applyFont="1" applyBorder="1" applyAlignment="1">
      <alignment vertical="top" wrapText="1"/>
    </xf>
    <xf numFmtId="1" fontId="8" fillId="2" borderId="1" xfId="0" applyNumberFormat="1" applyFont="1" applyFill="1" applyBorder="1" applyAlignment="1">
      <alignment horizontal="center" vertical="top" wrapText="1"/>
    </xf>
    <xf numFmtId="0" fontId="8" fillId="0" borderId="1" xfId="0" applyFont="1" applyBorder="1" applyAlignment="1">
      <alignment vertical="top"/>
    </xf>
    <xf numFmtId="0" fontId="8" fillId="2" borderId="5" xfId="0" applyFont="1" applyFill="1" applyBorder="1" applyAlignment="1">
      <alignment vertical="top" wrapText="1"/>
    </xf>
    <xf numFmtId="0" fontId="8" fillId="2" borderId="6" xfId="0" applyFont="1" applyFill="1" applyBorder="1" applyAlignment="1">
      <alignment vertical="top" wrapText="1"/>
    </xf>
    <xf numFmtId="0" fontId="8" fillId="2" borderId="1" xfId="0" applyFont="1" applyFill="1" applyBorder="1" applyAlignment="1">
      <alignment vertical="top" wrapText="1"/>
    </xf>
    <xf numFmtId="14" fontId="8" fillId="2" borderId="1" xfId="0" applyNumberFormat="1" applyFont="1" applyFill="1" applyBorder="1" applyAlignment="1">
      <alignment horizontal="center" vertical="top" wrapText="1"/>
    </xf>
    <xf numFmtId="1" fontId="8" fillId="2" borderId="5" xfId="0" applyNumberFormat="1" applyFont="1" applyFill="1" applyBorder="1" applyAlignment="1">
      <alignment horizontal="center" vertical="top" wrapText="1"/>
    </xf>
    <xf numFmtId="14" fontId="8" fillId="2" borderId="5" xfId="0" applyNumberFormat="1"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vertical="top"/>
    </xf>
    <xf numFmtId="0" fontId="8" fillId="2" borderId="5" xfId="0" applyFont="1" applyFill="1" applyBorder="1" applyAlignment="1">
      <alignment horizontal="left" vertical="top" wrapText="1"/>
    </xf>
    <xf numFmtId="14" fontId="49" fillId="0" borderId="1" xfId="0" applyNumberFormat="1" applyFont="1" applyBorder="1" applyAlignment="1">
      <alignment horizontal="center" vertical="top" wrapText="1"/>
    </xf>
    <xf numFmtId="0" fontId="23" fillId="2" borderId="1" xfId="0" applyFont="1" applyFill="1" applyBorder="1" applyAlignment="1">
      <alignment vertical="top" wrapText="1"/>
    </xf>
    <xf numFmtId="0" fontId="8" fillId="0" borderId="1" xfId="0" applyFont="1" applyFill="1" applyBorder="1" applyAlignment="1">
      <alignment vertical="top" wrapText="1"/>
    </xf>
    <xf numFmtId="0" fontId="8" fillId="2" borderId="13" xfId="0" applyFont="1" applyFill="1" applyBorder="1" applyAlignment="1">
      <alignment vertical="top"/>
    </xf>
    <xf numFmtId="14" fontId="8" fillId="0" borderId="1" xfId="0" applyNumberFormat="1" applyFont="1" applyFill="1" applyBorder="1" applyAlignment="1">
      <alignment horizontal="center" vertical="top" wrapText="1"/>
    </xf>
    <xf numFmtId="0" fontId="23" fillId="2" borderId="5" xfId="0" applyFont="1" applyFill="1" applyBorder="1" applyAlignment="1">
      <alignment vertical="top" wrapText="1"/>
    </xf>
    <xf numFmtId="14" fontId="23" fillId="2" borderId="1" xfId="0" applyNumberFormat="1" applyFont="1" applyFill="1" applyBorder="1" applyAlignment="1">
      <alignment horizontal="center" vertical="top" wrapText="1"/>
    </xf>
    <xf numFmtId="14" fontId="8" fillId="2" borderId="1" xfId="0" applyNumberFormat="1" applyFont="1" applyFill="1" applyBorder="1" applyAlignment="1">
      <alignment horizontal="center" vertical="top"/>
    </xf>
    <xf numFmtId="0" fontId="8" fillId="2" borderId="2" xfId="0" applyFont="1" applyFill="1" applyBorder="1" applyAlignment="1">
      <alignment vertical="top" wrapText="1"/>
    </xf>
    <xf numFmtId="1" fontId="8" fillId="2" borderId="1" xfId="0" applyNumberFormat="1" applyFont="1" applyFill="1" applyBorder="1" applyAlignment="1">
      <alignment horizontal="center" vertical="top"/>
    </xf>
    <xf numFmtId="0" fontId="8" fillId="0" borderId="1" xfId="0" applyNumberFormat="1" applyFont="1" applyBorder="1" applyAlignment="1">
      <alignment vertical="top" wrapText="1"/>
    </xf>
    <xf numFmtId="0" fontId="49"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14" xfId="0" applyFont="1" applyFill="1" applyBorder="1" applyAlignment="1">
      <alignment vertical="top" wrapText="1"/>
    </xf>
    <xf numFmtId="0" fontId="49" fillId="2" borderId="1" xfId="0" applyFont="1" applyFill="1" applyBorder="1" applyAlignment="1">
      <alignment vertical="top" wrapText="1"/>
    </xf>
    <xf numFmtId="14" fontId="8" fillId="2" borderId="4" xfId="0" applyNumberFormat="1" applyFont="1" applyFill="1" applyBorder="1" applyAlignment="1">
      <alignment horizontal="center" vertical="top" wrapText="1"/>
    </xf>
    <xf numFmtId="0" fontId="8" fillId="2" borderId="12" xfId="0" applyNumberFormat="1" applyFont="1" applyFill="1" applyBorder="1" applyAlignment="1">
      <alignment horizontal="left" vertical="top" wrapText="1"/>
    </xf>
    <xf numFmtId="14" fontId="8" fillId="2" borderId="6" xfId="0" applyNumberFormat="1" applyFont="1" applyFill="1" applyBorder="1" applyAlignment="1">
      <alignment horizontal="center" vertical="top" wrapText="1"/>
    </xf>
    <xf numFmtId="14" fontId="23" fillId="0" borderId="1" xfId="0" applyNumberFormat="1" applyFont="1" applyBorder="1" applyAlignment="1">
      <alignment horizontal="center" vertical="top"/>
    </xf>
    <xf numFmtId="1" fontId="8" fillId="2" borderId="0" xfId="0" applyNumberFormat="1" applyFont="1" applyFill="1" applyAlignment="1">
      <alignment horizontal="center" vertical="top"/>
    </xf>
    <xf numFmtId="0" fontId="8" fillId="2" borderId="9" xfId="0" applyFont="1" applyFill="1" applyBorder="1" applyAlignment="1">
      <alignment horizontal="left" vertical="top" wrapText="1"/>
    </xf>
    <xf numFmtId="1" fontId="8" fillId="0" borderId="1" xfId="0" applyNumberFormat="1" applyFont="1" applyFill="1" applyBorder="1" applyAlignment="1">
      <alignment horizontal="left" vertical="top" wrapText="1"/>
    </xf>
    <xf numFmtId="1" fontId="49" fillId="2" borderId="1" xfId="0" applyNumberFormat="1" applyFont="1" applyFill="1" applyBorder="1" applyAlignment="1">
      <alignment horizontal="center" vertical="top" wrapText="1"/>
    </xf>
    <xf numFmtId="0" fontId="8" fillId="2" borderId="5" xfId="0" applyNumberFormat="1" applyFont="1" applyFill="1" applyBorder="1" applyAlignment="1">
      <alignment vertical="top" wrapText="1"/>
    </xf>
    <xf numFmtId="0" fontId="8" fillId="2" borderId="1" xfId="0" applyNumberFormat="1" applyFont="1" applyFill="1" applyBorder="1" applyAlignment="1">
      <alignment vertical="top" wrapText="1"/>
    </xf>
    <xf numFmtId="0" fontId="8" fillId="2" borderId="1" xfId="0" applyNumberFormat="1" applyFont="1" applyFill="1" applyBorder="1" applyAlignment="1">
      <alignment horizontal="center" vertical="top" wrapText="1"/>
    </xf>
    <xf numFmtId="0" fontId="8" fillId="2" borderId="1" xfId="0" applyFont="1" applyFill="1" applyBorder="1" applyAlignment="1">
      <alignment horizontal="center" vertical="top"/>
    </xf>
    <xf numFmtId="0" fontId="8" fillId="2" borderId="6" xfId="0" applyNumberFormat="1" applyFont="1" applyFill="1" applyBorder="1" applyAlignment="1">
      <alignment vertical="top" wrapText="1"/>
    </xf>
    <xf numFmtId="0" fontId="8" fillId="2" borderId="2" xfId="0" applyNumberFormat="1" applyFont="1" applyFill="1" applyBorder="1" applyAlignment="1">
      <alignment vertical="top" wrapText="1"/>
    </xf>
    <xf numFmtId="14" fontId="8" fillId="2" borderId="2" xfId="0" applyNumberFormat="1" applyFont="1" applyFill="1" applyBorder="1" applyAlignment="1">
      <alignment horizontal="center" vertical="top"/>
    </xf>
    <xf numFmtId="14" fontId="8" fillId="0" borderId="1" xfId="0" applyNumberFormat="1" applyFont="1" applyBorder="1" applyAlignment="1">
      <alignment horizontal="center" vertical="top" wrapText="1"/>
    </xf>
    <xf numFmtId="1" fontId="8" fillId="2" borderId="2" xfId="0" applyNumberFormat="1" applyFont="1" applyFill="1" applyBorder="1" applyAlignment="1">
      <alignment horizontal="center" vertical="top"/>
    </xf>
    <xf numFmtId="14" fontId="8" fillId="2" borderId="2" xfId="0" applyNumberFormat="1" applyFont="1" applyFill="1" applyBorder="1" applyAlignment="1">
      <alignment horizontal="center" vertical="top" wrapText="1"/>
    </xf>
    <xf numFmtId="0" fontId="8" fillId="0" borderId="5" xfId="0" applyFont="1" applyBorder="1" applyAlignment="1">
      <alignment horizontal="left" vertical="top" wrapText="1"/>
    </xf>
    <xf numFmtId="0" fontId="17" fillId="2" borderId="1" xfId="7" applyFont="1" applyFill="1" applyBorder="1" applyAlignment="1">
      <alignment horizontal="center" vertical="top" wrapText="1"/>
    </xf>
    <xf numFmtId="0" fontId="8" fillId="2" borderId="1" xfId="7" applyFont="1" applyFill="1" applyBorder="1" applyAlignment="1">
      <alignment horizontal="center" vertical="top" wrapText="1"/>
    </xf>
    <xf numFmtId="0" fontId="8" fillId="2" borderId="1"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14" fontId="8" fillId="2" borderId="0" xfId="0" applyNumberFormat="1" applyFont="1" applyFill="1" applyBorder="1" applyAlignment="1">
      <alignment horizontal="center" vertical="top"/>
    </xf>
    <xf numFmtId="0" fontId="8" fillId="0" borderId="5" xfId="0" applyFont="1" applyFill="1" applyBorder="1" applyAlignment="1">
      <alignment horizontal="left" vertical="top" wrapText="1"/>
    </xf>
    <xf numFmtId="4" fontId="7" fillId="2" borderId="6" xfId="0" applyNumberFormat="1" applyFont="1" applyFill="1" applyBorder="1" applyAlignment="1">
      <alignment horizontal="center" vertical="top" wrapText="1"/>
    </xf>
    <xf numFmtId="0" fontId="7" fillId="2" borderId="13" xfId="0" applyNumberFormat="1" applyFont="1" applyFill="1" applyBorder="1" applyAlignment="1">
      <alignment horizontal="left" vertical="top" wrapText="1"/>
    </xf>
    <xf numFmtId="165" fontId="22" fillId="2" borderId="1" xfId="0" applyNumberFormat="1" applyFont="1" applyFill="1" applyBorder="1" applyAlignment="1">
      <alignment horizontal="center" vertical="top"/>
    </xf>
    <xf numFmtId="0" fontId="13" fillId="2" borderId="0" xfId="0" applyFont="1" applyFill="1"/>
    <xf numFmtId="0" fontId="52" fillId="0" borderId="0" xfId="0" applyFont="1" applyFill="1" applyAlignment="1">
      <alignment vertical="center" wrapText="1"/>
    </xf>
    <xf numFmtId="0" fontId="10" fillId="2" borderId="1" xfId="0" applyNumberFormat="1" applyFont="1" applyFill="1" applyBorder="1" applyAlignment="1">
      <alignment horizontal="left" vertical="top" wrapText="1"/>
    </xf>
    <xf numFmtId="0" fontId="10" fillId="2" borderId="2" xfId="0" applyNumberFormat="1" applyFont="1" applyFill="1" applyBorder="1" applyAlignment="1">
      <alignment horizontal="left" vertical="top" wrapText="1"/>
    </xf>
    <xf numFmtId="165" fontId="22" fillId="0" borderId="5" xfId="0" applyNumberFormat="1" applyFont="1" applyBorder="1" applyAlignment="1">
      <alignment horizontal="center" vertical="top"/>
    </xf>
    <xf numFmtId="0" fontId="13" fillId="0" borderId="5" xfId="0" applyFont="1" applyBorder="1" applyAlignment="1">
      <alignment horizontal="center"/>
    </xf>
    <xf numFmtId="0" fontId="13" fillId="2" borderId="1" xfId="0" applyFont="1" applyFill="1" applyBorder="1"/>
    <xf numFmtId="0" fontId="30" fillId="2" borderId="0" xfId="0" applyFont="1" applyFill="1" applyAlignment="1">
      <alignment vertical="center" wrapText="1"/>
    </xf>
    <xf numFmtId="0" fontId="7" fillId="2" borderId="1" xfId="0" applyFont="1" applyFill="1" applyBorder="1" applyAlignment="1">
      <alignment horizontal="left"/>
    </xf>
    <xf numFmtId="0" fontId="7" fillId="2" borderId="1" xfId="0" applyFont="1" applyFill="1" applyBorder="1" applyAlignment="1">
      <alignment vertical="top" wrapText="1"/>
    </xf>
    <xf numFmtId="0" fontId="10" fillId="2" borderId="1" xfId="0" applyFont="1" applyFill="1" applyBorder="1" applyAlignment="1">
      <alignment vertical="top" wrapText="1"/>
    </xf>
    <xf numFmtId="0" fontId="10" fillId="2" borderId="7" xfId="0" applyNumberFormat="1" applyFont="1" applyFill="1" applyBorder="1" applyAlignment="1">
      <alignment vertical="top" wrapText="1"/>
    </xf>
    <xf numFmtId="0" fontId="10" fillId="2" borderId="4" xfId="0" applyFont="1" applyFill="1" applyBorder="1" applyAlignment="1">
      <alignment vertical="top"/>
    </xf>
    <xf numFmtId="0" fontId="10" fillId="2" borderId="5" xfId="0" applyFont="1" applyFill="1" applyBorder="1" applyAlignment="1">
      <alignment vertical="top" wrapText="1"/>
    </xf>
    <xf numFmtId="0" fontId="10" fillId="2" borderId="2" xfId="0" applyFont="1" applyFill="1" applyBorder="1" applyAlignment="1">
      <alignment vertical="top" wrapText="1"/>
    </xf>
    <xf numFmtId="0" fontId="10" fillId="2" borderId="6" xfId="0" applyFont="1" applyFill="1" applyBorder="1" applyAlignment="1">
      <alignment vertical="top" wrapText="1"/>
    </xf>
    <xf numFmtId="0" fontId="52" fillId="0" borderId="0" xfId="0" applyFont="1" applyAlignment="1">
      <alignment horizontal="left" vertical="center"/>
    </xf>
    <xf numFmtId="49" fontId="7" fillId="2" borderId="1" xfId="0" applyNumberFormat="1"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48" fillId="2" borderId="1" xfId="0" applyFont="1" applyFill="1" applyBorder="1" applyAlignment="1">
      <alignment vertical="top" wrapText="1"/>
    </xf>
    <xf numFmtId="49" fontId="44" fillId="2" borderId="1" xfId="0" applyNumberFormat="1" applyFont="1" applyFill="1" applyBorder="1" applyAlignment="1">
      <alignment vertical="top" wrapText="1"/>
    </xf>
    <xf numFmtId="49" fontId="48" fillId="2" borderId="5" xfId="0" applyNumberFormat="1" applyFont="1" applyFill="1" applyBorder="1" applyAlignment="1">
      <alignment vertical="top" wrapText="1"/>
    </xf>
    <xf numFmtId="0" fontId="20" fillId="2" borderId="11" xfId="0" applyNumberFormat="1" applyFont="1" applyFill="1" applyBorder="1" applyAlignment="1">
      <alignment horizontal="center" vertical="top" wrapText="1"/>
    </xf>
    <xf numFmtId="2" fontId="10" fillId="2" borderId="8"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10" fillId="0" borderId="4"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18" fillId="0"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49" fontId="7" fillId="2"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7" fillId="0" borderId="2" xfId="0" applyNumberFormat="1" applyFont="1" applyFill="1" applyBorder="1" applyAlignment="1">
      <alignment horizontal="left" vertical="top" wrapText="1"/>
    </xf>
    <xf numFmtId="0" fontId="54" fillId="2" borderId="0" xfId="0" applyFont="1" applyFill="1" applyBorder="1" applyAlignment="1">
      <alignment horizontal="left" wrapText="1"/>
    </xf>
    <xf numFmtId="0" fontId="7"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29" fillId="0" borderId="0" xfId="0" applyFont="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2" xfId="0" applyFont="1" applyFill="1" applyBorder="1" applyAlignment="1">
      <alignment horizontal="left" vertical="top" wrapText="1"/>
    </xf>
    <xf numFmtId="0" fontId="12" fillId="0" borderId="5" xfId="0" applyNumberFormat="1" applyFont="1" applyFill="1" applyBorder="1" applyAlignment="1">
      <alignment horizontal="left" vertical="top" wrapText="1"/>
    </xf>
    <xf numFmtId="0" fontId="12" fillId="0" borderId="6" xfId="0" applyNumberFormat="1" applyFont="1" applyFill="1" applyBorder="1" applyAlignment="1">
      <alignment horizontal="left" vertical="top" wrapText="1"/>
    </xf>
    <xf numFmtId="0" fontId="12" fillId="0" borderId="2" xfId="0" applyNumberFormat="1" applyFont="1" applyFill="1" applyBorder="1" applyAlignment="1">
      <alignment horizontal="left" vertical="top" wrapText="1"/>
    </xf>
    <xf numFmtId="0" fontId="53" fillId="2" borderId="0" xfId="0" applyFont="1" applyFill="1" applyAlignment="1">
      <alignment horizontal="center" vertical="center"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10" fillId="2" borderId="5" xfId="0" applyNumberFormat="1" applyFont="1" applyFill="1" applyBorder="1" applyAlignment="1">
      <alignment horizontal="left" vertical="top" wrapText="1"/>
    </xf>
    <xf numFmtId="0" fontId="10" fillId="2" borderId="2" xfId="0" applyNumberFormat="1" applyFont="1" applyFill="1" applyBorder="1" applyAlignment="1">
      <alignment horizontal="left" vertical="top" wrapText="1"/>
    </xf>
    <xf numFmtId="0" fontId="10" fillId="2" borderId="5" xfId="0" applyNumberFormat="1" applyFont="1" applyFill="1" applyBorder="1" applyAlignment="1">
      <alignment horizontal="center" vertical="top" wrapText="1"/>
    </xf>
    <xf numFmtId="0" fontId="10" fillId="2" borderId="2" xfId="0" applyNumberFormat="1" applyFont="1" applyFill="1" applyBorder="1" applyAlignment="1">
      <alignment horizontal="center" vertical="top" wrapText="1"/>
    </xf>
    <xf numFmtId="0" fontId="7" fillId="0" borderId="10" xfId="0" applyFont="1" applyBorder="1" applyAlignment="1">
      <alignment horizontal="left" vertical="top" wrapText="1"/>
    </xf>
    <xf numFmtId="0" fontId="11" fillId="0" borderId="5" xfId="0" applyFont="1" applyBorder="1" applyAlignment="1">
      <alignment horizontal="left" vertical="top" wrapText="1"/>
    </xf>
    <xf numFmtId="0" fontId="11" fillId="0" borderId="2" xfId="0" applyFont="1" applyBorder="1" applyAlignment="1">
      <alignment horizontal="left" vertical="top" wrapText="1"/>
    </xf>
    <xf numFmtId="0" fontId="7" fillId="2" borderId="6" xfId="0" applyNumberFormat="1" applyFont="1" applyFill="1" applyBorder="1" applyAlignment="1">
      <alignment horizontal="left" vertical="top" wrapText="1"/>
    </xf>
    <xf numFmtId="0" fontId="7" fillId="2" borderId="7" xfId="0" applyNumberFormat="1" applyFont="1" applyFill="1" applyBorder="1" applyAlignment="1">
      <alignment horizontal="left" vertical="top" wrapText="1"/>
    </xf>
    <xf numFmtId="0" fontId="7" fillId="2" borderId="15"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top" wrapText="1"/>
    </xf>
    <xf numFmtId="0" fontId="18" fillId="2" borderId="0" xfId="0" applyFont="1" applyFill="1" applyAlignment="1">
      <alignment horizontal="center" wrapText="1"/>
    </xf>
    <xf numFmtId="0" fontId="10" fillId="2" borderId="6" xfId="0" applyNumberFormat="1" applyFont="1" applyFill="1" applyBorder="1" applyAlignment="1">
      <alignment horizontal="center" vertical="top" wrapText="1"/>
    </xf>
    <xf numFmtId="0" fontId="7" fillId="2" borderId="11" xfId="0" applyNumberFormat="1" applyFont="1" applyFill="1" applyBorder="1" applyAlignment="1">
      <alignment horizontal="left" vertical="top" wrapText="1"/>
    </xf>
    <xf numFmtId="0" fontId="7" fillId="2" borderId="13"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10" fillId="2" borderId="8" xfId="0" applyNumberFormat="1" applyFont="1" applyFill="1" applyBorder="1" applyAlignment="1">
      <alignment horizontal="left" vertical="top" wrapText="1"/>
    </xf>
    <xf numFmtId="0" fontId="7" fillId="2" borderId="5" xfId="0" applyNumberFormat="1" applyFont="1" applyFill="1" applyBorder="1" applyAlignment="1">
      <alignment horizontal="center" vertical="center" wrapText="1"/>
    </xf>
    <xf numFmtId="0" fontId="7"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4" fontId="7" fillId="2" borderId="1" xfId="0" applyNumberFormat="1" applyFont="1" applyFill="1" applyBorder="1" applyAlignment="1">
      <alignment horizontal="center" vertical="center" wrapText="1"/>
    </xf>
    <xf numFmtId="0" fontId="10" fillId="2" borderId="7" xfId="0" applyNumberFormat="1" applyFont="1" applyFill="1" applyBorder="1" applyAlignment="1">
      <alignment horizontal="left" vertical="top" wrapText="1"/>
    </xf>
    <xf numFmtId="0" fontId="10" fillId="2" borderId="14"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4" fontId="7" fillId="2" borderId="12" xfId="0" applyNumberFormat="1" applyFont="1" applyFill="1" applyBorder="1" applyAlignment="1">
      <alignment horizontal="center" vertical="top" wrapText="1"/>
    </xf>
    <xf numFmtId="4" fontId="7" fillId="2" borderId="3" xfId="0" applyNumberFormat="1" applyFont="1" applyFill="1" applyBorder="1" applyAlignment="1">
      <alignment horizontal="center" vertical="top" wrapText="1"/>
    </xf>
    <xf numFmtId="4" fontId="7" fillId="2" borderId="14" xfId="0" applyNumberFormat="1" applyFont="1" applyFill="1" applyBorder="1" applyAlignment="1">
      <alignment horizontal="center" vertical="top" wrapText="1"/>
    </xf>
    <xf numFmtId="0" fontId="7" fillId="2" borderId="8" xfId="0" applyFont="1" applyFill="1" applyBorder="1" applyAlignment="1">
      <alignment horizontal="center" vertical="top"/>
    </xf>
    <xf numFmtId="0" fontId="7" fillId="2" borderId="4" xfId="0" applyFont="1" applyFill="1" applyBorder="1" applyAlignment="1">
      <alignment horizontal="center" vertical="top"/>
    </xf>
    <xf numFmtId="4" fontId="7" fillId="2" borderId="5" xfId="0" applyNumberFormat="1" applyFont="1" applyFill="1" applyBorder="1" applyAlignment="1">
      <alignment horizontal="center" vertical="top" wrapText="1"/>
    </xf>
    <xf numFmtId="4" fontId="7" fillId="2" borderId="2" xfId="0" applyNumberFormat="1" applyFont="1" applyFill="1" applyBorder="1" applyAlignment="1">
      <alignment horizontal="center" vertical="top" wrapText="1"/>
    </xf>
    <xf numFmtId="0" fontId="7" fillId="2" borderId="5"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5" xfId="0" applyNumberFormat="1" applyFont="1" applyFill="1" applyBorder="1" applyAlignment="1" applyProtection="1">
      <alignment horizontal="left" vertical="top" wrapText="1"/>
      <protection locked="0"/>
    </xf>
    <xf numFmtId="0" fontId="7" fillId="2" borderId="6" xfId="0" applyNumberFormat="1" applyFont="1" applyFill="1" applyBorder="1" applyAlignment="1" applyProtection="1">
      <alignment horizontal="left" vertical="top" wrapText="1"/>
      <protection locked="0"/>
    </xf>
    <xf numFmtId="0" fontId="7" fillId="2" borderId="1" xfId="0" applyFont="1" applyFill="1" applyBorder="1" applyAlignment="1">
      <alignment horizontal="left" vertical="top" wrapText="1"/>
    </xf>
    <xf numFmtId="0" fontId="10" fillId="2" borderId="15" xfId="0" applyNumberFormat="1" applyFont="1" applyFill="1" applyBorder="1" applyAlignment="1">
      <alignment horizontal="left" vertical="top" wrapText="1"/>
    </xf>
    <xf numFmtId="0" fontId="10" fillId="2" borderId="2" xfId="0" applyFont="1" applyFill="1" applyBorder="1" applyAlignment="1">
      <alignment horizontal="left" vertical="top"/>
    </xf>
    <xf numFmtId="0" fontId="7" fillId="2" borderId="12" xfId="0" applyNumberFormat="1" applyFont="1" applyFill="1" applyBorder="1" applyAlignment="1">
      <alignment horizontal="left" vertical="top" wrapText="1"/>
    </xf>
    <xf numFmtId="4" fontId="21" fillId="2" borderId="5" xfId="0" applyNumberFormat="1" applyFont="1" applyFill="1" applyBorder="1" applyAlignment="1">
      <alignment horizontal="center" vertical="top" wrapText="1"/>
    </xf>
    <xf numFmtId="4" fontId="21" fillId="2" borderId="6" xfId="0" applyNumberFormat="1" applyFont="1" applyFill="1" applyBorder="1" applyAlignment="1">
      <alignment horizontal="center" vertical="top" wrapText="1"/>
    </xf>
    <xf numFmtId="4" fontId="21" fillId="2" borderId="2" xfId="0" applyNumberFormat="1" applyFont="1" applyFill="1" applyBorder="1" applyAlignment="1">
      <alignment horizontal="center" vertical="top" wrapText="1"/>
    </xf>
    <xf numFmtId="0" fontId="8" fillId="2" borderId="0" xfId="0" applyFont="1" applyFill="1" applyBorder="1" applyAlignment="1">
      <alignment horizontal="center" wrapText="1"/>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2" xfId="0" applyNumberFormat="1" applyFont="1" applyFill="1" applyBorder="1" applyAlignment="1">
      <alignment horizontal="center" vertical="center"/>
    </xf>
    <xf numFmtId="0" fontId="13" fillId="0" borderId="1" xfId="0" applyFont="1" applyBorder="1" applyAlignment="1">
      <alignment horizontal="center" vertical="center" wrapText="1"/>
    </xf>
    <xf numFmtId="0" fontId="13" fillId="0" borderId="12" xfId="0" applyFont="1" applyBorder="1" applyAlignment="1">
      <alignment horizontal="center" vertical="top" wrapText="1"/>
    </xf>
    <xf numFmtId="0" fontId="13" fillId="0" borderId="3" xfId="0" applyFont="1" applyBorder="1" applyAlignment="1">
      <alignment horizontal="center" vertical="top" wrapText="1"/>
    </xf>
    <xf numFmtId="0" fontId="13" fillId="0" borderId="14" xfId="0" applyFont="1" applyBorder="1" applyAlignment="1">
      <alignment horizontal="center" vertical="top"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3" fillId="0" borderId="4" xfId="0" applyFont="1" applyBorder="1" applyAlignment="1">
      <alignment horizontal="center" wrapText="1"/>
    </xf>
    <xf numFmtId="4" fontId="7" fillId="2" borderId="6" xfId="0" applyNumberFormat="1" applyFont="1" applyFill="1" applyBorder="1" applyAlignment="1">
      <alignment horizontal="center" vertical="top" wrapText="1"/>
    </xf>
    <xf numFmtId="0" fontId="13" fillId="0" borderId="5" xfId="0" applyFont="1" applyBorder="1" applyAlignment="1">
      <alignment horizontal="center"/>
    </xf>
    <xf numFmtId="0" fontId="13" fillId="0" borderId="6" xfId="0" applyFont="1" applyBorder="1" applyAlignment="1">
      <alignment horizontal="center"/>
    </xf>
    <xf numFmtId="0" fontId="13" fillId="0" borderId="2" xfId="0" applyFont="1" applyBorder="1" applyAlignment="1">
      <alignment horizontal="center"/>
    </xf>
    <xf numFmtId="0" fontId="34" fillId="0" borderId="0" xfId="0" applyFont="1" applyAlignment="1">
      <alignment horizontal="left" vertical="top" wrapText="1"/>
    </xf>
    <xf numFmtId="0" fontId="18" fillId="2" borderId="0" xfId="0" applyFont="1" applyFill="1" applyAlignment="1">
      <alignment horizontal="center" vertical="top" wrapText="1"/>
    </xf>
    <xf numFmtId="0" fontId="18" fillId="2" borderId="3" xfId="0" applyFont="1" applyFill="1" applyBorder="1" applyAlignment="1">
      <alignment horizontal="center" vertical="top" wrapText="1"/>
    </xf>
    <xf numFmtId="0" fontId="49" fillId="2" borderId="0" xfId="0" applyFont="1" applyFill="1" applyAlignment="1">
      <alignment horizontal="center" wrapText="1"/>
    </xf>
    <xf numFmtId="165" fontId="13" fillId="0" borderId="5" xfId="0" applyNumberFormat="1" applyFont="1" applyBorder="1" applyAlignment="1">
      <alignment horizontal="center" vertical="top"/>
    </xf>
    <xf numFmtId="165" fontId="13" fillId="0" borderId="6" xfId="0" applyNumberFormat="1" applyFont="1" applyBorder="1" applyAlignment="1">
      <alignment horizontal="center" vertical="top"/>
    </xf>
    <xf numFmtId="165" fontId="13" fillId="0" borderId="2" xfId="0" applyNumberFormat="1" applyFont="1" applyBorder="1" applyAlignment="1">
      <alignment horizontal="center" vertical="top"/>
    </xf>
    <xf numFmtId="165" fontId="22" fillId="0" borderId="5" xfId="0" applyNumberFormat="1" applyFont="1" applyBorder="1" applyAlignment="1">
      <alignment horizontal="center" vertical="top"/>
    </xf>
    <xf numFmtId="165" fontId="22" fillId="0" borderId="6" xfId="0" applyNumberFormat="1" applyFont="1" applyBorder="1" applyAlignment="1">
      <alignment horizontal="center" vertical="top"/>
    </xf>
    <xf numFmtId="165" fontId="22" fillId="0" borderId="2" xfId="0" applyNumberFormat="1" applyFont="1" applyBorder="1" applyAlignment="1">
      <alignment horizontal="center" vertical="top"/>
    </xf>
    <xf numFmtId="3" fontId="7" fillId="2" borderId="5" xfId="0" applyNumberFormat="1" applyFont="1" applyFill="1" applyBorder="1" applyAlignment="1">
      <alignment horizontal="center" vertical="top" wrapText="1"/>
    </xf>
    <xf numFmtId="3" fontId="7" fillId="2" borderId="6" xfId="0" applyNumberFormat="1" applyFont="1" applyFill="1" applyBorder="1" applyAlignment="1">
      <alignment horizontal="center" vertical="top" wrapText="1"/>
    </xf>
    <xf numFmtId="3" fontId="7" fillId="2" borderId="2" xfId="0" applyNumberFormat="1" applyFont="1" applyFill="1" applyBorder="1" applyAlignment="1">
      <alignment horizontal="center" vertical="top" wrapText="1"/>
    </xf>
    <xf numFmtId="0" fontId="7" fillId="0" borderId="11" xfId="0" applyNumberFormat="1" applyFont="1" applyFill="1" applyBorder="1" applyAlignment="1">
      <alignment horizontal="center" vertical="center" wrapText="1"/>
    </xf>
    <xf numFmtId="0" fontId="7" fillId="0" borderId="13" xfId="0" applyNumberFormat="1" applyFont="1" applyFill="1" applyBorder="1" applyAlignment="1">
      <alignment horizontal="center" vertical="center" wrapText="1"/>
    </xf>
    <xf numFmtId="0" fontId="7" fillId="0" borderId="12" xfId="0" applyNumberFormat="1" applyFont="1" applyFill="1" applyBorder="1" applyAlignment="1">
      <alignment horizontal="center" vertical="center" wrapText="1"/>
    </xf>
    <xf numFmtId="0" fontId="7" fillId="0" borderId="13" xfId="0" applyNumberFormat="1" applyFont="1" applyFill="1" applyBorder="1" applyAlignment="1">
      <alignment horizontal="center" vertical="top"/>
    </xf>
    <xf numFmtId="0" fontId="7" fillId="0" borderId="12" xfId="0" applyNumberFormat="1" applyFont="1" applyFill="1" applyBorder="1" applyAlignment="1">
      <alignment horizontal="center" vertical="top"/>
    </xf>
    <xf numFmtId="0" fontId="7" fillId="2" borderId="13" xfId="0" applyNumberFormat="1" applyFont="1" applyFill="1" applyBorder="1" applyAlignment="1">
      <alignment horizontal="center" vertical="top"/>
    </xf>
    <xf numFmtId="0" fontId="7" fillId="2" borderId="12" xfId="0" applyNumberFormat="1" applyFont="1" applyFill="1" applyBorder="1" applyAlignment="1">
      <alignment horizontal="center" vertical="top"/>
    </xf>
    <xf numFmtId="4" fontId="7" fillId="2" borderId="8" xfId="0" applyNumberFormat="1" applyFont="1" applyFill="1" applyBorder="1" applyAlignment="1">
      <alignment horizontal="center" vertical="center" wrapText="1"/>
    </xf>
    <xf numFmtId="4" fontId="7" fillId="2" borderId="9" xfId="0" applyNumberFormat="1" applyFont="1" applyFill="1" applyBorder="1" applyAlignment="1">
      <alignment horizontal="center" vertical="center" wrapText="1"/>
    </xf>
    <xf numFmtId="4" fontId="7" fillId="2" borderId="4" xfId="0" applyNumberFormat="1" applyFont="1" applyFill="1" applyBorder="1" applyAlignment="1">
      <alignment horizontal="center" vertical="center" wrapText="1"/>
    </xf>
    <xf numFmtId="4" fontId="7" fillId="2" borderId="5"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0" fontId="7" fillId="2" borderId="8"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4" fontId="7" fillId="2" borderId="12" xfId="0" applyNumberFormat="1" applyFont="1" applyFill="1" applyBorder="1" applyAlignment="1">
      <alignment horizontal="center" vertical="center" wrapText="1"/>
    </xf>
    <xf numFmtId="4" fontId="7" fillId="2" borderId="3" xfId="0" applyNumberFormat="1" applyFont="1" applyFill="1" applyBorder="1" applyAlignment="1">
      <alignment horizontal="center" vertical="center" wrapText="1"/>
    </xf>
    <xf numFmtId="4" fontId="7" fillId="2" borderId="14" xfId="0" applyNumberFormat="1" applyFont="1" applyFill="1" applyBorder="1" applyAlignment="1">
      <alignment horizontal="center" vertical="center" wrapText="1"/>
    </xf>
    <xf numFmtId="4" fontId="29" fillId="2" borderId="0" xfId="0" applyNumberFormat="1" applyFont="1" applyFill="1" applyAlignment="1">
      <alignment horizontal="left" vertical="center" wrapText="1"/>
    </xf>
    <xf numFmtId="0" fontId="18" fillId="2" borderId="3" xfId="0" applyNumberFormat="1" applyFont="1" applyFill="1" applyBorder="1" applyAlignment="1">
      <alignment horizontal="center" vertical="center" wrapText="1"/>
    </xf>
    <xf numFmtId="0" fontId="36" fillId="2" borderId="0" xfId="0" applyFont="1" applyFill="1" applyAlignment="1">
      <alignment horizontal="left" vertical="center" wrapText="1"/>
    </xf>
    <xf numFmtId="0" fontId="8" fillId="2" borderId="5"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8"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2" borderId="10" xfId="0" applyFont="1" applyFill="1" applyBorder="1" applyAlignment="1">
      <alignment horizontal="left" vertical="top" wrapText="1"/>
    </xf>
    <xf numFmtId="0" fontId="7" fillId="2" borderId="0" xfId="0" applyFont="1" applyFill="1" applyAlignment="1">
      <alignment horizontal="center" wrapText="1"/>
    </xf>
    <xf numFmtId="0" fontId="8" fillId="2" borderId="8" xfId="7" applyFont="1" applyFill="1" applyBorder="1" applyAlignment="1">
      <alignment horizontal="left" vertical="top" wrapText="1"/>
    </xf>
    <xf numFmtId="0" fontId="8" fillId="2" borderId="4" xfId="7" applyFont="1" applyFill="1" applyBorder="1" applyAlignment="1">
      <alignment horizontal="left" vertical="top" wrapText="1"/>
    </xf>
    <xf numFmtId="14" fontId="8" fillId="2" borderId="5" xfId="0" applyNumberFormat="1" applyFont="1" applyFill="1" applyBorder="1" applyAlignment="1">
      <alignment horizontal="center" vertical="top"/>
    </xf>
    <xf numFmtId="14" fontId="8" fillId="2" borderId="2" xfId="0" applyNumberFormat="1" applyFont="1" applyFill="1" applyBorder="1" applyAlignment="1">
      <alignment horizontal="center" vertical="top"/>
    </xf>
    <xf numFmtId="1" fontId="8" fillId="2" borderId="5" xfId="0" applyNumberFormat="1" applyFont="1" applyFill="1" applyBorder="1" applyAlignment="1">
      <alignment horizontal="center" vertical="top" wrapText="1"/>
    </xf>
    <xf numFmtId="1" fontId="8" fillId="2" borderId="2" xfId="0" applyNumberFormat="1" applyFont="1" applyFill="1" applyBorder="1" applyAlignment="1">
      <alignment horizontal="center" vertical="top" wrapText="1"/>
    </xf>
    <xf numFmtId="0" fontId="29" fillId="2" borderId="0" xfId="0" applyFont="1" applyFill="1" applyBorder="1" applyAlignment="1">
      <alignment horizontal="left" vertical="top" wrapText="1"/>
    </xf>
    <xf numFmtId="0" fontId="18" fillId="2" borderId="3" xfId="0" applyFont="1" applyFill="1" applyBorder="1" applyAlignment="1">
      <alignment horizontal="center" vertical="center" wrapText="1"/>
    </xf>
    <xf numFmtId="0" fontId="17" fillId="2" borderId="8" xfId="7" applyFont="1" applyFill="1" applyBorder="1" applyAlignment="1">
      <alignment horizontal="center" vertical="top" wrapText="1"/>
    </xf>
    <xf numFmtId="0" fontId="17" fillId="2" borderId="9" xfId="7" applyFont="1" applyFill="1" applyBorder="1" applyAlignment="1">
      <alignment horizontal="center" vertical="top" wrapText="1"/>
    </xf>
    <xf numFmtId="0" fontId="17" fillId="2" borderId="4" xfId="7" applyFont="1" applyFill="1" applyBorder="1" applyAlignment="1">
      <alignment horizontal="center" vertical="top" wrapText="1"/>
    </xf>
    <xf numFmtId="1" fontId="8" fillId="2" borderId="5" xfId="0" applyNumberFormat="1" applyFont="1" applyFill="1" applyBorder="1" applyAlignment="1">
      <alignment horizontal="center" vertical="center" wrapText="1"/>
    </xf>
    <xf numFmtId="1" fontId="8" fillId="2" borderId="2" xfId="0" applyNumberFormat="1" applyFont="1" applyFill="1" applyBorder="1" applyAlignment="1">
      <alignment horizontal="center" vertical="center" wrapText="1"/>
    </xf>
    <xf numFmtId="0" fontId="33" fillId="0" borderId="13" xfId="0" applyFont="1" applyFill="1" applyBorder="1" applyAlignment="1">
      <alignment horizontal="center" vertical="center" wrapText="1"/>
    </xf>
    <xf numFmtId="0" fontId="44" fillId="2" borderId="1" xfId="0" applyFont="1" applyFill="1" applyBorder="1" applyAlignment="1">
      <alignment horizontal="center" vertical="center" wrapText="1"/>
    </xf>
    <xf numFmtId="49" fontId="48" fillId="2" borderId="5" xfId="0" applyNumberFormat="1" applyFont="1" applyFill="1" applyBorder="1" applyAlignment="1">
      <alignment horizontal="left" vertical="top" wrapText="1"/>
    </xf>
    <xf numFmtId="49" fontId="48" fillId="2" borderId="6" xfId="0" applyNumberFormat="1" applyFont="1" applyFill="1" applyBorder="1" applyAlignment="1">
      <alignment horizontal="left" vertical="top" wrapText="1"/>
    </xf>
    <xf numFmtId="49" fontId="48" fillId="2" borderId="2" xfId="0" applyNumberFormat="1" applyFont="1" applyFill="1" applyBorder="1" applyAlignment="1">
      <alignment horizontal="left" vertical="top" wrapText="1"/>
    </xf>
    <xf numFmtId="0" fontId="48" fillId="2" borderId="5" xfId="0" applyFont="1" applyFill="1" applyBorder="1" applyAlignment="1">
      <alignment vertical="top" wrapText="1"/>
    </xf>
    <xf numFmtId="0" fontId="48" fillId="2" borderId="6" xfId="0" applyFont="1" applyFill="1" applyBorder="1" applyAlignment="1">
      <alignment vertical="top" wrapText="1"/>
    </xf>
    <xf numFmtId="0" fontId="44" fillId="2" borderId="1" xfId="0" applyFont="1" applyFill="1" applyBorder="1" applyAlignment="1">
      <alignment horizontal="center" vertical="top" wrapText="1"/>
    </xf>
    <xf numFmtId="0" fontId="44" fillId="2" borderId="1" xfId="8" applyFont="1" applyFill="1" applyBorder="1" applyAlignment="1">
      <alignment horizontal="center" vertical="top" wrapText="1"/>
    </xf>
    <xf numFmtId="0" fontId="48" fillId="2" borderId="5" xfId="0" applyNumberFormat="1" applyFont="1" applyFill="1" applyBorder="1" applyAlignment="1">
      <alignment horizontal="left" vertical="top" wrapText="1"/>
    </xf>
    <xf numFmtId="0" fontId="48" fillId="2" borderId="6" xfId="0" applyNumberFormat="1" applyFont="1" applyFill="1" applyBorder="1" applyAlignment="1">
      <alignment horizontal="left" vertical="top" wrapText="1"/>
    </xf>
    <xf numFmtId="0" fontId="48" fillId="2" borderId="1" xfId="0" applyFont="1" applyFill="1" applyBorder="1" applyAlignment="1">
      <alignment vertical="top" wrapText="1"/>
    </xf>
    <xf numFmtId="0" fontId="11" fillId="2" borderId="5" xfId="0" applyNumberFormat="1" applyFont="1" applyFill="1" applyBorder="1" applyAlignment="1">
      <alignment vertical="top" wrapText="1"/>
    </xf>
    <xf numFmtId="0" fontId="11" fillId="2" borderId="6" xfId="0" applyNumberFormat="1" applyFont="1" applyFill="1" applyBorder="1" applyAlignment="1">
      <alignment vertical="top" wrapText="1"/>
    </xf>
    <xf numFmtId="49" fontId="44" fillId="2" borderId="5" xfId="0" applyNumberFormat="1" applyFont="1" applyFill="1" applyBorder="1" applyAlignment="1">
      <alignment vertical="top" wrapText="1"/>
    </xf>
    <xf numFmtId="49" fontId="44" fillId="2" borderId="6" xfId="0" applyNumberFormat="1" applyFont="1" applyFill="1" applyBorder="1" applyAlignment="1">
      <alignment vertical="top" wrapText="1"/>
    </xf>
    <xf numFmtId="49" fontId="26" fillId="0" borderId="0" xfId="0" applyNumberFormat="1" applyFont="1" applyFill="1" applyBorder="1" applyAlignment="1">
      <alignment horizontal="left" vertical="center" wrapText="1"/>
    </xf>
    <xf numFmtId="0" fontId="26" fillId="0" borderId="0" xfId="0" applyFont="1" applyAlignment="1">
      <alignment horizontal="left" vertical="center" wrapText="1"/>
    </xf>
    <xf numFmtId="0" fontId="26" fillId="0" borderId="0" xfId="0" applyNumberFormat="1" applyFont="1" applyFill="1" applyBorder="1" applyAlignment="1">
      <alignment horizontal="left" wrapText="1"/>
    </xf>
    <xf numFmtId="0" fontId="46" fillId="2" borderId="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48" fillId="2" borderId="2" xfId="0" applyFont="1" applyFill="1" applyBorder="1" applyAlignment="1">
      <alignment vertical="top" wrapText="1"/>
    </xf>
    <xf numFmtId="49" fontId="48" fillId="2" borderId="1" xfId="0" applyNumberFormat="1" applyFont="1" applyFill="1" applyBorder="1" applyAlignment="1">
      <alignment vertical="top" wrapText="1"/>
    </xf>
    <xf numFmtId="0" fontId="12" fillId="2" borderId="5" xfId="0" applyNumberFormat="1" applyFont="1" applyFill="1" applyBorder="1" applyAlignment="1">
      <alignment horizontal="left" vertical="top" wrapText="1"/>
    </xf>
    <xf numFmtId="0" fontId="12" fillId="2" borderId="6" xfId="0" applyNumberFormat="1" applyFont="1" applyFill="1" applyBorder="1" applyAlignment="1">
      <alignment horizontal="left" vertical="top" wrapText="1"/>
    </xf>
    <xf numFmtId="49" fontId="44" fillId="2" borderId="5" xfId="0" applyNumberFormat="1" applyFont="1" applyFill="1" applyBorder="1" applyAlignment="1">
      <alignment horizontal="left" vertical="top" wrapText="1"/>
    </xf>
    <xf numFmtId="49" fontId="44" fillId="2" borderId="6" xfId="0" applyNumberFormat="1" applyFont="1" applyFill="1" applyBorder="1" applyAlignment="1">
      <alignment horizontal="left" vertical="top" wrapText="1"/>
    </xf>
    <xf numFmtId="0" fontId="11" fillId="2" borderId="5" xfId="0" applyNumberFormat="1" applyFont="1" applyFill="1" applyBorder="1" applyAlignment="1">
      <alignment horizontal="left" vertical="top" wrapText="1"/>
    </xf>
    <xf numFmtId="0" fontId="11" fillId="2" borderId="6" xfId="0" applyNumberFormat="1" applyFont="1" applyFill="1" applyBorder="1" applyAlignment="1">
      <alignment horizontal="left" vertical="top" wrapText="1"/>
    </xf>
    <xf numFmtId="0" fontId="11" fillId="2" borderId="2" xfId="0" applyNumberFormat="1" applyFont="1" applyFill="1" applyBorder="1" applyAlignment="1">
      <alignment vertical="top" wrapText="1"/>
    </xf>
    <xf numFmtId="0" fontId="43" fillId="0" borderId="0" xfId="0" applyFont="1" applyAlignment="1">
      <alignment horizontal="left" vertical="top" wrapText="1"/>
    </xf>
    <xf numFmtId="0" fontId="48" fillId="2" borderId="5" xfId="0" applyFont="1" applyFill="1" applyBorder="1" applyAlignment="1">
      <alignment horizontal="left" vertical="top" wrapText="1"/>
    </xf>
    <xf numFmtId="0" fontId="48" fillId="2" borderId="6" xfId="0" applyFont="1" applyFill="1" applyBorder="1" applyAlignment="1">
      <alignment horizontal="left" vertical="top" wrapText="1"/>
    </xf>
    <xf numFmtId="0" fontId="48" fillId="2" borderId="2" xfId="0" applyFont="1" applyFill="1" applyBorder="1" applyAlignment="1">
      <alignment horizontal="left" vertical="top" wrapText="1"/>
    </xf>
    <xf numFmtId="0" fontId="11" fillId="0" borderId="0" xfId="0" applyNumberFormat="1" applyFont="1" applyFill="1" applyBorder="1" applyAlignment="1">
      <alignment horizontal="left" vertical="top" wrapText="1"/>
    </xf>
    <xf numFmtId="0" fontId="11" fillId="2" borderId="6" xfId="0" applyFont="1" applyFill="1" applyBorder="1"/>
    <xf numFmtId="0" fontId="44" fillId="2" borderId="5" xfId="0" applyNumberFormat="1" applyFont="1" applyFill="1" applyBorder="1" applyAlignment="1">
      <alignment horizontal="left" vertical="top" wrapText="1"/>
    </xf>
    <xf numFmtId="0" fontId="44" fillId="2" borderId="6" xfId="0" applyNumberFormat="1" applyFont="1" applyFill="1" applyBorder="1" applyAlignment="1">
      <alignment horizontal="left" vertical="top" wrapText="1"/>
    </xf>
    <xf numFmtId="0" fontId="44" fillId="2" borderId="2" xfId="0" applyNumberFormat="1" applyFont="1" applyFill="1" applyBorder="1" applyAlignment="1">
      <alignment horizontal="left" vertical="top" wrapText="1"/>
    </xf>
    <xf numFmtId="49" fontId="44" fillId="2" borderId="2" xfId="0" applyNumberFormat="1" applyFont="1" applyFill="1" applyBorder="1" applyAlignment="1">
      <alignment horizontal="left" vertical="top" wrapText="1"/>
    </xf>
    <xf numFmtId="0" fontId="44" fillId="2" borderId="5" xfId="0" applyFont="1" applyFill="1" applyBorder="1" applyAlignment="1">
      <alignment horizontal="left" vertical="top" wrapText="1"/>
    </xf>
    <xf numFmtId="0" fontId="44" fillId="2" borderId="6" xfId="0" applyFont="1" applyFill="1" applyBorder="1" applyAlignment="1">
      <alignment horizontal="left" vertical="top" wrapText="1"/>
    </xf>
    <xf numFmtId="0" fontId="44" fillId="2" borderId="2" xfId="0" applyFont="1" applyFill="1" applyBorder="1" applyAlignment="1">
      <alignment horizontal="left" vertical="top" wrapText="1"/>
    </xf>
    <xf numFmtId="0" fontId="11" fillId="0" borderId="0" xfId="0" applyNumberFormat="1" applyFont="1" applyFill="1" applyAlignment="1">
      <alignment horizontal="left" vertical="center" wrapText="1"/>
    </xf>
    <xf numFmtId="0" fontId="17" fillId="0" borderId="3" xfId="0" applyFont="1" applyFill="1" applyBorder="1" applyAlignment="1">
      <alignment horizontal="center" wrapText="1"/>
    </xf>
    <xf numFmtId="0" fontId="8" fillId="0" borderId="0" xfId="0" applyFont="1" applyFill="1" applyAlignment="1">
      <alignment horizontal="left"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7" fillId="0" borderId="6" xfId="0" applyNumberFormat="1" applyFont="1" applyFill="1" applyBorder="1" applyAlignment="1">
      <alignment horizontal="center" vertical="center" wrapText="1"/>
    </xf>
    <xf numFmtId="0" fontId="32" fillId="0" borderId="6"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6" xfId="0" applyFont="1" applyFill="1" applyBorder="1" applyAlignment="1">
      <alignment horizontal="center" vertical="center" wrapText="1"/>
    </xf>
    <xf numFmtId="0" fontId="7" fillId="0" borderId="11" xfId="0" applyFont="1" applyFill="1" applyBorder="1" applyAlignment="1">
      <alignment vertical="center" wrapText="1"/>
    </xf>
    <xf numFmtId="0" fontId="32" fillId="0" borderId="10" xfId="0" applyFont="1" applyBorder="1" applyAlignment="1">
      <alignment vertical="center" wrapText="1"/>
    </xf>
    <xf numFmtId="0" fontId="32" fillId="0" borderId="7" xfId="0" applyFont="1" applyBorder="1" applyAlignment="1">
      <alignment vertical="center" wrapText="1"/>
    </xf>
    <xf numFmtId="0" fontId="7" fillId="0" borderId="8" xfId="0" applyFont="1" applyFill="1" applyBorder="1" applyAlignment="1">
      <alignment horizontal="center" vertical="center" wrapText="1"/>
    </xf>
    <xf numFmtId="0" fontId="32" fillId="0" borderId="4" xfId="0" applyFont="1" applyFill="1" applyBorder="1" applyAlignment="1">
      <alignment horizontal="center" vertical="center" wrapText="1"/>
    </xf>
  </cellXfs>
  <cellStyles count="13">
    <cellStyle name="Обычный" xfId="0" builtinId="0"/>
    <cellStyle name="Обычный 2" xfId="1"/>
    <cellStyle name="Обычный 2 2" xfId="3"/>
    <cellStyle name="Обычный 2 2 2" xfId="6"/>
    <cellStyle name="Обычный 2 2 2 2" xfId="11"/>
    <cellStyle name="Обычный 2 2 3" xfId="9"/>
    <cellStyle name="Обычный 2 2 4" xfId="7"/>
    <cellStyle name="Обычный 2 2 4 2" xfId="12"/>
    <cellStyle name="Обычный 2 3" xfId="4"/>
    <cellStyle name="Обычный 2 3 2" xfId="10"/>
    <cellStyle name="Обычный 2 4" xfId="8"/>
    <cellStyle name="Обычный 5" xfId="5"/>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Классическая">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pageSetUpPr fitToPage="1"/>
  </sheetPr>
  <dimension ref="A1:E105"/>
  <sheetViews>
    <sheetView view="pageBreakPreview" zoomScale="80" zoomScaleNormal="100" zoomScaleSheetLayoutView="80" workbookViewId="0">
      <selection activeCell="C4" sqref="C4"/>
    </sheetView>
  </sheetViews>
  <sheetFormatPr defaultRowHeight="33"/>
  <cols>
    <col min="1" max="1" width="24.7109375" style="235" customWidth="1"/>
    <col min="2" max="2" width="44.140625" style="235" customWidth="1"/>
    <col min="3" max="3" width="36.5703125" style="235" customWidth="1"/>
    <col min="4" max="4" width="57.5703125" style="235" customWidth="1"/>
    <col min="5" max="5" width="57" style="199" customWidth="1"/>
    <col min="6" max="16" width="135.7109375" style="197" customWidth="1"/>
    <col min="17" max="16384" width="9.140625" style="197"/>
  </cols>
  <sheetData>
    <row r="1" spans="1:5" s="202" customFormat="1" ht="78.75" customHeight="1">
      <c r="A1" s="559"/>
      <c r="B1" s="559"/>
      <c r="C1" s="200"/>
      <c r="D1" s="416" t="s">
        <v>419</v>
      </c>
      <c r="E1" s="201"/>
    </row>
    <row r="2" spans="1:5" s="203" customFormat="1" ht="69.75" customHeight="1">
      <c r="A2" s="550" t="s">
        <v>735</v>
      </c>
      <c r="B2" s="550"/>
      <c r="C2" s="550"/>
      <c r="D2" s="550"/>
      <c r="E2" s="533"/>
    </row>
    <row r="3" spans="1:5" ht="18.75">
      <c r="A3" s="551" t="s">
        <v>117</v>
      </c>
      <c r="B3" s="552" t="s">
        <v>6</v>
      </c>
      <c r="C3" s="553" t="s">
        <v>317</v>
      </c>
      <c r="D3" s="553"/>
    </row>
    <row r="4" spans="1:5" s="206" customFormat="1" ht="78.75">
      <c r="A4" s="551"/>
      <c r="B4" s="552"/>
      <c r="C4" s="205" t="s">
        <v>318</v>
      </c>
      <c r="D4" s="205" t="s">
        <v>319</v>
      </c>
      <c r="E4" s="201"/>
    </row>
    <row r="5" spans="1:5" s="208" customFormat="1" ht="18.75">
      <c r="A5" s="363">
        <v>1</v>
      </c>
      <c r="B5" s="205">
        <v>2</v>
      </c>
      <c r="C5" s="205">
        <v>3</v>
      </c>
      <c r="D5" s="205">
        <v>4</v>
      </c>
      <c r="E5" s="207"/>
    </row>
    <row r="6" spans="1:5" s="208" customFormat="1" ht="31.5">
      <c r="A6" s="366" t="s">
        <v>1</v>
      </c>
      <c r="B6" s="210" t="s">
        <v>88</v>
      </c>
      <c r="C6" s="209" t="s">
        <v>105</v>
      </c>
      <c r="D6" s="209" t="s">
        <v>320</v>
      </c>
      <c r="E6" s="207"/>
    </row>
    <row r="7" spans="1:5" s="208" customFormat="1" ht="47.25">
      <c r="A7" s="353" t="s">
        <v>321</v>
      </c>
      <c r="B7" s="211" t="s">
        <v>8</v>
      </c>
      <c r="C7" s="209" t="s">
        <v>119</v>
      </c>
      <c r="D7" s="212" t="s">
        <v>322</v>
      </c>
      <c r="E7" s="207"/>
    </row>
    <row r="8" spans="1:5" s="208" customFormat="1" ht="41.25" customHeight="1">
      <c r="A8" s="367"/>
      <c r="B8" s="213"/>
      <c r="C8" s="209" t="s">
        <v>113</v>
      </c>
      <c r="D8" s="209" t="s">
        <v>323</v>
      </c>
      <c r="E8" s="207"/>
    </row>
    <row r="9" spans="1:5" s="208" customFormat="1" ht="57" customHeight="1">
      <c r="A9" s="354"/>
      <c r="B9" s="214"/>
      <c r="C9" s="215" t="s">
        <v>107</v>
      </c>
      <c r="D9" s="209" t="s">
        <v>324</v>
      </c>
      <c r="E9" s="207"/>
    </row>
    <row r="10" spans="1:5" s="208" customFormat="1" ht="94.5">
      <c r="A10" s="355" t="s">
        <v>325</v>
      </c>
      <c r="B10" s="549" t="s">
        <v>9</v>
      </c>
      <c r="C10" s="216" t="s">
        <v>326</v>
      </c>
      <c r="D10" s="216" t="s">
        <v>322</v>
      </c>
      <c r="E10" s="207"/>
    </row>
    <row r="11" spans="1:5" s="208" customFormat="1" ht="31.5">
      <c r="A11" s="356"/>
      <c r="B11" s="549"/>
      <c r="C11" s="216" t="s">
        <v>113</v>
      </c>
      <c r="D11" s="216" t="s">
        <v>327</v>
      </c>
      <c r="E11" s="207"/>
    </row>
    <row r="12" spans="1:5" s="208" customFormat="1" ht="94.5">
      <c r="A12" s="368" t="s">
        <v>0</v>
      </c>
      <c r="B12" s="217" t="s">
        <v>278</v>
      </c>
      <c r="C12" s="216" t="s">
        <v>326</v>
      </c>
      <c r="D12" s="216" t="s">
        <v>322</v>
      </c>
      <c r="E12" s="207"/>
    </row>
    <row r="13" spans="1:5" s="208" customFormat="1" ht="85.5" customHeight="1">
      <c r="A13" s="368" t="s">
        <v>284</v>
      </c>
      <c r="B13" s="217" t="s">
        <v>129</v>
      </c>
      <c r="C13" s="216" t="s">
        <v>113</v>
      </c>
      <c r="D13" s="216" t="s">
        <v>328</v>
      </c>
      <c r="E13" s="207"/>
    </row>
    <row r="14" spans="1:5" s="219" customFormat="1" ht="94.5">
      <c r="A14" s="248" t="s">
        <v>285</v>
      </c>
      <c r="B14" s="217" t="s">
        <v>101</v>
      </c>
      <c r="C14" s="216" t="s">
        <v>326</v>
      </c>
      <c r="D14" s="216" t="s">
        <v>322</v>
      </c>
      <c r="E14" s="218"/>
    </row>
    <row r="15" spans="1:5" s="219" customFormat="1" ht="94.5">
      <c r="A15" s="248" t="s">
        <v>286</v>
      </c>
      <c r="B15" s="220" t="s">
        <v>220</v>
      </c>
      <c r="C15" s="216" t="s">
        <v>326</v>
      </c>
      <c r="D15" s="216" t="s">
        <v>322</v>
      </c>
      <c r="E15" s="218"/>
    </row>
    <row r="16" spans="1:5" s="219" customFormat="1" ht="94.5">
      <c r="A16" s="248" t="s">
        <v>287</v>
      </c>
      <c r="B16" s="217" t="s">
        <v>98</v>
      </c>
      <c r="C16" s="216" t="s">
        <v>326</v>
      </c>
      <c r="D16" s="216" t="s">
        <v>322</v>
      </c>
      <c r="E16" s="218"/>
    </row>
    <row r="17" spans="1:5" s="219" customFormat="1" ht="94.5">
      <c r="A17" s="248" t="s">
        <v>329</v>
      </c>
      <c r="B17" s="217" t="s">
        <v>10</v>
      </c>
      <c r="C17" s="216" t="s">
        <v>326</v>
      </c>
      <c r="D17" s="216" t="s">
        <v>330</v>
      </c>
      <c r="E17" s="218"/>
    </row>
    <row r="18" spans="1:5" s="219" customFormat="1" ht="94.5">
      <c r="A18" s="248" t="s">
        <v>34</v>
      </c>
      <c r="B18" s="217" t="s">
        <v>211</v>
      </c>
      <c r="C18" s="216" t="s">
        <v>326</v>
      </c>
      <c r="D18" s="216" t="s">
        <v>330</v>
      </c>
      <c r="E18" s="218"/>
    </row>
    <row r="19" spans="1:5" s="219" customFormat="1" ht="47.25">
      <c r="A19" s="248" t="s">
        <v>331</v>
      </c>
      <c r="B19" s="217" t="s">
        <v>11</v>
      </c>
      <c r="C19" s="217" t="s">
        <v>119</v>
      </c>
      <c r="D19" s="216" t="s">
        <v>332</v>
      </c>
      <c r="E19" s="218"/>
    </row>
    <row r="20" spans="1:5" s="208" customFormat="1" ht="94.5">
      <c r="A20" s="248" t="s">
        <v>333</v>
      </c>
      <c r="B20" s="220" t="s">
        <v>202</v>
      </c>
      <c r="C20" s="217" t="s">
        <v>119</v>
      </c>
      <c r="D20" s="216" t="s">
        <v>334</v>
      </c>
      <c r="E20" s="207"/>
    </row>
    <row r="21" spans="1:5" s="208" customFormat="1" ht="31.5">
      <c r="A21" s="554" t="s">
        <v>335</v>
      </c>
      <c r="B21" s="549" t="s">
        <v>179</v>
      </c>
      <c r="C21" s="217" t="s">
        <v>105</v>
      </c>
      <c r="D21" s="216" t="s">
        <v>330</v>
      </c>
      <c r="E21" s="207"/>
    </row>
    <row r="22" spans="1:5" s="208" customFormat="1" ht="31.5">
      <c r="A22" s="554"/>
      <c r="B22" s="549"/>
      <c r="C22" s="216" t="s">
        <v>113</v>
      </c>
      <c r="D22" s="216" t="s">
        <v>336</v>
      </c>
      <c r="E22" s="207"/>
    </row>
    <row r="23" spans="1:5" s="208" customFormat="1" ht="47.25">
      <c r="A23" s="248" t="s">
        <v>337</v>
      </c>
      <c r="B23" s="217" t="s">
        <v>195</v>
      </c>
      <c r="C23" s="217" t="s">
        <v>105</v>
      </c>
      <c r="D23" s="216" t="s">
        <v>330</v>
      </c>
      <c r="E23" s="207"/>
    </row>
    <row r="24" spans="1:5" s="208" customFormat="1" ht="63">
      <c r="A24" s="248" t="s">
        <v>338</v>
      </c>
      <c r="B24" s="217" t="s">
        <v>190</v>
      </c>
      <c r="C24" s="216" t="s">
        <v>113</v>
      </c>
      <c r="D24" s="216" t="s">
        <v>336</v>
      </c>
      <c r="E24" s="207"/>
    </row>
    <row r="25" spans="1:5" s="208" customFormat="1" ht="31.5">
      <c r="A25" s="355" t="s">
        <v>339</v>
      </c>
      <c r="B25" s="221" t="s">
        <v>205</v>
      </c>
      <c r="C25" s="217" t="s">
        <v>105</v>
      </c>
      <c r="D25" s="216" t="s">
        <v>340</v>
      </c>
      <c r="E25" s="207"/>
    </row>
    <row r="26" spans="1:5" s="208" customFormat="1" ht="47.25">
      <c r="A26" s="356"/>
      <c r="B26" s="222"/>
      <c r="C26" s="217" t="s">
        <v>107</v>
      </c>
      <c r="D26" s="216" t="s">
        <v>324</v>
      </c>
      <c r="E26" s="207"/>
    </row>
    <row r="27" spans="1:5" ht="61.5" customHeight="1">
      <c r="A27" s="555" t="s">
        <v>12</v>
      </c>
      <c r="B27" s="556" t="s">
        <v>14</v>
      </c>
      <c r="C27" s="223" t="s">
        <v>341</v>
      </c>
      <c r="D27" s="224" t="s">
        <v>342</v>
      </c>
    </row>
    <row r="28" spans="1:5" ht="78.75">
      <c r="A28" s="555"/>
      <c r="B28" s="556"/>
      <c r="C28" s="223" t="s">
        <v>343</v>
      </c>
      <c r="D28" s="225" t="s">
        <v>344</v>
      </c>
    </row>
    <row r="29" spans="1:5" ht="94.5">
      <c r="A29" s="548" t="s">
        <v>345</v>
      </c>
      <c r="B29" s="549" t="s">
        <v>346</v>
      </c>
      <c r="C29" s="220" t="s">
        <v>326</v>
      </c>
      <c r="D29" s="225" t="s">
        <v>342</v>
      </c>
    </row>
    <row r="30" spans="1:5" ht="31.5">
      <c r="A30" s="548"/>
      <c r="B30" s="549"/>
      <c r="C30" s="220" t="s">
        <v>347</v>
      </c>
      <c r="D30" s="225" t="s">
        <v>344</v>
      </c>
    </row>
    <row r="31" spans="1:5" ht="94.5">
      <c r="A31" s="548" t="s">
        <v>37</v>
      </c>
      <c r="B31" s="549" t="s">
        <v>91</v>
      </c>
      <c r="C31" s="220" t="s">
        <v>326</v>
      </c>
      <c r="D31" s="225" t="s">
        <v>342</v>
      </c>
    </row>
    <row r="32" spans="1:5" ht="31.5">
      <c r="A32" s="548"/>
      <c r="B32" s="549"/>
      <c r="C32" s="220" t="s">
        <v>347</v>
      </c>
      <c r="D32" s="225" t="s">
        <v>344</v>
      </c>
    </row>
    <row r="33" spans="1:5" ht="63">
      <c r="A33" s="548" t="s">
        <v>38</v>
      </c>
      <c r="B33" s="549" t="s">
        <v>72</v>
      </c>
      <c r="C33" s="220" t="s">
        <v>125</v>
      </c>
      <c r="D33" s="225" t="s">
        <v>342</v>
      </c>
    </row>
    <row r="34" spans="1:5" ht="48" customHeight="1">
      <c r="A34" s="548"/>
      <c r="B34" s="549"/>
      <c r="C34" s="220" t="s">
        <v>348</v>
      </c>
      <c r="D34" s="225" t="s">
        <v>344</v>
      </c>
    </row>
    <row r="35" spans="1:5" ht="63">
      <c r="A35" s="548" t="s">
        <v>39</v>
      </c>
      <c r="B35" s="549" t="s">
        <v>92</v>
      </c>
      <c r="C35" s="220" t="s">
        <v>125</v>
      </c>
      <c r="D35" s="225" t="s">
        <v>342</v>
      </c>
    </row>
    <row r="36" spans="1:5" ht="31.5">
      <c r="A36" s="548"/>
      <c r="B36" s="549"/>
      <c r="C36" s="220" t="s">
        <v>348</v>
      </c>
      <c r="D36" s="225" t="s">
        <v>344</v>
      </c>
    </row>
    <row r="37" spans="1:5" ht="61.5" customHeight="1">
      <c r="A37" s="548" t="s">
        <v>349</v>
      </c>
      <c r="B37" s="549" t="s">
        <v>350</v>
      </c>
      <c r="C37" s="220" t="s">
        <v>97</v>
      </c>
      <c r="D37" s="225" t="s">
        <v>342</v>
      </c>
    </row>
    <row r="38" spans="1:5" ht="45" customHeight="1">
      <c r="A38" s="548"/>
      <c r="B38" s="549"/>
      <c r="C38" s="220" t="s">
        <v>347</v>
      </c>
      <c r="D38" s="225" t="s">
        <v>344</v>
      </c>
    </row>
    <row r="39" spans="1:5" ht="52.5" customHeight="1">
      <c r="A39" s="548" t="s">
        <v>41</v>
      </c>
      <c r="B39" s="549" t="s">
        <v>351</v>
      </c>
      <c r="C39" s="220" t="s">
        <v>352</v>
      </c>
      <c r="D39" s="225" t="s">
        <v>342</v>
      </c>
    </row>
    <row r="40" spans="1:5" ht="31.5">
      <c r="A40" s="548"/>
      <c r="B40" s="549"/>
      <c r="C40" s="220" t="s">
        <v>347</v>
      </c>
      <c r="D40" s="225" t="s">
        <v>344</v>
      </c>
    </row>
    <row r="41" spans="1:5" ht="78.75">
      <c r="A41" s="362" t="s">
        <v>353</v>
      </c>
      <c r="B41" s="217" t="s">
        <v>15</v>
      </c>
      <c r="C41" s="220" t="s">
        <v>97</v>
      </c>
      <c r="D41" s="225" t="s">
        <v>342</v>
      </c>
    </row>
    <row r="42" spans="1:5" ht="78.75">
      <c r="A42" s="362" t="s">
        <v>102</v>
      </c>
      <c r="B42" s="217" t="s">
        <v>103</v>
      </c>
      <c r="C42" s="220" t="s">
        <v>97</v>
      </c>
      <c r="D42" s="225" t="s">
        <v>342</v>
      </c>
    </row>
    <row r="43" spans="1:5" ht="47.25">
      <c r="A43" s="548" t="s">
        <v>354</v>
      </c>
      <c r="B43" s="549" t="s">
        <v>16</v>
      </c>
      <c r="C43" s="217" t="s">
        <v>119</v>
      </c>
      <c r="D43" s="225" t="s">
        <v>342</v>
      </c>
    </row>
    <row r="44" spans="1:5" ht="46.5" customHeight="1">
      <c r="A44" s="548"/>
      <c r="B44" s="549"/>
      <c r="C44" s="220" t="s">
        <v>347</v>
      </c>
      <c r="D44" s="225" t="s">
        <v>344</v>
      </c>
    </row>
    <row r="45" spans="1:5" s="229" customFormat="1" ht="48.75" customHeight="1">
      <c r="A45" s="548" t="s">
        <v>42</v>
      </c>
      <c r="B45" s="548" t="s">
        <v>93</v>
      </c>
      <c r="C45" s="305" t="s">
        <v>119</v>
      </c>
      <c r="D45" s="309" t="s">
        <v>342</v>
      </c>
      <c r="E45" s="230"/>
    </row>
    <row r="46" spans="1:5" s="229" customFormat="1" ht="42.75" customHeight="1">
      <c r="A46" s="548"/>
      <c r="B46" s="548"/>
      <c r="C46" s="3" t="s">
        <v>347</v>
      </c>
      <c r="D46" s="309" t="s">
        <v>344</v>
      </c>
      <c r="E46" s="230"/>
    </row>
    <row r="47" spans="1:5" ht="63">
      <c r="A47" s="13" t="s">
        <v>13</v>
      </c>
      <c r="B47" s="223" t="s">
        <v>17</v>
      </c>
      <c r="C47" s="223" t="s">
        <v>291</v>
      </c>
      <c r="D47" s="224" t="s">
        <v>355</v>
      </c>
    </row>
    <row r="48" spans="1:5" ht="90" customHeight="1">
      <c r="A48" s="3" t="s">
        <v>356</v>
      </c>
      <c r="B48" s="220" t="s">
        <v>82</v>
      </c>
      <c r="C48" s="220" t="s">
        <v>291</v>
      </c>
      <c r="D48" s="225" t="s">
        <v>355</v>
      </c>
    </row>
    <row r="49" spans="1:4" ht="83.25" customHeight="1">
      <c r="A49" s="362" t="s">
        <v>43</v>
      </c>
      <c r="B49" s="217" t="s">
        <v>80</v>
      </c>
      <c r="C49" s="220" t="s">
        <v>291</v>
      </c>
      <c r="D49" s="225" t="s">
        <v>357</v>
      </c>
    </row>
    <row r="50" spans="1:4" ht="74.25" customHeight="1">
      <c r="A50" s="362" t="s">
        <v>44</v>
      </c>
      <c r="B50" s="217" t="s">
        <v>81</v>
      </c>
      <c r="C50" s="220" t="s">
        <v>291</v>
      </c>
      <c r="D50" s="225" t="s">
        <v>357</v>
      </c>
    </row>
    <row r="51" spans="1:4" ht="126">
      <c r="A51" s="362" t="s">
        <v>45</v>
      </c>
      <c r="B51" s="217" t="s">
        <v>250</v>
      </c>
      <c r="C51" s="220" t="s">
        <v>291</v>
      </c>
      <c r="D51" s="225" t="s">
        <v>357</v>
      </c>
    </row>
    <row r="52" spans="1:4" ht="115.5" customHeight="1">
      <c r="A52" s="3" t="s">
        <v>358</v>
      </c>
      <c r="B52" s="220" t="s">
        <v>90</v>
      </c>
      <c r="C52" s="220" t="s">
        <v>291</v>
      </c>
      <c r="D52" s="225" t="s">
        <v>359</v>
      </c>
    </row>
    <row r="53" spans="1:4" ht="63">
      <c r="A53" s="560" t="s">
        <v>360</v>
      </c>
      <c r="B53" s="557" t="s">
        <v>83</v>
      </c>
      <c r="C53" s="220" t="s">
        <v>291</v>
      </c>
      <c r="D53" s="225" t="s">
        <v>361</v>
      </c>
    </row>
    <row r="54" spans="1:4" ht="41.25" customHeight="1">
      <c r="A54" s="561"/>
      <c r="B54" s="558"/>
      <c r="C54" s="220" t="s">
        <v>362</v>
      </c>
      <c r="D54" s="225" t="s">
        <v>363</v>
      </c>
    </row>
    <row r="55" spans="1:4" ht="63">
      <c r="A55" s="13" t="s">
        <v>18</v>
      </c>
      <c r="B55" s="223" t="s">
        <v>89</v>
      </c>
      <c r="C55" s="223" t="s">
        <v>121</v>
      </c>
      <c r="D55" s="224" t="s">
        <v>364</v>
      </c>
    </row>
    <row r="56" spans="1:4" ht="93.75" customHeight="1">
      <c r="A56" s="3" t="s">
        <v>365</v>
      </c>
      <c r="B56" s="220" t="s">
        <v>82</v>
      </c>
      <c r="C56" s="220" t="s">
        <v>121</v>
      </c>
      <c r="D56" s="226" t="s">
        <v>366</v>
      </c>
    </row>
    <row r="57" spans="1:4" ht="99.75" customHeight="1">
      <c r="A57" s="362" t="s">
        <v>47</v>
      </c>
      <c r="B57" s="217" t="s">
        <v>73</v>
      </c>
      <c r="C57" s="217" t="s">
        <v>122</v>
      </c>
      <c r="D57" s="226" t="s">
        <v>367</v>
      </c>
    </row>
    <row r="58" spans="1:4" ht="92.25" customHeight="1">
      <c r="A58" s="362" t="s">
        <v>48</v>
      </c>
      <c r="B58" s="217" t="s">
        <v>174</v>
      </c>
      <c r="C58" s="217" t="s">
        <v>123</v>
      </c>
      <c r="D58" s="225" t="s">
        <v>368</v>
      </c>
    </row>
    <row r="59" spans="1:4" ht="47.25">
      <c r="A59" s="362" t="s">
        <v>49</v>
      </c>
      <c r="B59" s="217" t="s">
        <v>199</v>
      </c>
      <c r="C59" s="217" t="s">
        <v>123</v>
      </c>
      <c r="D59" s="225" t="s">
        <v>369</v>
      </c>
    </row>
    <row r="60" spans="1:4" ht="125.25" customHeight="1">
      <c r="A60" s="362" t="s">
        <v>50</v>
      </c>
      <c r="B60" s="217" t="s">
        <v>370</v>
      </c>
      <c r="C60" s="217" t="s">
        <v>106</v>
      </c>
      <c r="D60" s="225" t="s">
        <v>371</v>
      </c>
    </row>
    <row r="61" spans="1:4" ht="110.25">
      <c r="A61" s="362" t="s">
        <v>51</v>
      </c>
      <c r="B61" s="217" t="s">
        <v>292</v>
      </c>
      <c r="C61" s="217" t="s">
        <v>123</v>
      </c>
      <c r="D61" s="216" t="s">
        <v>372</v>
      </c>
    </row>
    <row r="62" spans="1:4" ht="63">
      <c r="A62" s="362" t="s">
        <v>373</v>
      </c>
      <c r="B62" s="217" t="s">
        <v>201</v>
      </c>
      <c r="C62" s="217" t="s">
        <v>123</v>
      </c>
      <c r="D62" s="216" t="s">
        <v>374</v>
      </c>
    </row>
    <row r="63" spans="1:4" ht="94.5">
      <c r="A63" s="362" t="s">
        <v>197</v>
      </c>
      <c r="B63" s="217" t="s">
        <v>198</v>
      </c>
      <c r="C63" s="220" t="s">
        <v>128</v>
      </c>
      <c r="D63" s="216" t="s">
        <v>374</v>
      </c>
    </row>
    <row r="64" spans="1:4" ht="94.5">
      <c r="A64" s="362" t="s">
        <v>375</v>
      </c>
      <c r="B64" s="217" t="s">
        <v>83</v>
      </c>
      <c r="C64" s="220" t="s">
        <v>128</v>
      </c>
      <c r="D64" s="216" t="s">
        <v>366</v>
      </c>
    </row>
    <row r="65" spans="1:5" ht="94.5">
      <c r="A65" s="548" t="s">
        <v>54</v>
      </c>
      <c r="B65" s="549" t="s">
        <v>184</v>
      </c>
      <c r="C65" s="220" t="s">
        <v>128</v>
      </c>
      <c r="D65" s="216" t="s">
        <v>366</v>
      </c>
    </row>
    <row r="66" spans="1:5" ht="47.25">
      <c r="A66" s="548"/>
      <c r="B66" s="549"/>
      <c r="C66" s="220" t="s">
        <v>376</v>
      </c>
      <c r="D66" s="226" t="s">
        <v>377</v>
      </c>
    </row>
    <row r="67" spans="1:5" ht="78.75">
      <c r="A67" s="555" t="s">
        <v>19</v>
      </c>
      <c r="B67" s="556" t="s">
        <v>5</v>
      </c>
      <c r="C67" s="223" t="s">
        <v>97</v>
      </c>
      <c r="D67" s="209" t="s">
        <v>378</v>
      </c>
    </row>
    <row r="68" spans="1:5" ht="47.25">
      <c r="A68" s="555"/>
      <c r="B68" s="556"/>
      <c r="C68" s="223" t="s">
        <v>107</v>
      </c>
      <c r="D68" s="224" t="s">
        <v>379</v>
      </c>
      <c r="E68" s="227"/>
    </row>
    <row r="69" spans="1:5" ht="31.5">
      <c r="A69" s="555"/>
      <c r="B69" s="556"/>
      <c r="C69" s="223" t="s">
        <v>214</v>
      </c>
      <c r="D69" s="224" t="s">
        <v>380</v>
      </c>
      <c r="E69" s="227"/>
    </row>
    <row r="70" spans="1:5" s="229" customFormat="1" ht="93.75" customHeight="1">
      <c r="A70" s="3" t="s">
        <v>381</v>
      </c>
      <c r="B70" s="220" t="s">
        <v>7</v>
      </c>
      <c r="C70" s="220" t="s">
        <v>97</v>
      </c>
      <c r="D70" s="216" t="s">
        <v>382</v>
      </c>
      <c r="E70" s="228"/>
    </row>
    <row r="71" spans="1:5" s="229" customFormat="1" ht="57" customHeight="1">
      <c r="A71" s="362" t="s">
        <v>56</v>
      </c>
      <c r="B71" s="217" t="s">
        <v>84</v>
      </c>
      <c r="C71" s="217" t="s">
        <v>119</v>
      </c>
      <c r="D71" s="225" t="s">
        <v>383</v>
      </c>
      <c r="E71" s="230"/>
    </row>
    <row r="72" spans="1:5" s="229" customFormat="1" ht="47.25">
      <c r="A72" s="362" t="s">
        <v>57</v>
      </c>
      <c r="B72" s="217" t="s">
        <v>85</v>
      </c>
      <c r="C72" s="217" t="s">
        <v>119</v>
      </c>
      <c r="D72" s="225" t="s">
        <v>384</v>
      </c>
      <c r="E72" s="230"/>
    </row>
    <row r="73" spans="1:5" s="229" customFormat="1" ht="76.5" customHeight="1">
      <c r="A73" s="362" t="s">
        <v>58</v>
      </c>
      <c r="B73" s="217" t="s">
        <v>130</v>
      </c>
      <c r="C73" s="217" t="s">
        <v>119</v>
      </c>
      <c r="D73" s="225" t="s">
        <v>384</v>
      </c>
      <c r="E73" s="230"/>
    </row>
    <row r="74" spans="1:5" ht="127.5" customHeight="1">
      <c r="A74" s="362" t="s">
        <v>59</v>
      </c>
      <c r="B74" s="217" t="s">
        <v>86</v>
      </c>
      <c r="C74" s="217" t="s">
        <v>119</v>
      </c>
      <c r="D74" s="231" t="s">
        <v>385</v>
      </c>
    </row>
    <row r="75" spans="1:5" ht="78.75">
      <c r="A75" s="362" t="s">
        <v>60</v>
      </c>
      <c r="B75" s="217" t="s">
        <v>76</v>
      </c>
      <c r="C75" s="217" t="s">
        <v>119</v>
      </c>
      <c r="D75" s="232" t="s">
        <v>386</v>
      </c>
    </row>
    <row r="76" spans="1:5" ht="135" customHeight="1">
      <c r="A76" s="362" t="s">
        <v>61</v>
      </c>
      <c r="B76" s="217" t="s">
        <v>218</v>
      </c>
      <c r="C76" s="217" t="s">
        <v>125</v>
      </c>
      <c r="D76" s="225" t="s">
        <v>387</v>
      </c>
    </row>
    <row r="77" spans="1:5" ht="105.75" customHeight="1">
      <c r="A77" s="362" t="s">
        <v>74</v>
      </c>
      <c r="B77" s="217" t="s">
        <v>248</v>
      </c>
      <c r="C77" s="217" t="s">
        <v>125</v>
      </c>
      <c r="D77" s="225" t="s">
        <v>387</v>
      </c>
    </row>
    <row r="78" spans="1:5" ht="63">
      <c r="A78" s="362" t="s">
        <v>75</v>
      </c>
      <c r="B78" s="217" t="s">
        <v>131</v>
      </c>
      <c r="C78" s="217" t="s">
        <v>119</v>
      </c>
      <c r="D78" s="225" t="s">
        <v>388</v>
      </c>
    </row>
    <row r="79" spans="1:5" ht="63">
      <c r="A79" s="362" t="s">
        <v>389</v>
      </c>
      <c r="B79" s="217" t="s">
        <v>238</v>
      </c>
      <c r="C79" s="217" t="s">
        <v>125</v>
      </c>
      <c r="D79" s="225" t="s">
        <v>390</v>
      </c>
    </row>
    <row r="80" spans="1:5" s="229" customFormat="1" ht="63">
      <c r="A80" s="362" t="s">
        <v>391</v>
      </c>
      <c r="B80" s="217" t="s">
        <v>215</v>
      </c>
      <c r="C80" s="217" t="s">
        <v>125</v>
      </c>
      <c r="D80" s="225" t="s">
        <v>392</v>
      </c>
      <c r="E80" s="230"/>
    </row>
    <row r="81" spans="1:5" s="229" customFormat="1" ht="63">
      <c r="A81" s="362" t="s">
        <v>393</v>
      </c>
      <c r="B81" s="217" t="s">
        <v>216</v>
      </c>
      <c r="C81" s="217" t="s">
        <v>125</v>
      </c>
      <c r="D81" s="225" t="s">
        <v>384</v>
      </c>
      <c r="E81" s="230"/>
    </row>
    <row r="82" spans="1:5" ht="78.75">
      <c r="A82" s="3" t="s">
        <v>394</v>
      </c>
      <c r="B82" s="220" t="s">
        <v>83</v>
      </c>
      <c r="C82" s="217" t="s">
        <v>125</v>
      </c>
      <c r="D82" s="216" t="s">
        <v>395</v>
      </c>
    </row>
    <row r="83" spans="1:5" ht="63">
      <c r="A83" s="364" t="s">
        <v>64</v>
      </c>
      <c r="B83" s="549" t="s">
        <v>160</v>
      </c>
      <c r="C83" s="217" t="s">
        <v>124</v>
      </c>
      <c r="D83" s="216" t="s">
        <v>396</v>
      </c>
    </row>
    <row r="84" spans="1:5" ht="31.5">
      <c r="A84" s="365"/>
      <c r="B84" s="549"/>
      <c r="C84" s="217" t="s">
        <v>397</v>
      </c>
      <c r="D84" s="225" t="s">
        <v>398</v>
      </c>
    </row>
    <row r="85" spans="1:5" ht="78.75">
      <c r="A85" s="560" t="s">
        <v>293</v>
      </c>
      <c r="B85" s="549" t="s">
        <v>161</v>
      </c>
      <c r="C85" s="220" t="s">
        <v>97</v>
      </c>
      <c r="D85" s="225" t="s">
        <v>399</v>
      </c>
    </row>
    <row r="86" spans="1:5" ht="31.5">
      <c r="A86" s="561"/>
      <c r="B86" s="549"/>
      <c r="C86" s="220" t="s">
        <v>400</v>
      </c>
      <c r="D86" s="225" t="s">
        <v>344</v>
      </c>
    </row>
    <row r="87" spans="1:5" ht="63">
      <c r="A87" s="560" t="s">
        <v>294</v>
      </c>
      <c r="B87" s="549" t="s">
        <v>295</v>
      </c>
      <c r="C87" s="217" t="s">
        <v>125</v>
      </c>
      <c r="D87" s="216" t="s">
        <v>401</v>
      </c>
    </row>
    <row r="88" spans="1:5" ht="33.75" customHeight="1">
      <c r="A88" s="561"/>
      <c r="B88" s="549"/>
      <c r="C88" s="220" t="s">
        <v>402</v>
      </c>
      <c r="D88" s="225" t="s">
        <v>403</v>
      </c>
    </row>
    <row r="89" spans="1:5" ht="68.25" customHeight="1">
      <c r="A89" s="364" t="s">
        <v>296</v>
      </c>
      <c r="B89" s="549" t="s">
        <v>186</v>
      </c>
      <c r="C89" s="220" t="s">
        <v>119</v>
      </c>
      <c r="D89" s="225" t="s">
        <v>404</v>
      </c>
    </row>
    <row r="90" spans="1:5" ht="60.75" customHeight="1">
      <c r="A90" s="365"/>
      <c r="B90" s="549"/>
      <c r="C90" s="220" t="s">
        <v>405</v>
      </c>
      <c r="D90" s="225" t="s">
        <v>406</v>
      </c>
    </row>
    <row r="91" spans="1:5" ht="31.5">
      <c r="A91" s="548" t="s">
        <v>407</v>
      </c>
      <c r="B91" s="549" t="s">
        <v>222</v>
      </c>
      <c r="C91" s="220" t="s">
        <v>214</v>
      </c>
      <c r="D91" s="216" t="s">
        <v>380</v>
      </c>
    </row>
    <row r="92" spans="1:5" ht="63">
      <c r="A92" s="548"/>
      <c r="B92" s="549"/>
      <c r="C92" s="343" t="s">
        <v>733</v>
      </c>
      <c r="D92" s="232" t="s">
        <v>408</v>
      </c>
    </row>
    <row r="93" spans="1:5" ht="94.5">
      <c r="A93" s="548" t="s">
        <v>409</v>
      </c>
      <c r="B93" s="549" t="s">
        <v>20</v>
      </c>
      <c r="C93" s="217" t="s">
        <v>410</v>
      </c>
      <c r="D93" s="225" t="s">
        <v>411</v>
      </c>
    </row>
    <row r="94" spans="1:5" ht="78.75">
      <c r="A94" s="548"/>
      <c r="B94" s="549"/>
      <c r="C94" s="220" t="s">
        <v>97</v>
      </c>
      <c r="D94" s="225" t="s">
        <v>412</v>
      </c>
    </row>
    <row r="95" spans="1:5" ht="94.5">
      <c r="A95" s="362" t="s">
        <v>66</v>
      </c>
      <c r="B95" s="217" t="s">
        <v>77</v>
      </c>
      <c r="C95" s="217" t="s">
        <v>410</v>
      </c>
      <c r="D95" s="225" t="s">
        <v>413</v>
      </c>
    </row>
    <row r="96" spans="1:5" ht="66" customHeight="1">
      <c r="A96" s="362" t="s">
        <v>95</v>
      </c>
      <c r="B96" s="217" t="s">
        <v>298</v>
      </c>
      <c r="C96" s="217" t="s">
        <v>119</v>
      </c>
      <c r="D96" s="225" t="s">
        <v>386</v>
      </c>
    </row>
    <row r="97" spans="1:4" ht="78.75">
      <c r="A97" s="362" t="s">
        <v>67</v>
      </c>
      <c r="B97" s="217" t="s">
        <v>78</v>
      </c>
      <c r="C97" s="217" t="s">
        <v>126</v>
      </c>
      <c r="D97" s="225" t="s">
        <v>414</v>
      </c>
    </row>
    <row r="98" spans="1:4" ht="68.25" customHeight="1">
      <c r="A98" s="362" t="s">
        <v>94</v>
      </c>
      <c r="B98" s="217" t="s">
        <v>114</v>
      </c>
      <c r="C98" s="217" t="s">
        <v>119</v>
      </c>
      <c r="D98" s="225" t="s">
        <v>386</v>
      </c>
    </row>
    <row r="99" spans="1:4" ht="68.25" customHeight="1">
      <c r="A99" s="362" t="s">
        <v>68</v>
      </c>
      <c r="B99" s="217" t="s">
        <v>79</v>
      </c>
      <c r="C99" s="217" t="s">
        <v>119</v>
      </c>
      <c r="D99" s="225" t="s">
        <v>386</v>
      </c>
    </row>
    <row r="100" spans="1:4" ht="62.25" customHeight="1">
      <c r="A100" s="362" t="s">
        <v>415</v>
      </c>
      <c r="B100" s="217" t="s">
        <v>115</v>
      </c>
      <c r="C100" s="217" t="s">
        <v>119</v>
      </c>
      <c r="D100" s="225" t="s">
        <v>412</v>
      </c>
    </row>
    <row r="101" spans="1:4" ht="84" customHeight="1">
      <c r="A101" s="362" t="s">
        <v>242</v>
      </c>
      <c r="B101" s="220" t="s">
        <v>244</v>
      </c>
      <c r="C101" s="217" t="s">
        <v>119</v>
      </c>
      <c r="D101" s="232" t="s">
        <v>385</v>
      </c>
    </row>
    <row r="102" spans="1:4" ht="85.5" customHeight="1">
      <c r="A102" s="362" t="s">
        <v>243</v>
      </c>
      <c r="B102" s="220" t="s">
        <v>246</v>
      </c>
      <c r="C102" s="217" t="s">
        <v>119</v>
      </c>
      <c r="D102" s="225" t="s">
        <v>412</v>
      </c>
    </row>
    <row r="103" spans="1:4" ht="76.5" customHeight="1">
      <c r="A103" s="362" t="s">
        <v>416</v>
      </c>
      <c r="B103" s="216" t="s">
        <v>226</v>
      </c>
      <c r="C103" s="217" t="s">
        <v>119</v>
      </c>
      <c r="D103" s="225" t="s">
        <v>417</v>
      </c>
    </row>
    <row r="104" spans="1:4" ht="60.75" customHeight="1">
      <c r="A104" s="362" t="s">
        <v>418</v>
      </c>
      <c r="B104" s="216" t="s">
        <v>227</v>
      </c>
      <c r="C104" s="217" t="s">
        <v>119</v>
      </c>
      <c r="D104" s="225" t="s">
        <v>417</v>
      </c>
    </row>
    <row r="105" spans="1:4">
      <c r="A105" s="369"/>
      <c r="B105" s="233"/>
      <c r="C105" s="233"/>
      <c r="D105" s="234"/>
    </row>
  </sheetData>
  <mergeCells count="42">
    <mergeCell ref="A1:B1"/>
    <mergeCell ref="A91:A92"/>
    <mergeCell ref="B91:B92"/>
    <mergeCell ref="A93:A94"/>
    <mergeCell ref="B93:B94"/>
    <mergeCell ref="A67:A69"/>
    <mergeCell ref="B67:B69"/>
    <mergeCell ref="B83:B84"/>
    <mergeCell ref="B85:B86"/>
    <mergeCell ref="B87:B88"/>
    <mergeCell ref="B89:B90"/>
    <mergeCell ref="A85:A86"/>
    <mergeCell ref="A87:A88"/>
    <mergeCell ref="A45:A46"/>
    <mergeCell ref="B45:B46"/>
    <mergeCell ref="A53:A54"/>
    <mergeCell ref="B53:B54"/>
    <mergeCell ref="A65:A66"/>
    <mergeCell ref="B65:B66"/>
    <mergeCell ref="A37:A38"/>
    <mergeCell ref="B37:B38"/>
    <mergeCell ref="A39:A40"/>
    <mergeCell ref="B39:B40"/>
    <mergeCell ref="A43:A44"/>
    <mergeCell ref="B43:B44"/>
    <mergeCell ref="A31:A32"/>
    <mergeCell ref="B31:B32"/>
    <mergeCell ref="A33:A34"/>
    <mergeCell ref="B33:B34"/>
    <mergeCell ref="A35:A36"/>
    <mergeCell ref="B35:B36"/>
    <mergeCell ref="A29:A30"/>
    <mergeCell ref="B29:B30"/>
    <mergeCell ref="A2:D2"/>
    <mergeCell ref="A3:A4"/>
    <mergeCell ref="B3:B4"/>
    <mergeCell ref="C3:D3"/>
    <mergeCell ref="B10:B11"/>
    <mergeCell ref="A21:A22"/>
    <mergeCell ref="B21:B22"/>
    <mergeCell ref="A27:A28"/>
    <mergeCell ref="B27:B28"/>
  </mergeCells>
  <pageMargins left="0.23622047244094491" right="0.23622047244094491" top="0.74803149606299213" bottom="0.74803149606299213" header="0.31496062992125984" footer="0.31496062992125984"/>
  <pageSetup paperSize="9" scale="89" fitToHeight="0"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L68"/>
  <sheetViews>
    <sheetView view="pageBreakPreview" topLeftCell="A61" zoomScale="90" zoomScaleNormal="100" zoomScaleSheetLayoutView="90" workbookViewId="0">
      <selection activeCell="I64" sqref="I64:J64"/>
    </sheetView>
  </sheetViews>
  <sheetFormatPr defaultRowHeight="12.75"/>
  <cols>
    <col min="1" max="1" width="23.42578125" style="203" customWidth="1"/>
    <col min="2" max="2" width="29.42578125" style="203" customWidth="1"/>
    <col min="3" max="3" width="52" style="203" customWidth="1"/>
    <col min="4" max="4" width="14.5703125" style="203" customWidth="1"/>
    <col min="5" max="5" width="16.140625" style="203" customWidth="1"/>
    <col min="6" max="6" width="14.5703125" style="203" customWidth="1"/>
    <col min="7" max="7" width="15.85546875" style="203" customWidth="1"/>
    <col min="8" max="9" width="21.85546875" style="203" customWidth="1"/>
    <col min="10" max="10" width="42.7109375" style="203" customWidth="1"/>
    <col min="11" max="11" width="23.85546875" style="203" hidden="1" customWidth="1"/>
    <col min="12" max="16384" width="9.140625" style="197"/>
  </cols>
  <sheetData>
    <row r="1" spans="1:12" ht="72" customHeight="1">
      <c r="A1" s="569"/>
      <c r="B1" s="569"/>
      <c r="C1" s="524"/>
      <c r="D1" s="524"/>
      <c r="E1" s="236"/>
      <c r="F1" s="236"/>
      <c r="G1" s="415"/>
      <c r="H1" s="415"/>
      <c r="I1" s="562" t="s">
        <v>316</v>
      </c>
      <c r="J1" s="562"/>
      <c r="K1" s="237"/>
    </row>
    <row r="2" spans="1:12" s="203" customFormat="1" ht="63" customHeight="1">
      <c r="A2" s="550" t="s">
        <v>734</v>
      </c>
      <c r="B2" s="550"/>
      <c r="C2" s="550"/>
      <c r="D2" s="550"/>
      <c r="E2" s="550"/>
      <c r="F2" s="550"/>
      <c r="G2" s="550"/>
      <c r="H2" s="550"/>
      <c r="I2" s="550"/>
      <c r="J2" s="550"/>
      <c r="K2" s="238"/>
    </row>
    <row r="3" spans="1:12" s="206" customFormat="1" ht="116.25" customHeight="1">
      <c r="A3" s="570" t="s">
        <v>117</v>
      </c>
      <c r="B3" s="551" t="s">
        <v>420</v>
      </c>
      <c r="C3" s="551" t="s">
        <v>421</v>
      </c>
      <c r="D3" s="570" t="s">
        <v>716</v>
      </c>
      <c r="E3" s="552" t="s">
        <v>717</v>
      </c>
      <c r="F3" s="552" t="s">
        <v>422</v>
      </c>
      <c r="G3" s="570" t="s">
        <v>423</v>
      </c>
      <c r="H3" s="570"/>
      <c r="I3" s="571" t="s">
        <v>786</v>
      </c>
      <c r="J3" s="570" t="s">
        <v>424</v>
      </c>
      <c r="K3" s="239"/>
    </row>
    <row r="4" spans="1:12" s="206" customFormat="1" ht="81.75" customHeight="1">
      <c r="A4" s="570"/>
      <c r="B4" s="551"/>
      <c r="C4" s="551"/>
      <c r="D4" s="570"/>
      <c r="E4" s="552"/>
      <c r="F4" s="552"/>
      <c r="G4" s="322" t="s">
        <v>718</v>
      </c>
      <c r="H4" s="240" t="s">
        <v>425</v>
      </c>
      <c r="I4" s="572"/>
      <c r="J4" s="570"/>
      <c r="K4" s="241"/>
      <c r="L4" s="239"/>
    </row>
    <row r="5" spans="1:12" s="208" customFormat="1" ht="15.75">
      <c r="A5" s="240">
        <v>1</v>
      </c>
      <c r="B5" s="240">
        <v>2</v>
      </c>
      <c r="C5" s="240">
        <v>3</v>
      </c>
      <c r="D5" s="240">
        <v>4</v>
      </c>
      <c r="E5" s="240">
        <v>5</v>
      </c>
      <c r="F5" s="240">
        <v>6</v>
      </c>
      <c r="G5" s="240">
        <v>7</v>
      </c>
      <c r="H5" s="240">
        <v>8</v>
      </c>
      <c r="I5" s="370">
        <v>9</v>
      </c>
      <c r="J5" s="240">
        <v>10</v>
      </c>
      <c r="K5" s="239"/>
    </row>
    <row r="6" spans="1:12" s="203" customFormat="1" ht="52.5" customHeight="1">
      <c r="A6" s="563" t="s">
        <v>426</v>
      </c>
      <c r="B6" s="566" t="s">
        <v>88</v>
      </c>
      <c r="C6" s="376" t="s">
        <v>427</v>
      </c>
      <c r="D6" s="242" t="s">
        <v>428</v>
      </c>
      <c r="E6" s="243" t="s">
        <v>429</v>
      </c>
      <c r="F6" s="244" t="s">
        <v>430</v>
      </c>
      <c r="G6" s="256">
        <v>97.4</v>
      </c>
      <c r="H6" s="256" t="s">
        <v>820</v>
      </c>
      <c r="I6" s="264">
        <v>100</v>
      </c>
      <c r="J6" s="243"/>
      <c r="K6" s="335" t="s">
        <v>431</v>
      </c>
    </row>
    <row r="7" spans="1:12" s="203" customFormat="1" ht="31.5" customHeight="1">
      <c r="A7" s="564"/>
      <c r="B7" s="567"/>
      <c r="C7" s="376" t="s">
        <v>683</v>
      </c>
      <c r="D7" s="242"/>
      <c r="E7" s="243" t="s">
        <v>429</v>
      </c>
      <c r="F7" s="244" t="s">
        <v>449</v>
      </c>
      <c r="G7" s="245">
        <v>262.3</v>
      </c>
      <c r="H7" s="245" t="s">
        <v>821</v>
      </c>
      <c r="I7" s="264">
        <v>100</v>
      </c>
      <c r="J7" s="243"/>
      <c r="K7" s="331" t="s">
        <v>432</v>
      </c>
    </row>
    <row r="8" spans="1:12" s="203" customFormat="1" ht="29.25" customHeight="1">
      <c r="A8" s="564"/>
      <c r="B8" s="567"/>
      <c r="C8" s="376" t="s">
        <v>433</v>
      </c>
      <c r="D8" s="242"/>
      <c r="E8" s="243" t="s">
        <v>429</v>
      </c>
      <c r="F8" s="401" t="s">
        <v>434</v>
      </c>
      <c r="G8" s="245">
        <v>10.7</v>
      </c>
      <c r="H8" s="245">
        <v>10.7</v>
      </c>
      <c r="I8" s="264">
        <f t="shared" ref="I8:I66" si="0">H8/G8*100</f>
        <v>100</v>
      </c>
      <c r="J8" s="242"/>
      <c r="K8" s="331" t="s">
        <v>714</v>
      </c>
    </row>
    <row r="9" spans="1:12" s="203" customFormat="1" ht="82.5" customHeight="1">
      <c r="A9" s="564"/>
      <c r="B9" s="567"/>
      <c r="C9" s="387" t="s">
        <v>684</v>
      </c>
      <c r="D9" s="242"/>
      <c r="E9" s="243" t="s">
        <v>436</v>
      </c>
      <c r="F9" s="452" t="s">
        <v>437</v>
      </c>
      <c r="G9" s="395">
        <v>0</v>
      </c>
      <c r="H9" s="395">
        <v>0</v>
      </c>
      <c r="I9" s="264">
        <v>100</v>
      </c>
      <c r="J9" s="242"/>
      <c r="K9" s="331" t="s">
        <v>720</v>
      </c>
    </row>
    <row r="10" spans="1:12" s="203" customFormat="1" ht="154.5" customHeight="1">
      <c r="A10" s="565"/>
      <c r="B10" s="568"/>
      <c r="C10" s="406" t="s">
        <v>435</v>
      </c>
      <c r="D10" s="242"/>
      <c r="E10" s="243" t="s">
        <v>436</v>
      </c>
      <c r="F10" s="401" t="s">
        <v>437</v>
      </c>
      <c r="G10" s="247">
        <v>3.9</v>
      </c>
      <c r="H10" s="242" t="s">
        <v>766</v>
      </c>
      <c r="I10" s="252">
        <f>G10/H10*100</f>
        <v>60</v>
      </c>
      <c r="J10" s="535" t="s">
        <v>877</v>
      </c>
      <c r="K10" s="331" t="s">
        <v>431</v>
      </c>
    </row>
    <row r="11" spans="1:12" s="203" customFormat="1" ht="72.75" customHeight="1">
      <c r="A11" s="353" t="s">
        <v>438</v>
      </c>
      <c r="B11" s="355" t="s">
        <v>8</v>
      </c>
      <c r="C11" s="377" t="s">
        <v>439</v>
      </c>
      <c r="D11" s="242"/>
      <c r="E11" s="243" t="s">
        <v>429</v>
      </c>
      <c r="F11" s="250" t="s">
        <v>685</v>
      </c>
      <c r="G11" s="251">
        <v>89.8</v>
      </c>
      <c r="H11" s="251" t="s">
        <v>822</v>
      </c>
      <c r="I11" s="264">
        <v>100</v>
      </c>
      <c r="J11" s="243"/>
      <c r="K11" s="333" t="s">
        <v>432</v>
      </c>
    </row>
    <row r="12" spans="1:12" s="203" customFormat="1" ht="52.5" customHeight="1">
      <c r="A12" s="354"/>
      <c r="B12" s="356"/>
      <c r="C12" s="377" t="s">
        <v>440</v>
      </c>
      <c r="D12" s="242"/>
      <c r="E12" s="243" t="s">
        <v>429</v>
      </c>
      <c r="F12" s="401" t="s">
        <v>479</v>
      </c>
      <c r="G12" s="263">
        <v>40</v>
      </c>
      <c r="H12" s="252" t="s">
        <v>823</v>
      </c>
      <c r="I12" s="264">
        <v>100</v>
      </c>
      <c r="J12" s="243"/>
      <c r="K12" s="333" t="s">
        <v>432</v>
      </c>
    </row>
    <row r="13" spans="1:12" ht="97.5" customHeight="1">
      <c r="A13" s="253" t="s">
        <v>3</v>
      </c>
      <c r="B13" s="392" t="s">
        <v>9</v>
      </c>
      <c r="C13" s="377" t="s">
        <v>441</v>
      </c>
      <c r="D13" s="242"/>
      <c r="E13" s="243" t="s">
        <v>429</v>
      </c>
      <c r="F13" s="242" t="s">
        <v>442</v>
      </c>
      <c r="G13" s="401">
        <v>12</v>
      </c>
      <c r="H13" s="242" t="s">
        <v>763</v>
      </c>
      <c r="I13" s="264">
        <f t="shared" si="0"/>
        <v>100</v>
      </c>
      <c r="J13" s="254"/>
      <c r="K13" s="333" t="s">
        <v>432</v>
      </c>
    </row>
    <row r="14" spans="1:12" ht="81.75" customHeight="1">
      <c r="A14" s="253" t="s">
        <v>4</v>
      </c>
      <c r="B14" s="253" t="s">
        <v>10</v>
      </c>
      <c r="C14" s="377" t="s">
        <v>443</v>
      </c>
      <c r="D14" s="242"/>
      <c r="E14" s="243" t="s">
        <v>429</v>
      </c>
      <c r="F14" s="242" t="s">
        <v>442</v>
      </c>
      <c r="G14" s="401">
        <v>21</v>
      </c>
      <c r="H14" s="401" t="s">
        <v>824</v>
      </c>
      <c r="I14" s="264">
        <v>100</v>
      </c>
      <c r="J14" s="243"/>
      <c r="K14" s="333" t="s">
        <v>444</v>
      </c>
    </row>
    <row r="15" spans="1:12" ht="66" customHeight="1">
      <c r="A15" s="253" t="s">
        <v>21</v>
      </c>
      <c r="B15" s="253" t="s">
        <v>11</v>
      </c>
      <c r="C15" s="392" t="s">
        <v>445</v>
      </c>
      <c r="D15" s="242" t="s">
        <v>446</v>
      </c>
      <c r="E15" s="243" t="s">
        <v>429</v>
      </c>
      <c r="F15" s="242" t="s">
        <v>447</v>
      </c>
      <c r="G15" s="245">
        <v>1850</v>
      </c>
      <c r="H15" s="395">
        <v>2060.59</v>
      </c>
      <c r="I15" s="252">
        <f t="shared" si="0"/>
        <v>111.38324324324324</v>
      </c>
      <c r="J15" s="392"/>
      <c r="K15" s="334" t="s">
        <v>719</v>
      </c>
    </row>
    <row r="16" spans="1:12" ht="306" customHeight="1">
      <c r="A16" s="253" t="s">
        <v>178</v>
      </c>
      <c r="B16" s="253" t="s">
        <v>179</v>
      </c>
      <c r="C16" s="377" t="s">
        <v>448</v>
      </c>
      <c r="D16" s="392"/>
      <c r="E16" s="243" t="s">
        <v>429</v>
      </c>
      <c r="F16" s="242" t="s">
        <v>449</v>
      </c>
      <c r="G16" s="395">
        <v>4.7</v>
      </c>
      <c r="H16" s="395">
        <v>3.38</v>
      </c>
      <c r="I16" s="252">
        <f t="shared" si="0"/>
        <v>71.914893617021264</v>
      </c>
      <c r="J16" s="545" t="s">
        <v>872</v>
      </c>
      <c r="K16" s="331" t="s">
        <v>444</v>
      </c>
    </row>
    <row r="17" spans="1:11" ht="47.25">
      <c r="A17" s="411" t="s">
        <v>203</v>
      </c>
      <c r="B17" s="411" t="s">
        <v>450</v>
      </c>
      <c r="C17" s="392" t="s">
        <v>451</v>
      </c>
      <c r="D17" s="242" t="s">
        <v>875</v>
      </c>
      <c r="E17" s="243" t="s">
        <v>429</v>
      </c>
      <c r="F17" s="250" t="s">
        <v>452</v>
      </c>
      <c r="G17" s="255">
        <v>6.7000000000000004E-2</v>
      </c>
      <c r="H17" s="255" t="s">
        <v>825</v>
      </c>
      <c r="I17" s="264">
        <v>100</v>
      </c>
      <c r="J17" s="243"/>
      <c r="K17" s="332" t="s">
        <v>797</v>
      </c>
    </row>
    <row r="18" spans="1:11" ht="47.25">
      <c r="A18" s="412"/>
      <c r="B18" s="412"/>
      <c r="C18" s="392" t="s">
        <v>453</v>
      </c>
      <c r="D18" s="534"/>
      <c r="E18" s="243" t="s">
        <v>429</v>
      </c>
      <c r="F18" s="250" t="s">
        <v>452</v>
      </c>
      <c r="G18" s="256">
        <v>0</v>
      </c>
      <c r="H18" s="256" t="s">
        <v>826</v>
      </c>
      <c r="I18" s="264">
        <v>100</v>
      </c>
      <c r="J18" s="243"/>
      <c r="K18" s="332" t="s">
        <v>797</v>
      </c>
    </row>
    <row r="19" spans="1:11" ht="47.25">
      <c r="A19" s="457"/>
      <c r="B19" s="457"/>
      <c r="C19" s="392" t="s">
        <v>454</v>
      </c>
      <c r="D19" s="534"/>
      <c r="E19" s="243" t="s">
        <v>429</v>
      </c>
      <c r="F19" s="250" t="s">
        <v>452</v>
      </c>
      <c r="G19" s="255">
        <v>1.0999999999999999E-2</v>
      </c>
      <c r="H19" s="255" t="s">
        <v>827</v>
      </c>
      <c r="I19" s="264">
        <v>100</v>
      </c>
      <c r="J19" s="243"/>
      <c r="K19" s="332" t="s">
        <v>797</v>
      </c>
    </row>
    <row r="20" spans="1:11" ht="57" customHeight="1">
      <c r="A20" s="257" t="s">
        <v>455</v>
      </c>
      <c r="B20" s="389" t="s">
        <v>14</v>
      </c>
      <c r="C20" s="377" t="s">
        <v>456</v>
      </c>
      <c r="D20" s="242"/>
      <c r="E20" s="243" t="s">
        <v>429</v>
      </c>
      <c r="F20" s="242" t="s">
        <v>434</v>
      </c>
      <c r="G20" s="258">
        <v>5.8</v>
      </c>
      <c r="H20" s="258">
        <v>5.8</v>
      </c>
      <c r="I20" s="264">
        <f t="shared" si="0"/>
        <v>100</v>
      </c>
      <c r="J20" s="242"/>
      <c r="K20" s="332" t="s">
        <v>714</v>
      </c>
    </row>
    <row r="21" spans="1:11" ht="126">
      <c r="A21" s="387" t="s">
        <v>100</v>
      </c>
      <c r="B21" s="387" t="s">
        <v>108</v>
      </c>
      <c r="C21" s="392" t="s">
        <v>457</v>
      </c>
      <c r="D21" s="242"/>
      <c r="E21" s="243" t="s">
        <v>429</v>
      </c>
      <c r="F21" s="242" t="s">
        <v>442</v>
      </c>
      <c r="G21" s="401">
        <v>553</v>
      </c>
      <c r="H21" s="401">
        <v>553</v>
      </c>
      <c r="I21" s="264">
        <f t="shared" si="0"/>
        <v>100</v>
      </c>
      <c r="J21" s="249"/>
      <c r="K21" s="332" t="s">
        <v>714</v>
      </c>
    </row>
    <row r="22" spans="1:11" ht="60.75" customHeight="1">
      <c r="A22" s="548" t="s">
        <v>104</v>
      </c>
      <c r="B22" s="548" t="s">
        <v>15</v>
      </c>
      <c r="C22" s="392" t="s">
        <v>458</v>
      </c>
      <c r="D22" s="242"/>
      <c r="E22" s="243" t="s">
        <v>429</v>
      </c>
      <c r="F22" s="242" t="s">
        <v>434</v>
      </c>
      <c r="G22" s="258">
        <v>18.8</v>
      </c>
      <c r="H22" s="258">
        <v>18.8</v>
      </c>
      <c r="I22" s="264">
        <f t="shared" si="0"/>
        <v>100</v>
      </c>
      <c r="J22" s="249"/>
      <c r="K22" s="332" t="s">
        <v>714</v>
      </c>
    </row>
    <row r="23" spans="1:11" ht="72.75" customHeight="1">
      <c r="A23" s="548"/>
      <c r="B23" s="548"/>
      <c r="C23" s="392" t="s">
        <v>459</v>
      </c>
      <c r="D23" s="242"/>
      <c r="E23" s="243" t="s">
        <v>429</v>
      </c>
      <c r="F23" s="242" t="s">
        <v>442</v>
      </c>
      <c r="G23" s="259">
        <v>70</v>
      </c>
      <c r="H23" s="259">
        <v>70</v>
      </c>
      <c r="I23" s="264">
        <f t="shared" si="0"/>
        <v>100</v>
      </c>
      <c r="J23" s="249"/>
      <c r="K23" s="332" t="s">
        <v>714</v>
      </c>
    </row>
    <row r="24" spans="1:11" ht="94.5">
      <c r="A24" s="387" t="s">
        <v>23</v>
      </c>
      <c r="B24" s="387" t="s">
        <v>16</v>
      </c>
      <c r="C24" s="392" t="s">
        <v>715</v>
      </c>
      <c r="D24" s="242"/>
      <c r="E24" s="243" t="s">
        <v>429</v>
      </c>
      <c r="F24" s="242" t="s">
        <v>430</v>
      </c>
      <c r="G24" s="259">
        <v>140</v>
      </c>
      <c r="H24" s="259">
        <v>140</v>
      </c>
      <c r="I24" s="264">
        <f t="shared" si="0"/>
        <v>100</v>
      </c>
      <c r="J24" s="249"/>
      <c r="K24" s="332" t="s">
        <v>714</v>
      </c>
    </row>
    <row r="25" spans="1:11" ht="88.5" customHeight="1">
      <c r="A25" s="407" t="s">
        <v>13</v>
      </c>
      <c r="B25" s="407" t="s">
        <v>17</v>
      </c>
      <c r="C25" s="377" t="s">
        <v>460</v>
      </c>
      <c r="D25" s="242"/>
      <c r="E25" s="261" t="s">
        <v>436</v>
      </c>
      <c r="F25" s="242" t="s">
        <v>434</v>
      </c>
      <c r="G25" s="258">
        <v>100</v>
      </c>
      <c r="H25" s="258">
        <v>100</v>
      </c>
      <c r="I25" s="264">
        <f t="shared" si="0"/>
        <v>100</v>
      </c>
      <c r="J25" s="242"/>
      <c r="K25" s="260"/>
    </row>
    <row r="26" spans="1:11" ht="72" customHeight="1">
      <c r="A26" s="408"/>
      <c r="B26" s="408"/>
      <c r="C26" s="377" t="s">
        <v>461</v>
      </c>
      <c r="D26" s="242"/>
      <c r="E26" s="261" t="s">
        <v>436</v>
      </c>
      <c r="F26" s="242" t="s">
        <v>434</v>
      </c>
      <c r="G26" s="258">
        <v>100</v>
      </c>
      <c r="H26" s="258">
        <v>100</v>
      </c>
      <c r="I26" s="264">
        <f t="shared" si="0"/>
        <v>100</v>
      </c>
      <c r="J26" s="242"/>
      <c r="K26" s="260"/>
    </row>
    <row r="27" spans="1:11" ht="126">
      <c r="A27" s="409"/>
      <c r="B27" s="409"/>
      <c r="C27" s="376" t="s">
        <v>462</v>
      </c>
      <c r="D27" s="242"/>
      <c r="E27" s="261" t="s">
        <v>436</v>
      </c>
      <c r="F27" s="242" t="s">
        <v>434</v>
      </c>
      <c r="G27" s="258">
        <v>100</v>
      </c>
      <c r="H27" s="258">
        <v>100</v>
      </c>
      <c r="I27" s="264">
        <f t="shared" si="0"/>
        <v>100</v>
      </c>
      <c r="J27" s="242"/>
      <c r="K27" s="260"/>
    </row>
    <row r="28" spans="1:11" s="229" customFormat="1" ht="63">
      <c r="A28" s="560" t="s">
        <v>24</v>
      </c>
      <c r="B28" s="548" t="s">
        <v>82</v>
      </c>
      <c r="C28" s="392" t="s">
        <v>463</v>
      </c>
      <c r="D28" s="242"/>
      <c r="E28" s="261" t="s">
        <v>436</v>
      </c>
      <c r="F28" s="242" t="s">
        <v>434</v>
      </c>
      <c r="G28" s="242" t="s">
        <v>787</v>
      </c>
      <c r="H28" s="242" t="s">
        <v>767</v>
      </c>
      <c r="I28" s="259">
        <f>G28/H28*100</f>
        <v>3000</v>
      </c>
      <c r="J28" s="392" t="s">
        <v>836</v>
      </c>
      <c r="K28" s="386"/>
    </row>
    <row r="29" spans="1:11" ht="68.25" customHeight="1">
      <c r="A29" s="561"/>
      <c r="B29" s="548"/>
      <c r="C29" s="392" t="s">
        <v>464</v>
      </c>
      <c r="D29" s="242"/>
      <c r="E29" s="243" t="s">
        <v>429</v>
      </c>
      <c r="F29" s="242" t="s">
        <v>434</v>
      </c>
      <c r="G29" s="258">
        <v>100</v>
      </c>
      <c r="H29" s="258">
        <v>100</v>
      </c>
      <c r="I29" s="264">
        <f t="shared" si="0"/>
        <v>100</v>
      </c>
      <c r="J29" s="242"/>
      <c r="K29" s="260"/>
    </row>
    <row r="30" spans="1:11" ht="189" customHeight="1">
      <c r="A30" s="3" t="s">
        <v>25</v>
      </c>
      <c r="B30" s="3" t="s">
        <v>90</v>
      </c>
      <c r="C30" s="392" t="s">
        <v>465</v>
      </c>
      <c r="D30" s="242"/>
      <c r="E30" s="243" t="s">
        <v>429</v>
      </c>
      <c r="F30" s="242" t="s">
        <v>434</v>
      </c>
      <c r="G30" s="258">
        <v>100</v>
      </c>
      <c r="H30" s="258">
        <v>100</v>
      </c>
      <c r="I30" s="264">
        <f t="shared" si="0"/>
        <v>100</v>
      </c>
      <c r="J30" s="242"/>
      <c r="K30" s="260"/>
    </row>
    <row r="31" spans="1:11" s="306" customFormat="1" ht="47.25" customHeight="1">
      <c r="A31" s="560" t="s">
        <v>300</v>
      </c>
      <c r="B31" s="560" t="s">
        <v>83</v>
      </c>
      <c r="C31" s="377" t="s">
        <v>686</v>
      </c>
      <c r="D31" s="242"/>
      <c r="E31" s="243" t="s">
        <v>429</v>
      </c>
      <c r="F31" s="242" t="s">
        <v>434</v>
      </c>
      <c r="G31" s="258">
        <v>100</v>
      </c>
      <c r="H31" s="258">
        <v>100</v>
      </c>
      <c r="I31" s="264">
        <f t="shared" si="0"/>
        <v>100</v>
      </c>
      <c r="J31" s="242"/>
      <c r="K31" s="260"/>
    </row>
    <row r="32" spans="1:11" s="306" customFormat="1" ht="119.25" customHeight="1">
      <c r="A32" s="561"/>
      <c r="B32" s="561"/>
      <c r="C32" s="377" t="s">
        <v>687</v>
      </c>
      <c r="D32" s="242"/>
      <c r="E32" s="243" t="s">
        <v>429</v>
      </c>
      <c r="F32" s="242" t="s">
        <v>434</v>
      </c>
      <c r="G32" s="258">
        <v>100</v>
      </c>
      <c r="H32" s="258">
        <v>100</v>
      </c>
      <c r="I32" s="264">
        <f t="shared" si="0"/>
        <v>100</v>
      </c>
      <c r="J32" s="258"/>
      <c r="K32" s="260"/>
    </row>
    <row r="33" spans="1:11" ht="63">
      <c r="A33" s="13" t="s">
        <v>18</v>
      </c>
      <c r="B33" s="13" t="s">
        <v>89</v>
      </c>
      <c r="C33" s="392" t="s">
        <v>466</v>
      </c>
      <c r="D33" s="242"/>
      <c r="E33" s="243" t="s">
        <v>429</v>
      </c>
      <c r="F33" s="242" t="s">
        <v>434</v>
      </c>
      <c r="G33" s="395">
        <v>32</v>
      </c>
      <c r="H33" s="242" t="s">
        <v>747</v>
      </c>
      <c r="I33" s="252">
        <f t="shared" si="0"/>
        <v>101.875</v>
      </c>
      <c r="J33" s="242"/>
      <c r="K33" s="260"/>
    </row>
    <row r="34" spans="1:11" ht="112.5" customHeight="1">
      <c r="A34" s="387" t="s">
        <v>26</v>
      </c>
      <c r="B34" s="387" t="s">
        <v>82</v>
      </c>
      <c r="C34" s="392" t="s">
        <v>467</v>
      </c>
      <c r="D34" s="242"/>
      <c r="E34" s="243" t="s">
        <v>429</v>
      </c>
      <c r="F34" s="242" t="s">
        <v>442</v>
      </c>
      <c r="G34" s="401">
        <v>3.05</v>
      </c>
      <c r="H34" s="242" t="s">
        <v>748</v>
      </c>
      <c r="I34" s="252">
        <f t="shared" si="0"/>
        <v>103.27868852459017</v>
      </c>
      <c r="J34" s="242"/>
      <c r="K34" s="260"/>
    </row>
    <row r="35" spans="1:11" ht="108" customHeight="1">
      <c r="A35" s="391" t="s">
        <v>468</v>
      </c>
      <c r="B35" s="262" t="s">
        <v>201</v>
      </c>
      <c r="C35" s="392" t="s">
        <v>469</v>
      </c>
      <c r="D35" s="242"/>
      <c r="E35" s="243" t="s">
        <v>429</v>
      </c>
      <c r="F35" s="242" t="s">
        <v>434</v>
      </c>
      <c r="G35" s="258">
        <v>100</v>
      </c>
      <c r="H35" s="258">
        <v>100</v>
      </c>
      <c r="I35" s="264">
        <f t="shared" si="0"/>
        <v>100</v>
      </c>
      <c r="J35" s="242"/>
      <c r="K35" s="260"/>
    </row>
    <row r="36" spans="1:11" ht="71.25" customHeight="1">
      <c r="A36" s="387" t="s">
        <v>28</v>
      </c>
      <c r="B36" s="387" t="s">
        <v>83</v>
      </c>
      <c r="C36" s="392" t="s">
        <v>470</v>
      </c>
      <c r="D36" s="242"/>
      <c r="E36" s="243" t="s">
        <v>429</v>
      </c>
      <c r="F36" s="242" t="s">
        <v>434</v>
      </c>
      <c r="G36" s="251">
        <v>100</v>
      </c>
      <c r="H36" s="251">
        <v>100</v>
      </c>
      <c r="I36" s="264">
        <f t="shared" si="0"/>
        <v>100</v>
      </c>
      <c r="J36" s="242"/>
      <c r="K36" s="260"/>
    </row>
    <row r="37" spans="1:11" ht="27" customHeight="1">
      <c r="A37" s="575" t="s">
        <v>19</v>
      </c>
      <c r="B37" s="573" t="s">
        <v>5</v>
      </c>
      <c r="C37" s="392" t="s">
        <v>471</v>
      </c>
      <c r="D37" s="242" t="s">
        <v>472</v>
      </c>
      <c r="E37" s="242" t="s">
        <v>429</v>
      </c>
      <c r="F37" s="242" t="s">
        <v>434</v>
      </c>
      <c r="G37" s="247">
        <v>97.2</v>
      </c>
      <c r="H37" s="395" t="s">
        <v>828</v>
      </c>
      <c r="I37" s="264">
        <v>100</v>
      </c>
      <c r="J37" s="392"/>
      <c r="K37" s="332" t="s">
        <v>431</v>
      </c>
    </row>
    <row r="38" spans="1:11" ht="47.25">
      <c r="A38" s="576"/>
      <c r="B38" s="574"/>
      <c r="C38" s="377" t="s">
        <v>473</v>
      </c>
      <c r="D38" s="242"/>
      <c r="E38" s="242" t="s">
        <v>429</v>
      </c>
      <c r="F38" s="242" t="s">
        <v>474</v>
      </c>
      <c r="G38" s="256">
        <v>106401800</v>
      </c>
      <c r="H38" s="242" t="s">
        <v>785</v>
      </c>
      <c r="I38" s="252">
        <f t="shared" si="0"/>
        <v>111.54152467345477</v>
      </c>
      <c r="J38" s="392"/>
      <c r="K38" s="332" t="s">
        <v>624</v>
      </c>
    </row>
    <row r="39" spans="1:11" ht="78.75" customHeight="1">
      <c r="A39" s="403" t="s">
        <v>29</v>
      </c>
      <c r="B39" s="560" t="s">
        <v>7</v>
      </c>
      <c r="C39" s="368" t="s">
        <v>475</v>
      </c>
      <c r="D39" s="242"/>
      <c r="E39" s="243" t="s">
        <v>429</v>
      </c>
      <c r="F39" s="250" t="s">
        <v>434</v>
      </c>
      <c r="G39" s="263">
        <v>100</v>
      </c>
      <c r="H39" s="263">
        <v>100</v>
      </c>
      <c r="I39" s="264">
        <f t="shared" si="0"/>
        <v>100</v>
      </c>
      <c r="J39" s="242"/>
      <c r="K39" s="332" t="s">
        <v>476</v>
      </c>
    </row>
    <row r="40" spans="1:11" ht="47.25">
      <c r="A40" s="404"/>
      <c r="B40" s="580"/>
      <c r="C40" s="368" t="s">
        <v>477</v>
      </c>
      <c r="D40" s="242"/>
      <c r="E40" s="243" t="s">
        <v>429</v>
      </c>
      <c r="F40" s="250" t="s">
        <v>434</v>
      </c>
      <c r="G40" s="263">
        <v>50</v>
      </c>
      <c r="H40" s="242" t="s">
        <v>837</v>
      </c>
      <c r="I40" s="252">
        <f t="shared" si="0"/>
        <v>140</v>
      </c>
      <c r="J40" s="246"/>
      <c r="K40" s="332" t="s">
        <v>856</v>
      </c>
    </row>
    <row r="41" spans="1:11" ht="47.25">
      <c r="A41" s="404"/>
      <c r="B41" s="404"/>
      <c r="C41" s="368" t="s">
        <v>478</v>
      </c>
      <c r="D41" s="242"/>
      <c r="E41" s="261" t="s">
        <v>429</v>
      </c>
      <c r="F41" s="250" t="s">
        <v>479</v>
      </c>
      <c r="G41" s="263">
        <v>77</v>
      </c>
      <c r="H41" s="263" t="s">
        <v>829</v>
      </c>
      <c r="I41" s="264">
        <v>100</v>
      </c>
      <c r="J41" s="392"/>
      <c r="K41" s="332" t="s">
        <v>480</v>
      </c>
    </row>
    <row r="42" spans="1:11" ht="78.75">
      <c r="A42" s="404"/>
      <c r="B42" s="404"/>
      <c r="C42" s="3" t="s">
        <v>481</v>
      </c>
      <c r="D42" s="242"/>
      <c r="E42" s="261" t="s">
        <v>429</v>
      </c>
      <c r="F42" s="250" t="s">
        <v>434</v>
      </c>
      <c r="G42" s="263">
        <v>100</v>
      </c>
      <c r="H42" s="263">
        <v>100</v>
      </c>
      <c r="I42" s="264">
        <f t="shared" si="0"/>
        <v>100</v>
      </c>
      <c r="J42" s="242"/>
      <c r="K42" s="332" t="s">
        <v>482</v>
      </c>
    </row>
    <row r="43" spans="1:11" ht="47.25">
      <c r="A43" s="404"/>
      <c r="B43" s="404"/>
      <c r="C43" s="406" t="s">
        <v>483</v>
      </c>
      <c r="D43" s="242"/>
      <c r="E43" s="261" t="s">
        <v>429</v>
      </c>
      <c r="F43" s="250" t="s">
        <v>434</v>
      </c>
      <c r="G43" s="251">
        <v>97</v>
      </c>
      <c r="H43" s="242" t="s">
        <v>780</v>
      </c>
      <c r="I43" s="252">
        <f t="shared" si="0"/>
        <v>100.9278350515464</v>
      </c>
      <c r="J43" s="258"/>
      <c r="K43" s="332" t="s">
        <v>484</v>
      </c>
    </row>
    <row r="44" spans="1:11" ht="118.5" customHeight="1">
      <c r="A44" s="404"/>
      <c r="B44" s="404"/>
      <c r="C44" s="378" t="s">
        <v>485</v>
      </c>
      <c r="D44" s="242"/>
      <c r="E44" s="242" t="s">
        <v>436</v>
      </c>
      <c r="F44" s="244" t="s">
        <v>434</v>
      </c>
      <c r="G44" s="264">
        <v>2.7</v>
      </c>
      <c r="H44" s="242" t="s">
        <v>766</v>
      </c>
      <c r="I44" s="252">
        <f>G44/H44*100</f>
        <v>41.53846153846154</v>
      </c>
      <c r="J44" s="546" t="s">
        <v>853</v>
      </c>
      <c r="K44" s="454" t="s">
        <v>876</v>
      </c>
    </row>
    <row r="45" spans="1:11" ht="42" customHeight="1">
      <c r="A45" s="404"/>
      <c r="B45" s="404"/>
      <c r="C45" s="368" t="s">
        <v>487</v>
      </c>
      <c r="D45" s="242"/>
      <c r="E45" s="261" t="s">
        <v>429</v>
      </c>
      <c r="F45" s="250" t="s">
        <v>434</v>
      </c>
      <c r="G45" s="263">
        <v>100</v>
      </c>
      <c r="H45" s="263">
        <v>100</v>
      </c>
      <c r="I45" s="264">
        <f t="shared" si="0"/>
        <v>100</v>
      </c>
      <c r="J45" s="242"/>
      <c r="K45" s="332" t="s">
        <v>736</v>
      </c>
    </row>
    <row r="46" spans="1:11" ht="78.75">
      <c r="A46" s="405"/>
      <c r="B46" s="405"/>
      <c r="C46" s="368" t="s">
        <v>488</v>
      </c>
      <c r="D46" s="242"/>
      <c r="E46" s="261" t="s">
        <v>429</v>
      </c>
      <c r="F46" s="250" t="s">
        <v>434</v>
      </c>
      <c r="G46" s="263">
        <v>92</v>
      </c>
      <c r="H46" s="263">
        <v>95</v>
      </c>
      <c r="I46" s="252">
        <f t="shared" si="0"/>
        <v>103.26086956521738</v>
      </c>
      <c r="J46" s="242"/>
      <c r="K46" s="332" t="s">
        <v>738</v>
      </c>
    </row>
    <row r="47" spans="1:11" ht="71.25" customHeight="1">
      <c r="A47" s="403" t="s">
        <v>30</v>
      </c>
      <c r="B47" s="403" t="s">
        <v>83</v>
      </c>
      <c r="C47" s="3" t="s">
        <v>489</v>
      </c>
      <c r="D47" s="242"/>
      <c r="E47" s="261" t="s">
        <v>429</v>
      </c>
      <c r="F47" s="242" t="s">
        <v>442</v>
      </c>
      <c r="G47" s="263">
        <v>6</v>
      </c>
      <c r="H47" s="242" t="s">
        <v>788</v>
      </c>
      <c r="I47" s="252">
        <f t="shared" si="0"/>
        <v>83.333333333333343</v>
      </c>
      <c r="J47" s="546" t="s">
        <v>852</v>
      </c>
      <c r="K47" s="332" t="s">
        <v>490</v>
      </c>
    </row>
    <row r="48" spans="1:11" ht="78.75">
      <c r="A48" s="404"/>
      <c r="B48" s="404"/>
      <c r="C48" s="368" t="s">
        <v>491</v>
      </c>
      <c r="D48" s="242"/>
      <c r="E48" s="261" t="s">
        <v>429</v>
      </c>
      <c r="F48" s="242" t="s">
        <v>492</v>
      </c>
      <c r="G48" s="263">
        <v>2610</v>
      </c>
      <c r="H48" s="242" t="s">
        <v>789</v>
      </c>
      <c r="I48" s="252">
        <f t="shared" si="0"/>
        <v>224.85057471264369</v>
      </c>
      <c r="J48" s="392" t="s">
        <v>796</v>
      </c>
      <c r="K48" s="332" t="s">
        <v>490</v>
      </c>
    </row>
    <row r="49" spans="1:12" ht="47.25">
      <c r="A49" s="404"/>
      <c r="B49" s="404"/>
      <c r="C49" s="406" t="s">
        <v>493</v>
      </c>
      <c r="D49" s="242"/>
      <c r="E49" s="261" t="s">
        <v>429</v>
      </c>
      <c r="F49" s="242" t="s">
        <v>442</v>
      </c>
      <c r="G49" s="263">
        <v>76</v>
      </c>
      <c r="H49" s="242" t="s">
        <v>778</v>
      </c>
      <c r="I49" s="264">
        <f t="shared" si="0"/>
        <v>100</v>
      </c>
      <c r="J49" s="242"/>
      <c r="K49" s="332" t="s">
        <v>494</v>
      </c>
    </row>
    <row r="50" spans="1:12" ht="47.25">
      <c r="A50" s="404"/>
      <c r="B50" s="404"/>
      <c r="C50" s="368" t="s">
        <v>495</v>
      </c>
      <c r="D50" s="242"/>
      <c r="E50" s="261" t="s">
        <v>429</v>
      </c>
      <c r="F50" s="242" t="s">
        <v>496</v>
      </c>
      <c r="G50" s="251">
        <v>22.5</v>
      </c>
      <c r="H50" s="251">
        <v>22.5</v>
      </c>
      <c r="I50" s="264">
        <f t="shared" si="0"/>
        <v>100</v>
      </c>
      <c r="J50" s="254"/>
      <c r="K50" s="332" t="s">
        <v>494</v>
      </c>
    </row>
    <row r="51" spans="1:12" ht="135.75" customHeight="1">
      <c r="A51" s="404"/>
      <c r="B51" s="404"/>
      <c r="C51" s="368" t="s">
        <v>688</v>
      </c>
      <c r="D51" s="242"/>
      <c r="E51" s="261" t="s">
        <v>429</v>
      </c>
      <c r="F51" s="242" t="s">
        <v>496</v>
      </c>
      <c r="G51" s="259">
        <v>100</v>
      </c>
      <c r="H51" s="242" t="s">
        <v>779</v>
      </c>
      <c r="I51" s="264">
        <f t="shared" si="0"/>
        <v>36</v>
      </c>
      <c r="J51" s="545" t="s">
        <v>855</v>
      </c>
      <c r="K51" s="332" t="s">
        <v>494</v>
      </c>
    </row>
    <row r="52" spans="1:12" ht="47.25">
      <c r="A52" s="404"/>
      <c r="B52" s="404"/>
      <c r="C52" s="406" t="s">
        <v>497</v>
      </c>
      <c r="D52" s="242"/>
      <c r="E52" s="261" t="s">
        <v>429</v>
      </c>
      <c r="F52" s="242" t="s">
        <v>442</v>
      </c>
      <c r="G52" s="263">
        <v>43</v>
      </c>
      <c r="H52" s="263">
        <v>43</v>
      </c>
      <c r="I52" s="264">
        <f t="shared" si="0"/>
        <v>100</v>
      </c>
      <c r="J52" s="254"/>
      <c r="K52" s="332" t="s">
        <v>498</v>
      </c>
    </row>
    <row r="53" spans="1:12" ht="63">
      <c r="A53" s="405"/>
      <c r="B53" s="405"/>
      <c r="C53" s="406" t="s">
        <v>689</v>
      </c>
      <c r="D53" s="242"/>
      <c r="E53" s="261" t="s">
        <v>429</v>
      </c>
      <c r="F53" s="242" t="s">
        <v>442</v>
      </c>
      <c r="G53" s="259">
        <v>66</v>
      </c>
      <c r="H53" s="259">
        <v>66</v>
      </c>
      <c r="I53" s="264">
        <f t="shared" si="0"/>
        <v>100</v>
      </c>
      <c r="J53" s="254"/>
      <c r="K53" s="332" t="s">
        <v>498</v>
      </c>
    </row>
    <row r="54" spans="1:12" ht="94.5">
      <c r="A54" s="3" t="s">
        <v>31</v>
      </c>
      <c r="B54" s="3" t="s">
        <v>222</v>
      </c>
      <c r="C54" s="377" t="s">
        <v>499</v>
      </c>
      <c r="D54" s="242"/>
      <c r="E54" s="261" t="s">
        <v>429</v>
      </c>
      <c r="F54" s="250" t="s">
        <v>500</v>
      </c>
      <c r="G54" s="259">
        <v>704</v>
      </c>
      <c r="H54" s="259">
        <v>704</v>
      </c>
      <c r="I54" s="264">
        <f t="shared" si="0"/>
        <v>100</v>
      </c>
      <c r="J54" s="242"/>
      <c r="K54" s="332" t="s">
        <v>501</v>
      </c>
    </row>
    <row r="55" spans="1:12" ht="164.25" customHeight="1">
      <c r="A55" s="403" t="s">
        <v>32</v>
      </c>
      <c r="B55" s="403" t="s">
        <v>20</v>
      </c>
      <c r="C55" s="377" t="s">
        <v>502</v>
      </c>
      <c r="D55" s="242"/>
      <c r="E55" s="261" t="s">
        <v>429</v>
      </c>
      <c r="F55" s="242" t="s">
        <v>442</v>
      </c>
      <c r="G55" s="265" t="s">
        <v>690</v>
      </c>
      <c r="H55" s="242" t="s">
        <v>781</v>
      </c>
      <c r="I55" s="252">
        <f t="shared" si="0"/>
        <v>141.76020408163265</v>
      </c>
      <c r="J55" s="387" t="s">
        <v>784</v>
      </c>
      <c r="K55" s="332" t="s">
        <v>486</v>
      </c>
    </row>
    <row r="56" spans="1:12" ht="87" customHeight="1">
      <c r="A56" s="404"/>
      <c r="B56" s="404"/>
      <c r="C56" s="377" t="s">
        <v>503</v>
      </c>
      <c r="D56" s="242"/>
      <c r="E56" s="261" t="s">
        <v>429</v>
      </c>
      <c r="F56" s="242" t="s">
        <v>492</v>
      </c>
      <c r="G56" s="265" t="s">
        <v>691</v>
      </c>
      <c r="H56" s="242" t="s">
        <v>782</v>
      </c>
      <c r="I56" s="252">
        <f t="shared" si="0"/>
        <v>156.92307692307693</v>
      </c>
      <c r="J56" s="387" t="s">
        <v>851</v>
      </c>
      <c r="K56" s="332" t="s">
        <v>486</v>
      </c>
    </row>
    <row r="57" spans="1:12" ht="141.75">
      <c r="A57" s="405"/>
      <c r="B57" s="405"/>
      <c r="C57" s="377" t="s">
        <v>504</v>
      </c>
      <c r="D57" s="242"/>
      <c r="E57" s="261" t="s">
        <v>429</v>
      </c>
      <c r="F57" s="242" t="s">
        <v>492</v>
      </c>
      <c r="G57" s="242" t="s">
        <v>692</v>
      </c>
      <c r="H57" s="242" t="s">
        <v>783</v>
      </c>
      <c r="I57" s="252">
        <f t="shared" si="0"/>
        <v>230.46875</v>
      </c>
      <c r="J57" s="387" t="s">
        <v>850</v>
      </c>
      <c r="K57" s="332" t="s">
        <v>486</v>
      </c>
    </row>
    <row r="58" spans="1:12" s="306" customFormat="1" ht="84.75" customHeight="1">
      <c r="A58" s="403" t="s">
        <v>225</v>
      </c>
      <c r="B58" s="560" t="s">
        <v>226</v>
      </c>
      <c r="C58" s="377" t="s">
        <v>831</v>
      </c>
      <c r="D58" s="453" t="s">
        <v>698</v>
      </c>
      <c r="E58" s="261" t="s">
        <v>429</v>
      </c>
      <c r="F58" s="250" t="s">
        <v>830</v>
      </c>
      <c r="G58" s="263">
        <v>8</v>
      </c>
      <c r="H58" s="242" t="s">
        <v>832</v>
      </c>
      <c r="I58" s="264">
        <f t="shared" si="0"/>
        <v>100</v>
      </c>
      <c r="J58" s="387"/>
      <c r="K58" s="332" t="s">
        <v>476</v>
      </c>
    </row>
    <row r="59" spans="1:12" s="306" customFormat="1" ht="63">
      <c r="A59" s="404"/>
      <c r="B59" s="580"/>
      <c r="C59" s="377" t="s">
        <v>834</v>
      </c>
      <c r="D59" s="453" t="s">
        <v>699</v>
      </c>
      <c r="E59" s="261" t="s">
        <v>429</v>
      </c>
      <c r="F59" s="250" t="s">
        <v>830</v>
      </c>
      <c r="G59" s="263">
        <v>2</v>
      </c>
      <c r="H59" s="263">
        <v>2</v>
      </c>
      <c r="I59" s="264">
        <f t="shared" si="0"/>
        <v>100</v>
      </c>
      <c r="J59" s="387"/>
      <c r="K59" s="332" t="s">
        <v>476</v>
      </c>
    </row>
    <row r="60" spans="1:12" s="306" customFormat="1" ht="47.25">
      <c r="A60" s="404"/>
      <c r="B60" s="404"/>
      <c r="C60" s="377" t="s">
        <v>833</v>
      </c>
      <c r="D60" s="453" t="s">
        <v>700</v>
      </c>
      <c r="E60" s="261" t="s">
        <v>429</v>
      </c>
      <c r="F60" s="250" t="s">
        <v>830</v>
      </c>
      <c r="G60" s="263">
        <v>9</v>
      </c>
      <c r="H60" s="263">
        <v>9</v>
      </c>
      <c r="I60" s="264">
        <f t="shared" si="0"/>
        <v>100</v>
      </c>
      <c r="J60" s="387"/>
      <c r="K60" s="332" t="s">
        <v>476</v>
      </c>
    </row>
    <row r="61" spans="1:12" s="306" customFormat="1" ht="63">
      <c r="A61" s="404"/>
      <c r="B61" s="404"/>
      <c r="C61" s="377" t="s">
        <v>693</v>
      </c>
      <c r="D61" s="453" t="s">
        <v>701</v>
      </c>
      <c r="E61" s="261" t="s">
        <v>429</v>
      </c>
      <c r="F61" s="250" t="s">
        <v>835</v>
      </c>
      <c r="G61" s="263">
        <v>80</v>
      </c>
      <c r="H61" s="263">
        <v>150</v>
      </c>
      <c r="I61" s="264">
        <f t="shared" si="0"/>
        <v>187.5</v>
      </c>
      <c r="J61" s="388" t="s">
        <v>849</v>
      </c>
      <c r="K61" s="332" t="s">
        <v>476</v>
      </c>
    </row>
    <row r="62" spans="1:12" s="306" customFormat="1" ht="75" customHeight="1">
      <c r="A62" s="404"/>
      <c r="B62" s="404"/>
      <c r="C62" s="377" t="s">
        <v>694</v>
      </c>
      <c r="D62" s="453" t="s">
        <v>702</v>
      </c>
      <c r="E62" s="261" t="s">
        <v>429</v>
      </c>
      <c r="F62" s="250" t="s">
        <v>697</v>
      </c>
      <c r="G62" s="263">
        <v>18</v>
      </c>
      <c r="H62" s="263">
        <v>18</v>
      </c>
      <c r="I62" s="264">
        <f t="shared" si="0"/>
        <v>100</v>
      </c>
      <c r="J62" s="387"/>
      <c r="K62" s="332" t="s">
        <v>476</v>
      </c>
    </row>
    <row r="63" spans="1:12" s="306" customFormat="1" ht="63">
      <c r="A63" s="404"/>
      <c r="B63" s="404"/>
      <c r="C63" s="377" t="s">
        <v>695</v>
      </c>
      <c r="D63" s="453" t="s">
        <v>703</v>
      </c>
      <c r="E63" s="261" t="s">
        <v>429</v>
      </c>
      <c r="F63" s="250" t="s">
        <v>697</v>
      </c>
      <c r="G63" s="263">
        <v>72</v>
      </c>
      <c r="H63" s="263">
        <v>72</v>
      </c>
      <c r="I63" s="264">
        <f t="shared" si="0"/>
        <v>100</v>
      </c>
      <c r="J63" s="387"/>
      <c r="K63" s="332" t="s">
        <v>476</v>
      </c>
    </row>
    <row r="64" spans="1:12" s="306" customFormat="1" ht="166.5" customHeight="1">
      <c r="A64" s="405"/>
      <c r="B64" s="405"/>
      <c r="C64" s="377" t="s">
        <v>696</v>
      </c>
      <c r="D64" s="453" t="s">
        <v>704</v>
      </c>
      <c r="E64" s="261" t="s">
        <v>429</v>
      </c>
      <c r="F64" s="242" t="s">
        <v>496</v>
      </c>
      <c r="G64" s="263">
        <v>80</v>
      </c>
      <c r="H64" s="263">
        <v>0</v>
      </c>
      <c r="I64" s="264">
        <v>0</v>
      </c>
      <c r="J64" s="545" t="s">
        <v>854</v>
      </c>
      <c r="K64" s="332" t="s">
        <v>476</v>
      </c>
      <c r="L64" s="387"/>
    </row>
    <row r="65" spans="1:11" s="306" customFormat="1" ht="63">
      <c r="A65" s="560" t="s">
        <v>228</v>
      </c>
      <c r="B65" s="578" t="s">
        <v>227</v>
      </c>
      <c r="C65" s="377" t="s">
        <v>705</v>
      </c>
      <c r="D65" s="453" t="s">
        <v>708</v>
      </c>
      <c r="E65" s="261" t="s">
        <v>429</v>
      </c>
      <c r="F65" s="265" t="s">
        <v>707</v>
      </c>
      <c r="G65" s="263">
        <v>19</v>
      </c>
      <c r="H65" s="263">
        <v>21</v>
      </c>
      <c r="I65" s="252">
        <f t="shared" si="0"/>
        <v>110.5263157894737</v>
      </c>
      <c r="J65" s="387"/>
      <c r="K65" s="332" t="s">
        <v>476</v>
      </c>
    </row>
    <row r="66" spans="1:11" s="306" customFormat="1" ht="47.25">
      <c r="A66" s="561"/>
      <c r="B66" s="579"/>
      <c r="C66" s="377" t="s">
        <v>706</v>
      </c>
      <c r="D66" s="453" t="s">
        <v>709</v>
      </c>
      <c r="E66" s="261" t="s">
        <v>429</v>
      </c>
      <c r="F66" s="250" t="s">
        <v>430</v>
      </c>
      <c r="G66" s="263">
        <v>103</v>
      </c>
      <c r="H66" s="263">
        <v>103</v>
      </c>
      <c r="I66" s="264">
        <f t="shared" si="0"/>
        <v>100</v>
      </c>
      <c r="J66" s="387"/>
      <c r="K66" s="332" t="s">
        <v>476</v>
      </c>
    </row>
    <row r="67" spans="1:11" ht="156" customHeight="1">
      <c r="A67" s="577" t="s">
        <v>841</v>
      </c>
      <c r="B67" s="577"/>
      <c r="C67" s="577"/>
      <c r="D67" s="577"/>
      <c r="E67" s="577"/>
      <c r="F67" s="577"/>
      <c r="G67" s="577"/>
      <c r="H67" s="577"/>
      <c r="I67" s="577"/>
      <c r="J67" s="577"/>
      <c r="K67" s="266"/>
    </row>
    <row r="68" spans="1:11" ht="15.75">
      <c r="A68" s="267"/>
      <c r="B68" s="268"/>
      <c r="C68" s="268"/>
      <c r="D68" s="268"/>
      <c r="E68" s="268"/>
      <c r="F68" s="268"/>
      <c r="G68" s="268"/>
      <c r="H68" s="268"/>
      <c r="I68" s="268"/>
      <c r="J68" s="268"/>
      <c r="K68" s="197"/>
    </row>
  </sheetData>
  <mergeCells count="27">
    <mergeCell ref="A67:J67"/>
    <mergeCell ref="A65:A66"/>
    <mergeCell ref="B65:B66"/>
    <mergeCell ref="B58:B59"/>
    <mergeCell ref="B39:B40"/>
    <mergeCell ref="J3:J4"/>
    <mergeCell ref="I3:I4"/>
    <mergeCell ref="B31:B32"/>
    <mergeCell ref="B37:B38"/>
    <mergeCell ref="A37:A38"/>
    <mergeCell ref="A31:A32"/>
    <mergeCell ref="I1:J1"/>
    <mergeCell ref="A28:A29"/>
    <mergeCell ref="B28:B29"/>
    <mergeCell ref="A22:A23"/>
    <mergeCell ref="B22:B23"/>
    <mergeCell ref="A6:A10"/>
    <mergeCell ref="B6:B10"/>
    <mergeCell ref="A1:B1"/>
    <mergeCell ref="A2:J2"/>
    <mergeCell ref="A3:A4"/>
    <mergeCell ref="B3:B4"/>
    <mergeCell ref="C3:C4"/>
    <mergeCell ref="D3:D4"/>
    <mergeCell ref="E3:E4"/>
    <mergeCell ref="F3:F4"/>
    <mergeCell ref="G3:H3"/>
  </mergeCells>
  <pageMargins left="0.25" right="0.25" top="0.75" bottom="0.75" header="0.3" footer="0.3"/>
  <pageSetup paperSize="9" scale="57" fitToHeight="0"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T236"/>
  <sheetViews>
    <sheetView view="pageBreakPreview" topLeftCell="A88" zoomScale="70" zoomScaleNormal="100" zoomScaleSheetLayoutView="70" zoomScalePageLayoutView="70" workbookViewId="0">
      <selection activeCell="C194" sqref="C194:C197"/>
    </sheetView>
  </sheetViews>
  <sheetFormatPr defaultColWidth="9.140625" defaultRowHeight="20.25"/>
  <cols>
    <col min="1" max="1" width="25.85546875" style="127" customWidth="1"/>
    <col min="2" max="2" width="24" style="127" customWidth="1"/>
    <col min="3" max="3" width="74" style="127" customWidth="1"/>
    <col min="4" max="4" width="18.7109375" style="127" customWidth="1"/>
    <col min="5" max="5" width="29.42578125" style="127" customWidth="1"/>
    <col min="6" max="6" width="14.28515625" style="127" customWidth="1"/>
    <col min="7" max="7" width="15.140625" style="127" customWidth="1"/>
    <col min="8" max="8" width="16.140625" style="127" customWidth="1"/>
    <col min="9" max="9" width="17.140625" style="127" customWidth="1"/>
    <col min="10" max="10" width="15" style="127" customWidth="1"/>
    <col min="11" max="11" width="16" style="127" customWidth="1"/>
    <col min="12" max="12" width="16.42578125" style="88" customWidth="1"/>
    <col min="13" max="13" width="17.42578125" style="8" customWidth="1"/>
    <col min="14" max="14" width="17.140625" style="8" customWidth="1"/>
    <col min="15" max="15" width="14" style="8" customWidth="1"/>
    <col min="16" max="16" width="13.42578125" style="8" customWidth="1"/>
    <col min="17" max="17" width="13" style="8" customWidth="1"/>
    <col min="18" max="18" width="13.7109375" style="8" customWidth="1"/>
    <col min="19" max="19" width="11" style="8" customWidth="1"/>
    <col min="20" max="20" width="14" style="8" customWidth="1"/>
    <col min="21" max="16384" width="9.140625" style="8"/>
  </cols>
  <sheetData>
    <row r="1" spans="1:20" ht="105.75" customHeight="1">
      <c r="A1" s="640"/>
      <c r="B1" s="640"/>
      <c r="C1" s="640"/>
      <c r="D1" s="640"/>
      <c r="E1" s="129"/>
      <c r="F1" s="129"/>
      <c r="G1" s="129"/>
      <c r="H1" s="129"/>
      <c r="I1" s="128"/>
      <c r="J1" s="128"/>
      <c r="L1" s="417"/>
      <c r="M1" s="417"/>
      <c r="N1" s="417"/>
      <c r="O1" s="417"/>
      <c r="P1" s="417"/>
      <c r="Q1" s="637" t="s">
        <v>842</v>
      </c>
      <c r="R1" s="637"/>
      <c r="S1" s="637"/>
      <c r="T1" s="637"/>
    </row>
    <row r="2" spans="1:20" ht="22.5" customHeight="1">
      <c r="A2" s="587"/>
      <c r="B2" s="587"/>
      <c r="C2" s="587"/>
      <c r="D2" s="587"/>
      <c r="E2" s="587"/>
      <c r="F2" s="587"/>
      <c r="G2" s="587"/>
      <c r="H2" s="587"/>
      <c r="I2" s="587"/>
      <c r="J2" s="587"/>
      <c r="K2" s="587"/>
      <c r="L2" s="291"/>
      <c r="M2" s="292"/>
      <c r="N2" s="292"/>
      <c r="O2" s="292"/>
      <c r="P2" s="292"/>
      <c r="Q2" s="292"/>
      <c r="R2" s="622"/>
      <c r="S2" s="622"/>
      <c r="T2" s="292"/>
    </row>
    <row r="3" spans="1:20" ht="31.5" customHeight="1">
      <c r="A3" s="638" t="s">
        <v>857</v>
      </c>
      <c r="B3" s="638"/>
      <c r="C3" s="638"/>
      <c r="D3" s="638"/>
      <c r="E3" s="638"/>
      <c r="F3" s="638"/>
      <c r="G3" s="638"/>
      <c r="H3" s="638"/>
      <c r="I3" s="638"/>
      <c r="J3" s="638"/>
      <c r="K3" s="638"/>
      <c r="L3" s="638"/>
      <c r="M3" s="638"/>
      <c r="N3" s="638"/>
      <c r="O3" s="638"/>
      <c r="P3" s="638"/>
      <c r="Q3" s="638"/>
      <c r="R3" s="292"/>
      <c r="S3" s="292"/>
      <c r="T3" s="292"/>
    </row>
    <row r="4" spans="1:20" ht="47.25" customHeight="1">
      <c r="A4" s="639"/>
      <c r="B4" s="639"/>
      <c r="C4" s="639"/>
      <c r="D4" s="639"/>
      <c r="E4" s="639"/>
      <c r="F4" s="639"/>
      <c r="G4" s="639"/>
      <c r="H4" s="639"/>
      <c r="I4" s="639"/>
      <c r="J4" s="639"/>
      <c r="K4" s="639"/>
      <c r="L4" s="639"/>
      <c r="M4" s="639"/>
      <c r="N4" s="639"/>
      <c r="O4" s="639"/>
      <c r="P4" s="639"/>
      <c r="Q4" s="639"/>
      <c r="R4" s="292"/>
      <c r="S4" s="292"/>
      <c r="T4" s="292"/>
    </row>
    <row r="5" spans="1:20" ht="51.75" customHeight="1">
      <c r="A5" s="593" t="s">
        <v>117</v>
      </c>
      <c r="B5" s="593" t="s">
        <v>6</v>
      </c>
      <c r="C5" s="596" t="s">
        <v>874</v>
      </c>
      <c r="D5" s="593" t="s">
        <v>132</v>
      </c>
      <c r="E5" s="593" t="s">
        <v>173</v>
      </c>
      <c r="F5" s="599" t="s">
        <v>530</v>
      </c>
      <c r="G5" s="599"/>
      <c r="H5" s="599"/>
      <c r="I5" s="599"/>
      <c r="J5" s="599"/>
      <c r="K5" s="599"/>
      <c r="L5" s="599"/>
      <c r="M5" s="599"/>
      <c r="N5" s="599"/>
      <c r="O5" s="599"/>
      <c r="P5" s="599"/>
      <c r="Q5" s="599"/>
      <c r="R5" s="626" t="s">
        <v>534</v>
      </c>
      <c r="S5" s="626"/>
      <c r="T5" s="626"/>
    </row>
    <row r="6" spans="1:20" ht="51" customHeight="1">
      <c r="A6" s="594"/>
      <c r="B6" s="594"/>
      <c r="C6" s="597"/>
      <c r="D6" s="594"/>
      <c r="E6" s="594"/>
      <c r="F6" s="603" t="s">
        <v>531</v>
      </c>
      <c r="G6" s="604"/>
      <c r="H6" s="605"/>
      <c r="I6" s="603" t="s">
        <v>532</v>
      </c>
      <c r="J6" s="604"/>
      <c r="K6" s="605"/>
      <c r="L6" s="627" t="s">
        <v>533</v>
      </c>
      <c r="M6" s="628"/>
      <c r="N6" s="629"/>
      <c r="O6" s="630" t="s">
        <v>309</v>
      </c>
      <c r="P6" s="631"/>
      <c r="Q6" s="632"/>
      <c r="R6" s="626"/>
      <c r="S6" s="626"/>
      <c r="T6" s="626"/>
    </row>
    <row r="7" spans="1:20" ht="28.5" customHeight="1">
      <c r="A7" s="594"/>
      <c r="B7" s="594"/>
      <c r="C7" s="597"/>
      <c r="D7" s="594"/>
      <c r="E7" s="594"/>
      <c r="F7" s="608" t="s">
        <v>177</v>
      </c>
      <c r="G7" s="606" t="s">
        <v>233</v>
      </c>
      <c r="H7" s="607"/>
      <c r="I7" s="608" t="s">
        <v>177</v>
      </c>
      <c r="J7" s="606" t="s">
        <v>233</v>
      </c>
      <c r="K7" s="607"/>
      <c r="L7" s="608" t="s">
        <v>177</v>
      </c>
      <c r="M7" s="606" t="s">
        <v>233</v>
      </c>
      <c r="N7" s="607"/>
      <c r="O7" s="608" t="s">
        <v>177</v>
      </c>
      <c r="P7" s="606" t="s">
        <v>233</v>
      </c>
      <c r="Q7" s="607"/>
      <c r="R7" s="608" t="s">
        <v>177</v>
      </c>
      <c r="S7" s="606" t="s">
        <v>233</v>
      </c>
      <c r="T7" s="607"/>
    </row>
    <row r="8" spans="1:20" ht="64.5" customHeight="1">
      <c r="A8" s="595"/>
      <c r="B8" s="595"/>
      <c r="C8" s="598"/>
      <c r="D8" s="595"/>
      <c r="E8" s="595"/>
      <c r="F8" s="609"/>
      <c r="G8" s="186" t="s">
        <v>111</v>
      </c>
      <c r="H8" s="186" t="s">
        <v>112</v>
      </c>
      <c r="I8" s="609"/>
      <c r="J8" s="186" t="s">
        <v>111</v>
      </c>
      <c r="K8" s="186" t="s">
        <v>112</v>
      </c>
      <c r="L8" s="633"/>
      <c r="M8" s="52" t="s">
        <v>111</v>
      </c>
      <c r="N8" s="52" t="s">
        <v>112</v>
      </c>
      <c r="O8" s="633"/>
      <c r="P8" s="52" t="s">
        <v>111</v>
      </c>
      <c r="Q8" s="52" t="s">
        <v>112</v>
      </c>
      <c r="R8" s="633"/>
      <c r="S8" s="52" t="s">
        <v>111</v>
      </c>
      <c r="T8" s="52" t="s">
        <v>112</v>
      </c>
    </row>
    <row r="9" spans="1:20" ht="15.75">
      <c r="A9" s="63">
        <v>1</v>
      </c>
      <c r="B9" s="63">
        <v>2</v>
      </c>
      <c r="C9" s="63">
        <v>3</v>
      </c>
      <c r="D9" s="63">
        <v>4</v>
      </c>
      <c r="E9" s="63">
        <v>5</v>
      </c>
      <c r="F9" s="63">
        <v>6</v>
      </c>
      <c r="G9" s="63">
        <v>7</v>
      </c>
      <c r="H9" s="63">
        <v>8</v>
      </c>
      <c r="I9" s="63">
        <v>9</v>
      </c>
      <c r="J9" s="63">
        <v>10</v>
      </c>
      <c r="K9" s="187">
        <v>11</v>
      </c>
      <c r="L9" s="187">
        <v>12</v>
      </c>
      <c r="M9" s="187">
        <v>13</v>
      </c>
      <c r="N9" s="187">
        <v>14</v>
      </c>
      <c r="O9" s="187">
        <v>15</v>
      </c>
      <c r="P9" s="187">
        <v>16</v>
      </c>
      <c r="Q9" s="187">
        <v>17</v>
      </c>
      <c r="R9" s="187">
        <v>18</v>
      </c>
      <c r="S9" s="187">
        <v>19</v>
      </c>
      <c r="T9" s="63">
        <v>20</v>
      </c>
    </row>
    <row r="10" spans="1:20" ht="48.75" customHeight="1">
      <c r="A10" s="18" t="s">
        <v>1</v>
      </c>
      <c r="B10" s="573" t="s">
        <v>88</v>
      </c>
      <c r="C10" s="573" t="s">
        <v>729</v>
      </c>
      <c r="D10" s="9" t="s">
        <v>118</v>
      </c>
      <c r="E10" s="130"/>
      <c r="F10" s="10">
        <f t="shared" ref="F10:Q10" si="0">F17+F57+F83+F108+F137</f>
        <v>861231.89999999991</v>
      </c>
      <c r="G10" s="10">
        <f t="shared" si="0"/>
        <v>170487.4</v>
      </c>
      <c r="H10" s="10">
        <f t="shared" si="0"/>
        <v>690744.5</v>
      </c>
      <c r="I10" s="10">
        <f t="shared" si="0"/>
        <v>868971.91999999993</v>
      </c>
      <c r="J10" s="10">
        <f t="shared" si="0"/>
        <v>170487.4</v>
      </c>
      <c r="K10" s="10">
        <f t="shared" si="0"/>
        <v>698484.52</v>
      </c>
      <c r="L10" s="10">
        <f t="shared" si="0"/>
        <v>868971.91999999993</v>
      </c>
      <c r="M10" s="10">
        <f t="shared" si="0"/>
        <v>170487.4</v>
      </c>
      <c r="N10" s="10">
        <f t="shared" si="0"/>
        <v>698484.52</v>
      </c>
      <c r="O10" s="10">
        <f t="shared" si="0"/>
        <v>820759.92999999993</v>
      </c>
      <c r="P10" s="10">
        <f t="shared" si="0"/>
        <v>170298.56</v>
      </c>
      <c r="Q10" s="10">
        <f t="shared" si="0"/>
        <v>650461.37</v>
      </c>
      <c r="R10" s="188">
        <f t="shared" ref="R10:S53" si="1">O10/L10*100</f>
        <v>94.45183568187106</v>
      </c>
      <c r="S10" s="188">
        <f t="shared" si="1"/>
        <v>99.889235216209528</v>
      </c>
      <c r="T10" s="188">
        <f t="shared" ref="T10:T53" si="2">Q10/N10*100</f>
        <v>93.124665096371785</v>
      </c>
    </row>
    <row r="11" spans="1:20" ht="87" customHeight="1">
      <c r="A11" s="27"/>
      <c r="B11" s="583"/>
      <c r="C11" s="583"/>
      <c r="D11" s="12" t="s">
        <v>105</v>
      </c>
      <c r="E11" s="103"/>
      <c r="F11" s="10">
        <f t="shared" ref="F11:Q11" si="3">F22+F57+F138</f>
        <v>354714.1</v>
      </c>
      <c r="G11" s="10">
        <f t="shared" si="3"/>
        <v>34180.5</v>
      </c>
      <c r="H11" s="10">
        <f t="shared" si="3"/>
        <v>320533.59999999998</v>
      </c>
      <c r="I11" s="10">
        <f t="shared" si="3"/>
        <v>360871.42</v>
      </c>
      <c r="J11" s="10">
        <f t="shared" si="3"/>
        <v>34180.5</v>
      </c>
      <c r="K11" s="10">
        <f t="shared" si="3"/>
        <v>326690.92</v>
      </c>
      <c r="L11" s="10">
        <f t="shared" si="3"/>
        <v>360871.42</v>
      </c>
      <c r="M11" s="10">
        <f t="shared" si="3"/>
        <v>34180.5</v>
      </c>
      <c r="N11" s="10">
        <f t="shared" si="3"/>
        <v>326690.92</v>
      </c>
      <c r="O11" s="10">
        <f t="shared" si="3"/>
        <v>323753.89999999997</v>
      </c>
      <c r="P11" s="10">
        <f t="shared" si="3"/>
        <v>34180.5</v>
      </c>
      <c r="Q11" s="10">
        <f t="shared" si="3"/>
        <v>289573.39999999997</v>
      </c>
      <c r="R11" s="188">
        <f t="shared" si="1"/>
        <v>89.714475033794585</v>
      </c>
      <c r="S11" s="188">
        <f t="shared" si="1"/>
        <v>100</v>
      </c>
      <c r="T11" s="188">
        <f t="shared" si="2"/>
        <v>88.638337423029697</v>
      </c>
    </row>
    <row r="12" spans="1:20" ht="100.5" customHeight="1">
      <c r="A12" s="80"/>
      <c r="B12" s="14"/>
      <c r="C12" s="583"/>
      <c r="D12" s="15" t="s">
        <v>282</v>
      </c>
      <c r="E12" s="103"/>
      <c r="F12" s="10">
        <f>F83</f>
        <v>56606</v>
      </c>
      <c r="G12" s="10"/>
      <c r="H12" s="10">
        <f>H83</f>
        <v>56606</v>
      </c>
      <c r="I12" s="10">
        <f>I83</f>
        <v>57494.1</v>
      </c>
      <c r="J12" s="10"/>
      <c r="K12" s="10">
        <f t="shared" ref="K12" si="4">K83</f>
        <v>57494.1</v>
      </c>
      <c r="L12" s="10">
        <f>L83</f>
        <v>57494.1</v>
      </c>
      <c r="M12" s="10"/>
      <c r="N12" s="10">
        <f>N83</f>
        <v>57494.1</v>
      </c>
      <c r="O12" s="10">
        <f>O83</f>
        <v>55170.45</v>
      </c>
      <c r="P12" s="10"/>
      <c r="Q12" s="10">
        <f t="shared" ref="Q12" si="5">Q83</f>
        <v>55170.45</v>
      </c>
      <c r="R12" s="188">
        <f t="shared" si="1"/>
        <v>95.958454867542926</v>
      </c>
      <c r="S12" s="20"/>
      <c r="T12" s="188">
        <f t="shared" si="2"/>
        <v>95.958454867542926</v>
      </c>
    </row>
    <row r="13" spans="1:20" ht="123.75" customHeight="1">
      <c r="A13" s="80"/>
      <c r="B13" s="14"/>
      <c r="C13" s="583"/>
      <c r="D13" s="15" t="s">
        <v>106</v>
      </c>
      <c r="E13" s="103"/>
      <c r="F13" s="10">
        <f>F108</f>
        <v>74031</v>
      </c>
      <c r="G13" s="10"/>
      <c r="H13" s="10">
        <f>H108</f>
        <v>74031</v>
      </c>
      <c r="I13" s="10">
        <f>I108</f>
        <v>74725.600000000006</v>
      </c>
      <c r="J13" s="10"/>
      <c r="K13" s="10">
        <f t="shared" ref="K13" si="6">K108</f>
        <v>74725.600000000006</v>
      </c>
      <c r="L13" s="10">
        <f>L108</f>
        <v>74725.600000000006</v>
      </c>
      <c r="M13" s="10"/>
      <c r="N13" s="10">
        <f>N108</f>
        <v>74725.600000000006</v>
      </c>
      <c r="O13" s="10">
        <f>O108</f>
        <v>69562.64</v>
      </c>
      <c r="P13" s="10"/>
      <c r="Q13" s="10">
        <f t="shared" ref="Q13" si="7">Q108</f>
        <v>69562.64</v>
      </c>
      <c r="R13" s="188">
        <f t="shared" si="1"/>
        <v>93.090774781333295</v>
      </c>
      <c r="S13" s="20"/>
      <c r="T13" s="188">
        <f t="shared" si="2"/>
        <v>93.090774781333295</v>
      </c>
    </row>
    <row r="14" spans="1:20" ht="103.5" customHeight="1">
      <c r="A14" s="80"/>
      <c r="B14" s="14"/>
      <c r="C14" s="583"/>
      <c r="D14" s="15" t="s">
        <v>107</v>
      </c>
      <c r="E14" s="103"/>
      <c r="F14" s="188">
        <v>0</v>
      </c>
      <c r="G14" s="188"/>
      <c r="H14" s="188">
        <v>0</v>
      </c>
      <c r="I14" s="188">
        <v>0</v>
      </c>
      <c r="J14" s="188"/>
      <c r="K14" s="188">
        <v>0</v>
      </c>
      <c r="L14" s="188">
        <v>0</v>
      </c>
      <c r="M14" s="188"/>
      <c r="N14" s="188">
        <v>0</v>
      </c>
      <c r="O14" s="188">
        <v>0</v>
      </c>
      <c r="P14" s="188"/>
      <c r="Q14" s="188">
        <v>0</v>
      </c>
      <c r="R14" s="188"/>
      <c r="S14" s="20"/>
      <c r="T14" s="188"/>
    </row>
    <row r="15" spans="1:20" ht="90" customHeight="1">
      <c r="A15" s="80"/>
      <c r="B15" s="14"/>
      <c r="C15" s="583"/>
      <c r="D15" s="15" t="s">
        <v>113</v>
      </c>
      <c r="E15" s="103"/>
      <c r="F15" s="10">
        <f t="shared" ref="F15:K15" si="8">F18</f>
        <v>372799.6</v>
      </c>
      <c r="G15" s="10">
        <f t="shared" si="8"/>
        <v>134489</v>
      </c>
      <c r="H15" s="10">
        <f t="shared" si="8"/>
        <v>238310.6</v>
      </c>
      <c r="I15" s="10">
        <f t="shared" si="8"/>
        <v>372799.6</v>
      </c>
      <c r="J15" s="10">
        <f t="shared" si="8"/>
        <v>134489</v>
      </c>
      <c r="K15" s="10">
        <f t="shared" si="8"/>
        <v>238310.6</v>
      </c>
      <c r="L15" s="10">
        <f t="shared" ref="L15:Q15" si="9">L18</f>
        <v>372799.6</v>
      </c>
      <c r="M15" s="10">
        <f t="shared" si="9"/>
        <v>134489</v>
      </c>
      <c r="N15" s="10">
        <f t="shared" si="9"/>
        <v>238310.6</v>
      </c>
      <c r="O15" s="10">
        <f t="shared" si="9"/>
        <v>369511.63000000006</v>
      </c>
      <c r="P15" s="10">
        <f t="shared" si="9"/>
        <v>134488.89000000001</v>
      </c>
      <c r="Q15" s="10">
        <f t="shared" si="9"/>
        <v>235022.74000000002</v>
      </c>
      <c r="R15" s="188">
        <f t="shared" si="1"/>
        <v>99.118032851966603</v>
      </c>
      <c r="S15" s="188">
        <f t="shared" si="1"/>
        <v>99.999918208924171</v>
      </c>
      <c r="T15" s="188">
        <f t="shared" si="2"/>
        <v>98.620346723981228</v>
      </c>
    </row>
    <row r="16" spans="1:20" ht="71.25" customHeight="1">
      <c r="A16" s="80"/>
      <c r="B16" s="14"/>
      <c r="C16" s="99"/>
      <c r="D16" s="15" t="s">
        <v>214</v>
      </c>
      <c r="E16" s="103"/>
      <c r="F16" s="10">
        <f>F153</f>
        <v>3081.2</v>
      </c>
      <c r="G16" s="10">
        <f t="shared" ref="G16:K16" si="10">G153</f>
        <v>1817.9</v>
      </c>
      <c r="H16" s="10">
        <f t="shared" si="10"/>
        <v>1263.3</v>
      </c>
      <c r="I16" s="10">
        <f t="shared" si="10"/>
        <v>3081.2</v>
      </c>
      <c r="J16" s="10">
        <f t="shared" si="10"/>
        <v>1817.9</v>
      </c>
      <c r="K16" s="10">
        <f t="shared" si="10"/>
        <v>1263.3</v>
      </c>
      <c r="L16" s="10">
        <f>L153</f>
        <v>3081.2</v>
      </c>
      <c r="M16" s="10">
        <f t="shared" ref="M16:Q16" si="11">M153</f>
        <v>1817.9</v>
      </c>
      <c r="N16" s="10">
        <f t="shared" si="11"/>
        <v>1263.3</v>
      </c>
      <c r="O16" s="10">
        <f t="shared" si="11"/>
        <v>2761.3100000000004</v>
      </c>
      <c r="P16" s="10">
        <f t="shared" si="11"/>
        <v>1629.17</v>
      </c>
      <c r="Q16" s="10">
        <f t="shared" si="11"/>
        <v>1132.1400000000001</v>
      </c>
      <c r="R16" s="188">
        <f t="shared" ref="R16:S16" si="12">O16/L16*100</f>
        <v>89.618005971699361</v>
      </c>
      <c r="S16" s="188">
        <f t="shared" si="12"/>
        <v>89.618240827328236</v>
      </c>
      <c r="T16" s="188">
        <f t="shared" ref="T16" si="13">Q16/N16*100</f>
        <v>89.617668012348616</v>
      </c>
    </row>
    <row r="17" spans="1:20" s="517" customFormat="1" ht="49.5" customHeight="1">
      <c r="A17" s="407" t="s">
        <v>2</v>
      </c>
      <c r="B17" s="573" t="s">
        <v>8</v>
      </c>
      <c r="C17" s="573" t="s">
        <v>271</v>
      </c>
      <c r="D17" s="9" t="s">
        <v>118</v>
      </c>
      <c r="E17" s="84"/>
      <c r="F17" s="10">
        <f t="shared" ref="F17:Q17" si="14">F24+F38+F42+F46+F54</f>
        <v>375499.6</v>
      </c>
      <c r="G17" s="10">
        <f t="shared" si="14"/>
        <v>134489</v>
      </c>
      <c r="H17" s="10">
        <f t="shared" si="14"/>
        <v>241010.6</v>
      </c>
      <c r="I17" s="10">
        <f t="shared" si="14"/>
        <v>375499.6</v>
      </c>
      <c r="J17" s="10">
        <f t="shared" si="14"/>
        <v>134489</v>
      </c>
      <c r="K17" s="10">
        <f t="shared" si="14"/>
        <v>241010.6</v>
      </c>
      <c r="L17" s="10">
        <f t="shared" si="14"/>
        <v>375499.6</v>
      </c>
      <c r="M17" s="10">
        <f t="shared" si="14"/>
        <v>134489</v>
      </c>
      <c r="N17" s="10">
        <f t="shared" si="14"/>
        <v>241010.6</v>
      </c>
      <c r="O17" s="10">
        <f t="shared" si="14"/>
        <v>369876.84</v>
      </c>
      <c r="P17" s="10">
        <f t="shared" si="14"/>
        <v>134488.89000000001</v>
      </c>
      <c r="Q17" s="10">
        <f t="shared" si="14"/>
        <v>235387.95</v>
      </c>
      <c r="R17" s="516">
        <f t="shared" si="1"/>
        <v>98.502592279725476</v>
      </c>
      <c r="S17" s="516">
        <f t="shared" si="1"/>
        <v>99.999918208924171</v>
      </c>
      <c r="T17" s="516">
        <f t="shared" si="2"/>
        <v>97.667052818423755</v>
      </c>
    </row>
    <row r="18" spans="1:20" ht="30.75" customHeight="1">
      <c r="A18" s="14"/>
      <c r="B18" s="583"/>
      <c r="C18" s="583"/>
      <c r="D18" s="573" t="s">
        <v>113</v>
      </c>
      <c r="E18" s="103" t="s">
        <v>171</v>
      </c>
      <c r="F18" s="10">
        <f>F19+F20+F21</f>
        <v>372799.6</v>
      </c>
      <c r="G18" s="10">
        <f t="shared" ref="G18:K18" si="15">G19+G20+G21</f>
        <v>134489</v>
      </c>
      <c r="H18" s="10">
        <f t="shared" si="15"/>
        <v>238310.6</v>
      </c>
      <c r="I18" s="10">
        <f t="shared" si="15"/>
        <v>372799.6</v>
      </c>
      <c r="J18" s="10">
        <f t="shared" si="15"/>
        <v>134489</v>
      </c>
      <c r="K18" s="10">
        <f t="shared" si="15"/>
        <v>238310.6</v>
      </c>
      <c r="L18" s="10">
        <f>L19+L20+L21</f>
        <v>372799.6</v>
      </c>
      <c r="M18" s="10">
        <f t="shared" ref="M18:Q18" si="16">M19+M20+M21</f>
        <v>134489</v>
      </c>
      <c r="N18" s="10">
        <f t="shared" si="16"/>
        <v>238310.6</v>
      </c>
      <c r="O18" s="10">
        <f t="shared" si="16"/>
        <v>369511.63000000006</v>
      </c>
      <c r="P18" s="10">
        <f t="shared" si="16"/>
        <v>134488.89000000001</v>
      </c>
      <c r="Q18" s="10">
        <f t="shared" si="16"/>
        <v>235022.74000000002</v>
      </c>
      <c r="R18" s="188">
        <f t="shared" si="1"/>
        <v>99.118032851966603</v>
      </c>
      <c r="S18" s="188">
        <f t="shared" si="1"/>
        <v>99.999918208924171</v>
      </c>
      <c r="T18" s="188">
        <f t="shared" si="2"/>
        <v>98.620346723981228</v>
      </c>
    </row>
    <row r="19" spans="1:20" ht="36" customHeight="1">
      <c r="A19" s="14"/>
      <c r="B19" s="583"/>
      <c r="C19" s="583"/>
      <c r="D19" s="583"/>
      <c r="E19" s="17" t="s">
        <v>133</v>
      </c>
      <c r="F19" s="10">
        <f>F26</f>
        <v>177197.5</v>
      </c>
      <c r="G19" s="10"/>
      <c r="H19" s="10">
        <f t="shared" ref="H19:K19" si="17">H26</f>
        <v>177197.5</v>
      </c>
      <c r="I19" s="10">
        <f t="shared" si="17"/>
        <v>177197.5</v>
      </c>
      <c r="J19" s="10"/>
      <c r="K19" s="10">
        <f t="shared" si="17"/>
        <v>177197.5</v>
      </c>
      <c r="L19" s="10">
        <f>L26</f>
        <v>177197.5</v>
      </c>
      <c r="M19" s="10"/>
      <c r="N19" s="10">
        <f t="shared" ref="N19:O19" si="18">N26</f>
        <v>177197.5</v>
      </c>
      <c r="O19" s="10">
        <f t="shared" si="18"/>
        <v>175411.67</v>
      </c>
      <c r="P19" s="10"/>
      <c r="Q19" s="10">
        <f t="shared" ref="Q19" si="19">Q26</f>
        <v>175411.67</v>
      </c>
      <c r="R19" s="188">
        <f t="shared" ref="R19" si="20">O19/L19*100</f>
        <v>98.992181040928912</v>
      </c>
      <c r="S19" s="20"/>
      <c r="T19" s="188">
        <f t="shared" ref="T19" si="21">Q19/N19*100</f>
        <v>98.992181040928912</v>
      </c>
    </row>
    <row r="20" spans="1:20" ht="36.75" customHeight="1">
      <c r="A20" s="14"/>
      <c r="B20" s="14"/>
      <c r="C20" s="583"/>
      <c r="D20" s="27"/>
      <c r="E20" s="17" t="s">
        <v>182</v>
      </c>
      <c r="F20" s="10">
        <f>F48</f>
        <v>134489</v>
      </c>
      <c r="G20" s="10">
        <f t="shared" ref="G20:K20" si="22">G48</f>
        <v>134489</v>
      </c>
      <c r="H20" s="10">
        <f t="shared" si="22"/>
        <v>0</v>
      </c>
      <c r="I20" s="10">
        <f t="shared" si="22"/>
        <v>134489</v>
      </c>
      <c r="J20" s="10">
        <f t="shared" si="22"/>
        <v>134489</v>
      </c>
      <c r="K20" s="10">
        <f t="shared" si="22"/>
        <v>0</v>
      </c>
      <c r="L20" s="10">
        <f>L48</f>
        <v>134489</v>
      </c>
      <c r="M20" s="10">
        <f t="shared" ref="M20:Q20" si="23">M48</f>
        <v>134489</v>
      </c>
      <c r="N20" s="10">
        <f t="shared" si="23"/>
        <v>0</v>
      </c>
      <c r="O20" s="10">
        <f t="shared" si="23"/>
        <v>134488.89000000001</v>
      </c>
      <c r="P20" s="10">
        <f t="shared" si="23"/>
        <v>134488.89000000001</v>
      </c>
      <c r="Q20" s="10">
        <f t="shared" si="23"/>
        <v>0</v>
      </c>
      <c r="R20" s="188">
        <f t="shared" ref="R20:S20" si="24">O20/L20*100</f>
        <v>99.999918208924171</v>
      </c>
      <c r="S20" s="188">
        <f t="shared" si="24"/>
        <v>99.999918208924171</v>
      </c>
      <c r="T20" s="188"/>
    </row>
    <row r="21" spans="1:20" ht="36.75" customHeight="1">
      <c r="A21" s="14"/>
      <c r="B21" s="14"/>
      <c r="C21" s="583"/>
      <c r="D21" s="27"/>
      <c r="E21" s="17" t="s">
        <v>183</v>
      </c>
      <c r="F21" s="10">
        <f>F53</f>
        <v>61113.1</v>
      </c>
      <c r="G21" s="10"/>
      <c r="H21" s="10">
        <f>H53</f>
        <v>61113.1</v>
      </c>
      <c r="I21" s="10">
        <f>I53</f>
        <v>61113.1</v>
      </c>
      <c r="J21" s="10"/>
      <c r="K21" s="10">
        <f>K53</f>
        <v>61113.1</v>
      </c>
      <c r="L21" s="10">
        <f>L53</f>
        <v>61113.1</v>
      </c>
      <c r="M21" s="10"/>
      <c r="N21" s="10">
        <f>N53</f>
        <v>61113.1</v>
      </c>
      <c r="O21" s="10">
        <f>O53</f>
        <v>59611.07</v>
      </c>
      <c r="P21" s="10"/>
      <c r="Q21" s="10">
        <f>Q53</f>
        <v>59611.07</v>
      </c>
      <c r="R21" s="188">
        <f t="shared" si="1"/>
        <v>97.542212717077021</v>
      </c>
      <c r="S21" s="20"/>
      <c r="T21" s="188">
        <f t="shared" si="2"/>
        <v>97.542212717077021</v>
      </c>
    </row>
    <row r="22" spans="1:20" ht="39" customHeight="1">
      <c r="A22" s="14"/>
      <c r="B22" s="14"/>
      <c r="C22" s="583"/>
      <c r="D22" s="573" t="s">
        <v>105</v>
      </c>
      <c r="E22" s="103" t="s">
        <v>171</v>
      </c>
      <c r="F22" s="10">
        <f t="shared" ref="F22" si="25">F23</f>
        <v>2700</v>
      </c>
      <c r="G22" s="10"/>
      <c r="H22" s="10">
        <f>H23</f>
        <v>2700</v>
      </c>
      <c r="I22" s="10">
        <f t="shared" ref="I22:L22" si="26">I23</f>
        <v>2700</v>
      </c>
      <c r="J22" s="10"/>
      <c r="K22" s="10">
        <f t="shared" si="26"/>
        <v>2700</v>
      </c>
      <c r="L22" s="10">
        <f t="shared" si="26"/>
        <v>2700</v>
      </c>
      <c r="M22" s="10"/>
      <c r="N22" s="10">
        <f>N23</f>
        <v>2700</v>
      </c>
      <c r="O22" s="10">
        <f t="shared" ref="O22:Q22" si="27">O23</f>
        <v>365.21</v>
      </c>
      <c r="P22" s="10"/>
      <c r="Q22" s="10">
        <f t="shared" si="27"/>
        <v>365.21</v>
      </c>
      <c r="R22" s="188">
        <f t="shared" si="1"/>
        <v>13.526296296296294</v>
      </c>
      <c r="S22" s="20"/>
      <c r="T22" s="188">
        <f t="shared" si="2"/>
        <v>13.526296296296294</v>
      </c>
    </row>
    <row r="23" spans="1:20" ht="40.5" customHeight="1">
      <c r="A23" s="14"/>
      <c r="B23" s="14"/>
      <c r="C23" s="583"/>
      <c r="D23" s="583"/>
      <c r="E23" s="103" t="s">
        <v>135</v>
      </c>
      <c r="F23" s="10">
        <f>F43</f>
        <v>2700</v>
      </c>
      <c r="G23" s="10"/>
      <c r="H23" s="10">
        <f t="shared" ref="H23:K23" si="28">H43</f>
        <v>2700</v>
      </c>
      <c r="I23" s="10">
        <f t="shared" si="28"/>
        <v>2700</v>
      </c>
      <c r="J23" s="10"/>
      <c r="K23" s="10">
        <f t="shared" si="28"/>
        <v>2700</v>
      </c>
      <c r="L23" s="10">
        <f>L43</f>
        <v>2700</v>
      </c>
      <c r="M23" s="10"/>
      <c r="N23" s="10">
        <f t="shared" ref="N23:O23" si="29">N43</f>
        <v>2700</v>
      </c>
      <c r="O23" s="10">
        <f t="shared" si="29"/>
        <v>365.21</v>
      </c>
      <c r="P23" s="10"/>
      <c r="Q23" s="10">
        <f t="shared" ref="Q23" si="30">Q43</f>
        <v>365.21</v>
      </c>
      <c r="R23" s="188">
        <f t="shared" si="1"/>
        <v>13.526296296296294</v>
      </c>
      <c r="S23" s="20"/>
      <c r="T23" s="188">
        <f t="shared" si="2"/>
        <v>13.526296296296294</v>
      </c>
    </row>
    <row r="24" spans="1:20" s="517" customFormat="1" ht="88.5" customHeight="1">
      <c r="A24" s="407" t="s">
        <v>3</v>
      </c>
      <c r="B24" s="407" t="s">
        <v>9</v>
      </c>
      <c r="C24" s="407" t="s">
        <v>272</v>
      </c>
      <c r="D24" s="519" t="s">
        <v>118</v>
      </c>
      <c r="E24" s="519"/>
      <c r="F24" s="10">
        <f>F26</f>
        <v>177197.5</v>
      </c>
      <c r="G24" s="10"/>
      <c r="H24" s="10">
        <f t="shared" ref="H24:K24" si="31">H26</f>
        <v>177197.5</v>
      </c>
      <c r="I24" s="10">
        <f t="shared" si="31"/>
        <v>177197.5</v>
      </c>
      <c r="J24" s="10"/>
      <c r="K24" s="10">
        <f t="shared" si="31"/>
        <v>177197.5</v>
      </c>
      <c r="L24" s="10">
        <f>L26</f>
        <v>177197.5</v>
      </c>
      <c r="M24" s="10"/>
      <c r="N24" s="10">
        <f t="shared" ref="N24:O24" si="32">N26</f>
        <v>177197.5</v>
      </c>
      <c r="O24" s="10">
        <f t="shared" si="32"/>
        <v>175411.67</v>
      </c>
      <c r="P24" s="10"/>
      <c r="Q24" s="10">
        <f t="shared" ref="Q24" si="33">Q26</f>
        <v>175411.67</v>
      </c>
      <c r="R24" s="516">
        <f t="shared" ref="R24:R26" si="34">O24/L24*100</f>
        <v>98.992181040928912</v>
      </c>
      <c r="S24" s="523"/>
      <c r="T24" s="516">
        <f t="shared" ref="T24:T26" si="35">Q24/N24*100</f>
        <v>98.992181040928912</v>
      </c>
    </row>
    <row r="25" spans="1:20" ht="52.5" customHeight="1">
      <c r="A25" s="27"/>
      <c r="B25" s="408"/>
      <c r="C25" s="408"/>
      <c r="D25" s="573" t="s">
        <v>113</v>
      </c>
      <c r="E25" s="103" t="s">
        <v>171</v>
      </c>
      <c r="F25" s="19">
        <f>F26</f>
        <v>177197.5</v>
      </c>
      <c r="G25" s="19"/>
      <c r="H25" s="19">
        <f t="shared" ref="H25:K25" si="36">H26</f>
        <v>177197.5</v>
      </c>
      <c r="I25" s="19">
        <f t="shared" si="36"/>
        <v>177197.5</v>
      </c>
      <c r="J25" s="19"/>
      <c r="K25" s="19">
        <f t="shared" si="36"/>
        <v>177197.5</v>
      </c>
      <c r="L25" s="19">
        <f>L26</f>
        <v>177197.5</v>
      </c>
      <c r="M25" s="19"/>
      <c r="N25" s="19">
        <f t="shared" ref="N25:Q25" si="37">N26</f>
        <v>177197.5</v>
      </c>
      <c r="O25" s="19">
        <f t="shared" si="37"/>
        <v>175411.67</v>
      </c>
      <c r="P25" s="19"/>
      <c r="Q25" s="19">
        <f t="shared" si="37"/>
        <v>175411.67</v>
      </c>
      <c r="R25" s="188">
        <f t="shared" si="34"/>
        <v>98.992181040928912</v>
      </c>
      <c r="S25" s="20"/>
      <c r="T25" s="188">
        <f t="shared" si="35"/>
        <v>98.992181040928912</v>
      </c>
    </row>
    <row r="26" spans="1:20" ht="75.75" customHeight="1">
      <c r="A26" s="99"/>
      <c r="B26" s="409"/>
      <c r="C26" s="409"/>
      <c r="D26" s="583"/>
      <c r="E26" s="97" t="s">
        <v>133</v>
      </c>
      <c r="F26" s="19">
        <f>F31</f>
        <v>177197.5</v>
      </c>
      <c r="G26" s="19"/>
      <c r="H26" s="19">
        <f>H31</f>
        <v>177197.5</v>
      </c>
      <c r="I26" s="19">
        <f>I31</f>
        <v>177197.5</v>
      </c>
      <c r="J26" s="19"/>
      <c r="K26" s="19">
        <f>K31</f>
        <v>177197.5</v>
      </c>
      <c r="L26" s="19">
        <f>L31</f>
        <v>177197.5</v>
      </c>
      <c r="M26" s="19"/>
      <c r="N26" s="19">
        <f>N31</f>
        <v>177197.5</v>
      </c>
      <c r="O26" s="19">
        <f>O31</f>
        <v>175411.67</v>
      </c>
      <c r="P26" s="19"/>
      <c r="Q26" s="19">
        <f>Q31</f>
        <v>175411.67</v>
      </c>
      <c r="R26" s="188">
        <f t="shared" si="34"/>
        <v>98.992181040928912</v>
      </c>
      <c r="S26" s="20"/>
      <c r="T26" s="188">
        <f t="shared" si="35"/>
        <v>98.992181040928912</v>
      </c>
    </row>
    <row r="27" spans="1:20" ht="38.25" customHeight="1">
      <c r="A27" s="339" t="s">
        <v>0</v>
      </c>
      <c r="B27" s="560" t="s">
        <v>278</v>
      </c>
      <c r="C27" s="548" t="s">
        <v>308</v>
      </c>
      <c r="D27" s="104" t="s">
        <v>118</v>
      </c>
      <c r="E27" s="131"/>
      <c r="F27" s="161">
        <f>F28</f>
        <v>0</v>
      </c>
      <c r="G27" s="161"/>
      <c r="H27" s="161">
        <f t="shared" ref="H27:K27" si="38">H28</f>
        <v>0</v>
      </c>
      <c r="I27" s="161">
        <f t="shared" si="38"/>
        <v>0</v>
      </c>
      <c r="J27" s="161"/>
      <c r="K27" s="161">
        <f t="shared" si="38"/>
        <v>0</v>
      </c>
      <c r="L27" s="161">
        <f>L28</f>
        <v>0</v>
      </c>
      <c r="M27" s="161"/>
      <c r="N27" s="161">
        <f t="shared" ref="N27:Q27" si="39">N28</f>
        <v>0</v>
      </c>
      <c r="O27" s="161">
        <f t="shared" si="39"/>
        <v>0</v>
      </c>
      <c r="P27" s="161"/>
      <c r="Q27" s="161">
        <f t="shared" si="39"/>
        <v>0</v>
      </c>
      <c r="R27" s="188"/>
      <c r="S27" s="20"/>
      <c r="T27" s="188"/>
    </row>
    <row r="28" spans="1:20" ht="191.25" customHeight="1">
      <c r="A28" s="4"/>
      <c r="B28" s="561"/>
      <c r="C28" s="548"/>
      <c r="D28" s="3" t="s">
        <v>105</v>
      </c>
      <c r="E28" s="104"/>
      <c r="F28" s="161">
        <v>0</v>
      </c>
      <c r="G28" s="161"/>
      <c r="H28" s="161">
        <v>0</v>
      </c>
      <c r="I28" s="161">
        <v>0</v>
      </c>
      <c r="J28" s="161"/>
      <c r="K28" s="161">
        <v>0</v>
      </c>
      <c r="L28" s="161">
        <v>0</v>
      </c>
      <c r="M28" s="161"/>
      <c r="N28" s="161">
        <v>0</v>
      </c>
      <c r="O28" s="161">
        <v>0</v>
      </c>
      <c r="P28" s="161"/>
      <c r="Q28" s="161">
        <v>0</v>
      </c>
      <c r="R28" s="188"/>
      <c r="S28" s="20"/>
      <c r="T28" s="188"/>
    </row>
    <row r="29" spans="1:20" ht="50.25" customHeight="1">
      <c r="A29" s="374" t="s">
        <v>284</v>
      </c>
      <c r="B29" s="560" t="s">
        <v>172</v>
      </c>
      <c r="C29" s="548" t="s">
        <v>234</v>
      </c>
      <c r="D29" s="104" t="s">
        <v>118</v>
      </c>
      <c r="E29" s="131"/>
      <c r="F29" s="1">
        <f>F31</f>
        <v>177197.5</v>
      </c>
      <c r="G29" s="1"/>
      <c r="H29" s="1">
        <f t="shared" ref="H29:K29" si="40">H31</f>
        <v>177197.5</v>
      </c>
      <c r="I29" s="1">
        <f t="shared" si="40"/>
        <v>177197.5</v>
      </c>
      <c r="J29" s="1"/>
      <c r="K29" s="1">
        <f t="shared" si="40"/>
        <v>177197.5</v>
      </c>
      <c r="L29" s="185">
        <f>L31</f>
        <v>177197.5</v>
      </c>
      <c r="M29" s="185"/>
      <c r="N29" s="185">
        <f t="shared" ref="N29:O29" si="41">N31</f>
        <v>177197.5</v>
      </c>
      <c r="O29" s="185">
        <f t="shared" si="41"/>
        <v>175411.67</v>
      </c>
      <c r="P29" s="185"/>
      <c r="Q29" s="185">
        <f t="shared" ref="Q29" si="42">Q31</f>
        <v>175411.67</v>
      </c>
      <c r="R29" s="189">
        <f t="shared" ref="R29:R31" si="43">O29/L29*100</f>
        <v>98.992181040928912</v>
      </c>
      <c r="S29" s="20"/>
      <c r="T29" s="189">
        <f t="shared" ref="T29:T31" si="44">Q29/N29*100</f>
        <v>98.992181040928912</v>
      </c>
    </row>
    <row r="30" spans="1:20" ht="63.75" customHeight="1">
      <c r="A30" s="6"/>
      <c r="B30" s="580"/>
      <c r="C30" s="548"/>
      <c r="D30" s="560" t="s">
        <v>113</v>
      </c>
      <c r="E30" s="104" t="s">
        <v>171</v>
      </c>
      <c r="F30" s="1">
        <f>F31</f>
        <v>177197.5</v>
      </c>
      <c r="G30" s="1"/>
      <c r="H30" s="1">
        <f t="shared" ref="H30:K30" si="45">H31</f>
        <v>177197.5</v>
      </c>
      <c r="I30" s="1">
        <f t="shared" si="45"/>
        <v>177197.5</v>
      </c>
      <c r="J30" s="1"/>
      <c r="K30" s="1">
        <f t="shared" si="45"/>
        <v>177197.5</v>
      </c>
      <c r="L30" s="185">
        <f>L31</f>
        <v>177197.5</v>
      </c>
      <c r="M30" s="185"/>
      <c r="N30" s="185">
        <f t="shared" ref="N30:Q30" si="46">N31</f>
        <v>177197.5</v>
      </c>
      <c r="O30" s="185">
        <f t="shared" si="46"/>
        <v>175411.67</v>
      </c>
      <c r="P30" s="185"/>
      <c r="Q30" s="185">
        <f t="shared" si="46"/>
        <v>175411.67</v>
      </c>
      <c r="R30" s="189">
        <f t="shared" si="43"/>
        <v>98.992181040928912</v>
      </c>
      <c r="S30" s="20"/>
      <c r="T30" s="189">
        <f t="shared" si="44"/>
        <v>98.992181040928912</v>
      </c>
    </row>
    <row r="31" spans="1:20" ht="153.75" customHeight="1">
      <c r="A31" s="6"/>
      <c r="B31" s="561"/>
      <c r="C31" s="548"/>
      <c r="D31" s="580"/>
      <c r="E31" s="104" t="s">
        <v>133</v>
      </c>
      <c r="F31" s="31">
        <f>G31+H31</f>
        <v>177197.5</v>
      </c>
      <c r="G31" s="318"/>
      <c r="H31" s="31">
        <v>177197.5</v>
      </c>
      <c r="I31" s="89">
        <f>J31+K31</f>
        <v>177197.5</v>
      </c>
      <c r="J31" s="89"/>
      <c r="K31" s="31">
        <v>177197.5</v>
      </c>
      <c r="L31" s="31">
        <f>M31+N31</f>
        <v>177197.5</v>
      </c>
      <c r="M31" s="318"/>
      <c r="N31" s="31">
        <v>177197.5</v>
      </c>
      <c r="O31" s="89">
        <f>P31+Q31</f>
        <v>175411.67</v>
      </c>
      <c r="P31" s="89"/>
      <c r="Q31" s="31">
        <v>175411.67</v>
      </c>
      <c r="R31" s="189">
        <f t="shared" si="43"/>
        <v>98.992181040928912</v>
      </c>
      <c r="S31" s="20"/>
      <c r="T31" s="189">
        <f t="shared" si="44"/>
        <v>98.992181040928912</v>
      </c>
    </row>
    <row r="32" spans="1:20" ht="53.25" customHeight="1">
      <c r="A32" s="2" t="s">
        <v>285</v>
      </c>
      <c r="B32" s="560" t="s">
        <v>101</v>
      </c>
      <c r="C32" s="560" t="s">
        <v>305</v>
      </c>
      <c r="D32" s="104" t="s">
        <v>118</v>
      </c>
      <c r="E32" s="104"/>
      <c r="F32" s="162">
        <f t="shared" ref="F32:I32" si="47">F33</f>
        <v>0</v>
      </c>
      <c r="G32" s="162"/>
      <c r="H32" s="162">
        <f t="shared" si="47"/>
        <v>0</v>
      </c>
      <c r="I32" s="162">
        <f t="shared" si="47"/>
        <v>0</v>
      </c>
      <c r="J32" s="163"/>
      <c r="K32" s="161">
        <f>K33</f>
        <v>0</v>
      </c>
      <c r="L32" s="162">
        <f t="shared" ref="L32:O32" si="48">L33</f>
        <v>0</v>
      </c>
      <c r="M32" s="162"/>
      <c r="N32" s="162">
        <f t="shared" si="48"/>
        <v>0</v>
      </c>
      <c r="O32" s="162">
        <f t="shared" si="48"/>
        <v>0</v>
      </c>
      <c r="P32" s="163"/>
      <c r="Q32" s="161">
        <f>Q33</f>
        <v>0</v>
      </c>
      <c r="R32" s="188"/>
      <c r="S32" s="20"/>
      <c r="T32" s="188"/>
    </row>
    <row r="33" spans="1:20" ht="69" customHeight="1">
      <c r="A33" s="4"/>
      <c r="B33" s="561"/>
      <c r="C33" s="561"/>
      <c r="D33" s="21" t="s">
        <v>105</v>
      </c>
      <c r="E33" s="104"/>
      <c r="F33" s="161">
        <f>G33+H33</f>
        <v>0</v>
      </c>
      <c r="G33" s="161"/>
      <c r="H33" s="161">
        <v>0</v>
      </c>
      <c r="I33" s="161">
        <f>J33+K33</f>
        <v>0</v>
      </c>
      <c r="J33" s="161"/>
      <c r="K33" s="161">
        <v>0</v>
      </c>
      <c r="L33" s="161">
        <f>M33+N33</f>
        <v>0</v>
      </c>
      <c r="M33" s="161"/>
      <c r="N33" s="161">
        <v>0</v>
      </c>
      <c r="O33" s="161">
        <f>P33+Q33</f>
        <v>0</v>
      </c>
      <c r="P33" s="161"/>
      <c r="Q33" s="161">
        <v>0</v>
      </c>
      <c r="R33" s="188"/>
      <c r="S33" s="20"/>
      <c r="T33" s="188"/>
    </row>
    <row r="34" spans="1:20" ht="72" customHeight="1">
      <c r="A34" s="2" t="s">
        <v>286</v>
      </c>
      <c r="B34" s="560" t="s">
        <v>220</v>
      </c>
      <c r="C34" s="560" t="s">
        <v>306</v>
      </c>
      <c r="D34" s="104" t="s">
        <v>118</v>
      </c>
      <c r="E34" s="104"/>
      <c r="F34" s="161">
        <f>F35</f>
        <v>0</v>
      </c>
      <c r="G34" s="161"/>
      <c r="H34" s="161">
        <f t="shared" ref="H34:K34" si="49">H35</f>
        <v>0</v>
      </c>
      <c r="I34" s="161">
        <f t="shared" si="49"/>
        <v>0</v>
      </c>
      <c r="J34" s="161"/>
      <c r="K34" s="161">
        <f t="shared" si="49"/>
        <v>0</v>
      </c>
      <c r="L34" s="161">
        <f>L35</f>
        <v>0</v>
      </c>
      <c r="M34" s="161"/>
      <c r="N34" s="161">
        <f t="shared" ref="N34:Q34" si="50">N35</f>
        <v>0</v>
      </c>
      <c r="O34" s="161">
        <f t="shared" si="50"/>
        <v>0</v>
      </c>
      <c r="P34" s="161"/>
      <c r="Q34" s="161">
        <f t="shared" si="50"/>
        <v>0</v>
      </c>
      <c r="R34" s="188"/>
      <c r="S34" s="20"/>
      <c r="T34" s="188"/>
    </row>
    <row r="35" spans="1:20" ht="58.5" customHeight="1">
      <c r="A35" s="4"/>
      <c r="B35" s="561"/>
      <c r="C35" s="561"/>
      <c r="D35" s="21" t="s">
        <v>105</v>
      </c>
      <c r="E35" s="104"/>
      <c r="F35" s="161">
        <f>G35+H35</f>
        <v>0</v>
      </c>
      <c r="G35" s="161"/>
      <c r="H35" s="161">
        <v>0</v>
      </c>
      <c r="I35" s="161">
        <f>J35+K35</f>
        <v>0</v>
      </c>
      <c r="J35" s="163"/>
      <c r="K35" s="161">
        <v>0</v>
      </c>
      <c r="L35" s="161">
        <f>M35+N35</f>
        <v>0</v>
      </c>
      <c r="M35" s="161"/>
      <c r="N35" s="161">
        <v>0</v>
      </c>
      <c r="O35" s="161">
        <f>P35+Q35</f>
        <v>0</v>
      </c>
      <c r="P35" s="163"/>
      <c r="Q35" s="161">
        <v>0</v>
      </c>
      <c r="R35" s="188"/>
      <c r="S35" s="20"/>
      <c r="T35" s="188"/>
    </row>
    <row r="36" spans="1:20" ht="49.5" customHeight="1">
      <c r="A36" s="2" t="s">
        <v>287</v>
      </c>
      <c r="B36" s="560" t="s">
        <v>98</v>
      </c>
      <c r="C36" s="560" t="s">
        <v>209</v>
      </c>
      <c r="D36" s="104" t="s">
        <v>118</v>
      </c>
      <c r="E36" s="104"/>
      <c r="F36" s="161">
        <f>F37</f>
        <v>0</v>
      </c>
      <c r="G36" s="161"/>
      <c r="H36" s="161">
        <f t="shared" ref="H36:K36" si="51">H37</f>
        <v>0</v>
      </c>
      <c r="I36" s="161">
        <f t="shared" si="51"/>
        <v>0</v>
      </c>
      <c r="J36" s="161"/>
      <c r="K36" s="161">
        <f t="shared" si="51"/>
        <v>0</v>
      </c>
      <c r="L36" s="161">
        <f>L37</f>
        <v>0</v>
      </c>
      <c r="M36" s="161"/>
      <c r="N36" s="161">
        <f t="shared" ref="N36:Q36" si="52">N37</f>
        <v>0</v>
      </c>
      <c r="O36" s="161">
        <f t="shared" si="52"/>
        <v>0</v>
      </c>
      <c r="P36" s="161"/>
      <c r="Q36" s="161">
        <f t="shared" si="52"/>
        <v>0</v>
      </c>
      <c r="R36" s="188"/>
      <c r="S36" s="20"/>
      <c r="T36" s="188"/>
    </row>
    <row r="37" spans="1:20" ht="69" customHeight="1">
      <c r="A37" s="4"/>
      <c r="B37" s="561"/>
      <c r="C37" s="561"/>
      <c r="D37" s="21" t="s">
        <v>105</v>
      </c>
      <c r="E37" s="104"/>
      <c r="F37" s="164">
        <f>G37+H37</f>
        <v>0</v>
      </c>
      <c r="G37" s="161"/>
      <c r="H37" s="164">
        <v>0</v>
      </c>
      <c r="I37" s="164">
        <f>J37+K37</f>
        <v>0</v>
      </c>
      <c r="J37" s="165"/>
      <c r="K37" s="164">
        <v>0</v>
      </c>
      <c r="L37" s="164">
        <f>M37+N37</f>
        <v>0</v>
      </c>
      <c r="M37" s="161"/>
      <c r="N37" s="164">
        <v>0</v>
      </c>
      <c r="O37" s="164">
        <f>P37+Q37</f>
        <v>0</v>
      </c>
      <c r="P37" s="165"/>
      <c r="Q37" s="164">
        <v>0</v>
      </c>
      <c r="R37" s="188"/>
      <c r="S37" s="20"/>
      <c r="T37" s="188"/>
    </row>
    <row r="38" spans="1:20" ht="45.75" customHeight="1">
      <c r="A38" s="18" t="s">
        <v>4</v>
      </c>
      <c r="B38" s="573" t="s">
        <v>10</v>
      </c>
      <c r="C38" s="573" t="s">
        <v>224</v>
      </c>
      <c r="D38" s="103" t="s">
        <v>118</v>
      </c>
      <c r="E38" s="104"/>
      <c r="F38" s="321">
        <f>F40</f>
        <v>0</v>
      </c>
      <c r="G38" s="160"/>
      <c r="H38" s="321">
        <f t="shared" ref="H38:Q38" si="53">H40</f>
        <v>0</v>
      </c>
      <c r="I38" s="321">
        <f t="shared" si="53"/>
        <v>0</v>
      </c>
      <c r="J38" s="321"/>
      <c r="K38" s="321">
        <f t="shared" si="53"/>
        <v>0</v>
      </c>
      <c r="L38" s="321">
        <f t="shared" si="53"/>
        <v>0</v>
      </c>
      <c r="M38" s="321"/>
      <c r="N38" s="321">
        <f t="shared" si="53"/>
        <v>0</v>
      </c>
      <c r="O38" s="321">
        <f t="shared" si="53"/>
        <v>0</v>
      </c>
      <c r="P38" s="321"/>
      <c r="Q38" s="321">
        <f t="shared" si="53"/>
        <v>0</v>
      </c>
      <c r="R38" s="188"/>
      <c r="S38" s="20"/>
      <c r="T38" s="188"/>
    </row>
    <row r="39" spans="1:20" ht="101.25" customHeight="1">
      <c r="A39" s="28"/>
      <c r="B39" s="574"/>
      <c r="C39" s="574"/>
      <c r="D39" s="103" t="s">
        <v>119</v>
      </c>
      <c r="E39" s="103" t="s">
        <v>134</v>
      </c>
      <c r="F39" s="160">
        <f>F40</f>
        <v>0</v>
      </c>
      <c r="G39" s="160"/>
      <c r="H39" s="160">
        <v>0</v>
      </c>
      <c r="I39" s="160">
        <f>I40</f>
        <v>0</v>
      </c>
      <c r="J39" s="160"/>
      <c r="K39" s="160">
        <f>K40</f>
        <v>0</v>
      </c>
      <c r="L39" s="160">
        <f>L40</f>
        <v>0</v>
      </c>
      <c r="M39" s="160"/>
      <c r="N39" s="160">
        <f>N40</f>
        <v>0</v>
      </c>
      <c r="O39" s="160">
        <f>O40</f>
        <v>0</v>
      </c>
      <c r="P39" s="160"/>
      <c r="Q39" s="160">
        <f>Q40</f>
        <v>0</v>
      </c>
      <c r="R39" s="188"/>
      <c r="S39" s="20"/>
      <c r="T39" s="188"/>
    </row>
    <row r="40" spans="1:20" ht="90" customHeight="1">
      <c r="A40" s="2" t="s">
        <v>34</v>
      </c>
      <c r="B40" s="560" t="s">
        <v>211</v>
      </c>
      <c r="C40" s="560" t="s">
        <v>881</v>
      </c>
      <c r="D40" s="104" t="s">
        <v>118</v>
      </c>
      <c r="E40" s="95"/>
      <c r="F40" s="189">
        <v>0</v>
      </c>
      <c r="G40" s="189"/>
      <c r="H40" s="189">
        <v>0</v>
      </c>
      <c r="I40" s="189">
        <v>0</v>
      </c>
      <c r="J40" s="189"/>
      <c r="K40" s="189">
        <v>0</v>
      </c>
      <c r="L40" s="189">
        <v>0</v>
      </c>
      <c r="M40" s="189"/>
      <c r="N40" s="189">
        <v>0</v>
      </c>
      <c r="O40" s="189">
        <v>0</v>
      </c>
      <c r="P40" s="189"/>
      <c r="Q40" s="189">
        <v>0</v>
      </c>
      <c r="R40" s="188"/>
      <c r="S40" s="20"/>
      <c r="T40" s="188"/>
    </row>
    <row r="41" spans="1:20" ht="102" customHeight="1">
      <c r="A41" s="4"/>
      <c r="B41" s="580"/>
      <c r="C41" s="561"/>
      <c r="D41" s="91" t="s">
        <v>105</v>
      </c>
      <c r="E41" s="91" t="s">
        <v>136</v>
      </c>
      <c r="F41" s="189">
        <v>0</v>
      </c>
      <c r="G41" s="189"/>
      <c r="H41" s="189">
        <v>0</v>
      </c>
      <c r="I41" s="189">
        <v>0</v>
      </c>
      <c r="J41" s="189"/>
      <c r="K41" s="189">
        <v>0</v>
      </c>
      <c r="L41" s="189">
        <v>0</v>
      </c>
      <c r="M41" s="189"/>
      <c r="N41" s="189">
        <v>0</v>
      </c>
      <c r="O41" s="189"/>
      <c r="P41" s="189">
        <v>0</v>
      </c>
      <c r="Q41" s="189">
        <v>0</v>
      </c>
      <c r="R41" s="188"/>
      <c r="S41" s="20"/>
      <c r="T41" s="188"/>
    </row>
    <row r="42" spans="1:20" ht="54.75" customHeight="1">
      <c r="A42" s="324" t="s">
        <v>21</v>
      </c>
      <c r="B42" s="573" t="s">
        <v>11</v>
      </c>
      <c r="C42" s="573" t="s">
        <v>273</v>
      </c>
      <c r="D42" s="103" t="s">
        <v>118</v>
      </c>
      <c r="E42" s="104"/>
      <c r="F42" s="10">
        <f t="shared" ref="F42" si="54">F44</f>
        <v>2700</v>
      </c>
      <c r="G42" s="10"/>
      <c r="H42" s="10">
        <f>H44</f>
        <v>2700</v>
      </c>
      <c r="I42" s="10">
        <f t="shared" ref="I42:L42" si="55">I44</f>
        <v>2700</v>
      </c>
      <c r="J42" s="10"/>
      <c r="K42" s="10">
        <f t="shared" si="55"/>
        <v>2700</v>
      </c>
      <c r="L42" s="10">
        <f t="shared" si="55"/>
        <v>2700</v>
      </c>
      <c r="M42" s="10"/>
      <c r="N42" s="10">
        <f>N44</f>
        <v>2700</v>
      </c>
      <c r="O42" s="10">
        <f t="shared" ref="O42" si="56">O44</f>
        <v>365.21</v>
      </c>
      <c r="P42" s="10"/>
      <c r="Q42" s="10">
        <f t="shared" ref="Q42" si="57">Q44</f>
        <v>365.21</v>
      </c>
      <c r="R42" s="188">
        <f t="shared" si="1"/>
        <v>13.526296296296294</v>
      </c>
      <c r="S42" s="20"/>
      <c r="T42" s="188">
        <f t="shared" si="2"/>
        <v>13.526296296296294</v>
      </c>
    </row>
    <row r="43" spans="1:20" ht="94.5" customHeight="1">
      <c r="A43" s="99"/>
      <c r="B43" s="574"/>
      <c r="C43" s="583"/>
      <c r="D43" s="62" t="s">
        <v>105</v>
      </c>
      <c r="E43" s="103" t="s">
        <v>135</v>
      </c>
      <c r="F43" s="19">
        <f t="shared" ref="F43" si="58">F44</f>
        <v>2700</v>
      </c>
      <c r="G43" s="19"/>
      <c r="H43" s="19">
        <f>H44</f>
        <v>2700</v>
      </c>
      <c r="I43" s="19">
        <f t="shared" ref="I43:N44" si="59">I44</f>
        <v>2700</v>
      </c>
      <c r="J43" s="19"/>
      <c r="K43" s="19">
        <f t="shared" si="59"/>
        <v>2700</v>
      </c>
      <c r="L43" s="19">
        <f t="shared" si="59"/>
        <v>2700</v>
      </c>
      <c r="M43" s="19"/>
      <c r="N43" s="19">
        <f>N44</f>
        <v>2700</v>
      </c>
      <c r="O43" s="19">
        <f t="shared" ref="O43:R44" si="60">O44</f>
        <v>365.21</v>
      </c>
      <c r="P43" s="19"/>
      <c r="Q43" s="19">
        <f t="shared" si="60"/>
        <v>365.21</v>
      </c>
      <c r="R43" s="188">
        <f t="shared" si="1"/>
        <v>13.526296296296294</v>
      </c>
      <c r="S43" s="20"/>
      <c r="T43" s="188">
        <f t="shared" si="2"/>
        <v>13.526296296296294</v>
      </c>
    </row>
    <row r="44" spans="1:20" ht="95.25" customHeight="1">
      <c r="A44" s="373" t="s">
        <v>96</v>
      </c>
      <c r="B44" s="589" t="s">
        <v>202</v>
      </c>
      <c r="C44" s="610" t="s">
        <v>274</v>
      </c>
      <c r="D44" s="78" t="s">
        <v>118</v>
      </c>
      <c r="E44" s="95"/>
      <c r="F44" s="61">
        <f>F45</f>
        <v>2700</v>
      </c>
      <c r="G44" s="61"/>
      <c r="H44" s="344">
        <f t="shared" ref="H44" si="61">H45</f>
        <v>2700</v>
      </c>
      <c r="I44" s="344">
        <f t="shared" si="59"/>
        <v>2700</v>
      </c>
      <c r="J44" s="344"/>
      <c r="K44" s="344">
        <f t="shared" si="59"/>
        <v>2700</v>
      </c>
      <c r="L44" s="344">
        <f t="shared" si="59"/>
        <v>2700</v>
      </c>
      <c r="M44" s="344"/>
      <c r="N44" s="344">
        <f t="shared" si="59"/>
        <v>2700</v>
      </c>
      <c r="O44" s="344">
        <f t="shared" si="60"/>
        <v>365.21</v>
      </c>
      <c r="P44" s="344"/>
      <c r="Q44" s="344">
        <f t="shared" si="60"/>
        <v>365.21</v>
      </c>
      <c r="R44" s="344">
        <f t="shared" si="60"/>
        <v>13.526296296296294</v>
      </c>
      <c r="S44" s="20"/>
      <c r="T44" s="189">
        <f t="shared" si="2"/>
        <v>13.526296296296294</v>
      </c>
    </row>
    <row r="45" spans="1:20" ht="237" customHeight="1">
      <c r="A45" s="346"/>
      <c r="B45" s="590"/>
      <c r="C45" s="611"/>
      <c r="D45" s="345" t="s">
        <v>105</v>
      </c>
      <c r="E45" s="104" t="s">
        <v>135</v>
      </c>
      <c r="F45" s="61">
        <f>G45+H45</f>
        <v>2700</v>
      </c>
      <c r="G45" s="61"/>
      <c r="H45" s="61">
        <v>2700</v>
      </c>
      <c r="I45" s="61">
        <f>J45+K45</f>
        <v>2700</v>
      </c>
      <c r="J45" s="61"/>
      <c r="K45" s="61">
        <v>2700</v>
      </c>
      <c r="L45" s="184">
        <f>M45+N45</f>
        <v>2700</v>
      </c>
      <c r="M45" s="184"/>
      <c r="N45" s="184">
        <v>2700</v>
      </c>
      <c r="O45" s="184">
        <f>P45+Q45</f>
        <v>365.21</v>
      </c>
      <c r="P45" s="184"/>
      <c r="Q45" s="184">
        <v>365.21</v>
      </c>
      <c r="R45" s="189">
        <f t="shared" si="1"/>
        <v>13.526296296296294</v>
      </c>
      <c r="S45" s="20"/>
      <c r="T45" s="189">
        <f t="shared" si="2"/>
        <v>13.526296296296294</v>
      </c>
    </row>
    <row r="46" spans="1:20" ht="54" customHeight="1">
      <c r="A46" s="375" t="s">
        <v>178</v>
      </c>
      <c r="B46" s="602" t="s">
        <v>179</v>
      </c>
      <c r="C46" s="564" t="s">
        <v>288</v>
      </c>
      <c r="D46" s="9" t="s">
        <v>118</v>
      </c>
      <c r="E46" s="103"/>
      <c r="F46" s="19">
        <f t="shared" ref="F46" si="62">F48+F49</f>
        <v>195602.1</v>
      </c>
      <c r="G46" s="19">
        <f>G48+G49</f>
        <v>134489</v>
      </c>
      <c r="H46" s="19">
        <f t="shared" ref="H46:L46" si="63">H48+H49</f>
        <v>61113.1</v>
      </c>
      <c r="I46" s="19">
        <f t="shared" si="63"/>
        <v>195602.1</v>
      </c>
      <c r="J46" s="19">
        <f t="shared" si="63"/>
        <v>134489</v>
      </c>
      <c r="K46" s="19">
        <f t="shared" si="63"/>
        <v>61113.1</v>
      </c>
      <c r="L46" s="19">
        <f t="shared" si="63"/>
        <v>195602.1</v>
      </c>
      <c r="M46" s="19">
        <f>M48+M49</f>
        <v>134489</v>
      </c>
      <c r="N46" s="19">
        <f t="shared" ref="N46:Q46" si="64">N48+N49</f>
        <v>61113.1</v>
      </c>
      <c r="O46" s="19">
        <f t="shared" si="64"/>
        <v>194099.96000000002</v>
      </c>
      <c r="P46" s="19">
        <f t="shared" si="64"/>
        <v>134488.89000000001</v>
      </c>
      <c r="Q46" s="19">
        <f t="shared" si="64"/>
        <v>59611.07</v>
      </c>
      <c r="R46" s="188">
        <f t="shared" si="1"/>
        <v>99.232043009763188</v>
      </c>
      <c r="S46" s="188">
        <f t="shared" si="1"/>
        <v>99.999918208924171</v>
      </c>
      <c r="T46" s="188">
        <f t="shared" si="2"/>
        <v>97.542212717077021</v>
      </c>
    </row>
    <row r="47" spans="1:20" ht="66.75" customHeight="1">
      <c r="A47" s="27"/>
      <c r="B47" s="591"/>
      <c r="C47" s="564"/>
      <c r="D47" s="100" t="s">
        <v>105</v>
      </c>
      <c r="E47" s="103"/>
      <c r="F47" s="19">
        <f>G47+H47</f>
        <v>0</v>
      </c>
      <c r="G47" s="19"/>
      <c r="H47" s="19">
        <v>0</v>
      </c>
      <c r="I47" s="19">
        <v>0</v>
      </c>
      <c r="J47" s="19"/>
      <c r="K47" s="19">
        <v>0</v>
      </c>
      <c r="L47" s="19">
        <f>M47+N47</f>
        <v>0</v>
      </c>
      <c r="M47" s="19"/>
      <c r="N47" s="19">
        <v>0</v>
      </c>
      <c r="O47" s="19">
        <v>0</v>
      </c>
      <c r="P47" s="19"/>
      <c r="Q47" s="19">
        <v>0</v>
      </c>
      <c r="R47" s="188"/>
      <c r="S47" s="20"/>
      <c r="T47" s="188"/>
    </row>
    <row r="48" spans="1:20" ht="71.25" customHeight="1">
      <c r="A48" s="99"/>
      <c r="B48" s="94"/>
      <c r="C48" s="564"/>
      <c r="D48" s="600" t="s">
        <v>113</v>
      </c>
      <c r="E48" s="103" t="s">
        <v>182</v>
      </c>
      <c r="F48" s="19">
        <f t="shared" ref="F48:K48" si="65">F52</f>
        <v>134489</v>
      </c>
      <c r="G48" s="19">
        <f t="shared" si="65"/>
        <v>134489</v>
      </c>
      <c r="H48" s="19">
        <f t="shared" si="65"/>
        <v>0</v>
      </c>
      <c r="I48" s="19">
        <f t="shared" si="65"/>
        <v>134489</v>
      </c>
      <c r="J48" s="19">
        <f t="shared" si="65"/>
        <v>134489</v>
      </c>
      <c r="K48" s="19">
        <f t="shared" si="65"/>
        <v>0</v>
      </c>
      <c r="L48" s="19">
        <f t="shared" ref="L48:Q48" si="66">L52</f>
        <v>134489</v>
      </c>
      <c r="M48" s="19">
        <f t="shared" si="66"/>
        <v>134489</v>
      </c>
      <c r="N48" s="19">
        <f t="shared" si="66"/>
        <v>0</v>
      </c>
      <c r="O48" s="19">
        <f t="shared" si="66"/>
        <v>134488.89000000001</v>
      </c>
      <c r="P48" s="19">
        <f t="shared" si="66"/>
        <v>134488.89000000001</v>
      </c>
      <c r="Q48" s="19">
        <f t="shared" si="66"/>
        <v>0</v>
      </c>
      <c r="R48" s="188">
        <f t="shared" si="1"/>
        <v>99.999918208924171</v>
      </c>
      <c r="S48" s="188">
        <f t="shared" si="1"/>
        <v>99.999918208924171</v>
      </c>
      <c r="T48" s="188"/>
    </row>
    <row r="49" spans="1:20" ht="71.25" customHeight="1">
      <c r="A49" s="99"/>
      <c r="B49" s="94"/>
      <c r="C49" s="79"/>
      <c r="D49" s="601"/>
      <c r="E49" s="103" t="s">
        <v>183</v>
      </c>
      <c r="F49" s="19">
        <f>G49+H49</f>
        <v>61113.1</v>
      </c>
      <c r="G49" s="19">
        <f>G53</f>
        <v>0</v>
      </c>
      <c r="H49" s="19">
        <f>H53</f>
        <v>61113.1</v>
      </c>
      <c r="I49" s="19">
        <f>J49+K49</f>
        <v>61113.1</v>
      </c>
      <c r="J49" s="19"/>
      <c r="K49" s="19">
        <f>K53</f>
        <v>61113.1</v>
      </c>
      <c r="L49" s="19">
        <f>M49+N49</f>
        <v>61113.1</v>
      </c>
      <c r="M49" s="19">
        <f>M53</f>
        <v>0</v>
      </c>
      <c r="N49" s="19">
        <f>N53</f>
        <v>61113.1</v>
      </c>
      <c r="O49" s="19">
        <f t="shared" ref="O49" si="67">O53</f>
        <v>59611.07</v>
      </c>
      <c r="P49" s="19"/>
      <c r="Q49" s="19">
        <f t="shared" ref="Q49" si="68">Q53</f>
        <v>59611.07</v>
      </c>
      <c r="R49" s="188">
        <f t="shared" si="1"/>
        <v>97.542212717077021</v>
      </c>
      <c r="S49" s="20"/>
      <c r="T49" s="188">
        <f t="shared" si="2"/>
        <v>97.542212717077021</v>
      </c>
    </row>
    <row r="50" spans="1:20" ht="126.75" customHeight="1">
      <c r="A50" s="352" t="s">
        <v>188</v>
      </c>
      <c r="B50" s="104" t="s">
        <v>192</v>
      </c>
      <c r="C50" s="95" t="s">
        <v>210</v>
      </c>
      <c r="D50" s="98" t="s">
        <v>105</v>
      </c>
      <c r="E50" s="95"/>
      <c r="F50" s="61">
        <v>0</v>
      </c>
      <c r="G50" s="61"/>
      <c r="H50" s="61">
        <v>0</v>
      </c>
      <c r="I50" s="61">
        <v>0</v>
      </c>
      <c r="J50" s="61"/>
      <c r="K50" s="61">
        <v>0</v>
      </c>
      <c r="L50" s="184">
        <v>0</v>
      </c>
      <c r="M50" s="184"/>
      <c r="N50" s="184">
        <v>0</v>
      </c>
      <c r="O50" s="184">
        <v>0</v>
      </c>
      <c r="P50" s="184"/>
      <c r="Q50" s="184">
        <v>0</v>
      </c>
      <c r="R50" s="188"/>
      <c r="S50" s="20"/>
      <c r="T50" s="188"/>
    </row>
    <row r="51" spans="1:20" ht="82.5" customHeight="1">
      <c r="A51" s="328" t="s">
        <v>189</v>
      </c>
      <c r="B51" s="560" t="s">
        <v>190</v>
      </c>
      <c r="C51" s="610" t="s">
        <v>235</v>
      </c>
      <c r="D51" s="104" t="s">
        <v>118</v>
      </c>
      <c r="E51" s="95"/>
      <c r="F51" s="61">
        <f>F52+F53</f>
        <v>195602.1</v>
      </c>
      <c r="G51" s="61">
        <f t="shared" ref="G51:K51" si="69">G52+G53</f>
        <v>134489</v>
      </c>
      <c r="H51" s="61">
        <f t="shared" si="69"/>
        <v>61113.1</v>
      </c>
      <c r="I51" s="61">
        <f t="shared" si="69"/>
        <v>195602.1</v>
      </c>
      <c r="J51" s="61">
        <f t="shared" si="69"/>
        <v>134489</v>
      </c>
      <c r="K51" s="61">
        <f t="shared" si="69"/>
        <v>61113.1</v>
      </c>
      <c r="L51" s="184">
        <f>L52+L53</f>
        <v>195602.1</v>
      </c>
      <c r="M51" s="184">
        <f t="shared" ref="M51:Q51" si="70">M52+M53</f>
        <v>134489</v>
      </c>
      <c r="N51" s="184">
        <f t="shared" si="70"/>
        <v>61113.1</v>
      </c>
      <c r="O51" s="414">
        <f t="shared" si="70"/>
        <v>194099.96000000002</v>
      </c>
      <c r="P51" s="414">
        <f t="shared" si="70"/>
        <v>134488.89000000001</v>
      </c>
      <c r="Q51" s="414">
        <f t="shared" si="70"/>
        <v>59611.07</v>
      </c>
      <c r="R51" s="189">
        <f t="shared" si="1"/>
        <v>99.232043009763188</v>
      </c>
      <c r="S51" s="189">
        <f t="shared" si="1"/>
        <v>99.999918208924171</v>
      </c>
      <c r="T51" s="189">
        <f t="shared" si="2"/>
        <v>97.542212717077021</v>
      </c>
    </row>
    <row r="52" spans="1:20" ht="197.25" customHeight="1">
      <c r="A52" s="6"/>
      <c r="B52" s="580"/>
      <c r="C52" s="612"/>
      <c r="D52" s="560" t="s">
        <v>113</v>
      </c>
      <c r="E52" s="104" t="s">
        <v>182</v>
      </c>
      <c r="F52" s="61">
        <f>G52+H52</f>
        <v>134489</v>
      </c>
      <c r="G52" s="61">
        <v>134489</v>
      </c>
      <c r="H52" s="61">
        <v>0</v>
      </c>
      <c r="I52" s="61">
        <f>J52+K52</f>
        <v>134489</v>
      </c>
      <c r="J52" s="61">
        <v>134489</v>
      </c>
      <c r="K52" s="61">
        <v>0</v>
      </c>
      <c r="L52" s="184">
        <f>M52+N52</f>
        <v>134489</v>
      </c>
      <c r="M52" s="184">
        <v>134489</v>
      </c>
      <c r="N52" s="184">
        <v>0</v>
      </c>
      <c r="O52" s="193">
        <f>P52+Q52</f>
        <v>134488.89000000001</v>
      </c>
      <c r="P52" s="184">
        <v>134488.89000000001</v>
      </c>
      <c r="Q52" s="184">
        <v>0</v>
      </c>
      <c r="R52" s="189">
        <f t="shared" si="1"/>
        <v>99.999918208924171</v>
      </c>
      <c r="S52" s="20"/>
      <c r="T52" s="189">
        <v>0</v>
      </c>
    </row>
    <row r="53" spans="1:20" ht="153" customHeight="1">
      <c r="A53" s="4"/>
      <c r="B53" s="561"/>
      <c r="C53" s="611"/>
      <c r="D53" s="561"/>
      <c r="E53" s="104" t="s">
        <v>183</v>
      </c>
      <c r="F53" s="61">
        <f>G53+H53</f>
        <v>61113.1</v>
      </c>
      <c r="G53" s="61">
        <v>0</v>
      </c>
      <c r="H53" s="61">
        <v>61113.1</v>
      </c>
      <c r="I53" s="61">
        <f>J53+K53</f>
        <v>61113.1</v>
      </c>
      <c r="J53" s="61">
        <v>0</v>
      </c>
      <c r="K53" s="319">
        <v>61113.1</v>
      </c>
      <c r="L53" s="184">
        <f>M53+N53</f>
        <v>61113.1</v>
      </c>
      <c r="M53" s="184">
        <v>0</v>
      </c>
      <c r="N53" s="319">
        <v>61113.1</v>
      </c>
      <c r="O53" s="184">
        <f>P53+Q53</f>
        <v>59611.07</v>
      </c>
      <c r="P53" s="184">
        <v>0</v>
      </c>
      <c r="Q53" s="184">
        <v>59611.07</v>
      </c>
      <c r="R53" s="189">
        <f t="shared" si="1"/>
        <v>97.542212717077021</v>
      </c>
      <c r="S53" s="20"/>
      <c r="T53" s="189">
        <f t="shared" si="2"/>
        <v>97.542212717077021</v>
      </c>
    </row>
    <row r="54" spans="1:20" ht="60" customHeight="1">
      <c r="A54" s="27" t="s">
        <v>203</v>
      </c>
      <c r="B54" s="99" t="s">
        <v>204</v>
      </c>
      <c r="C54" s="563" t="s">
        <v>270</v>
      </c>
      <c r="D54" s="103" t="s">
        <v>118</v>
      </c>
      <c r="E54" s="104"/>
      <c r="F54" s="19">
        <v>0</v>
      </c>
      <c r="G54" s="19"/>
      <c r="H54" s="19">
        <v>0</v>
      </c>
      <c r="I54" s="19">
        <v>0</v>
      </c>
      <c r="J54" s="19"/>
      <c r="K54" s="19">
        <v>0</v>
      </c>
      <c r="L54" s="19">
        <v>0</v>
      </c>
      <c r="M54" s="19"/>
      <c r="N54" s="19">
        <v>0</v>
      </c>
      <c r="O54" s="19">
        <v>0</v>
      </c>
      <c r="P54" s="19"/>
      <c r="Q54" s="19">
        <v>0</v>
      </c>
      <c r="R54" s="188"/>
      <c r="S54" s="20"/>
      <c r="T54" s="188"/>
    </row>
    <row r="55" spans="1:20" ht="78.75" customHeight="1">
      <c r="A55" s="27"/>
      <c r="B55" s="99"/>
      <c r="C55" s="564"/>
      <c r="D55" s="62" t="s">
        <v>107</v>
      </c>
      <c r="E55" s="104"/>
      <c r="F55" s="19">
        <v>0</v>
      </c>
      <c r="G55" s="19"/>
      <c r="H55" s="19">
        <v>0</v>
      </c>
      <c r="I55" s="19">
        <v>0</v>
      </c>
      <c r="J55" s="19"/>
      <c r="K55" s="19">
        <v>0</v>
      </c>
      <c r="L55" s="19">
        <v>0</v>
      </c>
      <c r="M55" s="19"/>
      <c r="N55" s="19">
        <v>0</v>
      </c>
      <c r="O55" s="19">
        <v>0</v>
      </c>
      <c r="P55" s="19"/>
      <c r="Q55" s="19">
        <v>0</v>
      </c>
      <c r="R55" s="188"/>
      <c r="S55" s="20"/>
      <c r="T55" s="188"/>
    </row>
    <row r="56" spans="1:20" ht="84.75" customHeight="1">
      <c r="A56" s="27"/>
      <c r="B56" s="96"/>
      <c r="C56" s="565"/>
      <c r="D56" s="62" t="s">
        <v>105</v>
      </c>
      <c r="E56" s="104"/>
      <c r="F56" s="19">
        <v>0</v>
      </c>
      <c r="G56" s="19"/>
      <c r="H56" s="19">
        <v>0</v>
      </c>
      <c r="I56" s="19">
        <v>0</v>
      </c>
      <c r="J56" s="19"/>
      <c r="K56" s="19">
        <v>0</v>
      </c>
      <c r="L56" s="19">
        <v>0</v>
      </c>
      <c r="M56" s="19"/>
      <c r="N56" s="19">
        <v>0</v>
      </c>
      <c r="O56" s="19">
        <v>0</v>
      </c>
      <c r="P56" s="19"/>
      <c r="Q56" s="19">
        <v>0</v>
      </c>
      <c r="R56" s="188"/>
      <c r="S56" s="20"/>
      <c r="T56" s="188"/>
    </row>
    <row r="57" spans="1:20" ht="56.25" customHeight="1">
      <c r="A57" s="375" t="s">
        <v>12</v>
      </c>
      <c r="B57" s="573" t="s">
        <v>14</v>
      </c>
      <c r="C57" s="573" t="s">
        <v>265</v>
      </c>
      <c r="D57" s="103" t="s">
        <v>118</v>
      </c>
      <c r="E57" s="84"/>
      <c r="F57" s="10">
        <f>F62+F70+F76+F81</f>
        <v>2109</v>
      </c>
      <c r="G57" s="10"/>
      <c r="H57" s="10">
        <f>H62+H70+H76+H81</f>
        <v>2109</v>
      </c>
      <c r="I57" s="10">
        <f>I62+I70+I76+I81</f>
        <v>2109</v>
      </c>
      <c r="J57" s="10"/>
      <c r="K57" s="10">
        <f>K62+K70+K76+K81</f>
        <v>2109</v>
      </c>
      <c r="L57" s="10">
        <f>L62+L70+L76+L81</f>
        <v>2109</v>
      </c>
      <c r="M57" s="10"/>
      <c r="N57" s="10">
        <f>N62+N70+N76+N81</f>
        <v>2109</v>
      </c>
      <c r="O57" s="10">
        <f>O62+O70+O76+O81</f>
        <v>2108.5</v>
      </c>
      <c r="P57" s="10"/>
      <c r="Q57" s="10">
        <f>Q62+Q70+Q76+Q81</f>
        <v>2108.5</v>
      </c>
      <c r="R57" s="188">
        <f t="shared" ref="R57" si="71">O57/L57*100</f>
        <v>99.976292081555243</v>
      </c>
      <c r="S57" s="20"/>
      <c r="T57" s="188">
        <f>Q57/N57*100</f>
        <v>99.976292081555243</v>
      </c>
    </row>
    <row r="58" spans="1:20" ht="37.5" customHeight="1">
      <c r="A58" s="27"/>
      <c r="B58" s="583"/>
      <c r="C58" s="583"/>
      <c r="D58" s="573" t="s">
        <v>119</v>
      </c>
      <c r="E58" s="536" t="s">
        <v>137</v>
      </c>
      <c r="F58" s="10">
        <f t="shared" ref="F58" si="72">F63</f>
        <v>0</v>
      </c>
      <c r="G58" s="10"/>
      <c r="H58" s="10">
        <f>H63</f>
        <v>0</v>
      </c>
      <c r="I58" s="10">
        <f t="shared" ref="I58:L58" si="73">I63</f>
        <v>0</v>
      </c>
      <c r="J58" s="10"/>
      <c r="K58" s="10">
        <f t="shared" si="73"/>
        <v>0</v>
      </c>
      <c r="L58" s="10">
        <f t="shared" si="73"/>
        <v>0</v>
      </c>
      <c r="M58" s="10"/>
      <c r="N58" s="10">
        <f>N63</f>
        <v>0</v>
      </c>
      <c r="O58" s="10">
        <f t="shared" ref="O58" si="74">O63</f>
        <v>0</v>
      </c>
      <c r="P58" s="10"/>
      <c r="Q58" s="10">
        <f t="shared" ref="Q58" si="75">Q63</f>
        <v>0</v>
      </c>
      <c r="R58" s="188"/>
      <c r="S58" s="20"/>
      <c r="T58" s="188"/>
    </row>
    <row r="59" spans="1:20" ht="37.5" customHeight="1">
      <c r="A59" s="27"/>
      <c r="B59" s="583"/>
      <c r="C59" s="27"/>
      <c r="D59" s="583"/>
      <c r="E59" s="536" t="s">
        <v>138</v>
      </c>
      <c r="F59" s="10">
        <f>F71</f>
        <v>59</v>
      </c>
      <c r="G59" s="10"/>
      <c r="H59" s="10">
        <f t="shared" ref="H59:I60" si="76">H71</f>
        <v>59</v>
      </c>
      <c r="I59" s="10">
        <f t="shared" si="76"/>
        <v>59</v>
      </c>
      <c r="J59" s="10"/>
      <c r="K59" s="10">
        <f t="shared" ref="K59:K60" si="77">K71</f>
        <v>59</v>
      </c>
      <c r="L59" s="10">
        <f>L71</f>
        <v>59</v>
      </c>
      <c r="M59" s="10"/>
      <c r="N59" s="10">
        <f t="shared" ref="N59:O59" si="78">N71</f>
        <v>59</v>
      </c>
      <c r="O59" s="10">
        <f t="shared" si="78"/>
        <v>58.5</v>
      </c>
      <c r="P59" s="10"/>
      <c r="Q59" s="10">
        <f t="shared" ref="Q59:Q60" si="79">Q71</f>
        <v>58.5</v>
      </c>
      <c r="R59" s="188">
        <f t="shared" ref="R59:R60" si="80">O59/L59*100</f>
        <v>99.152542372881356</v>
      </c>
      <c r="S59" s="20"/>
      <c r="T59" s="188">
        <f t="shared" ref="T59:T60" si="81">Q59/N59*100</f>
        <v>99.152542372881356</v>
      </c>
    </row>
    <row r="60" spans="1:20" ht="37.5" customHeight="1">
      <c r="A60" s="27"/>
      <c r="B60" s="583"/>
      <c r="C60" s="27"/>
      <c r="D60" s="583"/>
      <c r="E60" s="536" t="s">
        <v>139</v>
      </c>
      <c r="F60" s="10">
        <f>F72</f>
        <v>2050</v>
      </c>
      <c r="G60" s="10"/>
      <c r="H60" s="10">
        <f t="shared" si="76"/>
        <v>2050</v>
      </c>
      <c r="I60" s="10">
        <f t="shared" si="76"/>
        <v>2050</v>
      </c>
      <c r="J60" s="10"/>
      <c r="K60" s="10">
        <f t="shared" si="77"/>
        <v>2050</v>
      </c>
      <c r="L60" s="10">
        <f>L72</f>
        <v>2050</v>
      </c>
      <c r="M60" s="10"/>
      <c r="N60" s="10">
        <f t="shared" ref="N60:O60" si="82">N72</f>
        <v>2050</v>
      </c>
      <c r="O60" s="10">
        <f t="shared" si="82"/>
        <v>2050</v>
      </c>
      <c r="P60" s="10"/>
      <c r="Q60" s="10">
        <f t="shared" si="79"/>
        <v>2050</v>
      </c>
      <c r="R60" s="188">
        <f t="shared" si="80"/>
        <v>100</v>
      </c>
      <c r="S60" s="20"/>
      <c r="T60" s="188">
        <f t="shared" si="81"/>
        <v>100</v>
      </c>
    </row>
    <row r="61" spans="1:20" ht="38.25" customHeight="1">
      <c r="A61" s="27"/>
      <c r="B61" s="99"/>
      <c r="C61" s="94"/>
      <c r="D61" s="583"/>
      <c r="E61" s="536" t="s">
        <v>140</v>
      </c>
      <c r="F61" s="10">
        <f>F82</f>
        <v>0</v>
      </c>
      <c r="G61" s="10"/>
      <c r="H61" s="10">
        <f>H82</f>
        <v>0</v>
      </c>
      <c r="I61" s="10">
        <f>I82</f>
        <v>0</v>
      </c>
      <c r="J61" s="10"/>
      <c r="K61" s="10">
        <f>K82</f>
        <v>0</v>
      </c>
      <c r="L61" s="10">
        <f>L82</f>
        <v>0</v>
      </c>
      <c r="M61" s="10"/>
      <c r="N61" s="10">
        <f>N82</f>
        <v>0</v>
      </c>
      <c r="O61" s="10">
        <f>O82</f>
        <v>0</v>
      </c>
      <c r="P61" s="10"/>
      <c r="Q61" s="10">
        <f>Q82</f>
        <v>0</v>
      </c>
      <c r="R61" s="188"/>
      <c r="S61" s="20"/>
      <c r="T61" s="188"/>
    </row>
    <row r="62" spans="1:20" ht="54.75" customHeight="1">
      <c r="A62" s="18" t="s">
        <v>22</v>
      </c>
      <c r="B62" s="573" t="s">
        <v>141</v>
      </c>
      <c r="C62" s="573" t="s">
        <v>224</v>
      </c>
      <c r="D62" s="103" t="s">
        <v>118</v>
      </c>
      <c r="E62" s="132"/>
      <c r="F62" s="10">
        <f t="shared" ref="F62" si="83">F63</f>
        <v>0</v>
      </c>
      <c r="G62" s="10"/>
      <c r="H62" s="10">
        <f>H63</f>
        <v>0</v>
      </c>
      <c r="I62" s="10">
        <f t="shared" ref="I62:L62" si="84">I63</f>
        <v>0</v>
      </c>
      <c r="J62" s="10"/>
      <c r="K62" s="10">
        <f t="shared" si="84"/>
        <v>0</v>
      </c>
      <c r="L62" s="10">
        <f t="shared" si="84"/>
        <v>0</v>
      </c>
      <c r="M62" s="10"/>
      <c r="N62" s="10">
        <f>N63</f>
        <v>0</v>
      </c>
      <c r="O62" s="10">
        <f t="shared" ref="O62:Q62" si="85">O63</f>
        <v>0</v>
      </c>
      <c r="P62" s="10"/>
      <c r="Q62" s="10">
        <f t="shared" si="85"/>
        <v>0</v>
      </c>
      <c r="R62" s="20"/>
      <c r="S62" s="20"/>
      <c r="T62" s="20"/>
    </row>
    <row r="63" spans="1:20" ht="122.25" customHeight="1">
      <c r="A63" s="27"/>
      <c r="B63" s="583"/>
      <c r="C63" s="583"/>
      <c r="D63" s="97" t="s">
        <v>105</v>
      </c>
      <c r="E63" s="103" t="s">
        <v>137</v>
      </c>
      <c r="F63" s="10">
        <f>F65+F67+F69</f>
        <v>0</v>
      </c>
      <c r="G63" s="10"/>
      <c r="H63" s="10">
        <f>H65+H67+H69</f>
        <v>0</v>
      </c>
      <c r="I63" s="10">
        <f>I67+I69</f>
        <v>0</v>
      </c>
      <c r="J63" s="10"/>
      <c r="K63" s="10">
        <f>K65+K67+K69</f>
        <v>0</v>
      </c>
      <c r="L63" s="10">
        <f>L67+L69</f>
        <v>0</v>
      </c>
      <c r="M63" s="10"/>
      <c r="N63" s="10">
        <f>N65+N67+N69</f>
        <v>0</v>
      </c>
      <c r="O63" s="10">
        <f>O67+O69</f>
        <v>0</v>
      </c>
      <c r="P63" s="10"/>
      <c r="Q63" s="10">
        <f>Q65+Q67+Q69</f>
        <v>0</v>
      </c>
      <c r="R63" s="20"/>
      <c r="S63" s="20"/>
      <c r="T63" s="20"/>
    </row>
    <row r="64" spans="1:20" ht="48" customHeight="1">
      <c r="A64" s="560" t="s">
        <v>37</v>
      </c>
      <c r="B64" s="560" t="s">
        <v>91</v>
      </c>
      <c r="C64" s="560" t="s">
        <v>289</v>
      </c>
      <c r="D64" s="104" t="s">
        <v>118</v>
      </c>
      <c r="E64" s="95"/>
      <c r="F64" s="318">
        <f>G64+H64</f>
        <v>0</v>
      </c>
      <c r="G64" s="318"/>
      <c r="H64" s="318">
        <v>0</v>
      </c>
      <c r="I64" s="318">
        <f>J64+K64</f>
        <v>0</v>
      </c>
      <c r="J64" s="318"/>
      <c r="K64" s="318">
        <v>0</v>
      </c>
      <c r="L64" s="318">
        <f>M64+N64</f>
        <v>0</v>
      </c>
      <c r="M64" s="318"/>
      <c r="N64" s="318">
        <v>0</v>
      </c>
      <c r="O64" s="318">
        <f>P64+Q64</f>
        <v>0</v>
      </c>
      <c r="P64" s="318"/>
      <c r="Q64" s="318">
        <v>0</v>
      </c>
      <c r="R64" s="20"/>
      <c r="S64" s="20"/>
      <c r="T64" s="20"/>
    </row>
    <row r="65" spans="1:20" ht="133.5" customHeight="1">
      <c r="A65" s="561"/>
      <c r="B65" s="561"/>
      <c r="C65" s="561"/>
      <c r="D65" s="96" t="s">
        <v>119</v>
      </c>
      <c r="E65" s="104"/>
      <c r="F65" s="318">
        <f>G65+H65</f>
        <v>0</v>
      </c>
      <c r="G65" s="318"/>
      <c r="H65" s="318">
        <v>0</v>
      </c>
      <c r="I65" s="318">
        <f>J65+K65</f>
        <v>0</v>
      </c>
      <c r="J65" s="318"/>
      <c r="K65" s="318">
        <v>0</v>
      </c>
      <c r="L65" s="318">
        <f>M65+N65</f>
        <v>0</v>
      </c>
      <c r="M65" s="318"/>
      <c r="N65" s="318">
        <v>0</v>
      </c>
      <c r="O65" s="318">
        <f>P65+Q65</f>
        <v>0</v>
      </c>
      <c r="P65" s="318"/>
      <c r="Q65" s="318">
        <v>0</v>
      </c>
      <c r="R65" s="20"/>
      <c r="S65" s="20"/>
      <c r="T65" s="20"/>
    </row>
    <row r="66" spans="1:20" ht="43.5" customHeight="1">
      <c r="A66" s="328" t="s">
        <v>38</v>
      </c>
      <c r="B66" s="560" t="s">
        <v>72</v>
      </c>
      <c r="C66" s="613" t="s">
        <v>72</v>
      </c>
      <c r="D66" s="104" t="s">
        <v>118</v>
      </c>
      <c r="E66" s="102"/>
      <c r="F66" s="85">
        <f t="shared" ref="F66" si="86">F67</f>
        <v>0</v>
      </c>
      <c r="G66" s="85"/>
      <c r="H66" s="85">
        <f>H67</f>
        <v>0</v>
      </c>
      <c r="I66" s="85">
        <f t="shared" ref="I66:L66" si="87">I67</f>
        <v>0</v>
      </c>
      <c r="J66" s="85"/>
      <c r="K66" s="85">
        <f t="shared" si="87"/>
        <v>0</v>
      </c>
      <c r="L66" s="85">
        <f t="shared" si="87"/>
        <v>0</v>
      </c>
      <c r="M66" s="85"/>
      <c r="N66" s="85">
        <f>N67</f>
        <v>0</v>
      </c>
      <c r="O66" s="85">
        <f t="shared" ref="O66:Q66" si="88">O67</f>
        <v>0</v>
      </c>
      <c r="P66" s="85"/>
      <c r="Q66" s="85">
        <f t="shared" si="88"/>
        <v>0</v>
      </c>
      <c r="R66" s="20"/>
      <c r="S66" s="20"/>
      <c r="T66" s="20"/>
    </row>
    <row r="67" spans="1:20" ht="87" customHeight="1">
      <c r="A67" s="329"/>
      <c r="B67" s="580"/>
      <c r="C67" s="614"/>
      <c r="D67" s="95" t="s">
        <v>119</v>
      </c>
      <c r="E67" s="104" t="s">
        <v>137</v>
      </c>
      <c r="F67" s="319">
        <f>G67+H67</f>
        <v>0</v>
      </c>
      <c r="G67" s="319"/>
      <c r="H67" s="318">
        <v>0</v>
      </c>
      <c r="I67" s="319">
        <f>J67+K67</f>
        <v>0</v>
      </c>
      <c r="J67" s="319"/>
      <c r="K67" s="318">
        <v>0</v>
      </c>
      <c r="L67" s="184">
        <f>M67+N67</f>
        <v>0</v>
      </c>
      <c r="M67" s="184"/>
      <c r="N67" s="185">
        <v>0</v>
      </c>
      <c r="O67" s="184">
        <f>P67+Q67</f>
        <v>0</v>
      </c>
      <c r="P67" s="184"/>
      <c r="Q67" s="185">
        <v>0</v>
      </c>
      <c r="R67" s="189"/>
      <c r="S67" s="20"/>
      <c r="T67" s="20"/>
    </row>
    <row r="68" spans="1:20" ht="38.25" customHeight="1">
      <c r="A68" s="328" t="s">
        <v>39</v>
      </c>
      <c r="B68" s="560" t="s">
        <v>92</v>
      </c>
      <c r="C68" s="560" t="s">
        <v>310</v>
      </c>
      <c r="D68" s="104" t="s">
        <v>118</v>
      </c>
      <c r="E68" s="109"/>
      <c r="F68" s="31">
        <f>F69</f>
        <v>0</v>
      </c>
      <c r="G68" s="31"/>
      <c r="H68" s="31">
        <f>H69</f>
        <v>0</v>
      </c>
      <c r="I68" s="31">
        <f>I69</f>
        <v>0</v>
      </c>
      <c r="J68" s="86"/>
      <c r="K68" s="31">
        <f>K69</f>
        <v>0</v>
      </c>
      <c r="L68" s="31">
        <f>L69</f>
        <v>0</v>
      </c>
      <c r="M68" s="31"/>
      <c r="N68" s="31">
        <f>N69</f>
        <v>0</v>
      </c>
      <c r="O68" s="31">
        <f>O69</f>
        <v>0</v>
      </c>
      <c r="P68" s="86"/>
      <c r="Q68" s="31">
        <f>Q69</f>
        <v>0</v>
      </c>
      <c r="R68" s="20"/>
      <c r="S68" s="20"/>
      <c r="T68" s="20"/>
    </row>
    <row r="69" spans="1:20" ht="114.75" customHeight="1">
      <c r="A69" s="330"/>
      <c r="B69" s="580"/>
      <c r="C69" s="561"/>
      <c r="D69" s="95" t="s">
        <v>119</v>
      </c>
      <c r="E69" s="413" t="s">
        <v>137</v>
      </c>
      <c r="F69" s="319">
        <f>G69+H69</f>
        <v>0</v>
      </c>
      <c r="G69" s="319"/>
      <c r="H69" s="319">
        <v>0</v>
      </c>
      <c r="I69" s="319">
        <f>J69+K69</f>
        <v>0</v>
      </c>
      <c r="J69" s="319"/>
      <c r="K69" s="319">
        <v>0</v>
      </c>
      <c r="L69" s="184">
        <f>M69+N69</f>
        <v>0</v>
      </c>
      <c r="M69" s="184"/>
      <c r="N69" s="184">
        <v>0</v>
      </c>
      <c r="O69" s="184">
        <f>P69+Q69</f>
        <v>0</v>
      </c>
      <c r="P69" s="184"/>
      <c r="Q69" s="184">
        <v>0</v>
      </c>
      <c r="R69" s="20"/>
      <c r="S69" s="20"/>
      <c r="T69" s="20"/>
    </row>
    <row r="70" spans="1:20" ht="41.25" customHeight="1">
      <c r="A70" s="18" t="s">
        <v>100</v>
      </c>
      <c r="B70" s="555" t="s">
        <v>108</v>
      </c>
      <c r="C70" s="573" t="s">
        <v>224</v>
      </c>
      <c r="D70" s="97" t="s">
        <v>118</v>
      </c>
      <c r="E70" s="103"/>
      <c r="F70" s="10">
        <f>SUM(F71:F72)</f>
        <v>2109</v>
      </c>
      <c r="G70" s="10"/>
      <c r="H70" s="10">
        <f>SUM(H71:H72)</f>
        <v>2109</v>
      </c>
      <c r="I70" s="10">
        <f>SUM(I71:I72)</f>
        <v>2109</v>
      </c>
      <c r="J70" s="10"/>
      <c r="K70" s="10">
        <f>SUM(K71:K72)</f>
        <v>2109</v>
      </c>
      <c r="L70" s="10">
        <f>SUM(L71:L72)</f>
        <v>2109</v>
      </c>
      <c r="M70" s="10"/>
      <c r="N70" s="10">
        <f>SUM(N71:N72)</f>
        <v>2109</v>
      </c>
      <c r="O70" s="10">
        <f>SUM(O71:O72)</f>
        <v>2108.5</v>
      </c>
      <c r="P70" s="10"/>
      <c r="Q70" s="10">
        <f>SUM(Q71:Q72)</f>
        <v>2108.5</v>
      </c>
      <c r="R70" s="188">
        <f t="shared" ref="R70:R74" si="89">O70/L70*100</f>
        <v>99.976292081555243</v>
      </c>
      <c r="S70" s="20"/>
      <c r="T70" s="188">
        <f t="shared" ref="T70:T74" si="90">Q70/N70*100</f>
        <v>99.976292081555243</v>
      </c>
    </row>
    <row r="71" spans="1:20" ht="42.75" customHeight="1">
      <c r="A71" s="27"/>
      <c r="B71" s="555"/>
      <c r="C71" s="583"/>
      <c r="D71" s="573" t="s">
        <v>142</v>
      </c>
      <c r="E71" s="103" t="s">
        <v>138</v>
      </c>
      <c r="F71" s="11">
        <f>F74</f>
        <v>59</v>
      </c>
      <c r="G71" s="11"/>
      <c r="H71" s="11">
        <f>H74</f>
        <v>59</v>
      </c>
      <c r="I71" s="11">
        <f>I74</f>
        <v>59</v>
      </c>
      <c r="J71" s="10"/>
      <c r="K71" s="10">
        <f>K74</f>
        <v>59</v>
      </c>
      <c r="L71" s="11">
        <f>L74</f>
        <v>59</v>
      </c>
      <c r="M71" s="11"/>
      <c r="N71" s="11">
        <v>59</v>
      </c>
      <c r="O71" s="11">
        <f>O74</f>
        <v>58.5</v>
      </c>
      <c r="P71" s="10"/>
      <c r="Q71" s="10">
        <f>Q74</f>
        <v>58.5</v>
      </c>
      <c r="R71" s="188">
        <f t="shared" si="89"/>
        <v>99.152542372881356</v>
      </c>
      <c r="S71" s="20"/>
      <c r="T71" s="188">
        <f t="shared" si="90"/>
        <v>99.152542372881356</v>
      </c>
    </row>
    <row r="72" spans="1:20" ht="43.5" customHeight="1">
      <c r="A72" s="27"/>
      <c r="B72" s="555"/>
      <c r="C72" s="27"/>
      <c r="D72" s="583"/>
      <c r="E72" s="103" t="s">
        <v>143</v>
      </c>
      <c r="F72" s="11">
        <f t="shared" ref="F72" si="91">F75</f>
        <v>2050</v>
      </c>
      <c r="G72" s="11"/>
      <c r="H72" s="11">
        <f t="shared" ref="H72:I72" si="92">H75</f>
        <v>2050</v>
      </c>
      <c r="I72" s="11">
        <f t="shared" si="92"/>
        <v>2050</v>
      </c>
      <c r="J72" s="10"/>
      <c r="K72" s="10">
        <f t="shared" ref="K72:L72" si="93">K75</f>
        <v>2050</v>
      </c>
      <c r="L72" s="11">
        <f t="shared" si="93"/>
        <v>2050</v>
      </c>
      <c r="M72" s="11"/>
      <c r="N72" s="11">
        <f t="shared" ref="N72:O72" si="94">N75</f>
        <v>2050</v>
      </c>
      <c r="O72" s="11">
        <f t="shared" si="94"/>
        <v>2050</v>
      </c>
      <c r="P72" s="10"/>
      <c r="Q72" s="10">
        <f t="shared" ref="Q72" si="95">Q75</f>
        <v>2050</v>
      </c>
      <c r="R72" s="188">
        <f t="shared" si="89"/>
        <v>100</v>
      </c>
      <c r="S72" s="20"/>
      <c r="T72" s="188">
        <f t="shared" si="90"/>
        <v>100</v>
      </c>
    </row>
    <row r="73" spans="1:20" ht="45.75" customHeight="1">
      <c r="A73" s="560" t="s">
        <v>41</v>
      </c>
      <c r="B73" s="560" t="s">
        <v>180</v>
      </c>
      <c r="C73" s="560" t="s">
        <v>879</v>
      </c>
      <c r="D73" s="95" t="s">
        <v>118</v>
      </c>
      <c r="E73" s="104"/>
      <c r="F73" s="22">
        <f>SUM(F74:F75)</f>
        <v>2109</v>
      </c>
      <c r="G73" s="22"/>
      <c r="H73" s="22">
        <f>SUM(H74:H75)</f>
        <v>2109</v>
      </c>
      <c r="I73" s="22">
        <f>SUM(I74:I75)</f>
        <v>2109</v>
      </c>
      <c r="J73" s="22"/>
      <c r="K73" s="1">
        <f>SUM(K74:K75)</f>
        <v>2109</v>
      </c>
      <c r="L73" s="183">
        <f>SUM(L74:L75)</f>
        <v>2109</v>
      </c>
      <c r="M73" s="183"/>
      <c r="N73" s="183">
        <f>SUM(N74:N75)</f>
        <v>2109</v>
      </c>
      <c r="O73" s="183">
        <f>SUM(O74:O75)</f>
        <v>2108.5</v>
      </c>
      <c r="P73" s="183"/>
      <c r="Q73" s="185">
        <f>SUM(Q74:Q75)</f>
        <v>2108.5</v>
      </c>
      <c r="R73" s="188">
        <f t="shared" si="89"/>
        <v>99.976292081555243</v>
      </c>
      <c r="S73" s="20"/>
      <c r="T73" s="188">
        <f t="shared" si="90"/>
        <v>99.976292081555243</v>
      </c>
    </row>
    <row r="74" spans="1:20" ht="54" customHeight="1">
      <c r="A74" s="580"/>
      <c r="B74" s="580"/>
      <c r="C74" s="580"/>
      <c r="D74" s="560" t="s">
        <v>119</v>
      </c>
      <c r="E74" s="104" t="s">
        <v>138</v>
      </c>
      <c r="F74" s="311">
        <f>H74+G74</f>
        <v>59</v>
      </c>
      <c r="G74" s="311"/>
      <c r="H74" s="311">
        <v>59</v>
      </c>
      <c r="I74" s="311">
        <f>K74+J74</f>
        <v>59</v>
      </c>
      <c r="J74" s="23"/>
      <c r="K74" s="311">
        <v>59</v>
      </c>
      <c r="L74" s="185">
        <f>N74+M74</f>
        <v>59</v>
      </c>
      <c r="M74" s="185"/>
      <c r="N74" s="185">
        <v>59</v>
      </c>
      <c r="O74" s="185">
        <f>Q74+P74</f>
        <v>58.5</v>
      </c>
      <c r="P74" s="23"/>
      <c r="Q74" s="185">
        <v>58.5</v>
      </c>
      <c r="R74" s="188">
        <f t="shared" si="89"/>
        <v>99.152542372881356</v>
      </c>
      <c r="S74" s="20"/>
      <c r="T74" s="188">
        <f t="shared" si="90"/>
        <v>99.152542372881356</v>
      </c>
    </row>
    <row r="75" spans="1:20" ht="48.75" customHeight="1">
      <c r="A75" s="323"/>
      <c r="B75" s="580"/>
      <c r="C75" s="580"/>
      <c r="D75" s="580"/>
      <c r="E75" s="104" t="s">
        <v>139</v>
      </c>
      <c r="F75" s="1">
        <f t="shared" ref="F75" si="96">H75+G75</f>
        <v>2050</v>
      </c>
      <c r="G75" s="1"/>
      <c r="H75" s="1">
        <v>2050</v>
      </c>
      <c r="I75" s="1">
        <f t="shared" ref="I75" si="97">K75+J75</f>
        <v>2050</v>
      </c>
      <c r="J75" s="23"/>
      <c r="K75" s="1">
        <v>2050</v>
      </c>
      <c r="L75" s="185">
        <f t="shared" ref="L75" si="98">N75+M75</f>
        <v>2050</v>
      </c>
      <c r="M75" s="185"/>
      <c r="N75" s="185">
        <v>2050</v>
      </c>
      <c r="O75" s="185">
        <f t="shared" ref="O75" si="99">Q75+P75</f>
        <v>2050</v>
      </c>
      <c r="P75" s="23"/>
      <c r="Q75" s="185">
        <v>2050</v>
      </c>
      <c r="R75" s="188">
        <f t="shared" ref="R75" si="100">O75/L75*100</f>
        <v>100</v>
      </c>
      <c r="S75" s="20"/>
      <c r="T75" s="188">
        <f t="shared" ref="T75" si="101">Q75/N75*100</f>
        <v>100</v>
      </c>
    </row>
    <row r="76" spans="1:20" ht="48.75" customHeight="1">
      <c r="A76" s="18" t="s">
        <v>104</v>
      </c>
      <c r="B76" s="573" t="s">
        <v>15</v>
      </c>
      <c r="C76" s="555" t="s">
        <v>191</v>
      </c>
      <c r="D76" s="97" t="s">
        <v>118</v>
      </c>
      <c r="E76" s="31"/>
      <c r="F76" s="31">
        <f>F77</f>
        <v>0</v>
      </c>
      <c r="G76" s="31"/>
      <c r="H76" s="31">
        <f>H77</f>
        <v>0</v>
      </c>
      <c r="I76" s="31">
        <f>I77</f>
        <v>0</v>
      </c>
      <c r="J76" s="31"/>
      <c r="K76" s="31">
        <f>K77</f>
        <v>0</v>
      </c>
      <c r="L76" s="31">
        <f>L77</f>
        <v>0</v>
      </c>
      <c r="M76" s="20"/>
      <c r="N76" s="31">
        <f>N77</f>
        <v>0</v>
      </c>
      <c r="O76" s="31">
        <f>O77</f>
        <v>0</v>
      </c>
      <c r="P76" s="31"/>
      <c r="Q76" s="31">
        <f>Q77</f>
        <v>0</v>
      </c>
      <c r="R76" s="188"/>
      <c r="S76" s="20"/>
      <c r="T76" s="20"/>
    </row>
    <row r="77" spans="1:20" ht="46.5" customHeight="1">
      <c r="A77" s="27"/>
      <c r="B77" s="583"/>
      <c r="C77" s="592"/>
      <c r="D77" s="573" t="s">
        <v>120</v>
      </c>
      <c r="E77" s="312"/>
      <c r="F77" s="312">
        <f>G77+H77</f>
        <v>0</v>
      </c>
      <c r="G77" s="312"/>
      <c r="H77" s="312">
        <f>I77+J77</f>
        <v>0</v>
      </c>
      <c r="I77" s="312">
        <v>0</v>
      </c>
      <c r="J77" s="312"/>
      <c r="K77" s="312">
        <v>0</v>
      </c>
      <c r="L77" s="312">
        <v>0</v>
      </c>
      <c r="M77" s="20"/>
      <c r="N77" s="312">
        <f>O77+P77</f>
        <v>0</v>
      </c>
      <c r="O77" s="312">
        <v>0</v>
      </c>
      <c r="P77" s="312"/>
      <c r="Q77" s="312">
        <v>0</v>
      </c>
      <c r="R77" s="188"/>
      <c r="S77" s="20"/>
      <c r="T77" s="20"/>
    </row>
    <row r="78" spans="1:20" ht="50.25" customHeight="1">
      <c r="A78" s="28"/>
      <c r="B78" s="574"/>
      <c r="C78" s="592"/>
      <c r="D78" s="574"/>
      <c r="E78" s="312"/>
      <c r="F78" s="312">
        <f>G78+H78</f>
        <v>0</v>
      </c>
      <c r="G78" s="312"/>
      <c r="H78" s="312">
        <f>I78+J78</f>
        <v>0</v>
      </c>
      <c r="I78" s="312">
        <v>0</v>
      </c>
      <c r="J78" s="312"/>
      <c r="K78" s="312">
        <v>0</v>
      </c>
      <c r="L78" s="312">
        <v>0</v>
      </c>
      <c r="M78" s="20"/>
      <c r="N78" s="312">
        <f>O78+P78</f>
        <v>0</v>
      </c>
      <c r="O78" s="312">
        <v>0</v>
      </c>
      <c r="P78" s="312"/>
      <c r="Q78" s="312">
        <v>0</v>
      </c>
      <c r="R78" s="188"/>
      <c r="S78" s="20"/>
      <c r="T78" s="20"/>
    </row>
    <row r="79" spans="1:20" ht="45" customHeight="1">
      <c r="A79" s="560" t="s">
        <v>102</v>
      </c>
      <c r="B79" s="560" t="s">
        <v>103</v>
      </c>
      <c r="C79" s="560" t="s">
        <v>200</v>
      </c>
      <c r="D79" s="104" t="s">
        <v>118</v>
      </c>
      <c r="E79" s="104"/>
      <c r="F79" s="319">
        <f t="shared" ref="F79:F80" si="102">G79+H79</f>
        <v>0</v>
      </c>
      <c r="G79" s="319"/>
      <c r="H79" s="319">
        <f t="shared" ref="H79:H80" si="103">I79+J79</f>
        <v>0</v>
      </c>
      <c r="I79" s="319">
        <v>0</v>
      </c>
      <c r="J79" s="319"/>
      <c r="K79" s="319">
        <v>0</v>
      </c>
      <c r="L79" s="319">
        <v>0</v>
      </c>
      <c r="M79" s="20"/>
      <c r="N79" s="319">
        <f t="shared" ref="N79:N80" si="104">O79+P79</f>
        <v>0</v>
      </c>
      <c r="O79" s="319">
        <v>0</v>
      </c>
      <c r="P79" s="319"/>
      <c r="Q79" s="319">
        <v>0</v>
      </c>
      <c r="R79" s="188"/>
      <c r="S79" s="20"/>
      <c r="T79" s="20"/>
    </row>
    <row r="80" spans="1:20" ht="155.25" customHeight="1">
      <c r="A80" s="561"/>
      <c r="B80" s="561"/>
      <c r="C80" s="561"/>
      <c r="D80" s="104" t="s">
        <v>119</v>
      </c>
      <c r="E80" s="104"/>
      <c r="F80" s="319">
        <f t="shared" si="102"/>
        <v>0</v>
      </c>
      <c r="G80" s="319"/>
      <c r="H80" s="319">
        <f t="shared" si="103"/>
        <v>0</v>
      </c>
      <c r="I80" s="319">
        <v>0</v>
      </c>
      <c r="J80" s="319"/>
      <c r="K80" s="319">
        <v>0</v>
      </c>
      <c r="L80" s="319">
        <v>0</v>
      </c>
      <c r="M80" s="20"/>
      <c r="N80" s="319">
        <f t="shared" si="104"/>
        <v>0</v>
      </c>
      <c r="O80" s="319">
        <v>0</v>
      </c>
      <c r="P80" s="319"/>
      <c r="Q80" s="319">
        <v>0</v>
      </c>
      <c r="R80" s="188"/>
      <c r="S80" s="20"/>
      <c r="T80" s="20"/>
    </row>
    <row r="81" spans="1:20" ht="50.25" customHeight="1">
      <c r="A81" s="573" t="s">
        <v>23</v>
      </c>
      <c r="B81" s="573" t="s">
        <v>16</v>
      </c>
      <c r="C81" s="573" t="s">
        <v>878</v>
      </c>
      <c r="D81" s="103" t="s">
        <v>118</v>
      </c>
      <c r="E81" s="104"/>
      <c r="F81" s="11">
        <v>0</v>
      </c>
      <c r="G81" s="11"/>
      <c r="H81" s="11">
        <v>0</v>
      </c>
      <c r="I81" s="11">
        <v>0</v>
      </c>
      <c r="J81" s="11"/>
      <c r="K81" s="11">
        <v>0</v>
      </c>
      <c r="L81" s="11">
        <v>0</v>
      </c>
      <c r="M81" s="11"/>
      <c r="N81" s="11">
        <v>0</v>
      </c>
      <c r="O81" s="11">
        <v>0</v>
      </c>
      <c r="P81" s="11"/>
      <c r="Q81" s="11">
        <v>0</v>
      </c>
      <c r="R81" s="188"/>
      <c r="S81" s="20"/>
      <c r="T81" s="20"/>
    </row>
    <row r="82" spans="1:20" ht="127.5" customHeight="1">
      <c r="A82" s="574"/>
      <c r="B82" s="574"/>
      <c r="C82" s="574"/>
      <c r="D82" s="103" t="s">
        <v>120</v>
      </c>
      <c r="E82" s="103" t="s">
        <v>140</v>
      </c>
      <c r="F82" s="11">
        <v>0</v>
      </c>
      <c r="G82" s="11"/>
      <c r="H82" s="11">
        <v>0</v>
      </c>
      <c r="I82" s="11">
        <v>0</v>
      </c>
      <c r="J82" s="11"/>
      <c r="K82" s="11">
        <v>0</v>
      </c>
      <c r="L82" s="11">
        <v>0</v>
      </c>
      <c r="M82" s="11"/>
      <c r="N82" s="11">
        <v>0</v>
      </c>
      <c r="O82" s="11">
        <v>0</v>
      </c>
      <c r="P82" s="11"/>
      <c r="Q82" s="11">
        <v>0</v>
      </c>
      <c r="R82" s="188"/>
      <c r="S82" s="20"/>
      <c r="T82" s="20"/>
    </row>
    <row r="83" spans="1:20" ht="65.25" customHeight="1">
      <c r="A83" s="375" t="s">
        <v>13</v>
      </c>
      <c r="B83" s="573" t="s">
        <v>17</v>
      </c>
      <c r="C83" s="573" t="s">
        <v>266</v>
      </c>
      <c r="D83" s="18" t="s">
        <v>118</v>
      </c>
      <c r="E83" s="103"/>
      <c r="F83" s="11">
        <f>F84+F85+F86+F87+F88</f>
        <v>56606</v>
      </c>
      <c r="G83" s="171"/>
      <c r="H83" s="11">
        <f>H84+H86+H87+H88</f>
        <v>56606</v>
      </c>
      <c r="I83" s="11">
        <f t="shared" ref="I83:Q83" si="105">I84+I85+I86+I87+I88</f>
        <v>57494.1</v>
      </c>
      <c r="J83" s="11"/>
      <c r="K83" s="11">
        <f t="shared" si="105"/>
        <v>57494.1</v>
      </c>
      <c r="L83" s="11">
        <f t="shared" si="105"/>
        <v>57494.1</v>
      </c>
      <c r="M83" s="11"/>
      <c r="N83" s="11">
        <f t="shared" si="105"/>
        <v>57494.1</v>
      </c>
      <c r="O83" s="11">
        <f t="shared" si="105"/>
        <v>55170.45</v>
      </c>
      <c r="P83" s="11"/>
      <c r="Q83" s="11">
        <f t="shared" si="105"/>
        <v>55170.45</v>
      </c>
      <c r="R83" s="188">
        <f t="shared" ref="R83:R89" si="106">O83/L83*100</f>
        <v>95.958454867542926</v>
      </c>
      <c r="S83" s="20"/>
      <c r="T83" s="188">
        <f t="shared" ref="T83:T87" si="107">Q83/N83*100</f>
        <v>95.958454867542926</v>
      </c>
    </row>
    <row r="84" spans="1:20" ht="55.5" customHeight="1">
      <c r="A84" s="27"/>
      <c r="B84" s="583"/>
      <c r="C84" s="583"/>
      <c r="D84" s="573" t="s">
        <v>290</v>
      </c>
      <c r="E84" s="103" t="s">
        <v>144</v>
      </c>
      <c r="F84" s="11">
        <f t="shared" ref="F84:I84" si="108">F90</f>
        <v>33404</v>
      </c>
      <c r="G84" s="11"/>
      <c r="H84" s="11">
        <f t="shared" si="108"/>
        <v>33404</v>
      </c>
      <c r="I84" s="11">
        <f t="shared" si="108"/>
        <v>33404</v>
      </c>
      <c r="J84" s="10"/>
      <c r="K84" s="10">
        <f>K90</f>
        <v>33404</v>
      </c>
      <c r="L84" s="11">
        <f t="shared" ref="L84:Q85" si="109">L90</f>
        <v>33404</v>
      </c>
      <c r="M84" s="11"/>
      <c r="N84" s="11">
        <f t="shared" ref="N84:O84" si="110">N90</f>
        <v>33404</v>
      </c>
      <c r="O84" s="11">
        <f t="shared" si="110"/>
        <v>32094.65</v>
      </c>
      <c r="P84" s="10"/>
      <c r="Q84" s="10">
        <f>Q90</f>
        <v>32094.65</v>
      </c>
      <c r="S84" s="20"/>
      <c r="T84" s="20"/>
    </row>
    <row r="85" spans="1:20" ht="55.5" customHeight="1">
      <c r="A85" s="358"/>
      <c r="B85" s="583"/>
      <c r="C85" s="583"/>
      <c r="D85" s="583"/>
      <c r="E85" s="357" t="s">
        <v>768</v>
      </c>
      <c r="F85" s="11">
        <f>F91</f>
        <v>0</v>
      </c>
      <c r="G85" s="11"/>
      <c r="H85" s="11">
        <f t="shared" ref="H85:K85" si="111">H91</f>
        <v>0</v>
      </c>
      <c r="I85" s="11">
        <f t="shared" si="111"/>
        <v>888.1</v>
      </c>
      <c r="J85" s="11"/>
      <c r="K85" s="11">
        <f t="shared" si="111"/>
        <v>888.1</v>
      </c>
      <c r="L85" s="11">
        <f t="shared" si="109"/>
        <v>888.1</v>
      </c>
      <c r="M85" s="11"/>
      <c r="N85" s="11">
        <f t="shared" si="109"/>
        <v>888.1</v>
      </c>
      <c r="O85" s="11">
        <f t="shared" si="109"/>
        <v>888.1</v>
      </c>
      <c r="P85" s="11"/>
      <c r="Q85" s="11">
        <f t="shared" si="109"/>
        <v>888.1</v>
      </c>
      <c r="R85" s="188">
        <f>O84/L84*100</f>
        <v>96.080259849119869</v>
      </c>
      <c r="S85" s="20"/>
      <c r="T85" s="188">
        <f>Q84/N84*100</f>
        <v>96.080259849119869</v>
      </c>
    </row>
    <row r="86" spans="1:20" ht="51" customHeight="1">
      <c r="A86" s="588"/>
      <c r="B86" s="583"/>
      <c r="C86" s="583"/>
      <c r="D86" s="583"/>
      <c r="E86" s="103" t="s">
        <v>145</v>
      </c>
      <c r="F86" s="11">
        <f>F92</f>
        <v>10826</v>
      </c>
      <c r="G86" s="11"/>
      <c r="H86" s="11">
        <f>H92</f>
        <v>10826</v>
      </c>
      <c r="I86" s="11">
        <f>I92</f>
        <v>10826</v>
      </c>
      <c r="J86" s="10"/>
      <c r="K86" s="10">
        <f>K92</f>
        <v>10826</v>
      </c>
      <c r="L86" s="11">
        <f t="shared" ref="L86" si="112">L92</f>
        <v>10826</v>
      </c>
      <c r="M86" s="11"/>
      <c r="N86" s="11">
        <f t="shared" ref="N86:O86" si="113">N92</f>
        <v>10826</v>
      </c>
      <c r="O86" s="11">
        <f t="shared" si="113"/>
        <v>9993.0400000000009</v>
      </c>
      <c r="P86" s="10"/>
      <c r="Q86" s="10">
        <f>Q92</f>
        <v>9993.0400000000009</v>
      </c>
      <c r="R86" s="188">
        <f t="shared" si="106"/>
        <v>92.305930168113804</v>
      </c>
      <c r="S86" s="20"/>
      <c r="T86" s="188">
        <f t="shared" si="107"/>
        <v>92.305930168113804</v>
      </c>
    </row>
    <row r="87" spans="1:20" ht="70.5" customHeight="1">
      <c r="A87" s="588"/>
      <c r="B87" s="583"/>
      <c r="C87" s="583"/>
      <c r="D87" s="583"/>
      <c r="E87" s="103" t="s">
        <v>146</v>
      </c>
      <c r="F87" s="11">
        <f>F93</f>
        <v>12</v>
      </c>
      <c r="G87" s="11"/>
      <c r="H87" s="11">
        <f>H93</f>
        <v>12</v>
      </c>
      <c r="I87" s="11">
        <f>I93</f>
        <v>12</v>
      </c>
      <c r="J87" s="10"/>
      <c r="K87" s="10">
        <f>K93</f>
        <v>12</v>
      </c>
      <c r="L87" s="11">
        <f t="shared" ref="L87" si="114">L93</f>
        <v>12</v>
      </c>
      <c r="M87" s="11"/>
      <c r="N87" s="11">
        <f t="shared" ref="N87:O87" si="115">N93</f>
        <v>12</v>
      </c>
      <c r="O87" s="11">
        <f t="shared" si="115"/>
        <v>11.95</v>
      </c>
      <c r="P87" s="10"/>
      <c r="Q87" s="10">
        <f>Q93</f>
        <v>11.95</v>
      </c>
      <c r="R87" s="188">
        <f t="shared" si="106"/>
        <v>99.583333333333329</v>
      </c>
      <c r="S87" s="20"/>
      <c r="T87" s="188">
        <f t="shared" si="107"/>
        <v>99.583333333333329</v>
      </c>
    </row>
    <row r="88" spans="1:20" ht="70.5" customHeight="1">
      <c r="A88" s="325"/>
      <c r="B88" s="143"/>
      <c r="C88" s="143"/>
      <c r="D88" s="574"/>
      <c r="E88" s="111" t="s">
        <v>301</v>
      </c>
      <c r="F88" s="11">
        <f t="shared" ref="F88" si="116">F107</f>
        <v>12364</v>
      </c>
      <c r="G88" s="11"/>
      <c r="H88" s="11">
        <f>H107</f>
        <v>12364</v>
      </c>
      <c r="I88" s="11">
        <f t="shared" ref="I88:Q88" si="117">I107</f>
        <v>12364</v>
      </c>
      <c r="J88" s="11"/>
      <c r="K88" s="11">
        <f t="shared" si="117"/>
        <v>12364</v>
      </c>
      <c r="L88" s="11">
        <f t="shared" si="117"/>
        <v>12364</v>
      </c>
      <c r="M88" s="11"/>
      <c r="N88" s="11">
        <f t="shared" si="117"/>
        <v>12364</v>
      </c>
      <c r="O88" s="11">
        <f t="shared" si="117"/>
        <v>12182.71</v>
      </c>
      <c r="P88" s="11"/>
      <c r="Q88" s="11">
        <f t="shared" si="117"/>
        <v>12182.71</v>
      </c>
      <c r="R88" s="188">
        <f t="shared" si="106"/>
        <v>98.533726949207363</v>
      </c>
      <c r="S88" s="20"/>
      <c r="T88" s="188">
        <f>Q88/N88*100</f>
        <v>98.533726949207363</v>
      </c>
    </row>
    <row r="89" spans="1:20" ht="0.75" customHeight="1">
      <c r="A89" s="573" t="s">
        <v>24</v>
      </c>
      <c r="B89" s="18" t="s">
        <v>82</v>
      </c>
      <c r="C89" s="573" t="s">
        <v>264</v>
      </c>
      <c r="D89" s="27" t="s">
        <v>118</v>
      </c>
      <c r="E89" s="104"/>
      <c r="F89" s="11">
        <f>F90+F91+F92+F93</f>
        <v>44242</v>
      </c>
      <c r="G89" s="11"/>
      <c r="H89" s="11">
        <f t="shared" ref="H89:Q89" si="118">H90+H91+H92+H93</f>
        <v>44242</v>
      </c>
      <c r="I89" s="11">
        <f t="shared" si="118"/>
        <v>45130.1</v>
      </c>
      <c r="J89" s="11"/>
      <c r="K89" s="11">
        <f t="shared" si="118"/>
        <v>45130.1</v>
      </c>
      <c r="L89" s="11">
        <f t="shared" si="118"/>
        <v>45130.1</v>
      </c>
      <c r="M89" s="11"/>
      <c r="N89" s="11">
        <f t="shared" si="118"/>
        <v>45130.1</v>
      </c>
      <c r="O89" s="11">
        <f t="shared" si="118"/>
        <v>42987.74</v>
      </c>
      <c r="P89" s="11"/>
      <c r="Q89" s="11">
        <f t="shared" si="118"/>
        <v>42987.74</v>
      </c>
      <c r="R89" s="188">
        <f t="shared" si="106"/>
        <v>95.252924323234382</v>
      </c>
      <c r="S89" s="20"/>
      <c r="T89" s="188">
        <f t="shared" ref="T89" si="119">Q89/N89*100</f>
        <v>95.252924323234382</v>
      </c>
    </row>
    <row r="90" spans="1:20" ht="40.5" hidden="1" customHeight="1">
      <c r="A90" s="583"/>
      <c r="B90" s="27"/>
      <c r="C90" s="583"/>
      <c r="D90" s="573" t="s">
        <v>282</v>
      </c>
      <c r="E90" s="111" t="s">
        <v>144</v>
      </c>
      <c r="F90" s="10">
        <f>G90+H90</f>
        <v>33404</v>
      </c>
      <c r="G90" s="10"/>
      <c r="H90" s="10">
        <v>33404</v>
      </c>
      <c r="I90" s="10">
        <f>J90+K90</f>
        <v>33404</v>
      </c>
      <c r="J90" s="10"/>
      <c r="K90" s="10">
        <v>33404</v>
      </c>
      <c r="L90" s="10">
        <f>M90+N90</f>
        <v>33404</v>
      </c>
      <c r="M90" s="10"/>
      <c r="N90" s="10">
        <v>33404</v>
      </c>
      <c r="O90" s="10">
        <f>P90+Q90</f>
        <v>32094.65</v>
      </c>
      <c r="P90" s="10"/>
      <c r="Q90" s="10">
        <v>32094.65</v>
      </c>
      <c r="R90" s="188">
        <f t="shared" ref="R90:R92" si="120">O90/L90*100</f>
        <v>96.080259849119869</v>
      </c>
      <c r="S90" s="20"/>
      <c r="T90" s="188">
        <f t="shared" ref="T90:T92" si="121">Q90/N90*100</f>
        <v>96.080259849119869</v>
      </c>
    </row>
    <row r="91" spans="1:20" ht="123.75" customHeight="1">
      <c r="A91" s="583"/>
      <c r="B91" s="358"/>
      <c r="C91" s="583"/>
      <c r="D91" s="583"/>
      <c r="E91" s="357" t="s">
        <v>768</v>
      </c>
      <c r="F91" s="10">
        <f>G91+H91</f>
        <v>0</v>
      </c>
      <c r="G91" s="10"/>
      <c r="H91" s="10">
        <v>0</v>
      </c>
      <c r="I91" s="10">
        <f>J91+K91</f>
        <v>888.1</v>
      </c>
      <c r="J91" s="10"/>
      <c r="K91" s="10">
        <v>888.1</v>
      </c>
      <c r="L91" s="10">
        <f t="shared" ref="L91" si="122">M91+N91</f>
        <v>888.1</v>
      </c>
      <c r="M91" s="10"/>
      <c r="N91" s="10">
        <v>888.1</v>
      </c>
      <c r="O91" s="10">
        <f t="shared" ref="O91" si="123">P91+Q91</f>
        <v>888.1</v>
      </c>
      <c r="P91" s="10"/>
      <c r="Q91" s="10">
        <v>888.1</v>
      </c>
      <c r="R91" s="188">
        <f>O90/L90*100</f>
        <v>96.080259849119869</v>
      </c>
      <c r="S91" s="20"/>
      <c r="T91" s="188">
        <f>Q90/N90*100</f>
        <v>96.080259849119869</v>
      </c>
    </row>
    <row r="92" spans="1:20" ht="39.75" customHeight="1">
      <c r="A92" s="583"/>
      <c r="B92" s="27"/>
      <c r="C92" s="583"/>
      <c r="D92" s="583"/>
      <c r="E92" s="111" t="s">
        <v>145</v>
      </c>
      <c r="F92" s="10">
        <f>G92+H92</f>
        <v>10826</v>
      </c>
      <c r="G92" s="10"/>
      <c r="H92" s="10">
        <v>10826</v>
      </c>
      <c r="I92" s="10">
        <f>J92+K92</f>
        <v>10826</v>
      </c>
      <c r="J92" s="10"/>
      <c r="K92" s="10">
        <v>10826</v>
      </c>
      <c r="L92" s="10">
        <f>M92+N92</f>
        <v>10826</v>
      </c>
      <c r="M92" s="10"/>
      <c r="N92" s="10">
        <v>10826</v>
      </c>
      <c r="O92" s="10">
        <f>P92+Q92</f>
        <v>9993.0400000000009</v>
      </c>
      <c r="P92" s="10"/>
      <c r="Q92" s="10">
        <v>9993.0400000000009</v>
      </c>
      <c r="R92" s="188">
        <f t="shared" si="120"/>
        <v>92.305930168113804</v>
      </c>
      <c r="S92" s="20"/>
      <c r="T92" s="188">
        <f t="shared" si="121"/>
        <v>92.305930168113804</v>
      </c>
    </row>
    <row r="93" spans="1:20" ht="42.75" customHeight="1">
      <c r="A93" s="574"/>
      <c r="B93" s="28"/>
      <c r="C93" s="574"/>
      <c r="D93" s="574"/>
      <c r="E93" s="111" t="s">
        <v>146</v>
      </c>
      <c r="F93" s="10">
        <f>G93+H93</f>
        <v>12</v>
      </c>
      <c r="G93" s="10"/>
      <c r="H93" s="10">
        <v>12</v>
      </c>
      <c r="I93" s="10">
        <f>J93+K93</f>
        <v>12</v>
      </c>
      <c r="J93" s="10"/>
      <c r="K93" s="10">
        <v>12</v>
      </c>
      <c r="L93" s="10">
        <f>M93+N93</f>
        <v>12</v>
      </c>
      <c r="M93" s="10"/>
      <c r="N93" s="10">
        <v>12</v>
      </c>
      <c r="O93" s="10">
        <f>P93+Q93</f>
        <v>11.95</v>
      </c>
      <c r="P93" s="10"/>
      <c r="Q93" s="10">
        <v>11.95</v>
      </c>
      <c r="R93" s="188">
        <f t="shared" ref="R93" si="124">O93/L93*100</f>
        <v>99.583333333333329</v>
      </c>
      <c r="S93" s="20"/>
      <c r="T93" s="188">
        <f t="shared" ref="T93" si="125">Q93/N93*100</f>
        <v>99.583333333333329</v>
      </c>
    </row>
    <row r="94" spans="1:20" ht="41.25" customHeight="1">
      <c r="A94" s="560" t="s">
        <v>43</v>
      </c>
      <c r="B94" s="560" t="s">
        <v>80</v>
      </c>
      <c r="C94" s="610" t="s">
        <v>263</v>
      </c>
      <c r="D94" s="4" t="s">
        <v>118</v>
      </c>
      <c r="E94" s="95"/>
      <c r="F94" s="172">
        <f t="shared" ref="F94:I94" si="126">F95</f>
        <v>0</v>
      </c>
      <c r="G94" s="172"/>
      <c r="H94" s="172">
        <f t="shared" si="126"/>
        <v>0</v>
      </c>
      <c r="I94" s="172">
        <f t="shared" si="126"/>
        <v>0</v>
      </c>
      <c r="J94" s="173"/>
      <c r="K94" s="167">
        <f>K95</f>
        <v>0</v>
      </c>
      <c r="L94" s="172">
        <f t="shared" ref="L94:O94" si="127">L95</f>
        <v>0</v>
      </c>
      <c r="M94" s="172"/>
      <c r="N94" s="172">
        <f t="shared" si="127"/>
        <v>0</v>
      </c>
      <c r="O94" s="172">
        <f t="shared" si="127"/>
        <v>0</v>
      </c>
      <c r="P94" s="173"/>
      <c r="Q94" s="167">
        <f>Q95</f>
        <v>0</v>
      </c>
      <c r="R94" s="188"/>
      <c r="S94" s="20"/>
      <c r="T94" s="188"/>
    </row>
    <row r="95" spans="1:20" ht="37.5" customHeight="1">
      <c r="A95" s="580"/>
      <c r="B95" s="580"/>
      <c r="C95" s="612"/>
      <c r="D95" s="589" t="s">
        <v>291</v>
      </c>
      <c r="E95" s="647"/>
      <c r="F95" s="619">
        <v>0</v>
      </c>
      <c r="G95" s="619"/>
      <c r="H95" s="619">
        <v>0</v>
      </c>
      <c r="I95" s="619">
        <v>0</v>
      </c>
      <c r="J95" s="623"/>
      <c r="K95" s="619">
        <v>0</v>
      </c>
      <c r="L95" s="619">
        <v>0</v>
      </c>
      <c r="M95" s="619"/>
      <c r="N95" s="619">
        <v>0</v>
      </c>
      <c r="O95" s="619">
        <v>0</v>
      </c>
      <c r="P95" s="623"/>
      <c r="Q95" s="619">
        <v>0</v>
      </c>
      <c r="R95" s="634"/>
      <c r="S95" s="634"/>
      <c r="T95" s="634"/>
    </row>
    <row r="96" spans="1:20" ht="27" customHeight="1">
      <c r="A96" s="580"/>
      <c r="B96" s="580"/>
      <c r="C96" s="612"/>
      <c r="D96" s="590"/>
      <c r="E96" s="648"/>
      <c r="F96" s="620"/>
      <c r="G96" s="620"/>
      <c r="H96" s="620"/>
      <c r="I96" s="620"/>
      <c r="J96" s="624"/>
      <c r="K96" s="620"/>
      <c r="L96" s="620"/>
      <c r="M96" s="620"/>
      <c r="N96" s="620"/>
      <c r="O96" s="620"/>
      <c r="P96" s="624"/>
      <c r="Q96" s="620"/>
      <c r="R96" s="635"/>
      <c r="S96" s="635"/>
      <c r="T96" s="635"/>
    </row>
    <row r="97" spans="1:20" ht="32.25" customHeight="1">
      <c r="A97" s="580"/>
      <c r="B97" s="580"/>
      <c r="C97" s="612"/>
      <c r="D97" s="590"/>
      <c r="E97" s="648"/>
      <c r="F97" s="620"/>
      <c r="G97" s="620"/>
      <c r="H97" s="620"/>
      <c r="I97" s="620"/>
      <c r="J97" s="624"/>
      <c r="K97" s="620"/>
      <c r="L97" s="620"/>
      <c r="M97" s="620"/>
      <c r="N97" s="620"/>
      <c r="O97" s="620"/>
      <c r="P97" s="624"/>
      <c r="Q97" s="620"/>
      <c r="R97" s="635"/>
      <c r="S97" s="635"/>
      <c r="T97" s="635"/>
    </row>
    <row r="98" spans="1:20" ht="15.75">
      <c r="A98" s="580"/>
      <c r="B98" s="580"/>
      <c r="C98" s="612"/>
      <c r="D98" s="590"/>
      <c r="E98" s="648"/>
      <c r="F98" s="620"/>
      <c r="G98" s="620"/>
      <c r="H98" s="620"/>
      <c r="I98" s="620"/>
      <c r="J98" s="624"/>
      <c r="K98" s="620"/>
      <c r="L98" s="620"/>
      <c r="M98" s="620"/>
      <c r="N98" s="620"/>
      <c r="O98" s="620"/>
      <c r="P98" s="624"/>
      <c r="Q98" s="620"/>
      <c r="R98" s="635"/>
      <c r="S98" s="635"/>
      <c r="T98" s="635"/>
    </row>
    <row r="99" spans="1:20" ht="70.5" customHeight="1">
      <c r="A99" s="561"/>
      <c r="B99" s="561"/>
      <c r="C99" s="611"/>
      <c r="D99" s="618"/>
      <c r="E99" s="649"/>
      <c r="F99" s="621"/>
      <c r="G99" s="621"/>
      <c r="H99" s="621"/>
      <c r="I99" s="621"/>
      <c r="J99" s="625"/>
      <c r="K99" s="621"/>
      <c r="L99" s="621"/>
      <c r="M99" s="621"/>
      <c r="N99" s="621"/>
      <c r="O99" s="621"/>
      <c r="P99" s="625"/>
      <c r="Q99" s="621"/>
      <c r="R99" s="636"/>
      <c r="S99" s="636"/>
      <c r="T99" s="636"/>
    </row>
    <row r="100" spans="1:20" ht="47.25" customHeight="1">
      <c r="A100" s="560" t="s">
        <v>44</v>
      </c>
      <c r="B100" s="560" t="s">
        <v>81</v>
      </c>
      <c r="C100" s="560" t="s">
        <v>262</v>
      </c>
      <c r="D100" s="3" t="s">
        <v>118</v>
      </c>
      <c r="E100" s="104"/>
      <c r="F100" s="162">
        <f t="shared" ref="F100:I100" si="128">F101</f>
        <v>0</v>
      </c>
      <c r="G100" s="162"/>
      <c r="H100" s="162">
        <f t="shared" si="128"/>
        <v>0</v>
      </c>
      <c r="I100" s="162">
        <f t="shared" si="128"/>
        <v>0</v>
      </c>
      <c r="J100" s="161"/>
      <c r="K100" s="161">
        <f>K101</f>
        <v>0</v>
      </c>
      <c r="L100" s="162">
        <f t="shared" ref="L100:O100" si="129">L101</f>
        <v>0</v>
      </c>
      <c r="M100" s="162"/>
      <c r="N100" s="162">
        <f t="shared" si="129"/>
        <v>0</v>
      </c>
      <c r="O100" s="162">
        <f t="shared" si="129"/>
        <v>0</v>
      </c>
      <c r="P100" s="161"/>
      <c r="Q100" s="161">
        <f>Q101</f>
        <v>0</v>
      </c>
      <c r="R100" s="20"/>
      <c r="S100" s="20"/>
      <c r="T100" s="20"/>
    </row>
    <row r="101" spans="1:20" ht="209.25" customHeight="1">
      <c r="A101" s="580"/>
      <c r="B101" s="580"/>
      <c r="C101" s="561"/>
      <c r="D101" s="95" t="s">
        <v>291</v>
      </c>
      <c r="E101" s="113"/>
      <c r="F101" s="166">
        <v>0</v>
      </c>
      <c r="G101" s="166"/>
      <c r="H101" s="166">
        <v>0</v>
      </c>
      <c r="I101" s="166">
        <v>0</v>
      </c>
      <c r="J101" s="174"/>
      <c r="K101" s="166">
        <v>0</v>
      </c>
      <c r="L101" s="181">
        <v>0</v>
      </c>
      <c r="M101" s="181"/>
      <c r="N101" s="181">
        <v>0</v>
      </c>
      <c r="O101" s="181">
        <v>0</v>
      </c>
      <c r="P101" s="182"/>
      <c r="Q101" s="181">
        <v>0</v>
      </c>
      <c r="R101" s="20"/>
      <c r="S101" s="20"/>
      <c r="T101" s="20"/>
    </row>
    <row r="102" spans="1:20" ht="83.25" customHeight="1">
      <c r="A102" s="560" t="s">
        <v>45</v>
      </c>
      <c r="B102" s="560" t="s">
        <v>250</v>
      </c>
      <c r="C102" s="560" t="s">
        <v>261</v>
      </c>
      <c r="D102" s="3" t="s">
        <v>118</v>
      </c>
      <c r="E102" s="95"/>
      <c r="F102" s="175">
        <f t="shared" ref="F102:I102" si="130">F103</f>
        <v>0</v>
      </c>
      <c r="G102" s="175"/>
      <c r="H102" s="175">
        <f t="shared" si="130"/>
        <v>0</v>
      </c>
      <c r="I102" s="175">
        <f t="shared" si="130"/>
        <v>0</v>
      </c>
      <c r="J102" s="166"/>
      <c r="K102" s="166">
        <f>K103</f>
        <v>0</v>
      </c>
      <c r="L102" s="175">
        <f t="shared" ref="L102:O102" si="131">L103</f>
        <v>0</v>
      </c>
      <c r="M102" s="175"/>
      <c r="N102" s="175">
        <f t="shared" si="131"/>
        <v>0</v>
      </c>
      <c r="O102" s="175">
        <f t="shared" si="131"/>
        <v>0</v>
      </c>
      <c r="P102" s="181"/>
      <c r="Q102" s="181">
        <f>Q103</f>
        <v>0</v>
      </c>
      <c r="R102" s="20"/>
      <c r="S102" s="20"/>
      <c r="T102" s="20"/>
    </row>
    <row r="103" spans="1:20" ht="195" customHeight="1">
      <c r="A103" s="580"/>
      <c r="B103" s="580"/>
      <c r="C103" s="561"/>
      <c r="D103" s="95" t="s">
        <v>282</v>
      </c>
      <c r="E103" s="111"/>
      <c r="F103" s="166"/>
      <c r="G103" s="166"/>
      <c r="H103" s="166"/>
      <c r="I103" s="166"/>
      <c r="J103" s="166"/>
      <c r="K103" s="166"/>
      <c r="L103" s="181"/>
      <c r="M103" s="181"/>
      <c r="N103" s="181"/>
      <c r="O103" s="181"/>
      <c r="P103" s="181"/>
      <c r="Q103" s="181"/>
      <c r="R103" s="20"/>
      <c r="S103" s="20"/>
      <c r="T103" s="20"/>
    </row>
    <row r="104" spans="1:20" ht="54" customHeight="1">
      <c r="A104" s="573" t="s">
        <v>25</v>
      </c>
      <c r="B104" s="573" t="s">
        <v>90</v>
      </c>
      <c r="C104" s="573" t="s">
        <v>283</v>
      </c>
      <c r="D104" s="13" t="s">
        <v>118</v>
      </c>
      <c r="E104" s="103"/>
      <c r="F104" s="171">
        <f t="shared" ref="F104:I106" si="132">F105</f>
        <v>0</v>
      </c>
      <c r="G104" s="171"/>
      <c r="H104" s="171">
        <f t="shared" si="132"/>
        <v>0</v>
      </c>
      <c r="I104" s="171">
        <f t="shared" si="132"/>
        <v>0</v>
      </c>
      <c r="J104" s="160"/>
      <c r="K104" s="160">
        <f>K105</f>
        <v>0</v>
      </c>
      <c r="L104" s="171">
        <f t="shared" ref="L104:O106" si="133">L105</f>
        <v>0</v>
      </c>
      <c r="M104" s="171"/>
      <c r="N104" s="171">
        <f t="shared" si="133"/>
        <v>0</v>
      </c>
      <c r="O104" s="171">
        <f t="shared" si="133"/>
        <v>0</v>
      </c>
      <c r="P104" s="160"/>
      <c r="Q104" s="160">
        <f>Q105</f>
        <v>0</v>
      </c>
      <c r="R104" s="20"/>
      <c r="S104" s="20"/>
      <c r="T104" s="20"/>
    </row>
    <row r="105" spans="1:20" ht="223.5" customHeight="1">
      <c r="A105" s="583"/>
      <c r="B105" s="583"/>
      <c r="C105" s="574"/>
      <c r="D105" s="93" t="s">
        <v>291</v>
      </c>
      <c r="E105" s="114"/>
      <c r="F105" s="168">
        <v>0</v>
      </c>
      <c r="G105" s="168"/>
      <c r="H105" s="168">
        <v>0</v>
      </c>
      <c r="I105" s="168">
        <v>0</v>
      </c>
      <c r="J105" s="176"/>
      <c r="K105" s="168">
        <v>0</v>
      </c>
      <c r="L105" s="168">
        <v>0</v>
      </c>
      <c r="M105" s="168"/>
      <c r="N105" s="168">
        <v>0</v>
      </c>
      <c r="O105" s="168">
        <v>0</v>
      </c>
      <c r="P105" s="176"/>
      <c r="Q105" s="168">
        <v>0</v>
      </c>
      <c r="R105" s="188"/>
      <c r="S105" s="20"/>
      <c r="T105" s="188"/>
    </row>
    <row r="106" spans="1:20" ht="90.75" customHeight="1">
      <c r="A106" s="573" t="s">
        <v>300</v>
      </c>
      <c r="B106" s="573" t="s">
        <v>83</v>
      </c>
      <c r="C106" s="573" t="s">
        <v>307</v>
      </c>
      <c r="D106" s="13" t="s">
        <v>118</v>
      </c>
      <c r="E106" s="144"/>
      <c r="F106" s="11">
        <f t="shared" si="132"/>
        <v>12364</v>
      </c>
      <c r="G106" s="11"/>
      <c r="H106" s="11">
        <f t="shared" si="132"/>
        <v>12364</v>
      </c>
      <c r="I106" s="11">
        <f t="shared" si="132"/>
        <v>12364</v>
      </c>
      <c r="J106" s="10"/>
      <c r="K106" s="10">
        <f>K107</f>
        <v>12364</v>
      </c>
      <c r="L106" s="11">
        <f t="shared" si="133"/>
        <v>12364</v>
      </c>
      <c r="M106" s="11"/>
      <c r="N106" s="11">
        <f t="shared" si="133"/>
        <v>12364</v>
      </c>
      <c r="O106" s="11">
        <f t="shared" si="133"/>
        <v>12182.71</v>
      </c>
      <c r="P106" s="10"/>
      <c r="Q106" s="10">
        <f>Q107</f>
        <v>12182.71</v>
      </c>
      <c r="R106" s="188">
        <f t="shared" ref="R106:S144" si="134">O106/L106*100</f>
        <v>98.533726949207363</v>
      </c>
      <c r="S106" s="20"/>
      <c r="T106" s="188">
        <f t="shared" ref="R106:T153" si="135">Q106/N106*100</f>
        <v>98.533726949207363</v>
      </c>
    </row>
    <row r="107" spans="1:20" ht="165.75" customHeight="1">
      <c r="A107" s="574"/>
      <c r="B107" s="574"/>
      <c r="C107" s="574"/>
      <c r="D107" s="142" t="s">
        <v>291</v>
      </c>
      <c r="E107" s="114"/>
      <c r="F107" s="19">
        <f>G107+H107</f>
        <v>12364</v>
      </c>
      <c r="G107" s="19"/>
      <c r="H107" s="19">
        <v>12364</v>
      </c>
      <c r="I107" s="19">
        <f>J107+K107</f>
        <v>12364</v>
      </c>
      <c r="J107" s="19"/>
      <c r="K107" s="19">
        <v>12364</v>
      </c>
      <c r="L107" s="19">
        <f>M107+N107</f>
        <v>12364</v>
      </c>
      <c r="M107" s="19"/>
      <c r="N107" s="19">
        <v>12364</v>
      </c>
      <c r="O107" s="19">
        <f>P107+Q107</f>
        <v>12182.71</v>
      </c>
      <c r="P107" s="19"/>
      <c r="Q107" s="19">
        <v>12182.71</v>
      </c>
      <c r="R107" s="188">
        <f t="shared" si="134"/>
        <v>98.533726949207363</v>
      </c>
      <c r="S107" s="20"/>
      <c r="T107" s="188">
        <f t="shared" si="135"/>
        <v>98.533726949207363</v>
      </c>
    </row>
    <row r="108" spans="1:20" ht="45" customHeight="1">
      <c r="A108" s="575" t="s">
        <v>18</v>
      </c>
      <c r="B108" s="575" t="s">
        <v>89</v>
      </c>
      <c r="C108" s="573" t="s">
        <v>267</v>
      </c>
      <c r="D108" s="18" t="s">
        <v>118</v>
      </c>
      <c r="E108" s="103"/>
      <c r="F108" s="11">
        <f>F109+F111+F110+F113+F112</f>
        <v>74031</v>
      </c>
      <c r="G108" s="11"/>
      <c r="H108" s="11">
        <f t="shared" ref="H108:Q108" si="136">H109+H111+H110+H113+H112</f>
        <v>74031</v>
      </c>
      <c r="I108" s="11">
        <f t="shared" si="136"/>
        <v>74725.600000000006</v>
      </c>
      <c r="J108" s="11"/>
      <c r="K108" s="11">
        <f t="shared" si="136"/>
        <v>74725.600000000006</v>
      </c>
      <c r="L108" s="11">
        <f t="shared" si="136"/>
        <v>74725.600000000006</v>
      </c>
      <c r="M108" s="11"/>
      <c r="N108" s="11">
        <f t="shared" si="136"/>
        <v>74725.600000000006</v>
      </c>
      <c r="O108" s="11">
        <f t="shared" si="136"/>
        <v>69562.64</v>
      </c>
      <c r="P108" s="11"/>
      <c r="Q108" s="11">
        <f t="shared" si="136"/>
        <v>69562.64</v>
      </c>
      <c r="R108" s="188">
        <f t="shared" ref="R108" si="137">O108/L108*100</f>
        <v>93.090774781333295</v>
      </c>
      <c r="S108" s="20"/>
      <c r="T108" s="188">
        <f t="shared" ref="T108" si="138">Q108/N108*100</f>
        <v>93.090774781333295</v>
      </c>
    </row>
    <row r="109" spans="1:20" ht="45" customHeight="1">
      <c r="A109" s="588"/>
      <c r="B109" s="588"/>
      <c r="C109" s="583"/>
      <c r="D109" s="573" t="s">
        <v>121</v>
      </c>
      <c r="E109" s="103" t="s">
        <v>147</v>
      </c>
      <c r="F109" s="10">
        <f>F115</f>
        <v>23276</v>
      </c>
      <c r="G109" s="10"/>
      <c r="H109" s="10">
        <f t="shared" ref="H109:K109" si="139">H115</f>
        <v>23276</v>
      </c>
      <c r="I109" s="10">
        <f t="shared" si="139"/>
        <v>23276</v>
      </c>
      <c r="J109" s="10"/>
      <c r="K109" s="10">
        <f t="shared" si="139"/>
        <v>23276</v>
      </c>
      <c r="L109" s="10">
        <f>L115</f>
        <v>23276</v>
      </c>
      <c r="M109" s="10"/>
      <c r="N109" s="10">
        <f t="shared" ref="N109:O109" si="140">N115</f>
        <v>23276</v>
      </c>
      <c r="O109" s="10">
        <f t="shared" si="140"/>
        <v>22422.3</v>
      </c>
      <c r="P109" s="10"/>
      <c r="Q109" s="10">
        <f t="shared" ref="Q109:Q110" si="141">Q115</f>
        <v>22422.3</v>
      </c>
      <c r="R109" s="188">
        <f t="shared" si="134"/>
        <v>96.332273586526895</v>
      </c>
      <c r="S109" s="20"/>
      <c r="T109" s="188">
        <f t="shared" si="135"/>
        <v>96.332273586526895</v>
      </c>
    </row>
    <row r="110" spans="1:20" ht="45" customHeight="1">
      <c r="A110" s="588"/>
      <c r="B110" s="588"/>
      <c r="C110" s="583"/>
      <c r="D110" s="583"/>
      <c r="E110" s="347" t="s">
        <v>749</v>
      </c>
      <c r="F110" s="10">
        <f>F116</f>
        <v>0</v>
      </c>
      <c r="G110" s="10"/>
      <c r="H110" s="10">
        <f>H116</f>
        <v>0</v>
      </c>
      <c r="I110" s="10">
        <f>I116</f>
        <v>694.6</v>
      </c>
      <c r="J110" s="10"/>
      <c r="K110" s="10">
        <f>K116</f>
        <v>694.6</v>
      </c>
      <c r="L110" s="10">
        <f>L116</f>
        <v>694.6</v>
      </c>
      <c r="M110" s="10"/>
      <c r="N110" s="10">
        <f>N116</f>
        <v>694.6</v>
      </c>
      <c r="O110" s="10">
        <f>O116</f>
        <v>694.6</v>
      </c>
      <c r="P110" s="10"/>
      <c r="Q110" s="10">
        <f t="shared" si="141"/>
        <v>694.6</v>
      </c>
      <c r="R110" s="188">
        <f t="shared" ref="R110" si="142">O110/L110*100</f>
        <v>100</v>
      </c>
      <c r="S110" s="20"/>
      <c r="T110" s="188">
        <f t="shared" ref="T110" si="143">Q110/N110*100</f>
        <v>100</v>
      </c>
    </row>
    <row r="111" spans="1:20" ht="48" customHeight="1">
      <c r="A111" s="588"/>
      <c r="B111" s="588"/>
      <c r="C111" s="583"/>
      <c r="D111" s="583"/>
      <c r="E111" s="103" t="s">
        <v>148</v>
      </c>
      <c r="F111" s="10">
        <f>F117</f>
        <v>640</v>
      </c>
      <c r="G111" s="10"/>
      <c r="H111" s="10">
        <f t="shared" ref="H111:K111" si="144">H117</f>
        <v>640</v>
      </c>
      <c r="I111" s="10">
        <f t="shared" si="144"/>
        <v>640</v>
      </c>
      <c r="J111" s="10"/>
      <c r="K111" s="10">
        <f t="shared" si="144"/>
        <v>640</v>
      </c>
      <c r="L111" s="10">
        <f>L117</f>
        <v>640</v>
      </c>
      <c r="M111" s="10"/>
      <c r="N111" s="10">
        <f t="shared" ref="N111:O111" si="145">N117</f>
        <v>640</v>
      </c>
      <c r="O111" s="10">
        <f t="shared" si="145"/>
        <v>540.14</v>
      </c>
      <c r="P111" s="10"/>
      <c r="Q111" s="10">
        <f t="shared" ref="Q111" si="146">Q117</f>
        <v>540.14</v>
      </c>
      <c r="R111" s="188">
        <f t="shared" si="134"/>
        <v>84.396874999999994</v>
      </c>
      <c r="S111" s="20"/>
      <c r="T111" s="188">
        <f t="shared" si="135"/>
        <v>84.396874999999994</v>
      </c>
    </row>
    <row r="112" spans="1:20" ht="45.75" customHeight="1">
      <c r="A112" s="588"/>
      <c r="B112" s="588"/>
      <c r="C112" s="583"/>
      <c r="D112" s="583"/>
      <c r="E112" s="103" t="s">
        <v>194</v>
      </c>
      <c r="F112" s="10">
        <f>F129</f>
        <v>8206</v>
      </c>
      <c r="G112" s="10"/>
      <c r="H112" s="10">
        <f>H129</f>
        <v>8206</v>
      </c>
      <c r="I112" s="10">
        <f t="shared" ref="I112:K112" si="147">I129</f>
        <v>8206</v>
      </c>
      <c r="J112" s="10"/>
      <c r="K112" s="10">
        <f t="shared" si="147"/>
        <v>8206</v>
      </c>
      <c r="L112" s="10">
        <f>L129</f>
        <v>8206</v>
      </c>
      <c r="M112" s="10"/>
      <c r="N112" s="10">
        <f>N129</f>
        <v>8206</v>
      </c>
      <c r="O112" s="10">
        <f t="shared" ref="O112" si="148">O129</f>
        <v>7450</v>
      </c>
      <c r="P112" s="10"/>
      <c r="Q112" s="10">
        <f t="shared" ref="Q112" si="149">Q129</f>
        <v>7450</v>
      </c>
      <c r="R112" s="188">
        <f t="shared" si="134"/>
        <v>90.78722885693395</v>
      </c>
      <c r="S112" s="20"/>
      <c r="T112" s="188">
        <f t="shared" si="135"/>
        <v>90.78722885693395</v>
      </c>
    </row>
    <row r="113" spans="1:20" ht="41.25" customHeight="1">
      <c r="A113" s="576"/>
      <c r="B113" s="576"/>
      <c r="C113" s="574"/>
      <c r="D113" s="574"/>
      <c r="E113" s="103" t="s">
        <v>149</v>
      </c>
      <c r="F113" s="10">
        <f>F133</f>
        <v>41909</v>
      </c>
      <c r="G113" s="10"/>
      <c r="H113" s="10">
        <f>H133</f>
        <v>41909</v>
      </c>
      <c r="I113" s="10">
        <f>I133</f>
        <v>41909</v>
      </c>
      <c r="J113" s="10"/>
      <c r="K113" s="10">
        <f>K133</f>
        <v>41909</v>
      </c>
      <c r="L113" s="10">
        <f>L133</f>
        <v>41909</v>
      </c>
      <c r="M113" s="10"/>
      <c r="N113" s="10">
        <f>N133</f>
        <v>41909</v>
      </c>
      <c r="O113" s="10">
        <f>O133</f>
        <v>38455.599999999999</v>
      </c>
      <c r="P113" s="10"/>
      <c r="Q113" s="10">
        <f>Q133</f>
        <v>38455.599999999999</v>
      </c>
      <c r="R113" s="188">
        <f t="shared" si="134"/>
        <v>91.759765205564435</v>
      </c>
      <c r="S113" s="20"/>
      <c r="T113" s="188">
        <f t="shared" si="135"/>
        <v>91.759765205564435</v>
      </c>
    </row>
    <row r="114" spans="1:20" ht="46.5" customHeight="1">
      <c r="A114" s="18" t="s">
        <v>26</v>
      </c>
      <c r="B114" s="602" t="s">
        <v>82</v>
      </c>
      <c r="C114" s="555" t="s">
        <v>258</v>
      </c>
      <c r="D114" s="27" t="s">
        <v>118</v>
      </c>
      <c r="E114" s="9"/>
      <c r="F114" s="11">
        <f>F115+F116+F117</f>
        <v>23916</v>
      </c>
      <c r="G114" s="11"/>
      <c r="H114" s="11">
        <f t="shared" ref="H114:Q114" si="150">H115+H116+H117</f>
        <v>23916</v>
      </c>
      <c r="I114" s="11">
        <f t="shared" si="150"/>
        <v>24610.6</v>
      </c>
      <c r="J114" s="11"/>
      <c r="K114" s="11">
        <f t="shared" si="150"/>
        <v>24610.6</v>
      </c>
      <c r="L114" s="11">
        <f t="shared" si="150"/>
        <v>24610.6</v>
      </c>
      <c r="M114" s="11"/>
      <c r="N114" s="11">
        <f t="shared" si="150"/>
        <v>24610.6</v>
      </c>
      <c r="O114" s="11">
        <f t="shared" si="150"/>
        <v>23657.039999999997</v>
      </c>
      <c r="P114" s="11"/>
      <c r="Q114" s="11">
        <f t="shared" si="150"/>
        <v>23657.039999999997</v>
      </c>
      <c r="R114" s="188">
        <f t="shared" ref="R114" si="151">O114/L114*100</f>
        <v>96.12540937644755</v>
      </c>
      <c r="S114" s="20"/>
      <c r="T114" s="188">
        <f t="shared" ref="T114" si="152">Q114/N114*100</f>
        <v>96.12540937644755</v>
      </c>
    </row>
    <row r="115" spans="1:20" ht="39.75" customHeight="1">
      <c r="A115" s="27"/>
      <c r="B115" s="591"/>
      <c r="C115" s="555"/>
      <c r="D115" s="573" t="s">
        <v>121</v>
      </c>
      <c r="E115" s="9" t="s">
        <v>147</v>
      </c>
      <c r="F115" s="19">
        <f t="shared" ref="F115:F117" si="153">G115+H115</f>
        <v>23276</v>
      </c>
      <c r="G115" s="10"/>
      <c r="H115" s="10">
        <v>23276</v>
      </c>
      <c r="I115" s="19">
        <f>J115+K115</f>
        <v>23276</v>
      </c>
      <c r="J115" s="10"/>
      <c r="K115" s="10">
        <v>23276</v>
      </c>
      <c r="L115" s="19">
        <f t="shared" ref="L115:L117" si="154">M115+N115</f>
        <v>23276</v>
      </c>
      <c r="M115" s="10"/>
      <c r="N115" s="10">
        <v>23276</v>
      </c>
      <c r="O115" s="19">
        <f>P115+Q115</f>
        <v>22422.3</v>
      </c>
      <c r="P115" s="10"/>
      <c r="Q115" s="10">
        <v>22422.3</v>
      </c>
      <c r="R115" s="188">
        <f t="shared" ref="R115:R117" si="155">O115/L115*100</f>
        <v>96.332273586526895</v>
      </c>
      <c r="S115" s="20"/>
      <c r="T115" s="188">
        <f t="shared" ref="T115:T117" si="156">Q115/N115*100</f>
        <v>96.332273586526895</v>
      </c>
    </row>
    <row r="116" spans="1:20" ht="39.75" customHeight="1">
      <c r="A116" s="348"/>
      <c r="B116" s="591"/>
      <c r="C116" s="555"/>
      <c r="D116" s="583"/>
      <c r="E116" s="347" t="s">
        <v>749</v>
      </c>
      <c r="F116" s="19">
        <f t="shared" si="153"/>
        <v>0</v>
      </c>
      <c r="G116" s="10"/>
      <c r="H116" s="10">
        <v>0</v>
      </c>
      <c r="I116" s="19">
        <f>J116+K116</f>
        <v>694.6</v>
      </c>
      <c r="J116" s="10"/>
      <c r="K116" s="10">
        <v>694.6</v>
      </c>
      <c r="L116" s="19">
        <f>M116+N116</f>
        <v>694.6</v>
      </c>
      <c r="M116" s="10"/>
      <c r="N116" s="10">
        <v>694.6</v>
      </c>
      <c r="O116" s="19">
        <f>P116+Q116</f>
        <v>694.6</v>
      </c>
      <c r="P116" s="10"/>
      <c r="Q116" s="10">
        <v>694.6</v>
      </c>
      <c r="R116" s="188">
        <f t="shared" ref="R116" si="157">O116/L116*100</f>
        <v>100</v>
      </c>
      <c r="S116" s="20"/>
      <c r="T116" s="188">
        <f t="shared" ref="T116" si="158">Q116/N116*100</f>
        <v>100</v>
      </c>
    </row>
    <row r="117" spans="1:20" ht="49.5" customHeight="1">
      <c r="A117" s="27"/>
      <c r="B117" s="591"/>
      <c r="C117" s="555"/>
      <c r="D117" s="583"/>
      <c r="E117" s="9" t="s">
        <v>175</v>
      </c>
      <c r="F117" s="19">
        <f t="shared" si="153"/>
        <v>640</v>
      </c>
      <c r="G117" s="10"/>
      <c r="H117" s="10">
        <v>640</v>
      </c>
      <c r="I117" s="19">
        <f>J117+K117</f>
        <v>640</v>
      </c>
      <c r="J117" s="10"/>
      <c r="K117" s="10">
        <v>640</v>
      </c>
      <c r="L117" s="19">
        <f t="shared" si="154"/>
        <v>640</v>
      </c>
      <c r="M117" s="10"/>
      <c r="N117" s="10">
        <v>640</v>
      </c>
      <c r="O117" s="19">
        <f>P117+Q117</f>
        <v>540.14</v>
      </c>
      <c r="P117" s="10"/>
      <c r="Q117" s="10">
        <v>540.14</v>
      </c>
      <c r="R117" s="188">
        <f t="shared" si="155"/>
        <v>84.396874999999994</v>
      </c>
      <c r="S117" s="20"/>
      <c r="T117" s="188">
        <f t="shared" si="156"/>
        <v>84.396874999999994</v>
      </c>
    </row>
    <row r="118" spans="1:20" ht="47.25" customHeight="1">
      <c r="A118" s="560" t="s">
        <v>47</v>
      </c>
      <c r="B118" s="548" t="s">
        <v>73</v>
      </c>
      <c r="C118" s="548" t="s">
        <v>206</v>
      </c>
      <c r="D118" s="4" t="s">
        <v>118</v>
      </c>
      <c r="E118" s="104"/>
      <c r="F118" s="161">
        <f>F119</f>
        <v>0</v>
      </c>
      <c r="G118" s="161"/>
      <c r="H118" s="161">
        <f>H119</f>
        <v>0</v>
      </c>
      <c r="I118" s="161">
        <f>I119</f>
        <v>0</v>
      </c>
      <c r="J118" s="163"/>
      <c r="K118" s="161">
        <f>K119</f>
        <v>0</v>
      </c>
      <c r="L118" s="161">
        <f>L119</f>
        <v>0</v>
      </c>
      <c r="M118" s="161"/>
      <c r="N118" s="161">
        <f>N119</f>
        <v>0</v>
      </c>
      <c r="O118" s="161">
        <f>O119</f>
        <v>0</v>
      </c>
      <c r="P118" s="163"/>
      <c r="Q118" s="161">
        <f>Q119</f>
        <v>0</v>
      </c>
      <c r="R118" s="188"/>
      <c r="S118" s="20"/>
      <c r="T118" s="188"/>
    </row>
    <row r="119" spans="1:20" ht="117" customHeight="1">
      <c r="A119" s="561"/>
      <c r="B119" s="548"/>
      <c r="C119" s="548"/>
      <c r="D119" s="104" t="s">
        <v>122</v>
      </c>
      <c r="E119" s="104"/>
      <c r="F119" s="161">
        <v>0</v>
      </c>
      <c r="G119" s="161"/>
      <c r="H119" s="161">
        <v>0</v>
      </c>
      <c r="I119" s="161">
        <v>0</v>
      </c>
      <c r="J119" s="163"/>
      <c r="K119" s="161">
        <v>0</v>
      </c>
      <c r="L119" s="161">
        <v>0</v>
      </c>
      <c r="M119" s="161"/>
      <c r="N119" s="161">
        <v>0</v>
      </c>
      <c r="O119" s="161">
        <v>0</v>
      </c>
      <c r="P119" s="163"/>
      <c r="Q119" s="161">
        <v>0</v>
      </c>
      <c r="R119" s="188"/>
      <c r="S119" s="20"/>
      <c r="T119" s="188"/>
    </row>
    <row r="120" spans="1:20" ht="51" customHeight="1">
      <c r="A120" s="560" t="s">
        <v>48</v>
      </c>
      <c r="B120" s="548" t="s">
        <v>174</v>
      </c>
      <c r="C120" s="548" t="s">
        <v>207</v>
      </c>
      <c r="D120" s="3" t="s">
        <v>118</v>
      </c>
      <c r="E120" s="104"/>
      <c r="F120" s="161">
        <f t="shared" ref="F120:Q120" si="159">F121</f>
        <v>0</v>
      </c>
      <c r="G120" s="161"/>
      <c r="H120" s="161">
        <f t="shared" si="159"/>
        <v>0</v>
      </c>
      <c r="I120" s="161">
        <f t="shared" si="159"/>
        <v>0</v>
      </c>
      <c r="J120" s="161"/>
      <c r="K120" s="161">
        <f t="shared" si="159"/>
        <v>0</v>
      </c>
      <c r="L120" s="161">
        <f t="shared" si="159"/>
        <v>0</v>
      </c>
      <c r="M120" s="161"/>
      <c r="N120" s="161">
        <f t="shared" si="159"/>
        <v>0</v>
      </c>
      <c r="O120" s="161">
        <f t="shared" si="159"/>
        <v>0</v>
      </c>
      <c r="P120" s="161"/>
      <c r="Q120" s="161">
        <f t="shared" si="159"/>
        <v>0</v>
      </c>
      <c r="R120" s="188"/>
      <c r="S120" s="20"/>
      <c r="T120" s="188"/>
    </row>
    <row r="121" spans="1:20" ht="160.5" customHeight="1">
      <c r="A121" s="561"/>
      <c r="B121" s="548"/>
      <c r="C121" s="548"/>
      <c r="D121" s="104" t="s">
        <v>123</v>
      </c>
      <c r="E121" s="104"/>
      <c r="F121" s="161">
        <v>0</v>
      </c>
      <c r="G121" s="161"/>
      <c r="H121" s="161">
        <v>0</v>
      </c>
      <c r="I121" s="161">
        <v>0</v>
      </c>
      <c r="J121" s="161"/>
      <c r="K121" s="161">
        <v>0</v>
      </c>
      <c r="L121" s="161">
        <v>0</v>
      </c>
      <c r="M121" s="161"/>
      <c r="N121" s="161">
        <v>0</v>
      </c>
      <c r="O121" s="161">
        <v>0</v>
      </c>
      <c r="P121" s="161"/>
      <c r="Q121" s="161">
        <v>0</v>
      </c>
      <c r="R121" s="188"/>
      <c r="S121" s="20"/>
      <c r="T121" s="188"/>
    </row>
    <row r="122" spans="1:20" ht="39" customHeight="1">
      <c r="A122" s="560" t="s">
        <v>49</v>
      </c>
      <c r="B122" s="548" t="s">
        <v>196</v>
      </c>
      <c r="C122" s="560" t="s">
        <v>302</v>
      </c>
      <c r="D122" s="3" t="s">
        <v>118</v>
      </c>
      <c r="E122" s="104"/>
      <c r="F122" s="161">
        <f t="shared" ref="F122" si="160">F123</f>
        <v>0</v>
      </c>
      <c r="G122" s="161"/>
      <c r="H122" s="161">
        <f t="shared" ref="H122:I122" si="161">H123</f>
        <v>0</v>
      </c>
      <c r="I122" s="161">
        <f t="shared" si="161"/>
        <v>0</v>
      </c>
      <c r="J122" s="161"/>
      <c r="K122" s="161">
        <f t="shared" ref="K122:L122" si="162">K123</f>
        <v>0</v>
      </c>
      <c r="L122" s="161">
        <f t="shared" si="162"/>
        <v>0</v>
      </c>
      <c r="M122" s="161"/>
      <c r="N122" s="161">
        <f t="shared" ref="N122:O122" si="163">N123</f>
        <v>0</v>
      </c>
      <c r="O122" s="161">
        <f t="shared" si="163"/>
        <v>0</v>
      </c>
      <c r="P122" s="161"/>
      <c r="Q122" s="161">
        <f t="shared" ref="Q122" si="164">Q123</f>
        <v>0</v>
      </c>
      <c r="R122" s="188"/>
      <c r="S122" s="20"/>
      <c r="T122" s="188"/>
    </row>
    <row r="123" spans="1:20" ht="114" customHeight="1">
      <c r="A123" s="561"/>
      <c r="B123" s="548"/>
      <c r="C123" s="561"/>
      <c r="D123" s="104" t="s">
        <v>123</v>
      </c>
      <c r="E123" s="104"/>
      <c r="F123" s="161">
        <v>0</v>
      </c>
      <c r="G123" s="161"/>
      <c r="H123" s="161">
        <v>0</v>
      </c>
      <c r="I123" s="161">
        <v>0</v>
      </c>
      <c r="J123" s="161"/>
      <c r="K123" s="161">
        <v>0</v>
      </c>
      <c r="L123" s="161">
        <v>0</v>
      </c>
      <c r="M123" s="161"/>
      <c r="N123" s="161">
        <v>0</v>
      </c>
      <c r="O123" s="161">
        <v>0</v>
      </c>
      <c r="P123" s="161"/>
      <c r="Q123" s="161">
        <v>0</v>
      </c>
      <c r="R123" s="188"/>
      <c r="S123" s="20"/>
      <c r="T123" s="188"/>
    </row>
    <row r="124" spans="1:20" ht="45.75" customHeight="1">
      <c r="A124" s="560" t="s">
        <v>50</v>
      </c>
      <c r="B124" s="548" t="s">
        <v>229</v>
      </c>
      <c r="C124" s="548" t="s">
        <v>281</v>
      </c>
      <c r="D124" s="3" t="s">
        <v>118</v>
      </c>
      <c r="E124" s="104"/>
      <c r="F124" s="161">
        <f t="shared" ref="F124" si="165">F125</f>
        <v>0</v>
      </c>
      <c r="G124" s="161"/>
      <c r="H124" s="161">
        <f t="shared" ref="H124:I124" si="166">H125</f>
        <v>0</v>
      </c>
      <c r="I124" s="161">
        <f t="shared" si="166"/>
        <v>0</v>
      </c>
      <c r="J124" s="161"/>
      <c r="K124" s="161">
        <f t="shared" ref="K124:L124" si="167">K125</f>
        <v>0</v>
      </c>
      <c r="L124" s="161">
        <f t="shared" si="167"/>
        <v>0</v>
      </c>
      <c r="M124" s="161"/>
      <c r="N124" s="161">
        <f t="shared" ref="N124:O124" si="168">N125</f>
        <v>0</v>
      </c>
      <c r="O124" s="161">
        <f t="shared" si="168"/>
        <v>0</v>
      </c>
      <c r="P124" s="161"/>
      <c r="Q124" s="161">
        <f t="shared" ref="Q124" si="169">Q125</f>
        <v>0</v>
      </c>
      <c r="R124" s="188"/>
      <c r="S124" s="20"/>
      <c r="T124" s="188"/>
    </row>
    <row r="125" spans="1:20" ht="213.75" customHeight="1">
      <c r="A125" s="561"/>
      <c r="B125" s="548"/>
      <c r="C125" s="548"/>
      <c r="D125" s="104" t="s">
        <v>123</v>
      </c>
      <c r="E125" s="104"/>
      <c r="F125" s="161">
        <v>0</v>
      </c>
      <c r="G125" s="161"/>
      <c r="H125" s="161">
        <v>0</v>
      </c>
      <c r="I125" s="161">
        <v>0</v>
      </c>
      <c r="J125" s="161"/>
      <c r="K125" s="161">
        <v>0</v>
      </c>
      <c r="L125" s="161">
        <v>0</v>
      </c>
      <c r="M125" s="161"/>
      <c r="N125" s="161">
        <v>0</v>
      </c>
      <c r="O125" s="161">
        <v>0</v>
      </c>
      <c r="P125" s="161"/>
      <c r="Q125" s="161">
        <v>0</v>
      </c>
      <c r="R125" s="188"/>
      <c r="S125" s="20"/>
      <c r="T125" s="188"/>
    </row>
    <row r="126" spans="1:20" ht="166.5" customHeight="1">
      <c r="A126" s="548" t="s">
        <v>51</v>
      </c>
      <c r="B126" s="548" t="s">
        <v>292</v>
      </c>
      <c r="C126" s="548" t="s">
        <v>230</v>
      </c>
      <c r="D126" s="3" t="s">
        <v>150</v>
      </c>
      <c r="E126" s="104"/>
      <c r="F126" s="161">
        <f t="shared" ref="F126" si="170">F127</f>
        <v>0</v>
      </c>
      <c r="G126" s="161"/>
      <c r="H126" s="161">
        <f t="shared" ref="H126:I126" si="171">H127</f>
        <v>0</v>
      </c>
      <c r="I126" s="161">
        <f t="shared" si="171"/>
        <v>0</v>
      </c>
      <c r="J126" s="161"/>
      <c r="K126" s="161">
        <f t="shared" ref="K126:L126" si="172">K127</f>
        <v>0</v>
      </c>
      <c r="L126" s="161">
        <f t="shared" si="172"/>
        <v>0</v>
      </c>
      <c r="M126" s="161"/>
      <c r="N126" s="161">
        <f t="shared" ref="N126:O126" si="173">N127</f>
        <v>0</v>
      </c>
      <c r="O126" s="161">
        <f t="shared" si="173"/>
        <v>0</v>
      </c>
      <c r="P126" s="161"/>
      <c r="Q126" s="161">
        <f t="shared" ref="Q126" si="174">Q127</f>
        <v>0</v>
      </c>
      <c r="R126" s="188"/>
      <c r="S126" s="20"/>
      <c r="T126" s="188"/>
    </row>
    <row r="127" spans="1:20" ht="84.75" customHeight="1">
      <c r="A127" s="548"/>
      <c r="B127" s="548"/>
      <c r="C127" s="548"/>
      <c r="D127" s="104" t="s">
        <v>123</v>
      </c>
      <c r="E127" s="104"/>
      <c r="F127" s="161">
        <v>0</v>
      </c>
      <c r="G127" s="161"/>
      <c r="H127" s="161">
        <v>0</v>
      </c>
      <c r="I127" s="161">
        <v>0</v>
      </c>
      <c r="J127" s="163"/>
      <c r="K127" s="161">
        <v>0</v>
      </c>
      <c r="L127" s="161">
        <v>0</v>
      </c>
      <c r="M127" s="161"/>
      <c r="N127" s="161">
        <v>0</v>
      </c>
      <c r="O127" s="161">
        <v>0</v>
      </c>
      <c r="P127" s="163"/>
      <c r="Q127" s="161">
        <v>0</v>
      </c>
      <c r="R127" s="188"/>
      <c r="S127" s="20"/>
      <c r="T127" s="188"/>
    </row>
    <row r="128" spans="1:20" ht="49.5" customHeight="1">
      <c r="A128" s="573" t="s">
        <v>27</v>
      </c>
      <c r="B128" s="573" t="s">
        <v>201</v>
      </c>
      <c r="C128" s="555" t="s">
        <v>260</v>
      </c>
      <c r="D128" s="103" t="s">
        <v>118</v>
      </c>
      <c r="E128" s="32"/>
      <c r="F128" s="10">
        <f>F129</f>
        <v>8206</v>
      </c>
      <c r="G128" s="10"/>
      <c r="H128" s="10">
        <f t="shared" ref="H128:K128" si="175">H129</f>
        <v>8206</v>
      </c>
      <c r="I128" s="10">
        <f t="shared" si="175"/>
        <v>8206</v>
      </c>
      <c r="J128" s="10"/>
      <c r="K128" s="10">
        <f t="shared" si="175"/>
        <v>8206</v>
      </c>
      <c r="L128" s="10">
        <f>L129</f>
        <v>8206</v>
      </c>
      <c r="M128" s="10"/>
      <c r="N128" s="10">
        <f t="shared" ref="N128:Q128" si="176">N129</f>
        <v>8206</v>
      </c>
      <c r="O128" s="10">
        <f t="shared" si="176"/>
        <v>7450</v>
      </c>
      <c r="P128" s="10"/>
      <c r="Q128" s="10">
        <f t="shared" si="176"/>
        <v>7450</v>
      </c>
      <c r="R128" s="188">
        <f t="shared" si="134"/>
        <v>90.78722885693395</v>
      </c>
      <c r="S128" s="20"/>
      <c r="T128" s="188">
        <f t="shared" si="135"/>
        <v>90.78722885693395</v>
      </c>
    </row>
    <row r="129" spans="1:20" ht="111" customHeight="1">
      <c r="A129" s="574"/>
      <c r="B129" s="574"/>
      <c r="C129" s="555"/>
      <c r="D129" s="103" t="s">
        <v>123</v>
      </c>
      <c r="E129" s="9" t="s">
        <v>194</v>
      </c>
      <c r="F129" s="10">
        <f>G129+H129</f>
        <v>8206</v>
      </c>
      <c r="G129" s="10"/>
      <c r="H129" s="10">
        <f>H130</f>
        <v>8206</v>
      </c>
      <c r="I129" s="10">
        <f>J129+K129</f>
        <v>8206</v>
      </c>
      <c r="J129" s="10"/>
      <c r="K129" s="10">
        <f>K130</f>
        <v>8206</v>
      </c>
      <c r="L129" s="10">
        <f>M129+N129</f>
        <v>8206</v>
      </c>
      <c r="M129" s="10"/>
      <c r="N129" s="10">
        <f>N130</f>
        <v>8206</v>
      </c>
      <c r="O129" s="10">
        <f>P129+Q129</f>
        <v>7450</v>
      </c>
      <c r="P129" s="10"/>
      <c r="Q129" s="10">
        <f>Q130</f>
        <v>7450</v>
      </c>
      <c r="R129" s="188">
        <f t="shared" si="134"/>
        <v>90.78722885693395</v>
      </c>
      <c r="S129" s="20"/>
      <c r="T129" s="188">
        <f t="shared" si="135"/>
        <v>90.78722885693395</v>
      </c>
    </row>
    <row r="130" spans="1:20" ht="45.75" customHeight="1">
      <c r="A130" s="328" t="s">
        <v>197</v>
      </c>
      <c r="B130" s="560" t="s">
        <v>198</v>
      </c>
      <c r="C130" s="560" t="s">
        <v>303</v>
      </c>
      <c r="D130" s="104" t="s">
        <v>118</v>
      </c>
      <c r="E130" s="32"/>
      <c r="F130" s="1">
        <f>F131</f>
        <v>8206</v>
      </c>
      <c r="G130" s="1"/>
      <c r="H130" s="1">
        <f t="shared" ref="H130:K130" si="177">H131</f>
        <v>8206</v>
      </c>
      <c r="I130" s="1">
        <f t="shared" si="177"/>
        <v>8206</v>
      </c>
      <c r="J130" s="1"/>
      <c r="K130" s="1">
        <f t="shared" si="177"/>
        <v>8206</v>
      </c>
      <c r="L130" s="185">
        <f>L131</f>
        <v>8206</v>
      </c>
      <c r="M130" s="185"/>
      <c r="N130" s="185">
        <f t="shared" ref="N130:Q130" si="178">N131</f>
        <v>8206</v>
      </c>
      <c r="O130" s="185">
        <f t="shared" si="178"/>
        <v>7450</v>
      </c>
      <c r="P130" s="185"/>
      <c r="Q130" s="185">
        <f t="shared" si="178"/>
        <v>7450</v>
      </c>
      <c r="R130" s="189">
        <f t="shared" si="134"/>
        <v>90.78722885693395</v>
      </c>
      <c r="S130" s="20"/>
      <c r="T130" s="189">
        <f t="shared" si="135"/>
        <v>90.78722885693395</v>
      </c>
    </row>
    <row r="131" spans="1:20" ht="145.5" customHeight="1">
      <c r="A131" s="330"/>
      <c r="B131" s="561"/>
      <c r="C131" s="561"/>
      <c r="D131" s="104" t="s">
        <v>123</v>
      </c>
      <c r="E131" s="32" t="s">
        <v>194</v>
      </c>
      <c r="F131" s="318">
        <f>G131+H131</f>
        <v>8206</v>
      </c>
      <c r="G131" s="318"/>
      <c r="H131" s="318">
        <v>8206</v>
      </c>
      <c r="I131" s="318">
        <f>J131+K131</f>
        <v>8206</v>
      </c>
      <c r="J131" s="318"/>
      <c r="K131" s="318">
        <v>8206</v>
      </c>
      <c r="L131" s="318">
        <f>M131+N131</f>
        <v>8206</v>
      </c>
      <c r="M131" s="318"/>
      <c r="N131" s="318">
        <v>8206</v>
      </c>
      <c r="O131" s="185">
        <f>P131+Q131</f>
        <v>7450</v>
      </c>
      <c r="P131" s="185"/>
      <c r="Q131" s="185">
        <v>7450</v>
      </c>
      <c r="R131" s="189">
        <f t="shared" si="134"/>
        <v>90.78722885693395</v>
      </c>
      <c r="S131" s="20"/>
      <c r="T131" s="189">
        <f t="shared" si="135"/>
        <v>90.78722885693395</v>
      </c>
    </row>
    <row r="132" spans="1:20" ht="42.75" customHeight="1">
      <c r="A132" s="18" t="s">
        <v>28</v>
      </c>
      <c r="B132" s="600" t="s">
        <v>83</v>
      </c>
      <c r="C132" s="573" t="s">
        <v>259</v>
      </c>
      <c r="D132" s="13" t="s">
        <v>118</v>
      </c>
      <c r="E132" s="103"/>
      <c r="F132" s="10">
        <f t="shared" ref="F132:I132" si="179">F133</f>
        <v>41909</v>
      </c>
      <c r="G132" s="10"/>
      <c r="H132" s="10">
        <f t="shared" si="179"/>
        <v>41909</v>
      </c>
      <c r="I132" s="10">
        <f t="shared" si="179"/>
        <v>41909</v>
      </c>
      <c r="J132" s="10"/>
      <c r="K132" s="10">
        <f>K133</f>
        <v>41909</v>
      </c>
      <c r="L132" s="10">
        <f t="shared" ref="L132:O132" si="180">L133</f>
        <v>41909</v>
      </c>
      <c r="M132" s="10"/>
      <c r="N132" s="10">
        <f t="shared" si="180"/>
        <v>41909</v>
      </c>
      <c r="O132" s="10">
        <f t="shared" si="180"/>
        <v>38455.599999999999</v>
      </c>
      <c r="P132" s="10"/>
      <c r="Q132" s="10">
        <f>Q133</f>
        <v>38455.599999999999</v>
      </c>
      <c r="R132" s="188">
        <f t="shared" si="134"/>
        <v>91.759765205564435</v>
      </c>
      <c r="S132" s="20"/>
      <c r="T132" s="188">
        <f t="shared" si="135"/>
        <v>91.759765205564435</v>
      </c>
    </row>
    <row r="133" spans="1:20" ht="137.25" customHeight="1">
      <c r="A133" s="28"/>
      <c r="B133" s="616"/>
      <c r="C133" s="583"/>
      <c r="D133" s="27" t="s">
        <v>128</v>
      </c>
      <c r="E133" s="100" t="s">
        <v>149</v>
      </c>
      <c r="F133" s="11">
        <f>G133+H133</f>
        <v>41909</v>
      </c>
      <c r="G133" s="11"/>
      <c r="H133" s="10">
        <f>H135</f>
        <v>41909</v>
      </c>
      <c r="I133" s="11">
        <f>J133+K133</f>
        <v>41909</v>
      </c>
      <c r="J133" s="10"/>
      <c r="K133" s="10">
        <f>K135</f>
        <v>41909</v>
      </c>
      <c r="L133" s="11">
        <f>M133+N133</f>
        <v>41909</v>
      </c>
      <c r="M133" s="11"/>
      <c r="N133" s="10">
        <f>N135</f>
        <v>41909</v>
      </c>
      <c r="O133" s="11">
        <f>P133+Q133</f>
        <v>38455.599999999999</v>
      </c>
      <c r="P133" s="10"/>
      <c r="Q133" s="10">
        <f>Q135</f>
        <v>38455.599999999999</v>
      </c>
      <c r="R133" s="188">
        <f t="shared" si="134"/>
        <v>91.759765205564435</v>
      </c>
      <c r="S133" s="20"/>
      <c r="T133" s="188">
        <f t="shared" si="135"/>
        <v>91.759765205564435</v>
      </c>
    </row>
    <row r="134" spans="1:20" ht="52.5" customHeight="1">
      <c r="A134" s="560" t="s">
        <v>54</v>
      </c>
      <c r="B134" s="560" t="s">
        <v>184</v>
      </c>
      <c r="C134" s="548" t="s">
        <v>231</v>
      </c>
      <c r="D134" s="3" t="s">
        <v>118</v>
      </c>
      <c r="E134" s="104"/>
      <c r="F134" s="31">
        <f>F135</f>
        <v>41909</v>
      </c>
      <c r="G134" s="31"/>
      <c r="H134" s="31">
        <f>H135</f>
        <v>41909</v>
      </c>
      <c r="I134" s="31">
        <f>I135</f>
        <v>41909</v>
      </c>
      <c r="J134" s="86"/>
      <c r="K134" s="31">
        <f>K135</f>
        <v>41909</v>
      </c>
      <c r="L134" s="31">
        <f>L135</f>
        <v>41909</v>
      </c>
      <c r="M134" s="31"/>
      <c r="N134" s="31">
        <f>N135</f>
        <v>41909</v>
      </c>
      <c r="O134" s="31">
        <f>O135</f>
        <v>38455.599999999999</v>
      </c>
      <c r="P134" s="86"/>
      <c r="Q134" s="31">
        <f>Q135</f>
        <v>38455.599999999999</v>
      </c>
      <c r="R134" s="189">
        <f t="shared" si="134"/>
        <v>91.759765205564435</v>
      </c>
      <c r="S134" s="20"/>
      <c r="T134" s="189">
        <f t="shared" si="135"/>
        <v>91.759765205564435</v>
      </c>
    </row>
    <row r="135" spans="1:20" ht="144.75" customHeight="1">
      <c r="A135" s="580"/>
      <c r="B135" s="580"/>
      <c r="C135" s="548"/>
      <c r="D135" s="104" t="s">
        <v>122</v>
      </c>
      <c r="E135" s="78" t="s">
        <v>149</v>
      </c>
      <c r="F135" s="183">
        <f>H135+G135</f>
        <v>41909</v>
      </c>
      <c r="G135" s="318"/>
      <c r="H135" s="318">
        <v>41909</v>
      </c>
      <c r="I135" s="183">
        <f>K135+J135</f>
        <v>41909</v>
      </c>
      <c r="J135" s="318"/>
      <c r="K135" s="318">
        <v>41909</v>
      </c>
      <c r="L135" s="183">
        <f>N135+M135</f>
        <v>41909</v>
      </c>
      <c r="M135" s="318"/>
      <c r="N135" s="318">
        <v>41909</v>
      </c>
      <c r="O135" s="183">
        <f>Q135+P135</f>
        <v>38455.599999999999</v>
      </c>
      <c r="P135" s="185"/>
      <c r="Q135" s="185">
        <v>38455.599999999999</v>
      </c>
      <c r="R135" s="189">
        <f t="shared" si="134"/>
        <v>91.759765205564435</v>
      </c>
      <c r="S135" s="20"/>
      <c r="T135" s="189">
        <f t="shared" si="135"/>
        <v>91.759765205564435</v>
      </c>
    </row>
    <row r="136" spans="1:20" ht="340.5" customHeight="1">
      <c r="A136" s="580"/>
      <c r="B136" s="580"/>
      <c r="C136" s="548"/>
      <c r="D136" s="52"/>
      <c r="E136" s="52"/>
      <c r="F136" s="61"/>
      <c r="G136" s="1"/>
      <c r="H136" s="1"/>
      <c r="I136" s="22"/>
      <c r="J136" s="1"/>
      <c r="K136" s="1"/>
      <c r="L136" s="184"/>
      <c r="M136" s="185"/>
      <c r="N136" s="185"/>
      <c r="O136" s="183"/>
      <c r="P136" s="185"/>
      <c r="Q136" s="185"/>
      <c r="R136" s="188"/>
      <c r="S136" s="20"/>
      <c r="T136" s="188"/>
    </row>
    <row r="137" spans="1:20" ht="45.75" customHeight="1">
      <c r="A137" s="18" t="s">
        <v>19</v>
      </c>
      <c r="B137" s="573" t="s">
        <v>5</v>
      </c>
      <c r="C137" s="573" t="s">
        <v>268</v>
      </c>
      <c r="D137" s="18" t="s">
        <v>118</v>
      </c>
      <c r="E137" s="84"/>
      <c r="F137" s="10">
        <f>F138+F152+F153</f>
        <v>352986.3</v>
      </c>
      <c r="G137" s="10">
        <f t="shared" ref="G137:Q137" si="181">G138+G152+G153</f>
        <v>35998.400000000001</v>
      </c>
      <c r="H137" s="10">
        <f t="shared" si="181"/>
        <v>316987.89999999997</v>
      </c>
      <c r="I137" s="10">
        <f t="shared" si="181"/>
        <v>359143.62</v>
      </c>
      <c r="J137" s="10">
        <f t="shared" si="181"/>
        <v>35998.400000000001</v>
      </c>
      <c r="K137" s="10">
        <f t="shared" si="181"/>
        <v>323145.21999999997</v>
      </c>
      <c r="L137" s="10">
        <f t="shared" si="181"/>
        <v>359143.62</v>
      </c>
      <c r="M137" s="10">
        <f t="shared" si="181"/>
        <v>35998.400000000001</v>
      </c>
      <c r="N137" s="10">
        <f t="shared" si="181"/>
        <v>323145.21999999997</v>
      </c>
      <c r="O137" s="10">
        <f t="shared" si="181"/>
        <v>324041.49999999994</v>
      </c>
      <c r="P137" s="10">
        <f t="shared" si="181"/>
        <v>35809.67</v>
      </c>
      <c r="Q137" s="10">
        <f t="shared" si="181"/>
        <v>288231.82999999996</v>
      </c>
      <c r="R137" s="516">
        <f t="shared" si="134"/>
        <v>90.22616077657176</v>
      </c>
      <c r="S137" s="516">
        <f t="shared" si="134"/>
        <v>99.47572669896438</v>
      </c>
      <c r="T137" s="516">
        <f t="shared" si="135"/>
        <v>89.195758489016171</v>
      </c>
    </row>
    <row r="138" spans="1:20" ht="60.75" customHeight="1">
      <c r="A138" s="27"/>
      <c r="B138" s="583"/>
      <c r="C138" s="591"/>
      <c r="D138" s="573" t="s">
        <v>97</v>
      </c>
      <c r="E138" s="133"/>
      <c r="F138" s="11">
        <f t="shared" ref="F138:Q138" si="182">F154+F187+F214+F225+F229+F232</f>
        <v>349905.1</v>
      </c>
      <c r="G138" s="11">
        <f t="shared" si="182"/>
        <v>34180.5</v>
      </c>
      <c r="H138" s="11">
        <f t="shared" si="182"/>
        <v>315724.59999999998</v>
      </c>
      <c r="I138" s="11">
        <f t="shared" si="182"/>
        <v>356062.42</v>
      </c>
      <c r="J138" s="11">
        <f t="shared" si="182"/>
        <v>34180.5</v>
      </c>
      <c r="K138" s="11">
        <f t="shared" si="182"/>
        <v>321881.92</v>
      </c>
      <c r="L138" s="11">
        <f t="shared" si="182"/>
        <v>356062.42</v>
      </c>
      <c r="M138" s="11">
        <f t="shared" si="182"/>
        <v>34180.5</v>
      </c>
      <c r="N138" s="11">
        <f t="shared" si="182"/>
        <v>321881.92</v>
      </c>
      <c r="O138" s="11">
        <f t="shared" si="182"/>
        <v>321280.18999999994</v>
      </c>
      <c r="P138" s="11">
        <f t="shared" si="182"/>
        <v>34180.5</v>
      </c>
      <c r="Q138" s="11">
        <f t="shared" si="182"/>
        <v>287099.68999999994</v>
      </c>
      <c r="R138" s="516">
        <f t="shared" ref="R138:S138" si="183">O138/L138*100</f>
        <v>90.231423467829032</v>
      </c>
      <c r="S138" s="516">
        <f t="shared" si="183"/>
        <v>100</v>
      </c>
      <c r="T138" s="516">
        <f t="shared" ref="T138" si="184">Q138/N138*100</f>
        <v>89.194102607564901</v>
      </c>
    </row>
    <row r="139" spans="1:20" ht="45.75" customHeight="1">
      <c r="A139" s="27"/>
      <c r="B139" s="583"/>
      <c r="C139" s="591"/>
      <c r="D139" s="583"/>
      <c r="E139" s="9" t="s">
        <v>151</v>
      </c>
      <c r="F139" s="11">
        <f>F155</f>
        <v>88758</v>
      </c>
      <c r="G139" s="10"/>
      <c r="H139" s="11">
        <f t="shared" ref="H139:I139" si="185">H155</f>
        <v>88758</v>
      </c>
      <c r="I139" s="11">
        <f t="shared" si="185"/>
        <v>88758</v>
      </c>
      <c r="J139" s="10"/>
      <c r="K139" s="10">
        <f>K155</f>
        <v>88758</v>
      </c>
      <c r="L139" s="11">
        <f t="shared" ref="L139:Q140" si="186">L155</f>
        <v>88758</v>
      </c>
      <c r="M139" s="10"/>
      <c r="N139" s="11">
        <f t="shared" ref="N139:O139" si="187">N155</f>
        <v>88758</v>
      </c>
      <c r="O139" s="11">
        <f t="shared" si="187"/>
        <v>83464.44</v>
      </c>
      <c r="P139" s="10"/>
      <c r="Q139" s="10">
        <f>Q155</f>
        <v>83464.44</v>
      </c>
      <c r="R139" s="188">
        <f t="shared" si="134"/>
        <v>94.035962955451907</v>
      </c>
      <c r="S139" s="188"/>
      <c r="T139" s="188">
        <f t="shared" si="135"/>
        <v>94.035962955451907</v>
      </c>
    </row>
    <row r="140" spans="1:20" ht="45.75" customHeight="1">
      <c r="A140" s="408"/>
      <c r="B140" s="583"/>
      <c r="C140" s="591"/>
      <c r="D140" s="583"/>
      <c r="E140" s="9" t="s">
        <v>774</v>
      </c>
      <c r="F140" s="11">
        <f t="shared" ref="F140" si="188">F156</f>
        <v>0</v>
      </c>
      <c r="G140" s="11"/>
      <c r="H140" s="11">
        <f>H156</f>
        <v>0</v>
      </c>
      <c r="I140" s="11">
        <f t="shared" ref="I140:K140" si="189">I156</f>
        <v>6157.3</v>
      </c>
      <c r="J140" s="11">
        <f t="shared" si="189"/>
        <v>0</v>
      </c>
      <c r="K140" s="11">
        <f t="shared" si="189"/>
        <v>6157.3</v>
      </c>
      <c r="L140" s="11">
        <f t="shared" si="186"/>
        <v>6157.3</v>
      </c>
      <c r="M140" s="11"/>
      <c r="N140" s="11">
        <f t="shared" si="186"/>
        <v>6157.3</v>
      </c>
      <c r="O140" s="11">
        <f t="shared" si="186"/>
        <v>6157.3</v>
      </c>
      <c r="P140" s="11"/>
      <c r="Q140" s="11">
        <f t="shared" si="186"/>
        <v>6157.3</v>
      </c>
      <c r="R140" s="188">
        <f t="shared" ref="R140" si="190">O140/L140*100</f>
        <v>100</v>
      </c>
      <c r="S140" s="188"/>
      <c r="T140" s="188">
        <f t="shared" ref="T140" si="191">Q140/N140*100</f>
        <v>100</v>
      </c>
    </row>
    <row r="141" spans="1:20" ht="47.25" customHeight="1">
      <c r="A141" s="27"/>
      <c r="B141" s="583"/>
      <c r="C141" s="591"/>
      <c r="D141" s="583"/>
      <c r="E141" s="9" t="s">
        <v>152</v>
      </c>
      <c r="F141" s="11">
        <f>F157</f>
        <v>3911</v>
      </c>
      <c r="G141" s="10"/>
      <c r="H141" s="11">
        <f>H157</f>
        <v>3911</v>
      </c>
      <c r="I141" s="11">
        <f>I157</f>
        <v>3911</v>
      </c>
      <c r="J141" s="10"/>
      <c r="K141" s="10">
        <f>K157</f>
        <v>3911</v>
      </c>
      <c r="L141" s="11">
        <f>L157</f>
        <v>3911</v>
      </c>
      <c r="M141" s="10"/>
      <c r="N141" s="11">
        <f t="shared" ref="N141:O141" si="192">N157</f>
        <v>3911</v>
      </c>
      <c r="O141" s="11">
        <f t="shared" si="192"/>
        <v>3138.42</v>
      </c>
      <c r="P141" s="10"/>
      <c r="Q141" s="10">
        <f>Q157</f>
        <v>3138.42</v>
      </c>
      <c r="R141" s="188">
        <f t="shared" si="134"/>
        <v>80.245972896957312</v>
      </c>
      <c r="S141" s="188"/>
      <c r="T141" s="188">
        <f t="shared" si="135"/>
        <v>80.245972896957312</v>
      </c>
    </row>
    <row r="142" spans="1:20" ht="39.75" customHeight="1">
      <c r="A142" s="27"/>
      <c r="B142" s="583"/>
      <c r="C142" s="591"/>
      <c r="D142" s="583"/>
      <c r="E142" s="9" t="s">
        <v>153</v>
      </c>
      <c r="F142" s="11">
        <f>F158</f>
        <v>10</v>
      </c>
      <c r="G142" s="10"/>
      <c r="H142" s="11">
        <f>H158</f>
        <v>10</v>
      </c>
      <c r="I142" s="11">
        <f>I158</f>
        <v>10</v>
      </c>
      <c r="J142" s="10"/>
      <c r="K142" s="10">
        <f>K158</f>
        <v>10</v>
      </c>
      <c r="L142" s="11">
        <f>L158</f>
        <v>10</v>
      </c>
      <c r="M142" s="10"/>
      <c r="N142" s="11">
        <f t="shared" ref="N142:O142" si="193">N158</f>
        <v>10</v>
      </c>
      <c r="O142" s="11">
        <f t="shared" si="193"/>
        <v>4</v>
      </c>
      <c r="P142" s="10"/>
      <c r="Q142" s="10">
        <f>Q158</f>
        <v>4</v>
      </c>
      <c r="R142" s="188">
        <f t="shared" si="134"/>
        <v>40</v>
      </c>
      <c r="S142" s="20"/>
      <c r="T142" s="188">
        <f t="shared" si="135"/>
        <v>40</v>
      </c>
    </row>
    <row r="143" spans="1:20" ht="42.75" customHeight="1">
      <c r="A143" s="27"/>
      <c r="B143" s="583"/>
      <c r="C143" s="591"/>
      <c r="D143" s="583"/>
      <c r="E143" s="15" t="s">
        <v>154</v>
      </c>
      <c r="F143" s="11">
        <f t="shared" ref="F143:F144" si="194">F188</f>
        <v>72401.5</v>
      </c>
      <c r="G143" s="10"/>
      <c r="H143" s="11">
        <f t="shared" ref="H143:I144" si="195">H188</f>
        <v>72401.5</v>
      </c>
      <c r="I143" s="11">
        <f t="shared" si="195"/>
        <v>72401.5</v>
      </c>
      <c r="J143" s="10"/>
      <c r="K143" s="10">
        <f t="shared" ref="K143:L145" si="196">K188</f>
        <v>72401.5</v>
      </c>
      <c r="L143" s="11">
        <f t="shared" si="196"/>
        <v>72401.5</v>
      </c>
      <c r="M143" s="10"/>
      <c r="N143" s="11">
        <f t="shared" ref="N143:O143" si="197">N188</f>
        <v>72401.5</v>
      </c>
      <c r="O143" s="11">
        <f t="shared" si="197"/>
        <v>57594.2</v>
      </c>
      <c r="P143" s="10"/>
      <c r="Q143" s="10">
        <f t="shared" ref="Q143" si="198">Q188</f>
        <v>57594.2</v>
      </c>
      <c r="R143" s="188">
        <f t="shared" si="134"/>
        <v>79.54835189878662</v>
      </c>
      <c r="S143" s="20"/>
      <c r="T143" s="188">
        <f t="shared" si="135"/>
        <v>79.54835189878662</v>
      </c>
    </row>
    <row r="144" spans="1:20" ht="43.5" customHeight="1">
      <c r="A144" s="27"/>
      <c r="B144" s="583"/>
      <c r="C144" s="591"/>
      <c r="D144" s="583"/>
      <c r="E144" s="15" t="s">
        <v>155</v>
      </c>
      <c r="F144" s="11">
        <f t="shared" si="194"/>
        <v>22672.5</v>
      </c>
      <c r="G144" s="11"/>
      <c r="H144" s="11">
        <f t="shared" si="195"/>
        <v>22672.5</v>
      </c>
      <c r="I144" s="11">
        <f t="shared" si="195"/>
        <v>22672.5</v>
      </c>
      <c r="J144" s="11"/>
      <c r="K144" s="11">
        <f t="shared" si="196"/>
        <v>22672.5</v>
      </c>
      <c r="L144" s="11">
        <f t="shared" si="196"/>
        <v>22672.5</v>
      </c>
      <c r="M144" s="11"/>
      <c r="N144" s="11">
        <f t="shared" ref="N144:O145" si="199">N189</f>
        <v>22672.5</v>
      </c>
      <c r="O144" s="11">
        <f t="shared" si="199"/>
        <v>18873.59</v>
      </c>
      <c r="P144" s="11"/>
      <c r="Q144" s="11">
        <f t="shared" ref="Q144" si="200">Q189</f>
        <v>18873.59</v>
      </c>
      <c r="R144" s="188">
        <f t="shared" si="134"/>
        <v>83.244415040247006</v>
      </c>
      <c r="S144" s="20"/>
      <c r="T144" s="188">
        <f t="shared" si="135"/>
        <v>83.244415040247006</v>
      </c>
    </row>
    <row r="145" spans="1:20" ht="43.5" customHeight="1">
      <c r="A145" s="27"/>
      <c r="B145" s="583"/>
      <c r="C145" s="591"/>
      <c r="D145" s="583"/>
      <c r="E145" s="15" t="s">
        <v>208</v>
      </c>
      <c r="F145" s="11">
        <f>F190</f>
        <v>207.6</v>
      </c>
      <c r="G145" s="11"/>
      <c r="H145" s="11">
        <f>H190</f>
        <v>207.6</v>
      </c>
      <c r="I145" s="11">
        <f t="shared" ref="I145" si="201">I190</f>
        <v>207.6</v>
      </c>
      <c r="J145" s="11"/>
      <c r="K145" s="11">
        <f t="shared" si="196"/>
        <v>207.6</v>
      </c>
      <c r="L145" s="11">
        <f>L190</f>
        <v>207.6</v>
      </c>
      <c r="M145" s="11"/>
      <c r="N145" s="11">
        <f>N190</f>
        <v>207.6</v>
      </c>
      <c r="O145" s="11">
        <f t="shared" si="199"/>
        <v>0</v>
      </c>
      <c r="P145" s="11"/>
      <c r="Q145" s="11">
        <f t="shared" ref="Q145" si="202">Q190</f>
        <v>0</v>
      </c>
      <c r="R145" s="188"/>
      <c r="S145" s="20"/>
      <c r="T145" s="188"/>
    </row>
    <row r="146" spans="1:20" ht="45.75" customHeight="1">
      <c r="A146" s="27"/>
      <c r="B146" s="583"/>
      <c r="C146" s="591"/>
      <c r="D146" s="583"/>
      <c r="E146" s="15" t="s">
        <v>156</v>
      </c>
      <c r="F146" s="11">
        <f>F191</f>
        <v>10</v>
      </c>
      <c r="G146" s="11"/>
      <c r="H146" s="11">
        <f>H191</f>
        <v>10</v>
      </c>
      <c r="I146" s="11">
        <f>I191</f>
        <v>10</v>
      </c>
      <c r="J146" s="11"/>
      <c r="K146" s="11">
        <f>K191</f>
        <v>10</v>
      </c>
      <c r="L146" s="11">
        <f>L191</f>
        <v>10</v>
      </c>
      <c r="M146" s="11"/>
      <c r="N146" s="11">
        <f>N191</f>
        <v>10</v>
      </c>
      <c r="O146" s="11">
        <f>O191</f>
        <v>2.8</v>
      </c>
      <c r="P146" s="11"/>
      <c r="Q146" s="11">
        <f>Q191</f>
        <v>2.8</v>
      </c>
      <c r="R146" s="188">
        <f t="shared" ref="R146" si="203">O146/L146*100</f>
        <v>27.999999999999996</v>
      </c>
      <c r="S146" s="20"/>
      <c r="T146" s="188">
        <f t="shared" ref="T146" si="204">Q146/N146*100</f>
        <v>27.999999999999996</v>
      </c>
    </row>
    <row r="147" spans="1:20" ht="35.25" customHeight="1">
      <c r="A147" s="27"/>
      <c r="B147" s="583"/>
      <c r="C147" s="591"/>
      <c r="D147" s="583"/>
      <c r="E147" s="528" t="s">
        <v>157</v>
      </c>
      <c r="F147" s="29">
        <f>F192</f>
        <v>118836.4</v>
      </c>
      <c r="G147" s="10"/>
      <c r="H147" s="29">
        <f>H192</f>
        <v>118836.4</v>
      </c>
      <c r="I147" s="29">
        <f>I192</f>
        <v>118836.42</v>
      </c>
      <c r="J147" s="10"/>
      <c r="K147" s="19">
        <f>K192</f>
        <v>118836.42</v>
      </c>
      <c r="L147" s="29">
        <f>L192</f>
        <v>118836.42</v>
      </c>
      <c r="M147" s="10"/>
      <c r="N147" s="29">
        <f>N192</f>
        <v>118836.42</v>
      </c>
      <c r="O147" s="29">
        <f>O192</f>
        <v>117167.34</v>
      </c>
      <c r="P147" s="10"/>
      <c r="Q147" s="19">
        <f>Q192</f>
        <v>117167.34</v>
      </c>
      <c r="R147" s="188">
        <f t="shared" ref="R147:S150" si="205">O147/L147*100</f>
        <v>98.595481082314663</v>
      </c>
      <c r="S147" s="20"/>
      <c r="T147" s="188">
        <f t="shared" ref="T147:T150" si="206">Q147/N147*100</f>
        <v>98.595481082314663</v>
      </c>
    </row>
    <row r="148" spans="1:20" ht="29.25" customHeight="1">
      <c r="A148" s="327"/>
      <c r="B148" s="99"/>
      <c r="C148" s="66"/>
      <c r="D148" s="99"/>
      <c r="E148" s="529" t="s">
        <v>213</v>
      </c>
      <c r="F148" s="11">
        <f>F193</f>
        <v>3960</v>
      </c>
      <c r="G148" s="11"/>
      <c r="H148" s="11">
        <f>H193</f>
        <v>3960</v>
      </c>
      <c r="I148" s="11">
        <f>I193</f>
        <v>3960</v>
      </c>
      <c r="J148" s="11"/>
      <c r="K148" s="11">
        <f>K193</f>
        <v>3960</v>
      </c>
      <c r="L148" s="11">
        <f>L193</f>
        <v>3960</v>
      </c>
      <c r="M148" s="11"/>
      <c r="N148" s="11">
        <f>N193</f>
        <v>3960</v>
      </c>
      <c r="O148" s="11">
        <f>O193</f>
        <v>0</v>
      </c>
      <c r="P148" s="11"/>
      <c r="Q148" s="11">
        <f>Q193</f>
        <v>0</v>
      </c>
      <c r="R148" s="188"/>
      <c r="S148" s="20"/>
      <c r="T148" s="188"/>
    </row>
    <row r="149" spans="1:20" ht="36.75" customHeight="1">
      <c r="A149" s="327"/>
      <c r="B149" s="99"/>
      <c r="C149" s="66"/>
      <c r="D149" s="99"/>
      <c r="E149" s="13" t="s">
        <v>712</v>
      </c>
      <c r="F149" s="11">
        <f t="shared" ref="F149" si="207">F230</f>
        <v>34180.5</v>
      </c>
      <c r="G149" s="11">
        <f>G230</f>
        <v>34180.5</v>
      </c>
      <c r="H149" s="11">
        <f t="shared" ref="H149:P149" si="208">H230</f>
        <v>0</v>
      </c>
      <c r="I149" s="11">
        <f t="shared" si="208"/>
        <v>34180.5</v>
      </c>
      <c r="J149" s="11">
        <f t="shared" si="208"/>
        <v>34180.5</v>
      </c>
      <c r="K149" s="11">
        <f t="shared" si="208"/>
        <v>0</v>
      </c>
      <c r="L149" s="11">
        <f t="shared" si="208"/>
        <v>34180.5</v>
      </c>
      <c r="M149" s="11">
        <f t="shared" si="208"/>
        <v>34180.5</v>
      </c>
      <c r="N149" s="11">
        <f t="shared" si="208"/>
        <v>0</v>
      </c>
      <c r="O149" s="11">
        <f t="shared" si="208"/>
        <v>34180.5</v>
      </c>
      <c r="P149" s="11">
        <f t="shared" si="208"/>
        <v>34180.5</v>
      </c>
      <c r="Q149" s="11">
        <f>Q230</f>
        <v>0</v>
      </c>
      <c r="R149" s="188">
        <f t="shared" si="205"/>
        <v>100</v>
      </c>
      <c r="S149" s="188">
        <f t="shared" si="205"/>
        <v>100</v>
      </c>
      <c r="T149" s="188"/>
    </row>
    <row r="150" spans="1:20" ht="41.25" customHeight="1">
      <c r="A150" s="327"/>
      <c r="B150" s="320"/>
      <c r="C150" s="66"/>
      <c r="D150" s="320"/>
      <c r="E150" s="13" t="s">
        <v>713</v>
      </c>
      <c r="F150" s="11">
        <f t="shared" ref="F150" si="209">F231</f>
        <v>697.6</v>
      </c>
      <c r="G150" s="11"/>
      <c r="H150" s="11">
        <f>H231</f>
        <v>697.6</v>
      </c>
      <c r="I150" s="11">
        <f t="shared" ref="I150:Q150" si="210">I231</f>
        <v>697.6</v>
      </c>
      <c r="J150" s="11"/>
      <c r="K150" s="11">
        <f t="shared" si="210"/>
        <v>697.6</v>
      </c>
      <c r="L150" s="11">
        <f t="shared" si="210"/>
        <v>697.6</v>
      </c>
      <c r="M150" s="11"/>
      <c r="N150" s="11">
        <f t="shared" si="210"/>
        <v>697.6</v>
      </c>
      <c r="O150" s="11">
        <f t="shared" si="210"/>
        <v>697.6</v>
      </c>
      <c r="P150" s="11"/>
      <c r="Q150" s="11">
        <f t="shared" si="210"/>
        <v>697.6</v>
      </c>
      <c r="R150" s="188">
        <f t="shared" si="205"/>
        <v>100</v>
      </c>
      <c r="S150" s="188"/>
      <c r="T150" s="188">
        <f t="shared" si="206"/>
        <v>100</v>
      </c>
    </row>
    <row r="151" spans="1:20" ht="41.25" customHeight="1">
      <c r="A151" s="327"/>
      <c r="B151" s="99"/>
      <c r="C151" s="66"/>
      <c r="D151" s="99"/>
      <c r="E151" s="13" t="s">
        <v>212</v>
      </c>
      <c r="F151" s="11">
        <f t="shared" ref="F151" si="211">F225</f>
        <v>4260</v>
      </c>
      <c r="G151" s="11"/>
      <c r="H151" s="11">
        <f>H225</f>
        <v>4260</v>
      </c>
      <c r="I151" s="11">
        <f t="shared" ref="I151:L151" si="212">I225</f>
        <v>4260</v>
      </c>
      <c r="J151" s="11"/>
      <c r="K151" s="11">
        <f t="shared" si="212"/>
        <v>4260</v>
      </c>
      <c r="L151" s="11">
        <f t="shared" si="212"/>
        <v>4260</v>
      </c>
      <c r="M151" s="11"/>
      <c r="N151" s="11">
        <f>N225</f>
        <v>4260</v>
      </c>
      <c r="O151" s="11">
        <f t="shared" ref="O151:Q151" si="213">O225</f>
        <v>0</v>
      </c>
      <c r="P151" s="11"/>
      <c r="Q151" s="11">
        <f t="shared" si="213"/>
        <v>0</v>
      </c>
      <c r="R151" s="188"/>
      <c r="S151" s="20"/>
      <c r="T151" s="188"/>
    </row>
    <row r="152" spans="1:20" ht="67.5" customHeight="1">
      <c r="A152" s="327"/>
      <c r="B152" s="99"/>
      <c r="C152" s="66"/>
      <c r="D152" s="103" t="s">
        <v>107</v>
      </c>
      <c r="E152" s="13"/>
      <c r="F152" s="11">
        <f t="shared" ref="F152" si="214">F213</f>
        <v>0</v>
      </c>
      <c r="G152" s="11"/>
      <c r="H152" s="11">
        <f>H213</f>
        <v>0</v>
      </c>
      <c r="I152" s="11">
        <f t="shared" ref="I152:Q152" si="215">I213</f>
        <v>0</v>
      </c>
      <c r="J152" s="11"/>
      <c r="K152" s="543">
        <f t="shared" si="215"/>
        <v>0</v>
      </c>
      <c r="L152" s="11">
        <f t="shared" si="215"/>
        <v>0</v>
      </c>
      <c r="M152" s="11"/>
      <c r="N152" s="11">
        <f t="shared" si="215"/>
        <v>0</v>
      </c>
      <c r="O152" s="11">
        <f t="shared" si="215"/>
        <v>0</v>
      </c>
      <c r="P152" s="11"/>
      <c r="Q152" s="11">
        <f t="shared" si="215"/>
        <v>0</v>
      </c>
      <c r="R152" s="188"/>
      <c r="S152" s="20"/>
      <c r="T152" s="188"/>
    </row>
    <row r="153" spans="1:20" ht="51" customHeight="1">
      <c r="A153" s="327"/>
      <c r="B153" s="99"/>
      <c r="C153" s="66"/>
      <c r="D153" s="103" t="s">
        <v>214</v>
      </c>
      <c r="E153" s="407" t="s">
        <v>217</v>
      </c>
      <c r="F153" s="11">
        <f>F211</f>
        <v>3081.2</v>
      </c>
      <c r="G153" s="11">
        <f t="shared" ref="G153:K153" si="216">G211</f>
        <v>1817.9</v>
      </c>
      <c r="H153" s="11">
        <f t="shared" si="216"/>
        <v>1263.3</v>
      </c>
      <c r="I153" s="11">
        <f t="shared" si="216"/>
        <v>3081.2</v>
      </c>
      <c r="J153" s="11">
        <f t="shared" si="216"/>
        <v>1817.9</v>
      </c>
      <c r="K153" s="11">
        <f t="shared" si="216"/>
        <v>1263.3</v>
      </c>
      <c r="L153" s="11">
        <f>L211</f>
        <v>3081.2</v>
      </c>
      <c r="M153" s="11">
        <f t="shared" ref="M153:Q153" si="217">M211</f>
        <v>1817.9</v>
      </c>
      <c r="N153" s="11">
        <f t="shared" si="217"/>
        <v>1263.3</v>
      </c>
      <c r="O153" s="11">
        <f t="shared" si="217"/>
        <v>2761.3100000000004</v>
      </c>
      <c r="P153" s="11">
        <f t="shared" si="217"/>
        <v>1629.17</v>
      </c>
      <c r="Q153" s="11">
        <f t="shared" si="217"/>
        <v>1132.1400000000001</v>
      </c>
      <c r="R153" s="188">
        <f t="shared" si="135"/>
        <v>89.618005971699361</v>
      </c>
      <c r="S153" s="188">
        <f t="shared" si="135"/>
        <v>89.618240827328236</v>
      </c>
      <c r="T153" s="188">
        <f t="shared" si="135"/>
        <v>89.617668012348616</v>
      </c>
    </row>
    <row r="154" spans="1:20" ht="50.25" customHeight="1">
      <c r="A154" s="336" t="s">
        <v>29</v>
      </c>
      <c r="B154" s="573" t="s">
        <v>7</v>
      </c>
      <c r="C154" s="573" t="s">
        <v>191</v>
      </c>
      <c r="D154" s="27" t="s">
        <v>118</v>
      </c>
      <c r="E154" s="13"/>
      <c r="F154" s="11">
        <f>F155+F156+F157+F158</f>
        <v>92679</v>
      </c>
      <c r="G154" s="11"/>
      <c r="H154" s="11">
        <f t="shared" ref="H154:Q154" si="218">H155+H156+H157+H158</f>
        <v>92679</v>
      </c>
      <c r="I154" s="11">
        <f t="shared" si="218"/>
        <v>98836.3</v>
      </c>
      <c r="J154" s="11"/>
      <c r="K154" s="11">
        <f t="shared" si="218"/>
        <v>98836.3</v>
      </c>
      <c r="L154" s="11">
        <f t="shared" si="218"/>
        <v>98836.3</v>
      </c>
      <c r="M154" s="11"/>
      <c r="N154" s="11">
        <f t="shared" si="218"/>
        <v>98836.3</v>
      </c>
      <c r="O154" s="11">
        <f t="shared" si="218"/>
        <v>92764.160000000003</v>
      </c>
      <c r="P154" s="11"/>
      <c r="Q154" s="11">
        <f t="shared" si="218"/>
        <v>92764.160000000003</v>
      </c>
      <c r="R154" s="516">
        <f t="shared" ref="R154:R157" si="219">O154/L154*100</f>
        <v>93.856366537395672</v>
      </c>
      <c r="S154" s="523"/>
      <c r="T154" s="516">
        <f t="shared" ref="T154:T157" si="220">Q154/N154*100</f>
        <v>93.856366537395672</v>
      </c>
    </row>
    <row r="155" spans="1:20" ht="36" customHeight="1">
      <c r="A155" s="14"/>
      <c r="B155" s="583"/>
      <c r="C155" s="583"/>
      <c r="D155" s="573" t="s">
        <v>125</v>
      </c>
      <c r="E155" s="103" t="s">
        <v>151</v>
      </c>
      <c r="F155" s="10">
        <f>G155+H155</f>
        <v>88758</v>
      </c>
      <c r="G155" s="10"/>
      <c r="H155" s="10">
        <v>88758</v>
      </c>
      <c r="I155" s="10">
        <f t="shared" ref="I155:I158" si="221">J155+K155</f>
        <v>88758</v>
      </c>
      <c r="J155" s="10"/>
      <c r="K155" s="10">
        <v>88758</v>
      </c>
      <c r="L155" s="10">
        <f>M155+N155</f>
        <v>88758</v>
      </c>
      <c r="M155" s="10"/>
      <c r="N155" s="10">
        <v>88758</v>
      </c>
      <c r="O155" s="10">
        <f t="shared" ref="O155:O158" si="222">P155+Q155</f>
        <v>83464.44</v>
      </c>
      <c r="P155" s="10"/>
      <c r="Q155" s="10">
        <v>83464.44</v>
      </c>
      <c r="R155" s="188">
        <f t="shared" si="219"/>
        <v>94.035962955451907</v>
      </c>
      <c r="S155" s="20"/>
      <c r="T155" s="188">
        <f t="shared" si="220"/>
        <v>94.035962955451907</v>
      </c>
    </row>
    <row r="156" spans="1:20" ht="36" customHeight="1">
      <c r="A156" s="14"/>
      <c r="B156" s="583"/>
      <c r="C156" s="66"/>
      <c r="D156" s="583"/>
      <c r="E156" s="538" t="s">
        <v>774</v>
      </c>
      <c r="F156" s="10">
        <v>0</v>
      </c>
      <c r="G156" s="10"/>
      <c r="H156" s="10">
        <v>0</v>
      </c>
      <c r="I156" s="10">
        <f>J156+K156</f>
        <v>6157.3</v>
      </c>
      <c r="J156" s="10"/>
      <c r="K156" s="10">
        <v>6157.3</v>
      </c>
      <c r="L156" s="10">
        <f>M156+N156</f>
        <v>6157.3</v>
      </c>
      <c r="M156" s="10"/>
      <c r="N156" s="10">
        <v>6157.3</v>
      </c>
      <c r="O156" s="10">
        <f>P156+Q156</f>
        <v>6157.3</v>
      </c>
      <c r="P156" s="10"/>
      <c r="Q156" s="10">
        <v>6157.3</v>
      </c>
      <c r="R156" s="188">
        <f t="shared" ref="R156" si="223">O156/L156*100</f>
        <v>100</v>
      </c>
      <c r="S156" s="20"/>
      <c r="T156" s="188">
        <f t="shared" ref="T156" si="224">Q156/N156*100</f>
        <v>100</v>
      </c>
    </row>
    <row r="157" spans="1:20" ht="43.5" customHeight="1">
      <c r="A157" s="14"/>
      <c r="B157" s="583"/>
      <c r="C157" s="67"/>
      <c r="D157" s="583"/>
      <c r="E157" s="103" t="s">
        <v>152</v>
      </c>
      <c r="F157" s="10">
        <f t="shared" ref="F157:F158" si="225">G157+H157</f>
        <v>3911</v>
      </c>
      <c r="G157" s="10"/>
      <c r="H157" s="10">
        <v>3911</v>
      </c>
      <c r="I157" s="10">
        <f t="shared" si="221"/>
        <v>3911</v>
      </c>
      <c r="J157" s="10"/>
      <c r="K157" s="10">
        <v>3911</v>
      </c>
      <c r="L157" s="10">
        <f t="shared" ref="L157:L158" si="226">M157+N157</f>
        <v>3911</v>
      </c>
      <c r="M157" s="10"/>
      <c r="N157" s="10">
        <v>3911</v>
      </c>
      <c r="O157" s="10">
        <f t="shared" si="222"/>
        <v>3138.42</v>
      </c>
      <c r="P157" s="10"/>
      <c r="Q157" s="10">
        <v>3138.42</v>
      </c>
      <c r="R157" s="188">
        <f t="shared" si="219"/>
        <v>80.245972896957312</v>
      </c>
      <c r="S157" s="20"/>
      <c r="T157" s="188">
        <f t="shared" si="220"/>
        <v>80.245972896957312</v>
      </c>
    </row>
    <row r="158" spans="1:20" ht="41.25" customHeight="1">
      <c r="A158" s="16"/>
      <c r="B158" s="574"/>
      <c r="C158" s="68"/>
      <c r="D158" s="574"/>
      <c r="E158" s="103" t="s">
        <v>153</v>
      </c>
      <c r="F158" s="10">
        <f t="shared" si="225"/>
        <v>10</v>
      </c>
      <c r="G158" s="10"/>
      <c r="H158" s="10">
        <v>10</v>
      </c>
      <c r="I158" s="10">
        <f t="shared" si="221"/>
        <v>10</v>
      </c>
      <c r="J158" s="10"/>
      <c r="K158" s="10">
        <v>10</v>
      </c>
      <c r="L158" s="10">
        <f t="shared" si="226"/>
        <v>10</v>
      </c>
      <c r="M158" s="10"/>
      <c r="N158" s="10">
        <v>10</v>
      </c>
      <c r="O158" s="10">
        <f t="shared" si="222"/>
        <v>4</v>
      </c>
      <c r="P158" s="10"/>
      <c r="Q158" s="10">
        <v>4</v>
      </c>
      <c r="R158" s="188">
        <f t="shared" ref="R158" si="227">O158/L158*100</f>
        <v>40</v>
      </c>
      <c r="S158" s="20"/>
      <c r="T158" s="188">
        <f t="shared" ref="T158" si="228">Q158/N158*100</f>
        <v>40</v>
      </c>
    </row>
    <row r="159" spans="1:20" ht="66" customHeight="1">
      <c r="A159" s="328" t="s">
        <v>56</v>
      </c>
      <c r="B159" s="560" t="s">
        <v>84</v>
      </c>
      <c r="C159" s="560" t="s">
        <v>232</v>
      </c>
      <c r="D159" s="4" t="s">
        <v>118</v>
      </c>
      <c r="E159" s="104"/>
      <c r="F159" s="61"/>
      <c r="G159" s="1"/>
      <c r="H159" s="23"/>
      <c r="I159" s="23"/>
      <c r="J159" s="23"/>
      <c r="K159" s="23"/>
      <c r="L159" s="184"/>
      <c r="M159" s="185"/>
      <c r="N159" s="23"/>
      <c r="O159" s="23"/>
      <c r="P159" s="23"/>
      <c r="Q159" s="23"/>
      <c r="R159" s="188"/>
      <c r="S159" s="20"/>
      <c r="T159" s="188"/>
    </row>
    <row r="160" spans="1:20" ht="219.75" customHeight="1">
      <c r="A160" s="329"/>
      <c r="B160" s="580"/>
      <c r="C160" s="561"/>
      <c r="D160" s="95" t="s">
        <v>119</v>
      </c>
      <c r="E160" s="52"/>
      <c r="F160" s="61"/>
      <c r="G160" s="61"/>
      <c r="H160" s="53"/>
      <c r="I160" s="53"/>
      <c r="J160" s="53"/>
      <c r="K160" s="53"/>
      <c r="L160" s="184"/>
      <c r="M160" s="184"/>
      <c r="N160" s="53"/>
      <c r="O160" s="53"/>
      <c r="P160" s="53"/>
      <c r="Q160" s="53"/>
      <c r="R160" s="188"/>
      <c r="S160" s="20"/>
      <c r="T160" s="188"/>
    </row>
    <row r="161" spans="1:20" ht="48.75" customHeight="1">
      <c r="A161" s="328" t="s">
        <v>57</v>
      </c>
      <c r="B161" s="560" t="s">
        <v>85</v>
      </c>
      <c r="C161" s="560" t="s">
        <v>275</v>
      </c>
      <c r="D161" s="3" t="s">
        <v>118</v>
      </c>
      <c r="E161" s="3"/>
      <c r="F161" s="69"/>
      <c r="G161" s="69"/>
      <c r="H161" s="112"/>
      <c r="I161" s="112"/>
      <c r="J161" s="112"/>
      <c r="K161" s="112"/>
      <c r="L161" s="69"/>
      <c r="M161" s="69"/>
      <c r="N161" s="112"/>
      <c r="O161" s="112"/>
      <c r="P161" s="112"/>
      <c r="Q161" s="112"/>
      <c r="R161" s="188"/>
      <c r="S161" s="20"/>
      <c r="T161" s="188"/>
    </row>
    <row r="162" spans="1:20" ht="87" customHeight="1">
      <c r="A162" s="330"/>
      <c r="B162" s="580"/>
      <c r="C162" s="561"/>
      <c r="D162" s="91" t="s">
        <v>119</v>
      </c>
      <c r="E162" s="2"/>
      <c r="F162" s="69"/>
      <c r="G162" s="69"/>
      <c r="H162" s="69"/>
      <c r="I162" s="69"/>
      <c r="J162" s="69"/>
      <c r="K162" s="69"/>
      <c r="L162" s="69"/>
      <c r="M162" s="69"/>
      <c r="N162" s="69"/>
      <c r="O162" s="69"/>
      <c r="P162" s="69"/>
      <c r="Q162" s="69"/>
      <c r="R162" s="188"/>
      <c r="S162" s="20"/>
      <c r="T162" s="188"/>
    </row>
    <row r="163" spans="1:20" s="20" customFormat="1" ht="42" customHeight="1">
      <c r="A163" s="328" t="s">
        <v>58</v>
      </c>
      <c r="B163" s="560" t="s">
        <v>130</v>
      </c>
      <c r="C163" s="560" t="s">
        <v>276</v>
      </c>
      <c r="D163" s="3" t="s">
        <v>118</v>
      </c>
      <c r="E163" s="2"/>
      <c r="F163" s="115"/>
      <c r="G163" s="115"/>
      <c r="H163" s="115"/>
      <c r="I163" s="115"/>
      <c r="J163" s="115"/>
      <c r="K163" s="115"/>
      <c r="L163" s="115"/>
      <c r="M163" s="115"/>
      <c r="N163" s="115"/>
      <c r="O163" s="115"/>
      <c r="P163" s="115"/>
      <c r="Q163" s="115"/>
      <c r="R163" s="188"/>
      <c r="T163" s="188"/>
    </row>
    <row r="164" spans="1:20" ht="138" customHeight="1">
      <c r="A164" s="330"/>
      <c r="B164" s="580"/>
      <c r="C164" s="580"/>
      <c r="D164" s="96" t="s">
        <v>119</v>
      </c>
      <c r="E164" s="52"/>
      <c r="F164" s="116"/>
      <c r="G164" s="70"/>
      <c r="H164" s="70"/>
      <c r="I164" s="70"/>
      <c r="J164" s="70"/>
      <c r="K164" s="70"/>
      <c r="L164" s="116"/>
      <c r="M164" s="70"/>
      <c r="N164" s="70"/>
      <c r="O164" s="70"/>
      <c r="P164" s="70"/>
      <c r="Q164" s="70"/>
      <c r="R164" s="188"/>
      <c r="S164" s="20"/>
      <c r="T164" s="188"/>
    </row>
    <row r="165" spans="1:20" ht="49.5" customHeight="1">
      <c r="A165" s="328" t="s">
        <v>59</v>
      </c>
      <c r="B165" s="589" t="s">
        <v>86</v>
      </c>
      <c r="C165" s="560" t="s">
        <v>257</v>
      </c>
      <c r="D165" s="5" t="s">
        <v>176</v>
      </c>
      <c r="E165" s="3"/>
      <c r="F165" s="115"/>
      <c r="G165" s="117"/>
      <c r="H165" s="117"/>
      <c r="I165" s="117"/>
      <c r="J165" s="117"/>
      <c r="K165" s="115"/>
      <c r="L165" s="115"/>
      <c r="M165" s="117"/>
      <c r="N165" s="117"/>
      <c r="O165" s="117"/>
      <c r="P165" s="117"/>
      <c r="Q165" s="115"/>
      <c r="R165" s="188"/>
      <c r="S165" s="20"/>
      <c r="T165" s="188"/>
    </row>
    <row r="166" spans="1:20" ht="111.75" customHeight="1">
      <c r="A166" s="329"/>
      <c r="B166" s="590"/>
      <c r="C166" s="580"/>
      <c r="D166" s="109" t="s">
        <v>105</v>
      </c>
      <c r="E166" s="2"/>
      <c r="F166" s="116"/>
      <c r="G166" s="116"/>
      <c r="H166" s="116"/>
      <c r="I166" s="116"/>
      <c r="J166" s="116"/>
      <c r="K166" s="70"/>
      <c r="L166" s="116"/>
      <c r="M166" s="116"/>
      <c r="N166" s="116"/>
      <c r="O166" s="116"/>
      <c r="P166" s="116"/>
      <c r="Q166" s="70"/>
      <c r="R166" s="644"/>
      <c r="S166" s="634"/>
      <c r="T166" s="644"/>
    </row>
    <row r="167" spans="1:20" ht="54" customHeight="1">
      <c r="A167" s="329"/>
      <c r="B167" s="590"/>
      <c r="C167" s="580"/>
      <c r="D167" s="71"/>
      <c r="E167" s="6"/>
      <c r="F167" s="116"/>
      <c r="G167" s="116"/>
      <c r="H167" s="116"/>
      <c r="I167" s="116"/>
      <c r="J167" s="116"/>
      <c r="K167" s="70"/>
      <c r="L167" s="116"/>
      <c r="M167" s="116"/>
      <c r="N167" s="116"/>
      <c r="O167" s="116"/>
      <c r="P167" s="116"/>
      <c r="Q167" s="70"/>
      <c r="R167" s="645"/>
      <c r="S167" s="635"/>
      <c r="T167" s="645"/>
    </row>
    <row r="168" spans="1:20" ht="98.25" customHeight="1">
      <c r="A168" s="329"/>
      <c r="B168" s="590"/>
      <c r="C168" s="580"/>
      <c r="D168" s="118"/>
      <c r="E168" s="6"/>
      <c r="F168" s="116"/>
      <c r="G168" s="116"/>
      <c r="H168" s="116"/>
      <c r="I168" s="116"/>
      <c r="J168" s="116"/>
      <c r="K168" s="70"/>
      <c r="L168" s="116"/>
      <c r="M168" s="116"/>
      <c r="N168" s="116"/>
      <c r="O168" s="116"/>
      <c r="P168" s="116"/>
      <c r="Q168" s="70"/>
      <c r="R168" s="645"/>
      <c r="S168" s="635"/>
      <c r="T168" s="645"/>
    </row>
    <row r="169" spans="1:20" ht="104.25" customHeight="1">
      <c r="A169" s="329"/>
      <c r="B169" s="590"/>
      <c r="C169" s="580"/>
      <c r="D169" s="118"/>
      <c r="E169" s="6"/>
      <c r="F169" s="116"/>
      <c r="G169" s="116"/>
      <c r="H169" s="116"/>
      <c r="I169" s="116"/>
      <c r="J169" s="116"/>
      <c r="K169" s="70"/>
      <c r="L169" s="116"/>
      <c r="M169" s="116"/>
      <c r="N169" s="116"/>
      <c r="O169" s="116"/>
      <c r="P169" s="116"/>
      <c r="Q169" s="70"/>
      <c r="R169" s="645"/>
      <c r="S169" s="635"/>
      <c r="T169" s="645"/>
    </row>
    <row r="170" spans="1:20" ht="159" customHeight="1">
      <c r="A170" s="330"/>
      <c r="B170" s="590"/>
      <c r="C170" s="561"/>
      <c r="E170" s="90"/>
      <c r="F170" s="116"/>
      <c r="G170" s="116"/>
      <c r="H170" s="116"/>
      <c r="I170" s="116"/>
      <c r="J170" s="116"/>
      <c r="K170" s="70"/>
      <c r="L170" s="116"/>
      <c r="M170" s="116"/>
      <c r="N170" s="116"/>
      <c r="O170" s="116"/>
      <c r="P170" s="116"/>
      <c r="Q170" s="70"/>
      <c r="R170" s="646"/>
      <c r="S170" s="636"/>
      <c r="T170" s="646"/>
    </row>
    <row r="171" spans="1:20" ht="45" customHeight="1">
      <c r="A171" s="328" t="s">
        <v>60</v>
      </c>
      <c r="B171" s="560" t="s">
        <v>158</v>
      </c>
      <c r="C171" s="548" t="s">
        <v>236</v>
      </c>
      <c r="D171" s="3" t="s">
        <v>118</v>
      </c>
      <c r="E171" s="3"/>
      <c r="F171" s="115"/>
      <c r="G171" s="115"/>
      <c r="H171" s="23"/>
      <c r="I171" s="23"/>
      <c r="J171" s="23"/>
      <c r="K171" s="23"/>
      <c r="L171" s="115"/>
      <c r="M171" s="115"/>
      <c r="N171" s="23"/>
      <c r="O171" s="23"/>
      <c r="P171" s="23"/>
      <c r="Q171" s="23"/>
      <c r="R171" s="188"/>
      <c r="S171" s="20"/>
      <c r="T171" s="188"/>
    </row>
    <row r="172" spans="1:20" ht="140.25" customHeight="1">
      <c r="A172" s="330"/>
      <c r="B172" s="561"/>
      <c r="C172" s="548"/>
      <c r="D172" s="92" t="s">
        <v>119</v>
      </c>
      <c r="E172" s="6"/>
      <c r="F172" s="70"/>
      <c r="G172" s="119"/>
      <c r="H172" s="120"/>
      <c r="I172" s="120"/>
      <c r="J172" s="120"/>
      <c r="K172" s="120"/>
      <c r="L172" s="70"/>
      <c r="M172" s="119"/>
      <c r="N172" s="120"/>
      <c r="O172" s="120"/>
      <c r="P172" s="120"/>
      <c r="Q172" s="120"/>
      <c r="R172" s="188"/>
      <c r="S172" s="20"/>
      <c r="T172" s="188"/>
    </row>
    <row r="173" spans="1:20" ht="35.25" customHeight="1">
      <c r="A173" s="328" t="s">
        <v>61</v>
      </c>
      <c r="B173" s="589" t="s">
        <v>219</v>
      </c>
      <c r="C173" s="560" t="s">
        <v>256</v>
      </c>
      <c r="D173" s="5" t="s">
        <v>118</v>
      </c>
      <c r="E173" s="3"/>
      <c r="F173" s="115"/>
      <c r="G173" s="115"/>
      <c r="H173" s="23"/>
      <c r="I173" s="23"/>
      <c r="J173" s="23"/>
      <c r="K173" s="23"/>
      <c r="L173" s="115"/>
      <c r="M173" s="115"/>
      <c r="N173" s="23"/>
      <c r="O173" s="23"/>
      <c r="P173" s="23"/>
      <c r="Q173" s="23"/>
      <c r="R173" s="188"/>
      <c r="S173" s="20"/>
      <c r="T173" s="188"/>
    </row>
    <row r="174" spans="1:20" ht="107.25" customHeight="1">
      <c r="A174" s="329"/>
      <c r="B174" s="590"/>
      <c r="C174" s="580"/>
      <c r="D174" s="560" t="s">
        <v>119</v>
      </c>
      <c r="E174" s="586"/>
      <c r="F174" s="584"/>
      <c r="G174" s="584"/>
      <c r="H174" s="585"/>
      <c r="I174" s="585"/>
      <c r="J174" s="585"/>
      <c r="K174" s="585"/>
      <c r="L174" s="584"/>
      <c r="M174" s="584"/>
      <c r="N174" s="585"/>
      <c r="O174" s="585"/>
      <c r="P174" s="585"/>
      <c r="Q174" s="585"/>
      <c r="R174" s="644"/>
      <c r="S174" s="634"/>
      <c r="T174" s="644"/>
    </row>
    <row r="175" spans="1:20" ht="56.25" customHeight="1">
      <c r="A175" s="329"/>
      <c r="B175" s="590"/>
      <c r="C175" s="580"/>
      <c r="D175" s="580"/>
      <c r="E175" s="586"/>
      <c r="F175" s="584"/>
      <c r="G175" s="584"/>
      <c r="H175" s="585"/>
      <c r="I175" s="585"/>
      <c r="J175" s="585"/>
      <c r="K175" s="585"/>
      <c r="L175" s="584"/>
      <c r="M175" s="584"/>
      <c r="N175" s="585"/>
      <c r="O175" s="585"/>
      <c r="P175" s="585"/>
      <c r="Q175" s="585"/>
      <c r="R175" s="645"/>
      <c r="S175" s="635"/>
      <c r="T175" s="645"/>
    </row>
    <row r="176" spans="1:20" ht="123" customHeight="1">
      <c r="A176" s="330"/>
      <c r="B176" s="590"/>
      <c r="C176" s="561"/>
      <c r="D176" s="561"/>
      <c r="E176" s="586"/>
      <c r="F176" s="584"/>
      <c r="G176" s="584"/>
      <c r="H176" s="585"/>
      <c r="I176" s="585"/>
      <c r="J176" s="585"/>
      <c r="K176" s="585"/>
      <c r="L176" s="584"/>
      <c r="M176" s="584"/>
      <c r="N176" s="585"/>
      <c r="O176" s="585"/>
      <c r="P176" s="585"/>
      <c r="Q176" s="585"/>
      <c r="R176" s="646"/>
      <c r="S176" s="636"/>
      <c r="T176" s="646"/>
    </row>
    <row r="177" spans="1:20" ht="50.25" customHeight="1">
      <c r="A177" s="328" t="s">
        <v>74</v>
      </c>
      <c r="B177" s="560" t="s">
        <v>249</v>
      </c>
      <c r="C177" s="560" t="s">
        <v>255</v>
      </c>
      <c r="D177" s="3" t="s">
        <v>118</v>
      </c>
      <c r="E177" s="3"/>
      <c r="F177" s="115"/>
      <c r="G177" s="69"/>
      <c r="H177" s="112"/>
      <c r="I177" s="112"/>
      <c r="J177" s="112"/>
      <c r="K177" s="112"/>
      <c r="L177" s="115"/>
      <c r="M177" s="69"/>
      <c r="N177" s="112"/>
      <c r="O177" s="112"/>
      <c r="P177" s="112"/>
      <c r="Q177" s="112"/>
      <c r="R177" s="188"/>
      <c r="S177" s="20"/>
      <c r="T177" s="188"/>
    </row>
    <row r="178" spans="1:20" ht="265.5" customHeight="1">
      <c r="A178" s="330"/>
      <c r="B178" s="580"/>
      <c r="C178" s="580"/>
      <c r="D178" s="98" t="s">
        <v>119</v>
      </c>
      <c r="E178" s="52"/>
      <c r="F178" s="61"/>
      <c r="G178" s="61"/>
      <c r="H178" s="53"/>
      <c r="I178" s="53"/>
      <c r="J178" s="53"/>
      <c r="K178" s="53"/>
      <c r="L178" s="184"/>
      <c r="M178" s="184"/>
      <c r="N178" s="53"/>
      <c r="O178" s="53"/>
      <c r="P178" s="53"/>
      <c r="Q178" s="53"/>
      <c r="R178" s="188"/>
      <c r="S178" s="20"/>
      <c r="T178" s="188"/>
    </row>
    <row r="179" spans="1:20" ht="45" customHeight="1">
      <c r="A179" s="328" t="s">
        <v>75</v>
      </c>
      <c r="B179" s="560" t="s">
        <v>131</v>
      </c>
      <c r="C179" s="560" t="s">
        <v>254</v>
      </c>
      <c r="D179" s="3" t="s">
        <v>118</v>
      </c>
      <c r="E179" s="2"/>
      <c r="F179" s="1"/>
      <c r="G179" s="1"/>
      <c r="H179" s="23"/>
      <c r="I179" s="23"/>
      <c r="J179" s="23"/>
      <c r="K179" s="23"/>
      <c r="L179" s="185"/>
      <c r="M179" s="185"/>
      <c r="N179" s="23"/>
      <c r="O179" s="23"/>
      <c r="P179" s="23"/>
      <c r="Q179" s="23"/>
      <c r="R179" s="188"/>
      <c r="S179" s="20"/>
      <c r="T179" s="188"/>
    </row>
    <row r="180" spans="1:20" ht="101.25" customHeight="1">
      <c r="A180" s="330"/>
      <c r="B180" s="561"/>
      <c r="C180" s="561"/>
      <c r="D180" s="98" t="s">
        <v>119</v>
      </c>
      <c r="E180" s="3"/>
      <c r="F180" s="122"/>
      <c r="G180" s="121"/>
      <c r="H180" s="120"/>
      <c r="I180" s="120"/>
      <c r="J180" s="120"/>
      <c r="K180" s="120"/>
      <c r="L180" s="122"/>
      <c r="M180" s="121"/>
      <c r="N180" s="120"/>
      <c r="O180" s="120"/>
      <c r="P180" s="120"/>
      <c r="Q180" s="120"/>
      <c r="R180" s="188"/>
      <c r="S180" s="20"/>
      <c r="T180" s="188"/>
    </row>
    <row r="181" spans="1:20" ht="51" customHeight="1">
      <c r="A181" s="328" t="s">
        <v>311</v>
      </c>
      <c r="B181" s="195" t="s">
        <v>238</v>
      </c>
      <c r="C181" s="560" t="s">
        <v>312</v>
      </c>
      <c r="D181" s="3" t="s">
        <v>118</v>
      </c>
      <c r="E181" s="3"/>
      <c r="F181" s="122"/>
      <c r="G181" s="121"/>
      <c r="H181" s="120"/>
      <c r="I181" s="120"/>
      <c r="J181" s="120"/>
      <c r="K181" s="120"/>
      <c r="L181" s="122"/>
      <c r="M181" s="121"/>
      <c r="N181" s="120"/>
      <c r="O181" s="120"/>
      <c r="P181" s="120"/>
      <c r="Q181" s="120"/>
      <c r="R181" s="188"/>
      <c r="S181" s="20"/>
      <c r="T181" s="188"/>
    </row>
    <row r="182" spans="1:20" ht="86.25" customHeight="1">
      <c r="A182" s="329"/>
      <c r="B182" s="195"/>
      <c r="C182" s="561"/>
      <c r="D182" s="196" t="s">
        <v>119</v>
      </c>
      <c r="E182" s="3"/>
      <c r="F182" s="122"/>
      <c r="G182" s="121"/>
      <c r="H182" s="120"/>
      <c r="I182" s="120"/>
      <c r="J182" s="120"/>
      <c r="K182" s="120"/>
      <c r="L182" s="122"/>
      <c r="M182" s="121"/>
      <c r="N182" s="120"/>
      <c r="O182" s="120"/>
      <c r="P182" s="120"/>
      <c r="Q182" s="120"/>
      <c r="R182" s="188"/>
      <c r="S182" s="20"/>
      <c r="T182" s="188"/>
    </row>
    <row r="183" spans="1:20" ht="251.25" customHeight="1">
      <c r="A183" s="328" t="s">
        <v>313</v>
      </c>
      <c r="B183" s="560" t="s">
        <v>215</v>
      </c>
      <c r="C183" s="560" t="s">
        <v>253</v>
      </c>
      <c r="D183" s="3" t="s">
        <v>118</v>
      </c>
      <c r="E183" s="3"/>
      <c r="F183" s="123"/>
      <c r="G183" s="122"/>
      <c r="H183" s="23"/>
      <c r="I183" s="23"/>
      <c r="J183" s="23"/>
      <c r="K183" s="23"/>
      <c r="L183" s="123"/>
      <c r="M183" s="122"/>
      <c r="N183" s="23"/>
      <c r="O183" s="23"/>
      <c r="P183" s="23"/>
      <c r="Q183" s="23"/>
      <c r="R183" s="188"/>
      <c r="S183" s="20"/>
      <c r="T183" s="188"/>
    </row>
    <row r="184" spans="1:20" ht="177" customHeight="1">
      <c r="A184" s="330"/>
      <c r="B184" s="561"/>
      <c r="C184" s="561"/>
      <c r="D184" s="101" t="s">
        <v>97</v>
      </c>
      <c r="E184" s="3"/>
      <c r="F184" s="123"/>
      <c r="G184" s="122"/>
      <c r="H184" s="23"/>
      <c r="I184" s="23"/>
      <c r="J184" s="23"/>
      <c r="K184" s="23"/>
      <c r="L184" s="123"/>
      <c r="M184" s="122"/>
      <c r="N184" s="23"/>
      <c r="O184" s="23"/>
      <c r="P184" s="23"/>
      <c r="Q184" s="23"/>
      <c r="R184" s="188"/>
      <c r="S184" s="20"/>
      <c r="T184" s="188"/>
    </row>
    <row r="185" spans="1:20" ht="61.5" customHeight="1">
      <c r="A185" s="328" t="s">
        <v>314</v>
      </c>
      <c r="B185" s="316" t="s">
        <v>216</v>
      </c>
      <c r="C185" s="560" t="s">
        <v>277</v>
      </c>
      <c r="D185" s="3" t="s">
        <v>118</v>
      </c>
      <c r="E185" s="3"/>
      <c r="F185" s="123"/>
      <c r="G185" s="122"/>
      <c r="H185" s="23"/>
      <c r="I185" s="23"/>
      <c r="J185" s="23"/>
      <c r="K185" s="23"/>
      <c r="L185" s="123"/>
      <c r="M185" s="122"/>
      <c r="N185" s="23"/>
      <c r="O185" s="23"/>
      <c r="P185" s="23"/>
      <c r="Q185" s="23"/>
      <c r="R185" s="188"/>
      <c r="S185" s="20"/>
      <c r="T185" s="188"/>
    </row>
    <row r="186" spans="1:20" ht="87" customHeight="1">
      <c r="A186" s="329"/>
      <c r="B186" s="102"/>
      <c r="C186" s="561"/>
      <c r="D186" s="101" t="s">
        <v>97</v>
      </c>
      <c r="E186" s="3"/>
      <c r="F186" s="123"/>
      <c r="G186" s="122"/>
      <c r="H186" s="23"/>
      <c r="I186" s="23"/>
      <c r="J186" s="23"/>
      <c r="K186" s="23"/>
      <c r="L186" s="123"/>
      <c r="M186" s="122"/>
      <c r="N186" s="23"/>
      <c r="O186" s="23"/>
      <c r="P186" s="23"/>
      <c r="Q186" s="23"/>
      <c r="R186" s="188"/>
      <c r="S186" s="20"/>
      <c r="T186" s="188"/>
    </row>
    <row r="187" spans="1:20" ht="64.5" customHeight="1">
      <c r="A187" s="18" t="s">
        <v>30</v>
      </c>
      <c r="B187" s="573" t="s">
        <v>83</v>
      </c>
      <c r="C187" s="573" t="s">
        <v>223</v>
      </c>
      <c r="D187" s="13" t="s">
        <v>118</v>
      </c>
      <c r="E187" s="84"/>
      <c r="F187" s="11">
        <f>F188+F189+F190+F191+F192+F193</f>
        <v>218088</v>
      </c>
      <c r="G187" s="11"/>
      <c r="H187" s="11">
        <f t="shared" ref="H187:Q187" si="229">H188+H189+H190+H191+H192+H193</f>
        <v>218088</v>
      </c>
      <c r="I187" s="11">
        <f t="shared" si="229"/>
        <v>218088.02000000002</v>
      </c>
      <c r="J187" s="11"/>
      <c r="K187" s="11">
        <f t="shared" si="229"/>
        <v>218088.02000000002</v>
      </c>
      <c r="L187" s="11">
        <f t="shared" si="229"/>
        <v>218088.02000000002</v>
      </c>
      <c r="M187" s="11"/>
      <c r="N187" s="11">
        <f t="shared" si="229"/>
        <v>218088.02000000002</v>
      </c>
      <c r="O187" s="11">
        <f t="shared" si="229"/>
        <v>193637.93</v>
      </c>
      <c r="P187" s="11"/>
      <c r="Q187" s="11">
        <f t="shared" si="229"/>
        <v>193637.93</v>
      </c>
      <c r="R187" s="188">
        <f t="shared" ref="R187:R195" si="230">O187/L187*100</f>
        <v>88.788888999955134</v>
      </c>
      <c r="S187" s="20"/>
      <c r="T187" s="188">
        <f t="shared" ref="T187:T195" si="231">Q187/N187*100</f>
        <v>88.788888999955134</v>
      </c>
    </row>
    <row r="188" spans="1:20" s="65" customFormat="1" ht="20.25" customHeight="1">
      <c r="A188" s="27"/>
      <c r="B188" s="583"/>
      <c r="C188" s="583"/>
      <c r="D188" s="573" t="s">
        <v>124</v>
      </c>
      <c r="E188" s="13" t="s">
        <v>154</v>
      </c>
      <c r="F188" s="10">
        <f t="shared" ref="F188:H188" si="232">F199</f>
        <v>72401.5</v>
      </c>
      <c r="G188" s="10"/>
      <c r="H188" s="10">
        <f t="shared" si="232"/>
        <v>72401.5</v>
      </c>
      <c r="I188" s="10">
        <f t="shared" ref="I188:L189" si="233">I199</f>
        <v>72401.5</v>
      </c>
      <c r="J188" s="10"/>
      <c r="K188" s="10">
        <f t="shared" si="233"/>
        <v>72401.5</v>
      </c>
      <c r="L188" s="10">
        <f t="shared" si="233"/>
        <v>72401.5</v>
      </c>
      <c r="M188" s="10"/>
      <c r="N188" s="10">
        <f t="shared" ref="N188:O188" si="234">N199</f>
        <v>72401.5</v>
      </c>
      <c r="O188" s="10">
        <f t="shared" si="234"/>
        <v>57594.2</v>
      </c>
      <c r="P188" s="10"/>
      <c r="Q188" s="10">
        <f t="shared" ref="Q188" si="235">Q199</f>
        <v>57594.2</v>
      </c>
      <c r="R188" s="188">
        <f t="shared" si="230"/>
        <v>79.54835189878662</v>
      </c>
      <c r="S188" s="20"/>
      <c r="T188" s="188">
        <f t="shared" si="231"/>
        <v>79.54835189878662</v>
      </c>
    </row>
    <row r="189" spans="1:20" s="65" customFormat="1" ht="20.25" customHeight="1">
      <c r="A189" s="27"/>
      <c r="B189" s="87"/>
      <c r="C189" s="583"/>
      <c r="D189" s="583"/>
      <c r="E189" s="13" t="s">
        <v>155</v>
      </c>
      <c r="F189" s="10">
        <f t="shared" ref="F189:H189" si="236">F200</f>
        <v>22672.5</v>
      </c>
      <c r="G189" s="10"/>
      <c r="H189" s="10">
        <f t="shared" si="236"/>
        <v>22672.5</v>
      </c>
      <c r="I189" s="10">
        <f t="shared" si="233"/>
        <v>22672.5</v>
      </c>
      <c r="J189" s="10"/>
      <c r="K189" s="10">
        <f t="shared" si="233"/>
        <v>22672.5</v>
      </c>
      <c r="L189" s="10">
        <f t="shared" si="233"/>
        <v>22672.5</v>
      </c>
      <c r="M189" s="10"/>
      <c r="N189" s="10">
        <f t="shared" ref="N189:O189" si="237">N200</f>
        <v>22672.5</v>
      </c>
      <c r="O189" s="10">
        <f t="shared" si="237"/>
        <v>18873.59</v>
      </c>
      <c r="P189" s="10"/>
      <c r="Q189" s="10">
        <f t="shared" ref="Q189" si="238">Q200</f>
        <v>18873.59</v>
      </c>
      <c r="R189" s="188">
        <f t="shared" si="230"/>
        <v>83.244415040247006</v>
      </c>
      <c r="S189" s="20"/>
      <c r="T189" s="188">
        <f t="shared" si="231"/>
        <v>83.244415040247006</v>
      </c>
    </row>
    <row r="190" spans="1:20" s="65" customFormat="1" ht="20.25" customHeight="1">
      <c r="A190" s="27"/>
      <c r="B190" s="87"/>
      <c r="C190" s="27"/>
      <c r="D190" s="583"/>
      <c r="E190" s="13" t="s">
        <v>208</v>
      </c>
      <c r="F190" s="10">
        <f>F201</f>
        <v>207.6</v>
      </c>
      <c r="G190" s="10"/>
      <c r="H190" s="10">
        <f>H201</f>
        <v>207.6</v>
      </c>
      <c r="I190" s="10">
        <f>I201</f>
        <v>207.6</v>
      </c>
      <c r="J190" s="10"/>
      <c r="K190" s="10">
        <f>K201</f>
        <v>207.6</v>
      </c>
      <c r="L190" s="10">
        <f>L201</f>
        <v>207.6</v>
      </c>
      <c r="M190" s="10"/>
      <c r="N190" s="10">
        <f>N201</f>
        <v>207.6</v>
      </c>
      <c r="O190" s="10">
        <f>O201</f>
        <v>0</v>
      </c>
      <c r="P190" s="10"/>
      <c r="Q190" s="10">
        <f>Q201</f>
        <v>0</v>
      </c>
      <c r="R190" s="188"/>
      <c r="S190" s="20"/>
      <c r="T190" s="188"/>
    </row>
    <row r="191" spans="1:20" s="65" customFormat="1" ht="20.25" customHeight="1">
      <c r="A191" s="27"/>
      <c r="B191" s="87"/>
      <c r="C191" s="27"/>
      <c r="D191" s="583"/>
      <c r="E191" s="13" t="s">
        <v>156</v>
      </c>
      <c r="F191" s="10">
        <f>F202</f>
        <v>10</v>
      </c>
      <c r="G191" s="10"/>
      <c r="H191" s="10">
        <f>H202</f>
        <v>10</v>
      </c>
      <c r="I191" s="10">
        <f>I202</f>
        <v>10</v>
      </c>
      <c r="J191" s="10"/>
      <c r="K191" s="10">
        <f>K202</f>
        <v>10</v>
      </c>
      <c r="L191" s="10">
        <f>L202</f>
        <v>10</v>
      </c>
      <c r="M191" s="10"/>
      <c r="N191" s="10">
        <f>N202</f>
        <v>10</v>
      </c>
      <c r="O191" s="10">
        <f>O202</f>
        <v>2.8</v>
      </c>
      <c r="P191" s="10"/>
      <c r="Q191" s="10">
        <f>Q202</f>
        <v>2.8</v>
      </c>
      <c r="R191" s="188">
        <f t="shared" ref="R191" si="239">O191/L191*100</f>
        <v>27.999999999999996</v>
      </c>
      <c r="S191" s="20"/>
      <c r="T191" s="188">
        <f t="shared" ref="T191" si="240">Q191/N191*100</f>
        <v>27.999999999999996</v>
      </c>
    </row>
    <row r="192" spans="1:20" s="65" customFormat="1" ht="20.25" customHeight="1">
      <c r="A192" s="27"/>
      <c r="B192" s="87"/>
      <c r="C192" s="27"/>
      <c r="D192" s="27"/>
      <c r="E192" s="407" t="s">
        <v>159</v>
      </c>
      <c r="F192" s="10">
        <f>F195+F205+F209</f>
        <v>118836.4</v>
      </c>
      <c r="G192" s="10"/>
      <c r="H192" s="10">
        <f>H195+H205+H209</f>
        <v>118836.4</v>
      </c>
      <c r="I192" s="10">
        <f>I195+I205+I209</f>
        <v>118836.42</v>
      </c>
      <c r="J192" s="194"/>
      <c r="K192" s="10">
        <f>K195+K205+K209</f>
        <v>118836.42</v>
      </c>
      <c r="L192" s="10">
        <f>L195+L205+L209</f>
        <v>118836.42</v>
      </c>
      <c r="M192" s="10"/>
      <c r="N192" s="10">
        <f>N195+N205+N209</f>
        <v>118836.42</v>
      </c>
      <c r="O192" s="10">
        <f>O195+O205+O209</f>
        <v>117167.34</v>
      </c>
      <c r="P192" s="10"/>
      <c r="Q192" s="10">
        <f>Q195+Q205+Q209</f>
        <v>117167.34</v>
      </c>
      <c r="R192" s="188">
        <f t="shared" si="230"/>
        <v>98.595481082314663</v>
      </c>
      <c r="S192" s="20"/>
      <c r="T192" s="188">
        <f t="shared" si="231"/>
        <v>98.595481082314663</v>
      </c>
    </row>
    <row r="193" spans="1:20" s="65" customFormat="1" ht="15.75">
      <c r="A193" s="27"/>
      <c r="B193" s="87"/>
      <c r="C193" s="27"/>
      <c r="D193" s="27"/>
      <c r="E193" s="527" t="s">
        <v>213</v>
      </c>
      <c r="F193" s="29">
        <f t="shared" ref="F193" si="241">F203</f>
        <v>3960</v>
      </c>
      <c r="G193" s="29"/>
      <c r="H193" s="29">
        <f>H203</f>
        <v>3960</v>
      </c>
      <c r="I193" s="29">
        <f t="shared" ref="I193:L193" si="242">I203</f>
        <v>3960</v>
      </c>
      <c r="J193" s="29"/>
      <c r="K193" s="29">
        <f t="shared" si="242"/>
        <v>3960</v>
      </c>
      <c r="L193" s="29">
        <f t="shared" si="242"/>
        <v>3960</v>
      </c>
      <c r="M193" s="29"/>
      <c r="N193" s="29">
        <f>N203</f>
        <v>3960</v>
      </c>
      <c r="O193" s="29">
        <f t="shared" ref="O193" si="243">O203</f>
        <v>0</v>
      </c>
      <c r="P193" s="29"/>
      <c r="Q193" s="29">
        <f t="shared" ref="Q193" si="244">Q203</f>
        <v>0</v>
      </c>
      <c r="R193" s="188"/>
      <c r="S193" s="20"/>
      <c r="T193" s="188"/>
    </row>
    <row r="194" spans="1:20" ht="51.75" customHeight="1">
      <c r="A194" s="403" t="s">
        <v>64</v>
      </c>
      <c r="B194" s="560" t="s">
        <v>160</v>
      </c>
      <c r="C194" s="560" t="s">
        <v>882</v>
      </c>
      <c r="D194" s="3" t="s">
        <v>118</v>
      </c>
      <c r="E194" s="403"/>
      <c r="F194" s="25">
        <f>F195</f>
        <v>40770</v>
      </c>
      <c r="G194" s="25"/>
      <c r="H194" s="25">
        <f>H195</f>
        <v>40770</v>
      </c>
      <c r="I194" s="30">
        <f>I195</f>
        <v>40770</v>
      </c>
      <c r="J194" s="30"/>
      <c r="K194" s="31">
        <f>K195</f>
        <v>40770</v>
      </c>
      <c r="L194" s="25">
        <f>L195</f>
        <v>40770</v>
      </c>
      <c r="M194" s="25"/>
      <c r="N194" s="25">
        <f>N195</f>
        <v>40770</v>
      </c>
      <c r="O194" s="30">
        <f>O195</f>
        <v>40770</v>
      </c>
      <c r="P194" s="30"/>
      <c r="Q194" s="31">
        <f>Q195</f>
        <v>40770</v>
      </c>
      <c r="R194" s="188">
        <f t="shared" si="230"/>
        <v>100</v>
      </c>
      <c r="S194" s="20"/>
      <c r="T194" s="188">
        <f t="shared" si="231"/>
        <v>100</v>
      </c>
    </row>
    <row r="195" spans="1:20" ht="42.75" customHeight="1">
      <c r="A195" s="329"/>
      <c r="B195" s="580"/>
      <c r="C195" s="580"/>
      <c r="D195" s="91" t="s">
        <v>124</v>
      </c>
      <c r="E195" s="109" t="s">
        <v>159</v>
      </c>
      <c r="F195" s="73">
        <f>G195+H195</f>
        <v>40770</v>
      </c>
      <c r="G195" s="73"/>
      <c r="H195" s="61">
        <v>40770</v>
      </c>
      <c r="I195" s="72">
        <f>J195+K195</f>
        <v>40770</v>
      </c>
      <c r="J195" s="69"/>
      <c r="K195" s="61">
        <v>40770</v>
      </c>
      <c r="L195" s="73">
        <f>M195+N195</f>
        <v>40770</v>
      </c>
      <c r="M195" s="73"/>
      <c r="N195" s="184">
        <v>40770</v>
      </c>
      <c r="O195" s="72">
        <f>P195+Q195</f>
        <v>40770</v>
      </c>
      <c r="P195" s="69"/>
      <c r="Q195" s="184">
        <v>40770</v>
      </c>
      <c r="R195" s="644">
        <f t="shared" si="230"/>
        <v>100</v>
      </c>
      <c r="S195" s="634"/>
      <c r="T195" s="644">
        <f t="shared" si="231"/>
        <v>100</v>
      </c>
    </row>
    <row r="196" spans="1:20" ht="394.5" customHeight="1">
      <c r="A196" s="404"/>
      <c r="B196" s="580"/>
      <c r="C196" s="580"/>
      <c r="D196" s="515"/>
      <c r="E196" s="33"/>
      <c r="F196" s="85"/>
      <c r="G196" s="85"/>
      <c r="H196" s="514"/>
      <c r="I196" s="75"/>
      <c r="J196" s="70"/>
      <c r="K196" s="514"/>
      <c r="L196" s="85"/>
      <c r="M196" s="85"/>
      <c r="N196" s="514"/>
      <c r="O196" s="75"/>
      <c r="P196" s="70"/>
      <c r="Q196" s="514"/>
      <c r="R196" s="645"/>
      <c r="S196" s="635"/>
      <c r="T196" s="645"/>
    </row>
    <row r="197" spans="1:20" ht="166.5" customHeight="1">
      <c r="A197" s="329"/>
      <c r="B197" s="580"/>
      <c r="C197" s="580"/>
      <c r="D197" s="71"/>
      <c r="E197" s="92"/>
      <c r="F197" s="74"/>
      <c r="G197" s="74"/>
      <c r="H197" s="60"/>
      <c r="I197" s="75"/>
      <c r="J197" s="70"/>
      <c r="K197" s="51"/>
      <c r="L197" s="74"/>
      <c r="M197" s="74"/>
      <c r="N197" s="60"/>
      <c r="O197" s="75"/>
      <c r="P197" s="70"/>
      <c r="Q197" s="146"/>
      <c r="R197" s="646"/>
      <c r="S197" s="636"/>
      <c r="T197" s="646"/>
    </row>
    <row r="198" spans="1:20" ht="54.75" customHeight="1">
      <c r="A198" s="328" t="s">
        <v>293</v>
      </c>
      <c r="B198" s="581" t="s">
        <v>161</v>
      </c>
      <c r="C198" s="615" t="s">
        <v>279</v>
      </c>
      <c r="D198" s="2" t="s">
        <v>118</v>
      </c>
      <c r="E198" s="32"/>
      <c r="F198" s="1">
        <f>F199+F200+F201+F202+F203</f>
        <v>99251.6</v>
      </c>
      <c r="G198" s="1"/>
      <c r="H198" s="315">
        <f t="shared" ref="H198:Q198" si="245">H199+H200+H201+H202+H203</f>
        <v>99251.6</v>
      </c>
      <c r="I198" s="315">
        <f t="shared" si="245"/>
        <v>99251.6</v>
      </c>
      <c r="J198" s="315"/>
      <c r="K198" s="315">
        <f t="shared" si="245"/>
        <v>99251.6</v>
      </c>
      <c r="L198" s="315">
        <f t="shared" si="245"/>
        <v>99251.6</v>
      </c>
      <c r="M198" s="315"/>
      <c r="N198" s="315">
        <f t="shared" si="245"/>
        <v>99251.6</v>
      </c>
      <c r="O198" s="315">
        <f t="shared" si="245"/>
        <v>76470.59</v>
      </c>
      <c r="P198" s="315"/>
      <c r="Q198" s="315">
        <f t="shared" si="245"/>
        <v>76470.59</v>
      </c>
      <c r="R198" s="189">
        <f t="shared" ref="R198:R205" si="246">O198/L198*100</f>
        <v>77.047211329590652</v>
      </c>
      <c r="S198" s="20"/>
      <c r="T198" s="189">
        <f t="shared" ref="T198:T205" si="247">Q198/N198*100</f>
        <v>77.047211329590652</v>
      </c>
    </row>
    <row r="199" spans="1:20" ht="77.25" customHeight="1">
      <c r="A199" s="329"/>
      <c r="B199" s="582"/>
      <c r="C199" s="615"/>
      <c r="D199" s="2" t="s">
        <v>125</v>
      </c>
      <c r="E199" s="104" t="s">
        <v>154</v>
      </c>
      <c r="F199" s="315">
        <f>G199+H199</f>
        <v>72401.5</v>
      </c>
      <c r="G199" s="315"/>
      <c r="H199" s="315">
        <v>72401.5</v>
      </c>
      <c r="I199" s="315">
        <f>J199+K199</f>
        <v>72401.5</v>
      </c>
      <c r="J199" s="315"/>
      <c r="K199" s="315">
        <v>72401.5</v>
      </c>
      <c r="L199" s="315">
        <f>M199+N199</f>
        <v>72401.5</v>
      </c>
      <c r="M199" s="315"/>
      <c r="N199" s="315">
        <v>72401.5</v>
      </c>
      <c r="O199" s="185">
        <f>P199+Q199</f>
        <v>57594.2</v>
      </c>
      <c r="P199" s="185"/>
      <c r="Q199" s="185">
        <v>57594.2</v>
      </c>
      <c r="R199" s="189">
        <f t="shared" si="246"/>
        <v>79.54835189878662</v>
      </c>
      <c r="S199" s="20"/>
      <c r="T199" s="189">
        <f t="shared" si="247"/>
        <v>79.54835189878662</v>
      </c>
    </row>
    <row r="200" spans="1:20" ht="84" customHeight="1">
      <c r="A200" s="329"/>
      <c r="B200" s="582"/>
      <c r="C200" s="615"/>
      <c r="D200" s="6"/>
      <c r="E200" s="104" t="s">
        <v>155</v>
      </c>
      <c r="F200" s="315">
        <f t="shared" ref="F200:F203" si="248">G200+H200</f>
        <v>22672.5</v>
      </c>
      <c r="G200" s="315"/>
      <c r="H200" s="315">
        <v>22672.5</v>
      </c>
      <c r="I200" s="315">
        <f t="shared" ref="I200:I203" si="249">J200+K200</f>
        <v>22672.5</v>
      </c>
      <c r="J200" s="315"/>
      <c r="K200" s="315">
        <v>22672.5</v>
      </c>
      <c r="L200" s="315">
        <f t="shared" ref="L200:L203" si="250">M200+N200</f>
        <v>22672.5</v>
      </c>
      <c r="M200" s="315"/>
      <c r="N200" s="315">
        <v>22672.5</v>
      </c>
      <c r="O200" s="185">
        <f t="shared" ref="O200:O203" si="251">P200+Q200</f>
        <v>18873.59</v>
      </c>
      <c r="P200" s="185"/>
      <c r="Q200" s="185">
        <v>18873.59</v>
      </c>
      <c r="R200" s="189">
        <f t="shared" si="246"/>
        <v>83.244415040247006</v>
      </c>
      <c r="S200" s="20"/>
      <c r="T200" s="189">
        <f t="shared" si="247"/>
        <v>83.244415040247006</v>
      </c>
    </row>
    <row r="201" spans="1:20" ht="108.75" customHeight="1">
      <c r="A201" s="329"/>
      <c r="B201" s="582"/>
      <c r="C201" s="615"/>
      <c r="D201" s="6"/>
      <c r="E201" s="104" t="s">
        <v>208</v>
      </c>
      <c r="F201" s="1">
        <f t="shared" si="248"/>
        <v>207.6</v>
      </c>
      <c r="G201" s="1"/>
      <c r="H201" s="1">
        <v>207.6</v>
      </c>
      <c r="I201" s="1">
        <f t="shared" si="249"/>
        <v>207.6</v>
      </c>
      <c r="J201" s="1"/>
      <c r="K201" s="1">
        <v>207.6</v>
      </c>
      <c r="L201" s="315">
        <f t="shared" si="250"/>
        <v>207.6</v>
      </c>
      <c r="M201" s="315"/>
      <c r="N201" s="315">
        <v>207.6</v>
      </c>
      <c r="O201" s="185">
        <f t="shared" si="251"/>
        <v>0</v>
      </c>
      <c r="P201" s="185"/>
      <c r="Q201" s="185">
        <v>0</v>
      </c>
      <c r="R201" s="189">
        <f t="shared" si="246"/>
        <v>0</v>
      </c>
      <c r="S201" s="20"/>
      <c r="T201" s="189">
        <f t="shared" si="247"/>
        <v>0</v>
      </c>
    </row>
    <row r="202" spans="1:20" ht="93.75" customHeight="1">
      <c r="A202" s="329"/>
      <c r="B202" s="582"/>
      <c r="C202" s="615"/>
      <c r="D202" s="6"/>
      <c r="E202" s="314" t="s">
        <v>156</v>
      </c>
      <c r="F202" s="315">
        <f t="shared" si="248"/>
        <v>10</v>
      </c>
      <c r="G202" s="315"/>
      <c r="H202" s="315">
        <v>10</v>
      </c>
      <c r="I202" s="315">
        <f t="shared" si="249"/>
        <v>10</v>
      </c>
      <c r="J202" s="315"/>
      <c r="K202" s="315">
        <v>10</v>
      </c>
      <c r="L202" s="315">
        <f t="shared" si="250"/>
        <v>10</v>
      </c>
      <c r="M202" s="315"/>
      <c r="N202" s="315">
        <v>10</v>
      </c>
      <c r="O202" s="315">
        <f t="shared" si="251"/>
        <v>2.8</v>
      </c>
      <c r="P202" s="315"/>
      <c r="Q202" s="315">
        <v>2.8</v>
      </c>
      <c r="R202" s="189">
        <f t="shared" si="246"/>
        <v>27.999999999999996</v>
      </c>
      <c r="S202" s="20"/>
      <c r="T202" s="189">
        <f t="shared" si="247"/>
        <v>27.999999999999996</v>
      </c>
    </row>
    <row r="203" spans="1:20" ht="111" customHeight="1">
      <c r="A203" s="329"/>
      <c r="B203" s="582"/>
      <c r="C203" s="615"/>
      <c r="D203" s="317"/>
      <c r="E203" s="526" t="s">
        <v>213</v>
      </c>
      <c r="F203" s="315">
        <f t="shared" si="248"/>
        <v>3960</v>
      </c>
      <c r="G203" s="107"/>
      <c r="H203" s="107">
        <v>3960</v>
      </c>
      <c r="I203" s="315">
        <f t="shared" si="249"/>
        <v>3960</v>
      </c>
      <c r="J203" s="107"/>
      <c r="K203" s="107">
        <v>3960</v>
      </c>
      <c r="L203" s="315">
        <f t="shared" si="250"/>
        <v>3960</v>
      </c>
      <c r="M203" s="107"/>
      <c r="N203" s="107">
        <v>3960</v>
      </c>
      <c r="O203" s="185">
        <f t="shared" si="251"/>
        <v>0</v>
      </c>
      <c r="P203" s="107"/>
      <c r="Q203" s="107">
        <v>0</v>
      </c>
      <c r="R203" s="188">
        <f t="shared" si="246"/>
        <v>0</v>
      </c>
      <c r="S203" s="20"/>
      <c r="T203" s="188">
        <f t="shared" si="247"/>
        <v>0</v>
      </c>
    </row>
    <row r="204" spans="1:20" ht="84.75" customHeight="1">
      <c r="A204" s="328" t="s">
        <v>294</v>
      </c>
      <c r="B204" s="560" t="s">
        <v>295</v>
      </c>
      <c r="C204" s="560" t="s">
        <v>304</v>
      </c>
      <c r="D204" s="6" t="s">
        <v>118</v>
      </c>
      <c r="E204" s="403"/>
      <c r="F204" s="25">
        <f>F205</f>
        <v>45495</v>
      </c>
      <c r="G204" s="25"/>
      <c r="H204" s="25">
        <f>H205+H206</f>
        <v>45495</v>
      </c>
      <c r="I204" s="25">
        <f>I205+I206</f>
        <v>45495</v>
      </c>
      <c r="J204" s="24"/>
      <c r="K204" s="59">
        <f>K205+K206</f>
        <v>45495</v>
      </c>
      <c r="L204" s="25">
        <f>L205</f>
        <v>45495</v>
      </c>
      <c r="M204" s="25"/>
      <c r="N204" s="25">
        <f>N205+N206</f>
        <v>45495</v>
      </c>
      <c r="O204" s="25">
        <f>O205+O206</f>
        <v>43825.919999999998</v>
      </c>
      <c r="P204" s="24"/>
      <c r="Q204" s="59">
        <f>Q205+Q206</f>
        <v>43825.919999999998</v>
      </c>
      <c r="R204" s="189">
        <f t="shared" si="246"/>
        <v>96.331289152654136</v>
      </c>
      <c r="S204" s="20"/>
      <c r="T204" s="189">
        <f t="shared" si="247"/>
        <v>96.331289152654136</v>
      </c>
    </row>
    <row r="205" spans="1:20" ht="63.75" customHeight="1">
      <c r="A205" s="329"/>
      <c r="B205" s="580"/>
      <c r="C205" s="580"/>
      <c r="D205" s="560" t="s">
        <v>119</v>
      </c>
      <c r="E205" s="109" t="s">
        <v>159</v>
      </c>
      <c r="F205" s="61">
        <f>G205+H205</f>
        <v>45495</v>
      </c>
      <c r="G205" s="26"/>
      <c r="H205" s="61">
        <v>45495</v>
      </c>
      <c r="I205" s="26">
        <f>J205+K205</f>
        <v>45495</v>
      </c>
      <c r="J205" s="61"/>
      <c r="K205" s="61">
        <v>45495</v>
      </c>
      <c r="L205" s="184">
        <f>M205+N205</f>
        <v>45495</v>
      </c>
      <c r="M205" s="26"/>
      <c r="N205" s="184">
        <v>45495</v>
      </c>
      <c r="O205" s="26">
        <f>P205+Q205</f>
        <v>43825.919999999998</v>
      </c>
      <c r="P205" s="184"/>
      <c r="Q205" s="184">
        <v>43825.919999999998</v>
      </c>
      <c r="R205" s="641">
        <f t="shared" si="246"/>
        <v>96.331289152654136</v>
      </c>
      <c r="S205" s="634"/>
      <c r="T205" s="641">
        <f t="shared" si="247"/>
        <v>96.331289152654136</v>
      </c>
    </row>
    <row r="206" spans="1:20" ht="115.5" customHeight="1">
      <c r="A206" s="326"/>
      <c r="B206" s="580"/>
      <c r="C206" s="580"/>
      <c r="D206" s="580"/>
      <c r="E206" s="410"/>
      <c r="F206" s="51"/>
      <c r="G206" s="34"/>
      <c r="H206" s="51"/>
      <c r="I206" s="34"/>
      <c r="J206" s="51"/>
      <c r="K206" s="51"/>
      <c r="L206" s="146"/>
      <c r="M206" s="34"/>
      <c r="N206" s="146"/>
      <c r="O206" s="34"/>
      <c r="P206" s="146"/>
      <c r="Q206" s="146"/>
      <c r="R206" s="642"/>
      <c r="S206" s="635"/>
      <c r="T206" s="642"/>
    </row>
    <row r="207" spans="1:20" ht="96.75" customHeight="1">
      <c r="A207" s="326"/>
      <c r="B207" s="92"/>
      <c r="C207" s="580"/>
      <c r="D207" s="96"/>
      <c r="E207" s="410"/>
      <c r="F207" s="51"/>
      <c r="G207" s="34"/>
      <c r="H207" s="51"/>
      <c r="I207" s="34"/>
      <c r="J207" s="51"/>
      <c r="K207" s="51"/>
      <c r="L207" s="146"/>
      <c r="M207" s="34"/>
      <c r="N207" s="146"/>
      <c r="O207" s="34"/>
      <c r="P207" s="146"/>
      <c r="Q207" s="146"/>
      <c r="R207" s="643"/>
      <c r="S207" s="636"/>
      <c r="T207" s="643"/>
    </row>
    <row r="208" spans="1:20" ht="63.75" customHeight="1">
      <c r="A208" s="328" t="s">
        <v>296</v>
      </c>
      <c r="B208" s="560" t="s">
        <v>185</v>
      </c>
      <c r="C208" s="560" t="s">
        <v>315</v>
      </c>
      <c r="D208" s="104" t="s">
        <v>118</v>
      </c>
      <c r="E208" s="21"/>
      <c r="F208" s="1">
        <f>G208+H208</f>
        <v>32571.4</v>
      </c>
      <c r="G208" s="1"/>
      <c r="H208" s="22">
        <f>H209</f>
        <v>32571.4</v>
      </c>
      <c r="I208" s="1">
        <f t="shared" ref="I208" si="252">I209</f>
        <v>32571.42</v>
      </c>
      <c r="J208" s="22"/>
      <c r="K208" s="22">
        <f>K209</f>
        <v>32571.42</v>
      </c>
      <c r="L208" s="185">
        <f>M208+N208</f>
        <v>32571.42</v>
      </c>
      <c r="M208" s="185"/>
      <c r="N208" s="183">
        <f>N209</f>
        <v>32571.42</v>
      </c>
      <c r="O208" s="185">
        <f t="shared" ref="O208" si="253">O209</f>
        <v>32571.42</v>
      </c>
      <c r="P208" s="183"/>
      <c r="Q208" s="183">
        <f>Q209</f>
        <v>32571.42</v>
      </c>
      <c r="R208" s="361">
        <f t="shared" ref="R208" si="254">O208/L208*100</f>
        <v>100</v>
      </c>
      <c r="S208" s="360"/>
      <c r="T208" s="361">
        <f t="shared" ref="T208" si="255">Q208/N208*100</f>
        <v>100</v>
      </c>
    </row>
    <row r="209" spans="1:20" ht="174" customHeight="1">
      <c r="A209" s="330"/>
      <c r="B209" s="561"/>
      <c r="C209" s="561"/>
      <c r="D209" s="3" t="s">
        <v>105</v>
      </c>
      <c r="E209" s="3" t="s">
        <v>159</v>
      </c>
      <c r="F209" s="1">
        <f>G209+H209</f>
        <v>32571.4</v>
      </c>
      <c r="G209" s="1"/>
      <c r="H209" s="1">
        <v>32571.4</v>
      </c>
      <c r="I209" s="1">
        <f>J209+K209</f>
        <v>32571.42</v>
      </c>
      <c r="J209" s="1"/>
      <c r="K209" s="141">
        <v>32571.42</v>
      </c>
      <c r="L209" s="185">
        <f>M209+N209</f>
        <v>32571.42</v>
      </c>
      <c r="M209" s="185"/>
      <c r="N209" s="185">
        <v>32571.42</v>
      </c>
      <c r="O209" s="185">
        <f>P209+Q209</f>
        <v>32571.42</v>
      </c>
      <c r="P209" s="310"/>
      <c r="Q209" s="185">
        <v>32571.42</v>
      </c>
      <c r="R209" s="361">
        <f t="shared" ref="R209" si="256">O209/L209*100</f>
        <v>100</v>
      </c>
      <c r="S209" s="360"/>
      <c r="T209" s="361">
        <f t="shared" ref="T209" si="257">Q209/N209*100</f>
        <v>100</v>
      </c>
    </row>
    <row r="210" spans="1:20" ht="47.25">
      <c r="A210" s="359" t="s">
        <v>31</v>
      </c>
      <c r="B210" s="591" t="s">
        <v>222</v>
      </c>
      <c r="C210" s="573" t="s">
        <v>297</v>
      </c>
      <c r="D210" s="28" t="s">
        <v>118</v>
      </c>
      <c r="E210" s="520"/>
      <c r="F210" s="35">
        <v>3081.2</v>
      </c>
      <c r="G210" s="35">
        <f t="shared" ref="G210:L210" si="258">G211</f>
        <v>1817.9</v>
      </c>
      <c r="H210" s="35">
        <f t="shared" si="258"/>
        <v>1263.3</v>
      </c>
      <c r="I210" s="36">
        <f t="shared" si="258"/>
        <v>3081.2</v>
      </c>
      <c r="J210" s="35">
        <f t="shared" si="258"/>
        <v>1817.9</v>
      </c>
      <c r="K210" s="36">
        <f>K211</f>
        <v>1263.3</v>
      </c>
      <c r="L210" s="36">
        <f t="shared" si="258"/>
        <v>3081.2</v>
      </c>
      <c r="M210" s="35">
        <f t="shared" ref="M210:P210" si="259">M211</f>
        <v>1817.9</v>
      </c>
      <c r="N210" s="35">
        <f t="shared" si="259"/>
        <v>1263.3</v>
      </c>
      <c r="O210" s="36">
        <f t="shared" si="259"/>
        <v>2761.3100000000004</v>
      </c>
      <c r="P210" s="35">
        <f t="shared" si="259"/>
        <v>1629.17</v>
      </c>
      <c r="Q210" s="36">
        <f>Q211</f>
        <v>1132.1400000000001</v>
      </c>
      <c r="R210" s="341">
        <f t="shared" ref="R210" si="260">O210/L210*100</f>
        <v>89.618005971699361</v>
      </c>
      <c r="S210" s="342"/>
      <c r="T210" s="341">
        <f t="shared" ref="T210" si="261">Q210/N210*100</f>
        <v>89.617668012348616</v>
      </c>
    </row>
    <row r="211" spans="1:20" ht="197.25" customHeight="1">
      <c r="A211" s="27"/>
      <c r="B211" s="591"/>
      <c r="C211" s="583"/>
      <c r="D211" s="537" t="s">
        <v>214</v>
      </c>
      <c r="E211" s="537" t="s">
        <v>217</v>
      </c>
      <c r="F211" s="19">
        <f>G211+H211</f>
        <v>3081.2</v>
      </c>
      <c r="G211" s="19">
        <v>1817.9</v>
      </c>
      <c r="H211" s="19">
        <v>1263.3</v>
      </c>
      <c r="I211" s="19">
        <f>J211+K211</f>
        <v>3081.2</v>
      </c>
      <c r="J211" s="19">
        <v>1817.9</v>
      </c>
      <c r="K211" s="19">
        <v>1263.3</v>
      </c>
      <c r="L211" s="19">
        <f>M211+N211</f>
        <v>3081.2</v>
      </c>
      <c r="M211" s="19">
        <v>1817.9</v>
      </c>
      <c r="N211" s="19">
        <v>1263.3</v>
      </c>
      <c r="O211" s="19">
        <f>P211+Q211</f>
        <v>2761.3100000000004</v>
      </c>
      <c r="P211" s="19">
        <v>1629.17</v>
      </c>
      <c r="Q211" s="19">
        <v>1132.1400000000001</v>
      </c>
      <c r="R211" s="521">
        <f t="shared" ref="R211" si="262">O211/L211*100</f>
        <v>89.618005971699361</v>
      </c>
      <c r="S211" s="522"/>
      <c r="T211" s="521">
        <f t="shared" ref="T211" si="263">Q211/N211*100</f>
        <v>89.617668012348616</v>
      </c>
    </row>
    <row r="212" spans="1:20" ht="52.5" customHeight="1">
      <c r="A212" s="18" t="s">
        <v>32</v>
      </c>
      <c r="B212" s="573" t="s">
        <v>20</v>
      </c>
      <c r="C212" s="573" t="s">
        <v>269</v>
      </c>
      <c r="D212" s="13" t="s">
        <v>118</v>
      </c>
      <c r="E212" s="104"/>
      <c r="F212" s="177"/>
      <c r="G212" s="177"/>
      <c r="H212" s="177"/>
      <c r="I212" s="177"/>
      <c r="J212" s="163"/>
      <c r="K212" s="178"/>
      <c r="L212" s="177"/>
      <c r="M212" s="177"/>
      <c r="N212" s="177"/>
      <c r="O212" s="177"/>
      <c r="P212" s="163"/>
      <c r="Q212" s="178"/>
      <c r="R212" s="188"/>
      <c r="S212" s="20"/>
      <c r="T212" s="188"/>
    </row>
    <row r="213" spans="1:20" ht="104.25" customHeight="1">
      <c r="A213" s="27"/>
      <c r="B213" s="583"/>
      <c r="C213" s="583"/>
      <c r="D213" s="103" t="s">
        <v>126</v>
      </c>
      <c r="E213" s="103"/>
      <c r="F213" s="179"/>
      <c r="G213" s="179"/>
      <c r="H213" s="542">
        <v>0</v>
      </c>
      <c r="I213" s="179"/>
      <c r="J213" s="168"/>
      <c r="K213" s="168"/>
      <c r="L213" s="179"/>
      <c r="M213" s="179"/>
      <c r="N213" s="179"/>
      <c r="O213" s="179"/>
      <c r="P213" s="168"/>
      <c r="Q213" s="168"/>
      <c r="R213" s="188"/>
      <c r="S213" s="20"/>
      <c r="T213" s="188"/>
    </row>
    <row r="214" spans="1:20" ht="84" customHeight="1">
      <c r="A214" s="28"/>
      <c r="B214" s="574"/>
      <c r="C214" s="574"/>
      <c r="D214" s="103" t="s">
        <v>105</v>
      </c>
      <c r="E214" s="97"/>
      <c r="F214" s="179"/>
      <c r="G214" s="179"/>
      <c r="H214" s="179">
        <v>0</v>
      </c>
      <c r="I214" s="179"/>
      <c r="J214" s="179"/>
      <c r="K214" s="168"/>
      <c r="L214" s="179"/>
      <c r="M214" s="179"/>
      <c r="N214" s="179"/>
      <c r="O214" s="179"/>
      <c r="P214" s="179"/>
      <c r="Q214" s="168"/>
      <c r="R214" s="188"/>
      <c r="S214" s="20"/>
      <c r="T214" s="188"/>
    </row>
    <row r="215" spans="1:20" ht="61.5" customHeight="1">
      <c r="A215" s="328" t="s">
        <v>66</v>
      </c>
      <c r="B215" s="560" t="s">
        <v>77</v>
      </c>
      <c r="C215" s="560" t="s">
        <v>237</v>
      </c>
      <c r="D215" s="3" t="s">
        <v>118</v>
      </c>
      <c r="E215" s="95"/>
      <c r="F215" s="180"/>
      <c r="G215" s="180"/>
      <c r="H215" s="180">
        <v>0</v>
      </c>
      <c r="I215" s="180"/>
      <c r="J215" s="180"/>
      <c r="K215" s="169"/>
      <c r="L215" s="180"/>
      <c r="M215" s="180"/>
      <c r="N215" s="180"/>
      <c r="O215" s="180"/>
      <c r="P215" s="180"/>
      <c r="Q215" s="169" t="e">
        <f>#REF!</f>
        <v>#REF!</v>
      </c>
      <c r="R215" s="188"/>
      <c r="S215" s="20"/>
      <c r="T215" s="188"/>
    </row>
    <row r="216" spans="1:20" ht="104.25" customHeight="1">
      <c r="A216" s="404"/>
      <c r="B216" s="580"/>
      <c r="C216" s="580"/>
      <c r="D216" s="397" t="s">
        <v>126</v>
      </c>
      <c r="E216" s="390"/>
      <c r="F216" s="180"/>
      <c r="G216" s="180"/>
      <c r="H216" s="180"/>
      <c r="I216" s="180"/>
      <c r="J216" s="180"/>
      <c r="K216" s="169"/>
      <c r="L216" s="180"/>
      <c r="M216" s="180"/>
      <c r="N216" s="180"/>
      <c r="O216" s="180"/>
      <c r="P216" s="180"/>
      <c r="Q216" s="169"/>
      <c r="R216" s="188"/>
      <c r="S216" s="20"/>
      <c r="T216" s="188"/>
    </row>
    <row r="217" spans="1:20" ht="46.5" customHeight="1">
      <c r="A217" s="560" t="s">
        <v>95</v>
      </c>
      <c r="B217" s="560" t="s">
        <v>298</v>
      </c>
      <c r="C217" s="560" t="s">
        <v>193</v>
      </c>
      <c r="D217" s="3" t="s">
        <v>118</v>
      </c>
      <c r="E217" s="104"/>
      <c r="F217" s="175"/>
      <c r="G217" s="175"/>
      <c r="H217" s="175"/>
      <c r="I217" s="175"/>
      <c r="J217" s="175"/>
      <c r="K217" s="175"/>
      <c r="L217" s="175"/>
      <c r="M217" s="175"/>
      <c r="N217" s="175"/>
      <c r="O217" s="175"/>
      <c r="P217" s="175"/>
      <c r="Q217" s="175"/>
      <c r="R217" s="188"/>
      <c r="S217" s="20"/>
      <c r="T217" s="188"/>
    </row>
    <row r="218" spans="1:20" ht="114.75" customHeight="1">
      <c r="A218" s="561"/>
      <c r="B218" s="561"/>
      <c r="C218" s="561"/>
      <c r="D218" s="104" t="s">
        <v>119</v>
      </c>
      <c r="E218" s="104"/>
      <c r="F218" s="175"/>
      <c r="G218" s="175"/>
      <c r="H218" s="175"/>
      <c r="I218" s="175"/>
      <c r="J218" s="175"/>
      <c r="K218" s="175"/>
      <c r="L218" s="175"/>
      <c r="M218" s="175"/>
      <c r="N218" s="175"/>
      <c r="O218" s="175"/>
      <c r="P218" s="175"/>
      <c r="Q218" s="175"/>
      <c r="R218" s="188"/>
      <c r="S218" s="20"/>
      <c r="T218" s="188"/>
    </row>
    <row r="219" spans="1:20" ht="42" customHeight="1">
      <c r="A219" s="560" t="s">
        <v>67</v>
      </c>
      <c r="B219" s="560" t="s">
        <v>78</v>
      </c>
      <c r="C219" s="560" t="s">
        <v>221</v>
      </c>
      <c r="D219" s="3" t="s">
        <v>118</v>
      </c>
      <c r="E219" s="104"/>
      <c r="F219" s="170"/>
      <c r="G219" s="170"/>
      <c r="H219" s="170"/>
      <c r="I219" s="170"/>
      <c r="J219" s="170"/>
      <c r="K219" s="164"/>
      <c r="L219" s="170"/>
      <c r="M219" s="170"/>
      <c r="N219" s="170"/>
      <c r="O219" s="170"/>
      <c r="P219" s="170"/>
      <c r="Q219" s="164"/>
      <c r="R219" s="188"/>
      <c r="S219" s="20"/>
      <c r="T219" s="188"/>
    </row>
    <row r="220" spans="1:20" ht="112.5" customHeight="1">
      <c r="A220" s="580"/>
      <c r="B220" s="580"/>
      <c r="C220" s="580"/>
      <c r="D220" s="397" t="s">
        <v>127</v>
      </c>
      <c r="E220" s="387"/>
      <c r="F220" s="455"/>
      <c r="G220" s="455"/>
      <c r="H220" s="455"/>
      <c r="I220" s="455"/>
      <c r="J220" s="170"/>
      <c r="K220" s="456"/>
      <c r="L220" s="455"/>
      <c r="M220" s="455"/>
      <c r="N220" s="455"/>
      <c r="O220" s="455"/>
      <c r="P220" s="170"/>
      <c r="Q220" s="456"/>
      <c r="R220" s="188"/>
      <c r="S220" s="20"/>
      <c r="T220" s="188"/>
    </row>
    <row r="221" spans="1:20" ht="49.5" customHeight="1">
      <c r="A221" s="560" t="s">
        <v>94</v>
      </c>
      <c r="B221" s="560" t="s">
        <v>114</v>
      </c>
      <c r="C221" s="560" t="s">
        <v>252</v>
      </c>
      <c r="D221" s="3" t="s">
        <v>118</v>
      </c>
      <c r="E221" s="32"/>
      <c r="F221" s="170"/>
      <c r="G221" s="170"/>
      <c r="H221" s="170"/>
      <c r="I221" s="170"/>
      <c r="J221" s="170"/>
      <c r="K221" s="164"/>
      <c r="L221" s="170"/>
      <c r="M221" s="170"/>
      <c r="N221" s="170"/>
      <c r="O221" s="170"/>
      <c r="P221" s="170"/>
      <c r="Q221" s="164"/>
      <c r="R221" s="188"/>
      <c r="S221" s="20"/>
      <c r="T221" s="188"/>
    </row>
    <row r="222" spans="1:20" ht="171.75" customHeight="1">
      <c r="A222" s="561"/>
      <c r="B222" s="561"/>
      <c r="C222" s="561"/>
      <c r="D222" s="125" t="s">
        <v>119</v>
      </c>
      <c r="E222" s="104"/>
      <c r="F222" s="170"/>
      <c r="G222" s="170"/>
      <c r="H222" s="170"/>
      <c r="I222" s="170"/>
      <c r="J222" s="170"/>
      <c r="K222" s="164"/>
      <c r="L222" s="170"/>
      <c r="M222" s="170"/>
      <c r="N222" s="170"/>
      <c r="O222" s="170"/>
      <c r="P222" s="170"/>
      <c r="Q222" s="164"/>
      <c r="R222" s="188"/>
      <c r="S222" s="20"/>
      <c r="T222" s="188"/>
    </row>
    <row r="223" spans="1:20" ht="81" customHeight="1">
      <c r="A223" s="560" t="s">
        <v>68</v>
      </c>
      <c r="B223" s="560" t="s">
        <v>79</v>
      </c>
      <c r="C223" s="560" t="s">
        <v>251</v>
      </c>
      <c r="D223" s="3" t="s">
        <v>118</v>
      </c>
      <c r="E223" s="98"/>
      <c r="F223" s="170"/>
      <c r="G223" s="170"/>
      <c r="H223" s="170"/>
      <c r="I223" s="170"/>
      <c r="J223" s="163"/>
      <c r="K223" s="164"/>
      <c r="L223" s="170"/>
      <c r="M223" s="170"/>
      <c r="N223" s="170"/>
      <c r="O223" s="170"/>
      <c r="P223" s="163"/>
      <c r="Q223" s="164"/>
      <c r="R223" s="188"/>
      <c r="S223" s="20"/>
      <c r="T223" s="188"/>
    </row>
    <row r="224" spans="1:20" ht="118.5" customHeight="1">
      <c r="A224" s="561"/>
      <c r="B224" s="561"/>
      <c r="C224" s="561"/>
      <c r="D224" s="125" t="s">
        <v>119</v>
      </c>
      <c r="E224" s="110"/>
      <c r="F224" s="170"/>
      <c r="G224" s="170"/>
      <c r="H224" s="170"/>
      <c r="I224" s="170"/>
      <c r="J224" s="170"/>
      <c r="K224" s="164"/>
      <c r="L224" s="170"/>
      <c r="M224" s="170"/>
      <c r="N224" s="170"/>
      <c r="O224" s="170"/>
      <c r="P224" s="170"/>
      <c r="Q224" s="164"/>
      <c r="R224" s="188"/>
      <c r="S224" s="20"/>
      <c r="T224" s="188"/>
    </row>
    <row r="225" spans="1:20" ht="51.75" customHeight="1">
      <c r="A225" s="18" t="s">
        <v>116</v>
      </c>
      <c r="B225" s="573" t="s">
        <v>115</v>
      </c>
      <c r="C225" s="573" t="s">
        <v>224</v>
      </c>
      <c r="D225" s="13" t="s">
        <v>118</v>
      </c>
      <c r="E225" s="92"/>
      <c r="F225" s="126">
        <f t="shared" ref="F225:I225" si="264">F226</f>
        <v>4260</v>
      </c>
      <c r="G225" s="126"/>
      <c r="H225" s="126">
        <f t="shared" si="264"/>
        <v>4260</v>
      </c>
      <c r="I225" s="126">
        <f t="shared" si="264"/>
        <v>4260</v>
      </c>
      <c r="J225" s="112"/>
      <c r="K225" s="124">
        <f>K226</f>
        <v>4260</v>
      </c>
      <c r="L225" s="126">
        <f t="shared" ref="L225:O225" si="265">L226</f>
        <v>4260</v>
      </c>
      <c r="M225" s="126"/>
      <c r="N225" s="126">
        <f t="shared" si="265"/>
        <v>4260</v>
      </c>
      <c r="O225" s="126">
        <f t="shared" si="265"/>
        <v>0</v>
      </c>
      <c r="P225" s="112"/>
      <c r="Q225" s="124">
        <f>Q226</f>
        <v>0</v>
      </c>
      <c r="R225" s="188"/>
      <c r="S225" s="20"/>
      <c r="T225" s="188"/>
    </row>
    <row r="226" spans="1:20" ht="90" customHeight="1">
      <c r="A226" s="28"/>
      <c r="B226" s="574"/>
      <c r="C226" s="574"/>
      <c r="D226" s="103" t="s">
        <v>119</v>
      </c>
      <c r="E226" s="519" t="s">
        <v>212</v>
      </c>
      <c r="F226" s="10">
        <f>G226+H226</f>
        <v>4260</v>
      </c>
      <c r="G226" s="10"/>
      <c r="H226" s="10">
        <f>H227+H228</f>
        <v>4260</v>
      </c>
      <c r="I226" s="10">
        <f t="shared" ref="I226" si="266">J226+K226</f>
        <v>4260</v>
      </c>
      <c r="J226" s="10"/>
      <c r="K226" s="10">
        <f>K227+K228</f>
        <v>4260</v>
      </c>
      <c r="L226" s="10">
        <f t="shared" ref="L226" si="267">M226+N226</f>
        <v>4260</v>
      </c>
      <c r="M226" s="10"/>
      <c r="N226" s="10">
        <f>N227+N228</f>
        <v>4260</v>
      </c>
      <c r="O226" s="10">
        <f t="shared" ref="O226" si="268">P226+Q226</f>
        <v>0</v>
      </c>
      <c r="P226" s="10"/>
      <c r="Q226" s="10">
        <f>Q227+Q228</f>
        <v>0</v>
      </c>
      <c r="R226" s="188"/>
      <c r="S226" s="20"/>
      <c r="T226" s="188"/>
    </row>
    <row r="227" spans="1:20" ht="155.25" customHeight="1">
      <c r="A227" s="3" t="s">
        <v>242</v>
      </c>
      <c r="B227" s="3" t="s">
        <v>244</v>
      </c>
      <c r="C227" s="3" t="s">
        <v>245</v>
      </c>
      <c r="D227" s="125" t="s">
        <v>119</v>
      </c>
      <c r="E227" s="7"/>
      <c r="F227" s="313">
        <f>G227+H227</f>
        <v>0</v>
      </c>
      <c r="G227" s="313"/>
      <c r="H227" s="313">
        <v>0</v>
      </c>
      <c r="I227" s="313">
        <f>J227+K227</f>
        <v>0</v>
      </c>
      <c r="J227" s="313"/>
      <c r="K227" s="313">
        <v>0</v>
      </c>
      <c r="L227" s="185">
        <f>M227+N227</f>
        <v>0</v>
      </c>
      <c r="M227" s="185"/>
      <c r="N227" s="185">
        <v>0</v>
      </c>
      <c r="O227" s="185">
        <f>P227+Q227</f>
        <v>0</v>
      </c>
      <c r="P227" s="185"/>
      <c r="Q227" s="185">
        <v>0</v>
      </c>
      <c r="R227" s="188"/>
      <c r="S227" s="20"/>
      <c r="T227" s="188"/>
    </row>
    <row r="228" spans="1:20" ht="102" customHeight="1">
      <c r="A228" s="3" t="s">
        <v>243</v>
      </c>
      <c r="B228" s="308" t="s">
        <v>246</v>
      </c>
      <c r="C228" s="4" t="s">
        <v>247</v>
      </c>
      <c r="D228" s="125" t="s">
        <v>119</v>
      </c>
      <c r="E228" s="7"/>
      <c r="F228" s="1">
        <f>G228+H228</f>
        <v>4260</v>
      </c>
      <c r="G228" s="1"/>
      <c r="H228" s="1">
        <v>4260</v>
      </c>
      <c r="I228" s="1">
        <f>J228+K228</f>
        <v>4260</v>
      </c>
      <c r="J228" s="1"/>
      <c r="K228" s="1">
        <v>4260</v>
      </c>
      <c r="L228" s="185">
        <f>M228+N228</f>
        <v>4260</v>
      </c>
      <c r="M228" s="185"/>
      <c r="N228" s="185">
        <v>4260</v>
      </c>
      <c r="O228" s="185">
        <f>P228+Q228</f>
        <v>0</v>
      </c>
      <c r="P228" s="185"/>
      <c r="Q228" s="185">
        <v>0</v>
      </c>
      <c r="R228" s="188"/>
      <c r="S228" s="20"/>
      <c r="T228" s="188"/>
    </row>
    <row r="229" spans="1:20" ht="51.75" customHeight="1">
      <c r="A229" s="530" t="s">
        <v>225</v>
      </c>
      <c r="B229" s="563" t="s">
        <v>226</v>
      </c>
      <c r="C229" s="530" t="s">
        <v>280</v>
      </c>
      <c r="D229" s="13" t="s">
        <v>118</v>
      </c>
      <c r="E229" s="131"/>
      <c r="F229" s="124">
        <f>F230+F231</f>
        <v>34878.1</v>
      </c>
      <c r="G229" s="124">
        <f t="shared" ref="G229:Q229" si="269">G230+G231</f>
        <v>34180.5</v>
      </c>
      <c r="H229" s="124">
        <f t="shared" si="269"/>
        <v>697.6</v>
      </c>
      <c r="I229" s="124">
        <f t="shared" si="269"/>
        <v>34878.1</v>
      </c>
      <c r="J229" s="124">
        <f t="shared" si="269"/>
        <v>34180.5</v>
      </c>
      <c r="K229" s="124">
        <f t="shared" si="269"/>
        <v>697.6</v>
      </c>
      <c r="L229" s="124">
        <f t="shared" si="269"/>
        <v>34878.1</v>
      </c>
      <c r="M229" s="124">
        <f t="shared" si="269"/>
        <v>34180.5</v>
      </c>
      <c r="N229" s="124">
        <f t="shared" si="269"/>
        <v>697.6</v>
      </c>
      <c r="O229" s="124">
        <f t="shared" si="269"/>
        <v>34878.1</v>
      </c>
      <c r="P229" s="124">
        <f t="shared" si="269"/>
        <v>34180.5</v>
      </c>
      <c r="Q229" s="124">
        <f t="shared" si="269"/>
        <v>697.6</v>
      </c>
      <c r="R229" s="188">
        <f t="shared" ref="R229:S229" si="270">O229/L229*100</f>
        <v>100</v>
      </c>
      <c r="S229" s="188">
        <f t="shared" si="270"/>
        <v>100</v>
      </c>
      <c r="T229" s="188">
        <f t="shared" ref="T229" si="271">Q229/N229*100</f>
        <v>100</v>
      </c>
    </row>
    <row r="230" spans="1:20" ht="98.25" customHeight="1">
      <c r="A230" s="532"/>
      <c r="B230" s="564"/>
      <c r="C230" s="532"/>
      <c r="D230" s="407" t="s">
        <v>119</v>
      </c>
      <c r="E230" s="519" t="s">
        <v>712</v>
      </c>
      <c r="F230" s="10">
        <f>G230+H230</f>
        <v>34180.5</v>
      </c>
      <c r="G230" s="10">
        <v>34180.5</v>
      </c>
      <c r="H230" s="124">
        <v>0</v>
      </c>
      <c r="I230" s="10">
        <f>J230+K230</f>
        <v>34180.5</v>
      </c>
      <c r="J230" s="10">
        <v>34180.5</v>
      </c>
      <c r="K230" s="124">
        <v>0</v>
      </c>
      <c r="L230" s="10">
        <f>M230+N230</f>
        <v>34180.5</v>
      </c>
      <c r="M230" s="10">
        <v>34180.5</v>
      </c>
      <c r="N230" s="124">
        <v>0</v>
      </c>
      <c r="O230" s="10">
        <f>P230+Q230</f>
        <v>34180.5</v>
      </c>
      <c r="P230" s="10">
        <v>34180.5</v>
      </c>
      <c r="R230" s="188">
        <f t="shared" ref="R230" si="272">O230/L230*100</f>
        <v>100</v>
      </c>
      <c r="S230" s="188">
        <f t="shared" ref="S230" si="273">P230/M230*100</f>
        <v>100</v>
      </c>
      <c r="T230" s="188"/>
    </row>
    <row r="231" spans="1:20" ht="39" customHeight="1">
      <c r="A231" s="531"/>
      <c r="B231" s="565"/>
      <c r="C231" s="531"/>
      <c r="D231" s="409"/>
      <c r="E231" s="519" t="s">
        <v>713</v>
      </c>
      <c r="F231" s="10">
        <f>G231+H231</f>
        <v>697.6</v>
      </c>
      <c r="G231" s="124">
        <v>0</v>
      </c>
      <c r="H231" s="10">
        <v>697.6</v>
      </c>
      <c r="I231" s="10">
        <f>J231+K231</f>
        <v>697.6</v>
      </c>
      <c r="J231" s="124">
        <v>0</v>
      </c>
      <c r="K231" s="10">
        <v>697.6</v>
      </c>
      <c r="L231" s="10">
        <f>M231+N231</f>
        <v>697.6</v>
      </c>
      <c r="M231" s="124">
        <v>0</v>
      </c>
      <c r="N231" s="10">
        <v>697.6</v>
      </c>
      <c r="O231" s="10">
        <f>P231+Q231</f>
        <v>697.6</v>
      </c>
      <c r="P231" s="124">
        <v>0</v>
      </c>
      <c r="Q231" s="10">
        <v>697.6</v>
      </c>
      <c r="R231" s="188">
        <f t="shared" ref="R231" si="274">O231/L231*100</f>
        <v>100</v>
      </c>
      <c r="S231" s="188"/>
      <c r="T231" s="188">
        <v>100</v>
      </c>
    </row>
    <row r="232" spans="1:20" ht="53.25" customHeight="1">
      <c r="A232" s="563" t="s">
        <v>228</v>
      </c>
      <c r="B232" s="563" t="s">
        <v>227</v>
      </c>
      <c r="C232" s="563" t="s">
        <v>299</v>
      </c>
      <c r="D232" s="13" t="s">
        <v>118</v>
      </c>
      <c r="E232" s="525"/>
      <c r="F232" s="31">
        <f>F233</f>
        <v>0</v>
      </c>
      <c r="G232" s="131"/>
      <c r="H232" s="31">
        <f t="shared" ref="H232:Q232" si="275">H233</f>
        <v>0</v>
      </c>
      <c r="I232" s="31">
        <f t="shared" si="275"/>
        <v>0</v>
      </c>
      <c r="J232" s="31"/>
      <c r="K232" s="31">
        <f t="shared" si="275"/>
        <v>0</v>
      </c>
      <c r="L232" s="31">
        <f t="shared" si="275"/>
        <v>0</v>
      </c>
      <c r="M232" s="31"/>
      <c r="N232" s="31">
        <f t="shared" si="275"/>
        <v>0</v>
      </c>
      <c r="O232" s="31">
        <f t="shared" si="275"/>
        <v>0</v>
      </c>
      <c r="P232" s="31"/>
      <c r="Q232" s="31">
        <f t="shared" si="275"/>
        <v>0</v>
      </c>
      <c r="R232" s="20"/>
      <c r="S232" s="20"/>
      <c r="T232" s="20"/>
    </row>
    <row r="233" spans="1:20" ht="114" customHeight="1">
      <c r="A233" s="617"/>
      <c r="B233" s="565"/>
      <c r="C233" s="565"/>
      <c r="D233" s="103" t="s">
        <v>119</v>
      </c>
      <c r="E233" s="519"/>
      <c r="F233" s="311">
        <f t="shared" ref="F233" si="276">G233+H233</f>
        <v>0</v>
      </c>
      <c r="G233" s="311"/>
      <c r="H233" s="311">
        <v>0</v>
      </c>
      <c r="I233" s="311">
        <f t="shared" ref="I233" si="277">J233+K233</f>
        <v>0</v>
      </c>
      <c r="J233" s="311"/>
      <c r="K233" s="311">
        <v>0</v>
      </c>
      <c r="L233" s="311">
        <f t="shared" ref="L233" si="278">M233+N233</f>
        <v>0</v>
      </c>
      <c r="M233" s="311"/>
      <c r="N233" s="311">
        <v>0</v>
      </c>
      <c r="O233" s="311">
        <f t="shared" ref="O233" si="279">P233+Q233</f>
        <v>0</v>
      </c>
      <c r="P233" s="311"/>
      <c r="Q233" s="311">
        <v>0</v>
      </c>
      <c r="R233" s="20"/>
      <c r="S233" s="20"/>
      <c r="T233" s="20"/>
    </row>
    <row r="234" spans="1:20">
      <c r="A234" s="127" t="s">
        <v>535</v>
      </c>
    </row>
    <row r="235" spans="1:20">
      <c r="A235" s="287" t="s">
        <v>536</v>
      </c>
    </row>
    <row r="236" spans="1:20">
      <c r="A236" s="127" t="s">
        <v>537</v>
      </c>
    </row>
  </sheetData>
  <mergeCells count="246">
    <mergeCell ref="Q1:T1"/>
    <mergeCell ref="A3:Q4"/>
    <mergeCell ref="A1:D1"/>
    <mergeCell ref="T95:T99"/>
    <mergeCell ref="R205:R207"/>
    <mergeCell ref="S205:S207"/>
    <mergeCell ref="T205:T207"/>
    <mergeCell ref="L174:L176"/>
    <mergeCell ref="M174:M176"/>
    <mergeCell ref="N174:N176"/>
    <mergeCell ref="O174:O176"/>
    <mergeCell ref="P174:P176"/>
    <mergeCell ref="Q174:Q176"/>
    <mergeCell ref="R166:R170"/>
    <mergeCell ref="S166:S170"/>
    <mergeCell ref="T166:T170"/>
    <mergeCell ref="R174:R176"/>
    <mergeCell ref="S174:S176"/>
    <mergeCell ref="T174:T176"/>
    <mergeCell ref="R195:R197"/>
    <mergeCell ref="S195:S197"/>
    <mergeCell ref="T195:T197"/>
    <mergeCell ref="C106:C107"/>
    <mergeCell ref="E95:E99"/>
    <mergeCell ref="F95:F99"/>
    <mergeCell ref="G95:G99"/>
    <mergeCell ref="R2:S2"/>
    <mergeCell ref="L95:L99"/>
    <mergeCell ref="M95:M99"/>
    <mergeCell ref="N95:N99"/>
    <mergeCell ref="O95:O99"/>
    <mergeCell ref="P95:P99"/>
    <mergeCell ref="Q95:Q99"/>
    <mergeCell ref="R5:T6"/>
    <mergeCell ref="L6:N6"/>
    <mergeCell ref="O6:Q6"/>
    <mergeCell ref="L7:L8"/>
    <mergeCell ref="M7:N7"/>
    <mergeCell ref="O7:O8"/>
    <mergeCell ref="P7:Q7"/>
    <mergeCell ref="R7:R8"/>
    <mergeCell ref="S7:T7"/>
    <mergeCell ref="R95:R99"/>
    <mergeCell ref="S95:S99"/>
    <mergeCell ref="I95:I99"/>
    <mergeCell ref="J95:J99"/>
    <mergeCell ref="K95:K99"/>
    <mergeCell ref="H95:H99"/>
    <mergeCell ref="A100:A101"/>
    <mergeCell ref="B100:B101"/>
    <mergeCell ref="C100:C101"/>
    <mergeCell ref="A102:A103"/>
    <mergeCell ref="B102:B103"/>
    <mergeCell ref="C102:C103"/>
    <mergeCell ref="D95:D99"/>
    <mergeCell ref="D109:D113"/>
    <mergeCell ref="A221:A222"/>
    <mergeCell ref="B221:B222"/>
    <mergeCell ref="C221:C222"/>
    <mergeCell ref="B114:B117"/>
    <mergeCell ref="C114:C117"/>
    <mergeCell ref="C204:C207"/>
    <mergeCell ref="D115:D117"/>
    <mergeCell ref="C118:C119"/>
    <mergeCell ref="B120:B121"/>
    <mergeCell ref="C120:C121"/>
    <mergeCell ref="A128:A129"/>
    <mergeCell ref="B128:B129"/>
    <mergeCell ref="A124:A125"/>
    <mergeCell ref="B124:B125"/>
    <mergeCell ref="A126:A127"/>
    <mergeCell ref="B204:B206"/>
    <mergeCell ref="B232:B233"/>
    <mergeCell ref="C232:C233"/>
    <mergeCell ref="A232:A233"/>
    <mergeCell ref="A223:A224"/>
    <mergeCell ref="B223:B224"/>
    <mergeCell ref="C223:C224"/>
    <mergeCell ref="A217:A218"/>
    <mergeCell ref="B217:B218"/>
    <mergeCell ref="C217:C218"/>
    <mergeCell ref="A219:A220"/>
    <mergeCell ref="B219:B220"/>
    <mergeCell ref="C219:C220"/>
    <mergeCell ref="B225:B226"/>
    <mergeCell ref="C225:C226"/>
    <mergeCell ref="B229:B231"/>
    <mergeCell ref="A104:A105"/>
    <mergeCell ref="B210:B211"/>
    <mergeCell ref="B104:B105"/>
    <mergeCell ref="B194:B197"/>
    <mergeCell ref="C161:C162"/>
    <mergeCell ref="B159:B160"/>
    <mergeCell ref="C128:C129"/>
    <mergeCell ref="C108:C113"/>
    <mergeCell ref="B106:B107"/>
    <mergeCell ref="A106:A107"/>
    <mergeCell ref="A108:A113"/>
    <mergeCell ref="B108:B113"/>
    <mergeCell ref="B154:B158"/>
    <mergeCell ref="A120:A121"/>
    <mergeCell ref="B208:B209"/>
    <mergeCell ref="C210:C211"/>
    <mergeCell ref="C208:C209"/>
    <mergeCell ref="C198:C203"/>
    <mergeCell ref="C181:C182"/>
    <mergeCell ref="C187:C189"/>
    <mergeCell ref="C194:C197"/>
    <mergeCell ref="B187:B188"/>
    <mergeCell ref="B132:B133"/>
    <mergeCell ref="C132:C133"/>
    <mergeCell ref="A89:A93"/>
    <mergeCell ref="B94:B99"/>
    <mergeCell ref="B83:B87"/>
    <mergeCell ref="D84:D88"/>
    <mergeCell ref="D71:D72"/>
    <mergeCell ref="C66:C67"/>
    <mergeCell ref="C70:C71"/>
    <mergeCell ref="D58:D61"/>
    <mergeCell ref="C89:C93"/>
    <mergeCell ref="B64:B65"/>
    <mergeCell ref="B66:B67"/>
    <mergeCell ref="A64:A65"/>
    <mergeCell ref="A94:A99"/>
    <mergeCell ref="B68:B69"/>
    <mergeCell ref="C68:C69"/>
    <mergeCell ref="C73:C75"/>
    <mergeCell ref="C64:C65"/>
    <mergeCell ref="B70:B72"/>
    <mergeCell ref="B76:B78"/>
    <mergeCell ref="B73:B75"/>
    <mergeCell ref="D77:D78"/>
    <mergeCell ref="D74:D75"/>
    <mergeCell ref="C94:C99"/>
    <mergeCell ref="A73:A74"/>
    <mergeCell ref="B122:B123"/>
    <mergeCell ref="C122:C123"/>
    <mergeCell ref="C104:C105"/>
    <mergeCell ref="D30:D31"/>
    <mergeCell ref="B32:B33"/>
    <mergeCell ref="C32:C33"/>
    <mergeCell ref="B62:B63"/>
    <mergeCell ref="C62:C63"/>
    <mergeCell ref="C42:C43"/>
    <mergeCell ref="B38:B39"/>
    <mergeCell ref="B40:B41"/>
    <mergeCell ref="C44:C45"/>
    <mergeCell ref="C40:C41"/>
    <mergeCell ref="B57:B60"/>
    <mergeCell ref="C38:C39"/>
    <mergeCell ref="B51:B53"/>
    <mergeCell ref="C51:C53"/>
    <mergeCell ref="B29:B31"/>
    <mergeCell ref="C29:C31"/>
    <mergeCell ref="D52:D53"/>
    <mergeCell ref="F5:Q5"/>
    <mergeCell ref="D5:D8"/>
    <mergeCell ref="E5:E8"/>
    <mergeCell ref="C27:C28"/>
    <mergeCell ref="B27:B28"/>
    <mergeCell ref="C36:C37"/>
    <mergeCell ref="D90:D93"/>
    <mergeCell ref="B81:B82"/>
    <mergeCell ref="B79:B80"/>
    <mergeCell ref="D48:D49"/>
    <mergeCell ref="B46:B47"/>
    <mergeCell ref="F6:H6"/>
    <mergeCell ref="I6:K6"/>
    <mergeCell ref="D25:D26"/>
    <mergeCell ref="J7:K7"/>
    <mergeCell ref="B10:B11"/>
    <mergeCell ref="C10:C15"/>
    <mergeCell ref="B17:B19"/>
    <mergeCell ref="C17:C23"/>
    <mergeCell ref="D22:D23"/>
    <mergeCell ref="F7:F8"/>
    <mergeCell ref="G7:H7"/>
    <mergeCell ref="I7:I8"/>
    <mergeCell ref="D18:D19"/>
    <mergeCell ref="A81:A82"/>
    <mergeCell ref="A79:A80"/>
    <mergeCell ref="B34:B35"/>
    <mergeCell ref="C34:C35"/>
    <mergeCell ref="B36:B37"/>
    <mergeCell ref="C54:C56"/>
    <mergeCell ref="C57:C58"/>
    <mergeCell ref="A5:A8"/>
    <mergeCell ref="B5:B8"/>
    <mergeCell ref="C5:C8"/>
    <mergeCell ref="A2:K2"/>
    <mergeCell ref="B42:B43"/>
    <mergeCell ref="C83:C87"/>
    <mergeCell ref="A86:A87"/>
    <mergeCell ref="B173:B176"/>
    <mergeCell ref="A134:A136"/>
    <mergeCell ref="B134:B136"/>
    <mergeCell ref="C134:C136"/>
    <mergeCell ref="B165:B170"/>
    <mergeCell ref="B161:B162"/>
    <mergeCell ref="B137:B147"/>
    <mergeCell ref="C137:C147"/>
    <mergeCell ref="B171:B172"/>
    <mergeCell ref="C171:C172"/>
    <mergeCell ref="A118:A119"/>
    <mergeCell ref="B118:B119"/>
    <mergeCell ref="B130:B131"/>
    <mergeCell ref="A122:A123"/>
    <mergeCell ref="C124:C125"/>
    <mergeCell ref="C76:C78"/>
    <mergeCell ref="C81:C82"/>
    <mergeCell ref="C79:C80"/>
    <mergeCell ref="B44:B45"/>
    <mergeCell ref="C46:C48"/>
    <mergeCell ref="K174:K176"/>
    <mergeCell ref="B177:B178"/>
    <mergeCell ref="B179:B180"/>
    <mergeCell ref="C179:C180"/>
    <mergeCell ref="G174:G176"/>
    <mergeCell ref="E174:E176"/>
    <mergeCell ref="D174:D176"/>
    <mergeCell ref="B126:B127"/>
    <mergeCell ref="C126:C127"/>
    <mergeCell ref="C130:C131"/>
    <mergeCell ref="B163:B164"/>
    <mergeCell ref="C163:C164"/>
    <mergeCell ref="D138:D147"/>
    <mergeCell ref="C154:C155"/>
    <mergeCell ref="C165:C170"/>
    <mergeCell ref="C173:C176"/>
    <mergeCell ref="C159:C160"/>
    <mergeCell ref="D155:D158"/>
    <mergeCell ref="C177:C178"/>
    <mergeCell ref="B198:B203"/>
    <mergeCell ref="B212:B214"/>
    <mergeCell ref="C212:C214"/>
    <mergeCell ref="B215:B216"/>
    <mergeCell ref="C215:C216"/>
    <mergeCell ref="F174:F176"/>
    <mergeCell ref="H174:H176"/>
    <mergeCell ref="I174:I176"/>
    <mergeCell ref="J174:J176"/>
    <mergeCell ref="B183:B184"/>
    <mergeCell ref="C183:C184"/>
    <mergeCell ref="D205:D206"/>
    <mergeCell ref="D188:D191"/>
    <mergeCell ref="C185:C186"/>
  </mergeCells>
  <pageMargins left="0.23622047244094491" right="0.23622047244094491" top="0.74803149606299213" bottom="0.35433070866141736" header="0.31496062992125984" footer="0.31496062992125984"/>
  <pageSetup paperSize="9" scale="36" fitToHeight="0" orientation="landscape" r:id="rId1"/>
</worksheet>
</file>

<file path=xl/worksheets/sheet4.xml><?xml version="1.0" encoding="utf-8"?>
<worksheet xmlns="http://schemas.openxmlformats.org/spreadsheetml/2006/main" xmlns:r="http://schemas.openxmlformats.org/officeDocument/2006/relationships">
  <dimension ref="A2:AD136"/>
  <sheetViews>
    <sheetView tabSelected="1" view="pageBreakPreview" topLeftCell="B1" zoomScale="80" zoomScaleNormal="100" zoomScaleSheetLayoutView="80" workbookViewId="0">
      <pane ySplit="8" topLeftCell="A60" activePane="bottomLeft" state="frozen"/>
      <selection activeCell="B1" sqref="B1"/>
      <selection pane="bottomLeft" activeCell="D91" sqref="D91"/>
    </sheetView>
  </sheetViews>
  <sheetFormatPr defaultColWidth="9.140625" defaultRowHeight="18.75" outlineLevelRow="1"/>
  <cols>
    <col min="1" max="1" width="7.5703125" style="38" hidden="1" customWidth="1"/>
    <col min="2" max="2" width="25" style="105" customWidth="1"/>
    <col min="3" max="3" width="28.5703125" style="105" customWidth="1"/>
    <col min="4" max="4" width="41.140625" style="140" customWidth="1"/>
    <col min="5" max="5" width="16.7109375" style="106" customWidth="1"/>
    <col min="6" max="6" width="21" style="137" customWidth="1"/>
    <col min="7" max="7" width="18.140625" style="139" customWidth="1"/>
    <col min="8" max="8" width="16.28515625" style="139" customWidth="1"/>
    <col min="9" max="9" width="17.28515625" style="139" customWidth="1"/>
    <col min="10" max="10" width="18" style="105" customWidth="1"/>
    <col min="11" max="11" width="14.7109375" style="39" customWidth="1"/>
    <col min="12" max="12" width="17.28515625" style="39" customWidth="1"/>
    <col min="13" max="13" width="16.85546875" style="39" customWidth="1"/>
    <col min="14" max="14" width="14.28515625" style="39" customWidth="1"/>
    <col min="15" max="15" width="16.28515625" style="39" customWidth="1"/>
    <col min="16" max="16" width="15.85546875" style="39" customWidth="1"/>
    <col min="17" max="16384" width="9.140625" style="39"/>
  </cols>
  <sheetData>
    <row r="2" spans="1:30" ht="82.5" customHeight="1">
      <c r="C2" s="134"/>
      <c r="D2" s="138"/>
      <c r="E2" s="135"/>
      <c r="F2" s="136"/>
      <c r="I2" s="288"/>
      <c r="J2" s="288"/>
      <c r="K2" s="418"/>
      <c r="L2" s="418"/>
      <c r="M2" s="667" t="s">
        <v>843</v>
      </c>
      <c r="N2" s="667"/>
      <c r="O2" s="667"/>
      <c r="P2" s="667"/>
      <c r="Q2" s="289"/>
      <c r="R2" s="289"/>
      <c r="S2" s="289"/>
      <c r="T2" s="289"/>
      <c r="U2" s="289"/>
      <c r="V2" s="289"/>
      <c r="W2" s="289"/>
      <c r="X2" s="289"/>
      <c r="Y2" s="289"/>
      <c r="Z2" s="289"/>
      <c r="AA2" s="289"/>
      <c r="AB2" s="289"/>
      <c r="AC2" s="289"/>
      <c r="AD2" s="289"/>
    </row>
    <row r="3" spans="1:30" ht="75.75" customHeight="1">
      <c r="A3" s="39"/>
      <c r="B3" s="668" t="s">
        <v>858</v>
      </c>
      <c r="C3" s="668"/>
      <c r="D3" s="668"/>
      <c r="E3" s="668"/>
      <c r="F3" s="668"/>
      <c r="G3" s="668"/>
      <c r="H3" s="668"/>
      <c r="I3" s="668"/>
      <c r="J3" s="668"/>
      <c r="K3" s="668"/>
      <c r="L3" s="668"/>
      <c r="M3" s="668"/>
      <c r="N3" s="668"/>
      <c r="O3" s="668"/>
      <c r="P3" s="668"/>
    </row>
    <row r="4" spans="1:30" s="40" customFormat="1" ht="45" customHeight="1">
      <c r="A4" s="650" t="s">
        <v>33</v>
      </c>
      <c r="B4" s="593" t="s">
        <v>117</v>
      </c>
      <c r="C4" s="593" t="s">
        <v>162</v>
      </c>
      <c r="D4" s="593" t="s">
        <v>163</v>
      </c>
      <c r="E4" s="657" t="s">
        <v>109</v>
      </c>
      <c r="F4" s="658"/>
      <c r="G4" s="658"/>
      <c r="H4" s="658"/>
      <c r="I4" s="658"/>
      <c r="J4" s="658"/>
      <c r="K4" s="658"/>
      <c r="L4" s="658"/>
      <c r="M4" s="658"/>
      <c r="N4" s="658"/>
      <c r="O4" s="658"/>
      <c r="P4" s="659"/>
    </row>
    <row r="5" spans="1:30" ht="106.5" customHeight="1">
      <c r="A5" s="651"/>
      <c r="B5" s="594"/>
      <c r="C5" s="594"/>
      <c r="D5" s="594"/>
      <c r="E5" s="664" t="s">
        <v>538</v>
      </c>
      <c r="F5" s="665"/>
      <c r="G5" s="666"/>
      <c r="H5" s="664" t="s">
        <v>532</v>
      </c>
      <c r="I5" s="665"/>
      <c r="J5" s="666"/>
      <c r="K5" s="627" t="s">
        <v>533</v>
      </c>
      <c r="L5" s="628"/>
      <c r="M5" s="629"/>
      <c r="N5" s="630" t="s">
        <v>539</v>
      </c>
      <c r="O5" s="631"/>
      <c r="P5" s="632"/>
    </row>
    <row r="6" spans="1:30" s="40" customFormat="1" ht="27" customHeight="1">
      <c r="A6" s="652"/>
      <c r="B6" s="594"/>
      <c r="C6" s="594"/>
      <c r="D6" s="594"/>
      <c r="E6" s="660" t="s">
        <v>110</v>
      </c>
      <c r="F6" s="662" t="s">
        <v>240</v>
      </c>
      <c r="G6" s="663"/>
      <c r="H6" s="660" t="s">
        <v>110</v>
      </c>
      <c r="I6" s="662" t="s">
        <v>240</v>
      </c>
      <c r="J6" s="663"/>
      <c r="K6" s="660" t="s">
        <v>110</v>
      </c>
      <c r="L6" s="662" t="s">
        <v>240</v>
      </c>
      <c r="M6" s="663"/>
      <c r="N6" s="660" t="s">
        <v>110</v>
      </c>
      <c r="O6" s="662" t="s">
        <v>240</v>
      </c>
      <c r="P6" s="663"/>
    </row>
    <row r="7" spans="1:30" s="40" customFormat="1" ht="73.5" customHeight="1">
      <c r="A7" s="54"/>
      <c r="B7" s="595"/>
      <c r="C7" s="595"/>
      <c r="D7" s="595"/>
      <c r="E7" s="661"/>
      <c r="F7" s="402" t="s">
        <v>241</v>
      </c>
      <c r="G7" s="63" t="s">
        <v>239</v>
      </c>
      <c r="H7" s="661"/>
      <c r="I7" s="402" t="s">
        <v>241</v>
      </c>
      <c r="J7" s="63" t="s">
        <v>239</v>
      </c>
      <c r="K7" s="661"/>
      <c r="L7" s="402" t="s">
        <v>241</v>
      </c>
      <c r="M7" s="63" t="s">
        <v>239</v>
      </c>
      <c r="N7" s="661"/>
      <c r="O7" s="402" t="s">
        <v>241</v>
      </c>
      <c r="P7" s="63" t="s">
        <v>239</v>
      </c>
    </row>
    <row r="8" spans="1:30" s="42" customFormat="1" ht="23.25" customHeight="1">
      <c r="A8" s="41">
        <v>1</v>
      </c>
      <c r="B8" s="63">
        <v>1</v>
      </c>
      <c r="C8" s="63">
        <v>2</v>
      </c>
      <c r="D8" s="63">
        <v>3</v>
      </c>
      <c r="E8" s="190">
        <v>4</v>
      </c>
      <c r="F8" s="190">
        <v>5</v>
      </c>
      <c r="G8" s="190">
        <v>6</v>
      </c>
      <c r="H8" s="190">
        <v>7</v>
      </c>
      <c r="I8" s="190">
        <v>8</v>
      </c>
      <c r="J8" s="190">
        <v>9</v>
      </c>
      <c r="K8" s="191">
        <v>10</v>
      </c>
      <c r="L8" s="191">
        <v>11</v>
      </c>
      <c r="M8" s="191">
        <v>12</v>
      </c>
      <c r="N8" s="191">
        <v>13</v>
      </c>
      <c r="O8" s="191">
        <v>14</v>
      </c>
      <c r="P8" s="191">
        <v>15</v>
      </c>
    </row>
    <row r="9" spans="1:30" s="44" customFormat="1" ht="37.5" customHeight="1">
      <c r="A9" s="43"/>
      <c r="B9" s="393" t="s">
        <v>1</v>
      </c>
      <c r="C9" s="393" t="s">
        <v>88</v>
      </c>
      <c r="D9" s="389" t="s">
        <v>164</v>
      </c>
      <c r="E9" s="10">
        <f t="shared" ref="E9:P9" si="0">E13+E41+E53+E65+E89</f>
        <v>861231.89999999991</v>
      </c>
      <c r="F9" s="10">
        <f t="shared" si="0"/>
        <v>170487.4</v>
      </c>
      <c r="G9" s="10">
        <f t="shared" si="0"/>
        <v>690744.5</v>
      </c>
      <c r="H9" s="10">
        <f t="shared" si="0"/>
        <v>868971.91999999993</v>
      </c>
      <c r="I9" s="10">
        <f t="shared" si="0"/>
        <v>170487.4</v>
      </c>
      <c r="J9" s="10">
        <f t="shared" si="0"/>
        <v>698484.52</v>
      </c>
      <c r="K9" s="10">
        <f t="shared" si="0"/>
        <v>868971.91999999993</v>
      </c>
      <c r="L9" s="10">
        <f t="shared" si="0"/>
        <v>170487.4</v>
      </c>
      <c r="M9" s="10">
        <f t="shared" si="0"/>
        <v>698484.52</v>
      </c>
      <c r="N9" s="10">
        <f t="shared" si="0"/>
        <v>820759.92999999993</v>
      </c>
      <c r="O9" s="10">
        <f t="shared" si="0"/>
        <v>170298.56</v>
      </c>
      <c r="P9" s="10">
        <f t="shared" si="0"/>
        <v>650461.37</v>
      </c>
    </row>
    <row r="10" spans="1:30" ht="31.5">
      <c r="A10" s="653"/>
      <c r="B10" s="148"/>
      <c r="C10" s="149"/>
      <c r="D10" s="147" t="s">
        <v>721</v>
      </c>
      <c r="E10" s="10">
        <f t="shared" ref="E10:P10" si="1">E14+E42+E54+E66+E90</f>
        <v>372799.6</v>
      </c>
      <c r="F10" s="10">
        <f t="shared" si="1"/>
        <v>134489</v>
      </c>
      <c r="G10" s="10">
        <f t="shared" si="1"/>
        <v>238310.6</v>
      </c>
      <c r="H10" s="10">
        <f t="shared" si="1"/>
        <v>372799.6</v>
      </c>
      <c r="I10" s="10">
        <f t="shared" si="1"/>
        <v>134489</v>
      </c>
      <c r="J10" s="10">
        <f t="shared" si="1"/>
        <v>238310.6</v>
      </c>
      <c r="K10" s="10">
        <f t="shared" si="1"/>
        <v>372799.6</v>
      </c>
      <c r="L10" s="10">
        <f t="shared" si="1"/>
        <v>134489</v>
      </c>
      <c r="M10" s="10">
        <f t="shared" si="1"/>
        <v>238310.6</v>
      </c>
      <c r="N10" s="10">
        <f t="shared" si="1"/>
        <v>369511.63</v>
      </c>
      <c r="O10" s="10">
        <f t="shared" si="1"/>
        <v>134488.89000000001</v>
      </c>
      <c r="P10" s="10">
        <f t="shared" si="1"/>
        <v>235022.74000000002</v>
      </c>
    </row>
    <row r="11" spans="1:30" ht="15.75">
      <c r="A11" s="653"/>
      <c r="B11" s="148"/>
      <c r="C11" s="149"/>
      <c r="D11" s="387" t="s">
        <v>70</v>
      </c>
      <c r="E11" s="10">
        <f t="shared" ref="E11:P11" si="2">E15+E43+E55+E67+E91</f>
        <v>3960</v>
      </c>
      <c r="F11" s="10">
        <f t="shared" si="2"/>
        <v>0</v>
      </c>
      <c r="G11" s="10">
        <f t="shared" si="2"/>
        <v>3960</v>
      </c>
      <c r="H11" s="10">
        <f t="shared" si="2"/>
        <v>3960</v>
      </c>
      <c r="I11" s="10">
        <f t="shared" si="2"/>
        <v>0</v>
      </c>
      <c r="J11" s="10">
        <f t="shared" si="2"/>
        <v>3960</v>
      </c>
      <c r="K11" s="10">
        <f t="shared" si="2"/>
        <v>3960</v>
      </c>
      <c r="L11" s="10">
        <f t="shared" si="2"/>
        <v>0</v>
      </c>
      <c r="M11" s="10">
        <f t="shared" si="2"/>
        <v>3960</v>
      </c>
      <c r="N11" s="10">
        <f t="shared" si="2"/>
        <v>0</v>
      </c>
      <c r="O11" s="10">
        <f t="shared" si="2"/>
        <v>0</v>
      </c>
      <c r="P11" s="10">
        <f t="shared" si="2"/>
        <v>0</v>
      </c>
    </row>
    <row r="12" spans="1:30" ht="15.75">
      <c r="A12" s="654"/>
      <c r="B12" s="120"/>
      <c r="C12" s="151"/>
      <c r="D12" s="387" t="s">
        <v>71</v>
      </c>
      <c r="E12" s="10">
        <f t="shared" ref="E12:P12" si="3">E16+E44+E56+E68+E92</f>
        <v>484472.3</v>
      </c>
      <c r="F12" s="10">
        <f t="shared" si="3"/>
        <v>35998.400000000001</v>
      </c>
      <c r="G12" s="10">
        <f t="shared" si="3"/>
        <v>448473.89999999997</v>
      </c>
      <c r="H12" s="10">
        <f t="shared" si="3"/>
        <v>492212.32</v>
      </c>
      <c r="I12" s="10">
        <f t="shared" si="3"/>
        <v>35998.400000000001</v>
      </c>
      <c r="J12" s="10">
        <f t="shared" si="3"/>
        <v>456213.92</v>
      </c>
      <c r="K12" s="10">
        <f t="shared" si="3"/>
        <v>492212.32</v>
      </c>
      <c r="L12" s="10">
        <f t="shared" si="3"/>
        <v>35998.400000000001</v>
      </c>
      <c r="M12" s="10">
        <f t="shared" si="3"/>
        <v>456213.92</v>
      </c>
      <c r="N12" s="10">
        <f t="shared" si="3"/>
        <v>451248.29999999993</v>
      </c>
      <c r="O12" s="10">
        <f t="shared" si="3"/>
        <v>35809.67</v>
      </c>
      <c r="P12" s="10">
        <f t="shared" si="3"/>
        <v>415438.62999999995</v>
      </c>
    </row>
    <row r="13" spans="1:30" ht="35.25" customHeight="1">
      <c r="A13" s="55"/>
      <c r="B13" s="408" t="s">
        <v>2</v>
      </c>
      <c r="C13" s="573" t="s">
        <v>8</v>
      </c>
      <c r="D13" s="389" t="s">
        <v>164</v>
      </c>
      <c r="E13" s="10">
        <f t="shared" ref="E13:F13" si="4">E17+E25+E33</f>
        <v>375499.6</v>
      </c>
      <c r="F13" s="10">
        <f t="shared" si="4"/>
        <v>134489</v>
      </c>
      <c r="G13" s="10">
        <f>G17+G25+G33</f>
        <v>241010.6</v>
      </c>
      <c r="H13" s="10">
        <f t="shared" ref="H13:P13" si="5">H17+H25+H33</f>
        <v>375499.6</v>
      </c>
      <c r="I13" s="10">
        <f t="shared" si="5"/>
        <v>134489</v>
      </c>
      <c r="J13" s="10">
        <f t="shared" si="5"/>
        <v>241010.6</v>
      </c>
      <c r="K13" s="10">
        <f t="shared" si="5"/>
        <v>375499.6</v>
      </c>
      <c r="L13" s="10">
        <f t="shared" si="5"/>
        <v>134489</v>
      </c>
      <c r="M13" s="10">
        <f t="shared" si="5"/>
        <v>241010.6</v>
      </c>
      <c r="N13" s="10">
        <f t="shared" si="5"/>
        <v>369876.84</v>
      </c>
      <c r="O13" s="10">
        <f t="shared" si="5"/>
        <v>134488.89000000001</v>
      </c>
      <c r="P13" s="10">
        <f t="shared" si="5"/>
        <v>235387.95</v>
      </c>
    </row>
    <row r="14" spans="1:30" ht="31.5" outlineLevel="1">
      <c r="A14" s="45"/>
      <c r="B14" s="408"/>
      <c r="C14" s="583"/>
      <c r="D14" s="147" t="s">
        <v>711</v>
      </c>
      <c r="E14" s="10">
        <f t="shared" ref="E14:F14" si="6">E18+E26+E34</f>
        <v>372799.6</v>
      </c>
      <c r="F14" s="10">
        <f t="shared" si="6"/>
        <v>134489</v>
      </c>
      <c r="G14" s="10">
        <f>G18+G26+G34</f>
        <v>238310.6</v>
      </c>
      <c r="H14" s="10">
        <f t="shared" ref="H14:P14" si="7">H18+H26+H34</f>
        <v>372799.6</v>
      </c>
      <c r="I14" s="10">
        <f t="shared" si="7"/>
        <v>134489</v>
      </c>
      <c r="J14" s="10">
        <f t="shared" si="7"/>
        <v>238310.6</v>
      </c>
      <c r="K14" s="10">
        <f t="shared" si="7"/>
        <v>372799.6</v>
      </c>
      <c r="L14" s="10">
        <f t="shared" si="7"/>
        <v>134489</v>
      </c>
      <c r="M14" s="10">
        <f t="shared" si="7"/>
        <v>238310.6</v>
      </c>
      <c r="N14" s="10">
        <f t="shared" si="7"/>
        <v>369511.63</v>
      </c>
      <c r="O14" s="10">
        <f t="shared" si="7"/>
        <v>134488.89000000001</v>
      </c>
      <c r="P14" s="10">
        <f t="shared" si="7"/>
        <v>235022.74000000002</v>
      </c>
    </row>
    <row r="15" spans="1:30" ht="15.75">
      <c r="A15" s="45"/>
      <c r="B15" s="408"/>
      <c r="C15" s="583"/>
      <c r="D15" s="387" t="s">
        <v>70</v>
      </c>
      <c r="E15" s="10">
        <f t="shared" ref="E15:F15" si="8">E19+E27</f>
        <v>0</v>
      </c>
      <c r="F15" s="10">
        <f t="shared" si="8"/>
        <v>0</v>
      </c>
      <c r="G15" s="10">
        <f>G19+G27</f>
        <v>0</v>
      </c>
      <c r="H15" s="10">
        <f t="shared" ref="H15:P15" si="9">H19+H27</f>
        <v>0</v>
      </c>
      <c r="I15" s="10">
        <f t="shared" si="9"/>
        <v>0</v>
      </c>
      <c r="J15" s="10">
        <f t="shared" si="9"/>
        <v>0</v>
      </c>
      <c r="K15" s="10">
        <f t="shared" si="9"/>
        <v>0</v>
      </c>
      <c r="L15" s="10">
        <f t="shared" si="9"/>
        <v>0</v>
      </c>
      <c r="M15" s="10">
        <f t="shared" si="9"/>
        <v>0</v>
      </c>
      <c r="N15" s="10">
        <f t="shared" si="9"/>
        <v>0</v>
      </c>
      <c r="O15" s="10">
        <f t="shared" si="9"/>
        <v>0</v>
      </c>
      <c r="P15" s="10">
        <f t="shared" si="9"/>
        <v>0</v>
      </c>
    </row>
    <row r="16" spans="1:30" ht="15.75">
      <c r="A16" s="45"/>
      <c r="B16" s="409"/>
      <c r="C16" s="574"/>
      <c r="D16" s="387" t="s">
        <v>71</v>
      </c>
      <c r="E16" s="10">
        <f t="shared" ref="E16" si="10">E20+E28</f>
        <v>2700</v>
      </c>
      <c r="F16" s="10"/>
      <c r="G16" s="10">
        <f>G20+G28</f>
        <v>2700</v>
      </c>
      <c r="H16" s="10">
        <f t="shared" ref="H16:P16" si="11">H20+H28</f>
        <v>2700</v>
      </c>
      <c r="I16" s="10"/>
      <c r="J16" s="10">
        <f t="shared" si="11"/>
        <v>2700</v>
      </c>
      <c r="K16" s="10">
        <f t="shared" si="11"/>
        <v>2700</v>
      </c>
      <c r="L16" s="10"/>
      <c r="M16" s="10">
        <f t="shared" si="11"/>
        <v>2700</v>
      </c>
      <c r="N16" s="10">
        <f t="shared" si="11"/>
        <v>365.21</v>
      </c>
      <c r="O16" s="10"/>
      <c r="P16" s="10">
        <f t="shared" si="11"/>
        <v>365.21</v>
      </c>
    </row>
    <row r="17" spans="1:16" s="44" customFormat="1" ht="31.5" customHeight="1">
      <c r="A17" s="338" t="s">
        <v>35</v>
      </c>
      <c r="B17" s="393" t="s">
        <v>3</v>
      </c>
      <c r="C17" s="573" t="s">
        <v>9</v>
      </c>
      <c r="D17" s="389" t="s">
        <v>164</v>
      </c>
      <c r="E17" s="10">
        <f>E18+E19+E20</f>
        <v>177197.5</v>
      </c>
      <c r="F17" s="10"/>
      <c r="G17" s="10">
        <f t="shared" ref="G17:P17" si="12">G18+G19+G20</f>
        <v>177197.5</v>
      </c>
      <c r="H17" s="10">
        <f t="shared" si="12"/>
        <v>177197.5</v>
      </c>
      <c r="I17" s="10"/>
      <c r="J17" s="10">
        <f t="shared" si="12"/>
        <v>177197.5</v>
      </c>
      <c r="K17" s="10">
        <f t="shared" si="12"/>
        <v>177197.5</v>
      </c>
      <c r="L17" s="10"/>
      <c r="M17" s="10">
        <f t="shared" si="12"/>
        <v>177197.5</v>
      </c>
      <c r="N17" s="10">
        <f t="shared" si="12"/>
        <v>175411.67</v>
      </c>
      <c r="O17" s="10"/>
      <c r="P17" s="10">
        <f t="shared" si="12"/>
        <v>175411.67</v>
      </c>
    </row>
    <row r="18" spans="1:16" ht="31.5" outlineLevel="1">
      <c r="A18" s="655"/>
      <c r="B18" s="408"/>
      <c r="C18" s="583"/>
      <c r="D18" s="147" t="s">
        <v>711</v>
      </c>
      <c r="E18" s="544">
        <f t="shared" ref="E18" si="13">E22</f>
        <v>177197.5</v>
      </c>
      <c r="F18" s="544"/>
      <c r="G18" s="395">
        <f>G22</f>
        <v>177197.5</v>
      </c>
      <c r="H18" s="544">
        <f t="shared" ref="H18:P18" si="14">H22</f>
        <v>177197.5</v>
      </c>
      <c r="I18" s="544"/>
      <c r="J18" s="544">
        <f t="shared" si="14"/>
        <v>177197.5</v>
      </c>
      <c r="K18" s="544">
        <f t="shared" si="14"/>
        <v>177197.5</v>
      </c>
      <c r="L18" s="544"/>
      <c r="M18" s="544">
        <f t="shared" si="14"/>
        <v>177197.5</v>
      </c>
      <c r="N18" s="544">
        <f t="shared" si="14"/>
        <v>175411.67</v>
      </c>
      <c r="O18" s="544"/>
      <c r="P18" s="544">
        <f t="shared" si="14"/>
        <v>175411.67</v>
      </c>
    </row>
    <row r="19" spans="1:16" ht="15.75">
      <c r="A19" s="655"/>
      <c r="B19" s="408"/>
      <c r="C19" s="583"/>
      <c r="D19" s="387" t="s">
        <v>70</v>
      </c>
      <c r="E19" s="395">
        <v>0</v>
      </c>
      <c r="F19" s="395"/>
      <c r="G19" s="395">
        <v>0</v>
      </c>
      <c r="H19" s="395">
        <v>0</v>
      </c>
      <c r="I19" s="395"/>
      <c r="J19" s="395">
        <v>0</v>
      </c>
      <c r="K19" s="395">
        <v>0</v>
      </c>
      <c r="L19" s="395"/>
      <c r="M19" s="395">
        <v>0</v>
      </c>
      <c r="N19" s="395">
        <v>0</v>
      </c>
      <c r="O19" s="395"/>
      <c r="P19" s="395">
        <v>0</v>
      </c>
    </row>
    <row r="20" spans="1:16" ht="15.75">
      <c r="A20" s="655"/>
      <c r="B20" s="409"/>
      <c r="C20" s="574"/>
      <c r="D20" s="387" t="s">
        <v>71</v>
      </c>
      <c r="E20" s="395">
        <v>0</v>
      </c>
      <c r="F20" s="395"/>
      <c r="G20" s="395">
        <v>0</v>
      </c>
      <c r="H20" s="395">
        <v>0</v>
      </c>
      <c r="I20" s="395"/>
      <c r="J20" s="395">
        <v>0</v>
      </c>
      <c r="K20" s="395">
        <v>0</v>
      </c>
      <c r="L20" s="395"/>
      <c r="M20" s="395">
        <v>0</v>
      </c>
      <c r="N20" s="395">
        <v>0</v>
      </c>
      <c r="O20" s="395"/>
      <c r="P20" s="395">
        <v>0</v>
      </c>
    </row>
    <row r="21" spans="1:16" ht="37.5" customHeight="1">
      <c r="A21" s="46"/>
      <c r="B21" s="397" t="s">
        <v>284</v>
      </c>
      <c r="C21" s="560" t="s">
        <v>129</v>
      </c>
      <c r="D21" s="32" t="s">
        <v>164</v>
      </c>
      <c r="E21" s="31">
        <f>E22+E23+E24</f>
        <v>177197.5</v>
      </c>
      <c r="F21" s="31"/>
      <c r="G21" s="31">
        <f t="shared" ref="G21:H21" si="15">G22+G23+G24</f>
        <v>177197.5</v>
      </c>
      <c r="H21" s="31">
        <f t="shared" si="15"/>
        <v>177197.5</v>
      </c>
      <c r="I21" s="31"/>
      <c r="J21" s="31">
        <f t="shared" ref="J21:K21" si="16">J22+J23+J24</f>
        <v>177197.5</v>
      </c>
      <c r="K21" s="31">
        <f t="shared" si="16"/>
        <v>177197.5</v>
      </c>
      <c r="L21" s="31"/>
      <c r="M21" s="31">
        <f t="shared" ref="M21:N21" si="17">M22+M23+M24</f>
        <v>177197.5</v>
      </c>
      <c r="N21" s="31">
        <f t="shared" si="17"/>
        <v>175411.67</v>
      </c>
      <c r="O21" s="31"/>
      <c r="P21" s="31">
        <f t="shared" ref="P21" si="18">P22+P23+P24</f>
        <v>175411.67</v>
      </c>
    </row>
    <row r="22" spans="1:16" ht="37.5" customHeight="1" outlineLevel="1">
      <c r="A22" s="655"/>
      <c r="B22" s="150"/>
      <c r="C22" s="580"/>
      <c r="D22" s="153" t="s">
        <v>721</v>
      </c>
      <c r="E22" s="395">
        <f>F22+G22</f>
        <v>177197.5</v>
      </c>
      <c r="F22" s="395"/>
      <c r="G22" s="395">
        <f>таб.10!H29</f>
        <v>177197.5</v>
      </c>
      <c r="H22" s="395">
        <f t="shared" ref="H22" si="19">I22+J22</f>
        <v>177197.5</v>
      </c>
      <c r="I22" s="395"/>
      <c r="J22" s="395">
        <f>таб.10!K29</f>
        <v>177197.5</v>
      </c>
      <c r="K22" s="395">
        <f t="shared" ref="K22" si="20">L22+M22</f>
        <v>177197.5</v>
      </c>
      <c r="L22" s="395"/>
      <c r="M22" s="395">
        <f>таб.10!N29</f>
        <v>177197.5</v>
      </c>
      <c r="N22" s="395">
        <f t="shared" ref="N22" si="21">O22+P22</f>
        <v>175411.67</v>
      </c>
      <c r="O22" s="395"/>
      <c r="P22" s="395">
        <f>таб.10!Q29</f>
        <v>175411.67</v>
      </c>
    </row>
    <row r="23" spans="1:16" ht="37.5" customHeight="1">
      <c r="A23" s="655"/>
      <c r="B23" s="150"/>
      <c r="C23" s="580"/>
      <c r="D23" s="32" t="s">
        <v>70</v>
      </c>
      <c r="E23" s="395">
        <v>0</v>
      </c>
      <c r="F23" s="395"/>
      <c r="G23" s="395">
        <v>0</v>
      </c>
      <c r="H23" s="395">
        <v>0</v>
      </c>
      <c r="I23" s="395"/>
      <c r="J23" s="395">
        <v>0</v>
      </c>
      <c r="K23" s="395">
        <v>0</v>
      </c>
      <c r="L23" s="395"/>
      <c r="M23" s="395">
        <v>0</v>
      </c>
      <c r="N23" s="395">
        <v>0</v>
      </c>
      <c r="O23" s="395"/>
      <c r="P23" s="395">
        <v>0</v>
      </c>
    </row>
    <row r="24" spans="1:16" ht="37.5" customHeight="1">
      <c r="A24" s="656"/>
      <c r="B24" s="150"/>
      <c r="C24" s="561"/>
      <c r="D24" s="32" t="s">
        <v>71</v>
      </c>
      <c r="E24" s="395">
        <v>0</v>
      </c>
      <c r="F24" s="395"/>
      <c r="G24" s="395">
        <v>0</v>
      </c>
      <c r="H24" s="395">
        <v>0</v>
      </c>
      <c r="I24" s="395"/>
      <c r="J24" s="395">
        <v>0</v>
      </c>
      <c r="K24" s="395">
        <v>0</v>
      </c>
      <c r="L24" s="395"/>
      <c r="M24" s="395">
        <v>0</v>
      </c>
      <c r="N24" s="395">
        <v>0</v>
      </c>
      <c r="O24" s="395"/>
      <c r="P24" s="395">
        <v>0</v>
      </c>
    </row>
    <row r="25" spans="1:16" s="44" customFormat="1" ht="39.75" customHeight="1">
      <c r="A25" s="58" t="s">
        <v>165</v>
      </c>
      <c r="B25" s="393" t="s">
        <v>21</v>
      </c>
      <c r="C25" s="393" t="s">
        <v>11</v>
      </c>
      <c r="D25" s="9" t="s">
        <v>164</v>
      </c>
      <c r="E25" s="10">
        <f>E26+E27+E28</f>
        <v>2700</v>
      </c>
      <c r="F25" s="10"/>
      <c r="G25" s="10">
        <f t="shared" ref="G25:P25" si="22">G26+G27+G28</f>
        <v>2700</v>
      </c>
      <c r="H25" s="10">
        <f t="shared" si="22"/>
        <v>2700</v>
      </c>
      <c r="I25" s="10">
        <f t="shared" si="22"/>
        <v>0</v>
      </c>
      <c r="J25" s="10">
        <f t="shared" si="22"/>
        <v>2700</v>
      </c>
      <c r="K25" s="10">
        <f t="shared" si="22"/>
        <v>2700</v>
      </c>
      <c r="L25" s="10">
        <f t="shared" si="22"/>
        <v>0</v>
      </c>
      <c r="M25" s="10">
        <f t="shared" si="22"/>
        <v>2700</v>
      </c>
      <c r="N25" s="10">
        <f t="shared" si="22"/>
        <v>365.21</v>
      </c>
      <c r="O25" s="10">
        <f t="shared" si="22"/>
        <v>0</v>
      </c>
      <c r="P25" s="10">
        <f t="shared" si="22"/>
        <v>365.21</v>
      </c>
    </row>
    <row r="26" spans="1:16" ht="31.5" outlineLevel="1">
      <c r="A26" s="655"/>
      <c r="B26" s="150"/>
      <c r="C26" s="394"/>
      <c r="D26" s="152" t="s">
        <v>721</v>
      </c>
      <c r="E26" s="395">
        <v>0</v>
      </c>
      <c r="F26" s="395"/>
      <c r="G26" s="395">
        <v>0</v>
      </c>
      <c r="H26" s="395">
        <v>0</v>
      </c>
      <c r="I26" s="395"/>
      <c r="J26" s="395">
        <v>0</v>
      </c>
      <c r="K26" s="395">
        <v>0</v>
      </c>
      <c r="L26" s="395"/>
      <c r="M26" s="395">
        <v>0</v>
      </c>
      <c r="N26" s="395">
        <v>0</v>
      </c>
      <c r="O26" s="395"/>
      <c r="P26" s="395">
        <v>0</v>
      </c>
    </row>
    <row r="27" spans="1:16" ht="15.75">
      <c r="A27" s="655"/>
      <c r="B27" s="150"/>
      <c r="C27" s="394"/>
      <c r="D27" s="32" t="s">
        <v>70</v>
      </c>
      <c r="E27" s="395">
        <f>F27+G27</f>
        <v>0</v>
      </c>
      <c r="F27" s="395"/>
      <c r="G27" s="395">
        <f>G31</f>
        <v>0</v>
      </c>
      <c r="H27" s="395">
        <f>I27+J27</f>
        <v>0</v>
      </c>
      <c r="I27" s="395"/>
      <c r="J27" s="395">
        <f>J31</f>
        <v>0</v>
      </c>
      <c r="K27" s="395">
        <f>L27+M27</f>
        <v>0</v>
      </c>
      <c r="L27" s="395"/>
      <c r="M27" s="395">
        <f>M31</f>
        <v>0</v>
      </c>
      <c r="N27" s="395">
        <f>O27+P27</f>
        <v>0</v>
      </c>
      <c r="O27" s="395"/>
      <c r="P27" s="395">
        <f>P31</f>
        <v>0</v>
      </c>
    </row>
    <row r="28" spans="1:16" ht="23.25" customHeight="1">
      <c r="A28" s="656"/>
      <c r="B28" s="150"/>
      <c r="C28" s="391"/>
      <c r="D28" s="32" t="s">
        <v>71</v>
      </c>
      <c r="E28" s="395">
        <f>F28+G28</f>
        <v>2700</v>
      </c>
      <c r="F28" s="395"/>
      <c r="G28" s="395">
        <f>G32</f>
        <v>2700</v>
      </c>
      <c r="H28" s="395">
        <f>H32</f>
        <v>2700</v>
      </c>
      <c r="I28" s="395"/>
      <c r="J28" s="395">
        <f>J32</f>
        <v>2700</v>
      </c>
      <c r="K28" s="395">
        <f>L28+M28</f>
        <v>2700</v>
      </c>
      <c r="L28" s="395"/>
      <c r="M28" s="395">
        <f>M32</f>
        <v>2700</v>
      </c>
      <c r="N28" s="395">
        <f>N32</f>
        <v>365.21</v>
      </c>
      <c r="O28" s="395"/>
      <c r="P28" s="395">
        <f>P32</f>
        <v>365.21</v>
      </c>
    </row>
    <row r="29" spans="1:16" ht="15.75" customHeight="1">
      <c r="A29" s="57" t="s">
        <v>36</v>
      </c>
      <c r="B29" s="390" t="s">
        <v>96</v>
      </c>
      <c r="C29" s="560" t="s">
        <v>202</v>
      </c>
      <c r="D29" s="32" t="s">
        <v>164</v>
      </c>
      <c r="E29" s="396">
        <f>E30+E31+E32</f>
        <v>2700</v>
      </c>
      <c r="F29" s="396"/>
      <c r="G29" s="396">
        <f t="shared" ref="G29:P29" si="23">G30+G31+G32</f>
        <v>2700</v>
      </c>
      <c r="H29" s="396">
        <f t="shared" si="23"/>
        <v>2700</v>
      </c>
      <c r="I29" s="396"/>
      <c r="J29" s="396">
        <f t="shared" si="23"/>
        <v>2700</v>
      </c>
      <c r="K29" s="396">
        <f t="shared" si="23"/>
        <v>2700</v>
      </c>
      <c r="L29" s="396"/>
      <c r="M29" s="396">
        <f t="shared" si="23"/>
        <v>2700</v>
      </c>
      <c r="N29" s="396">
        <f t="shared" si="23"/>
        <v>365.21</v>
      </c>
      <c r="O29" s="396"/>
      <c r="P29" s="396">
        <f t="shared" si="23"/>
        <v>365.21</v>
      </c>
    </row>
    <row r="30" spans="1:16" ht="31.5" outlineLevel="1">
      <c r="A30" s="655"/>
      <c r="B30" s="155"/>
      <c r="C30" s="580"/>
      <c r="D30" s="152" t="s">
        <v>711</v>
      </c>
      <c r="E30" s="395">
        <v>0</v>
      </c>
      <c r="F30" s="395"/>
      <c r="G30" s="395">
        <v>0</v>
      </c>
      <c r="H30" s="395">
        <v>0</v>
      </c>
      <c r="I30" s="395"/>
      <c r="J30" s="395">
        <v>0</v>
      </c>
      <c r="K30" s="395">
        <v>0</v>
      </c>
      <c r="L30" s="395"/>
      <c r="M30" s="395">
        <v>0</v>
      </c>
      <c r="N30" s="395">
        <v>0</v>
      </c>
      <c r="O30" s="395"/>
      <c r="P30" s="395">
        <v>0</v>
      </c>
    </row>
    <row r="31" spans="1:16" ht="22.5" customHeight="1">
      <c r="A31" s="655"/>
      <c r="B31" s="155"/>
      <c r="C31" s="580"/>
      <c r="D31" s="32" t="s">
        <v>70</v>
      </c>
      <c r="E31" s="395">
        <v>0</v>
      </c>
      <c r="F31" s="395"/>
      <c r="G31" s="395">
        <v>0</v>
      </c>
      <c r="H31" s="395">
        <v>0</v>
      </c>
      <c r="I31" s="395"/>
      <c r="J31" s="395">
        <v>0</v>
      </c>
      <c r="K31" s="395">
        <v>0</v>
      </c>
      <c r="L31" s="395"/>
      <c r="M31" s="395">
        <v>0</v>
      </c>
      <c r="N31" s="395">
        <v>0</v>
      </c>
      <c r="O31" s="395"/>
      <c r="P31" s="395">
        <v>0</v>
      </c>
    </row>
    <row r="32" spans="1:16" ht="28.5" customHeight="1">
      <c r="A32" s="655"/>
      <c r="B32" s="156"/>
      <c r="C32" s="561"/>
      <c r="D32" s="32" t="s">
        <v>71</v>
      </c>
      <c r="E32" s="395">
        <f>F32+G32</f>
        <v>2700</v>
      </c>
      <c r="F32" s="395"/>
      <c r="G32" s="395">
        <f>таб.10!H44</f>
        <v>2700</v>
      </c>
      <c r="H32" s="395">
        <f>I32+J32</f>
        <v>2700</v>
      </c>
      <c r="I32" s="395"/>
      <c r="J32" s="395">
        <f>таб.10!K44</f>
        <v>2700</v>
      </c>
      <c r="K32" s="395">
        <f>L32+M32</f>
        <v>2700</v>
      </c>
      <c r="L32" s="395"/>
      <c r="M32" s="395">
        <f>таб.10!N44</f>
        <v>2700</v>
      </c>
      <c r="N32" s="395">
        <f>O32+P32</f>
        <v>365.21</v>
      </c>
      <c r="O32" s="395"/>
      <c r="P32" s="395">
        <f>таб.10!Q44</f>
        <v>365.21</v>
      </c>
    </row>
    <row r="33" spans="1:16" ht="36.75" customHeight="1">
      <c r="A33" s="64"/>
      <c r="B33" s="573" t="s">
        <v>178</v>
      </c>
      <c r="C33" s="573" t="s">
        <v>179</v>
      </c>
      <c r="D33" s="9" t="s">
        <v>164</v>
      </c>
      <c r="E33" s="10">
        <f t="shared" ref="E33:P33" si="24">E34+E35+E36</f>
        <v>195602.1</v>
      </c>
      <c r="F33" s="10">
        <f t="shared" si="24"/>
        <v>134489</v>
      </c>
      <c r="G33" s="10">
        <f t="shared" si="24"/>
        <v>61113.1</v>
      </c>
      <c r="H33" s="10">
        <f t="shared" si="24"/>
        <v>195602.1</v>
      </c>
      <c r="I33" s="10">
        <f t="shared" si="24"/>
        <v>134489</v>
      </c>
      <c r="J33" s="10">
        <f t="shared" si="24"/>
        <v>61113.1</v>
      </c>
      <c r="K33" s="10">
        <f t="shared" si="24"/>
        <v>195602.1</v>
      </c>
      <c r="L33" s="10">
        <f t="shared" si="24"/>
        <v>134489</v>
      </c>
      <c r="M33" s="10">
        <f t="shared" si="24"/>
        <v>61113.1</v>
      </c>
      <c r="N33" s="10">
        <f t="shared" si="24"/>
        <v>194099.96000000002</v>
      </c>
      <c r="O33" s="10">
        <f t="shared" si="24"/>
        <v>134488.89000000001</v>
      </c>
      <c r="P33" s="10">
        <f t="shared" si="24"/>
        <v>59611.07</v>
      </c>
    </row>
    <row r="34" spans="1:16" ht="20.25" customHeight="1">
      <c r="A34" s="64"/>
      <c r="B34" s="583"/>
      <c r="C34" s="583"/>
      <c r="D34" s="32" t="s">
        <v>69</v>
      </c>
      <c r="E34" s="395">
        <f>E38</f>
        <v>195602.1</v>
      </c>
      <c r="F34" s="395">
        <f t="shared" ref="F34:P34" si="25">F38</f>
        <v>134489</v>
      </c>
      <c r="G34" s="395">
        <f t="shared" si="25"/>
        <v>61113.1</v>
      </c>
      <c r="H34" s="395">
        <f t="shared" si="25"/>
        <v>195602.1</v>
      </c>
      <c r="I34" s="395">
        <f t="shared" si="25"/>
        <v>134489</v>
      </c>
      <c r="J34" s="395">
        <f t="shared" si="25"/>
        <v>61113.1</v>
      </c>
      <c r="K34" s="395">
        <f t="shared" si="25"/>
        <v>195602.1</v>
      </c>
      <c r="L34" s="395">
        <f t="shared" si="25"/>
        <v>134489</v>
      </c>
      <c r="M34" s="395">
        <f t="shared" si="25"/>
        <v>61113.1</v>
      </c>
      <c r="N34" s="395">
        <f t="shared" si="25"/>
        <v>194099.96000000002</v>
      </c>
      <c r="O34" s="395">
        <f t="shared" si="25"/>
        <v>134488.89000000001</v>
      </c>
      <c r="P34" s="395">
        <f t="shared" si="25"/>
        <v>59611.07</v>
      </c>
    </row>
    <row r="35" spans="1:16" ht="27.75" customHeight="1">
      <c r="A35" s="64"/>
      <c r="B35" s="408"/>
      <c r="C35" s="404"/>
      <c r="D35" s="32" t="s">
        <v>70</v>
      </c>
      <c r="E35" s="395">
        <v>0</v>
      </c>
      <c r="F35" s="395"/>
      <c r="G35" s="395">
        <v>0</v>
      </c>
      <c r="H35" s="395">
        <v>0</v>
      </c>
      <c r="I35" s="395"/>
      <c r="J35" s="395">
        <v>0</v>
      </c>
      <c r="K35" s="395">
        <v>0</v>
      </c>
      <c r="L35" s="395"/>
      <c r="M35" s="395">
        <v>0</v>
      </c>
      <c r="N35" s="395">
        <v>0</v>
      </c>
      <c r="O35" s="395"/>
      <c r="P35" s="395">
        <v>0</v>
      </c>
    </row>
    <row r="36" spans="1:16" ht="36" customHeight="1">
      <c r="A36" s="64"/>
      <c r="B36" s="408"/>
      <c r="C36" s="404"/>
      <c r="D36" s="32" t="s">
        <v>71</v>
      </c>
      <c r="E36" s="395">
        <v>0</v>
      </c>
      <c r="F36" s="395"/>
      <c r="G36" s="395">
        <v>0</v>
      </c>
      <c r="H36" s="395">
        <v>0</v>
      </c>
      <c r="I36" s="395"/>
      <c r="J36" s="395">
        <v>0</v>
      </c>
      <c r="K36" s="395">
        <v>0</v>
      </c>
      <c r="L36" s="395"/>
      <c r="M36" s="395">
        <v>0</v>
      </c>
      <c r="N36" s="395">
        <v>0</v>
      </c>
      <c r="O36" s="395"/>
      <c r="P36" s="395">
        <v>0</v>
      </c>
    </row>
    <row r="37" spans="1:16" ht="26.25" customHeight="1">
      <c r="A37" s="76"/>
      <c r="B37" s="410" t="s">
        <v>189</v>
      </c>
      <c r="C37" s="560" t="s">
        <v>190</v>
      </c>
      <c r="D37" s="32" t="s">
        <v>164</v>
      </c>
      <c r="E37" s="395">
        <f>E38+E39+E40</f>
        <v>195602.1</v>
      </c>
      <c r="F37" s="395">
        <f t="shared" ref="F37:P37" si="26">F38+F39+F40</f>
        <v>134489</v>
      </c>
      <c r="G37" s="395">
        <f t="shared" si="26"/>
        <v>61113.1</v>
      </c>
      <c r="H37" s="395">
        <f t="shared" si="26"/>
        <v>195602.1</v>
      </c>
      <c r="I37" s="395">
        <f t="shared" si="26"/>
        <v>134489</v>
      </c>
      <c r="J37" s="395">
        <f t="shared" si="26"/>
        <v>61113.1</v>
      </c>
      <c r="K37" s="395">
        <f t="shared" si="26"/>
        <v>195602.1</v>
      </c>
      <c r="L37" s="395">
        <f t="shared" si="26"/>
        <v>134489</v>
      </c>
      <c r="M37" s="395">
        <f t="shared" si="26"/>
        <v>61113.1</v>
      </c>
      <c r="N37" s="395">
        <f t="shared" si="26"/>
        <v>194099.96000000002</v>
      </c>
      <c r="O37" s="395">
        <f t="shared" si="26"/>
        <v>134488.89000000001</v>
      </c>
      <c r="P37" s="395">
        <f t="shared" si="26"/>
        <v>59611.07</v>
      </c>
    </row>
    <row r="38" spans="1:16" ht="34.5" customHeight="1" outlineLevel="1">
      <c r="A38" s="76"/>
      <c r="B38" s="14"/>
      <c r="C38" s="580"/>
      <c r="D38" s="152" t="s">
        <v>721</v>
      </c>
      <c r="E38" s="395">
        <f>таб.10!F51</f>
        <v>195602.1</v>
      </c>
      <c r="F38" s="395">
        <f>таб.10!G51</f>
        <v>134489</v>
      </c>
      <c r="G38" s="395">
        <f>таб.10!H51</f>
        <v>61113.1</v>
      </c>
      <c r="H38" s="395">
        <f>таб.10!I51</f>
        <v>195602.1</v>
      </c>
      <c r="I38" s="395">
        <f>таб.10!J51</f>
        <v>134489</v>
      </c>
      <c r="J38" s="395">
        <f>таб.10!K51</f>
        <v>61113.1</v>
      </c>
      <c r="K38" s="395">
        <f>таб.10!L51</f>
        <v>195602.1</v>
      </c>
      <c r="L38" s="395">
        <f>таб.10!M51</f>
        <v>134489</v>
      </c>
      <c r="M38" s="395">
        <f>таб.10!N51</f>
        <v>61113.1</v>
      </c>
      <c r="N38" s="395">
        <f>таб.10!O51</f>
        <v>194099.96000000002</v>
      </c>
      <c r="O38" s="395">
        <f>таб.10!P51</f>
        <v>134488.89000000001</v>
      </c>
      <c r="P38" s="395">
        <f>таб.10!Q51</f>
        <v>59611.07</v>
      </c>
    </row>
    <row r="39" spans="1:16" ht="26.25" customHeight="1">
      <c r="A39" s="76"/>
      <c r="B39" s="14"/>
      <c r="C39" s="580"/>
      <c r="D39" s="32" t="s">
        <v>70</v>
      </c>
      <c r="E39" s="395">
        <v>0</v>
      </c>
      <c r="F39" s="395"/>
      <c r="G39" s="395">
        <v>0</v>
      </c>
      <c r="H39" s="395">
        <v>0</v>
      </c>
      <c r="I39" s="395"/>
      <c r="J39" s="395">
        <v>0</v>
      </c>
      <c r="K39" s="395">
        <v>0</v>
      </c>
      <c r="L39" s="395"/>
      <c r="M39" s="395">
        <v>0</v>
      </c>
      <c r="N39" s="395">
        <v>0</v>
      </c>
      <c r="O39" s="395"/>
      <c r="P39" s="395">
        <v>0</v>
      </c>
    </row>
    <row r="40" spans="1:16" ht="26.25" customHeight="1">
      <c r="A40" s="76"/>
      <c r="B40" s="14"/>
      <c r="C40" s="561"/>
      <c r="D40" s="32" t="s">
        <v>71</v>
      </c>
      <c r="E40" s="395">
        <v>0</v>
      </c>
      <c r="F40" s="395"/>
      <c r="G40" s="395">
        <v>0</v>
      </c>
      <c r="H40" s="395">
        <v>0</v>
      </c>
      <c r="I40" s="395"/>
      <c r="J40" s="395">
        <v>0</v>
      </c>
      <c r="K40" s="395">
        <v>0</v>
      </c>
      <c r="L40" s="395"/>
      <c r="M40" s="395">
        <v>0</v>
      </c>
      <c r="N40" s="395">
        <v>0</v>
      </c>
      <c r="O40" s="395"/>
      <c r="P40" s="395">
        <v>0</v>
      </c>
    </row>
    <row r="41" spans="1:16" s="44" customFormat="1" ht="32.25" customHeight="1">
      <c r="A41" s="48">
        <v>3</v>
      </c>
      <c r="B41" s="398" t="s">
        <v>12</v>
      </c>
      <c r="C41" s="393" t="s">
        <v>14</v>
      </c>
      <c r="D41" s="399" t="s">
        <v>164</v>
      </c>
      <c r="E41" s="10">
        <f t="shared" ref="E41" si="27">E45</f>
        <v>2109</v>
      </c>
      <c r="F41" s="10"/>
      <c r="G41" s="10">
        <f>G45</f>
        <v>2109</v>
      </c>
      <c r="H41" s="10">
        <f t="shared" ref="H41:P41" si="28">H45</f>
        <v>2109</v>
      </c>
      <c r="I41" s="10"/>
      <c r="J41" s="10">
        <f t="shared" si="28"/>
        <v>2109</v>
      </c>
      <c r="K41" s="10">
        <f t="shared" si="28"/>
        <v>2109</v>
      </c>
      <c r="L41" s="10"/>
      <c r="M41" s="10">
        <f t="shared" si="28"/>
        <v>2109</v>
      </c>
      <c r="N41" s="10">
        <f t="shared" si="28"/>
        <v>2108.5</v>
      </c>
      <c r="O41" s="10"/>
      <c r="P41" s="10">
        <f t="shared" si="28"/>
        <v>2108.5</v>
      </c>
    </row>
    <row r="42" spans="1:16" ht="31.5" outlineLevel="1">
      <c r="A42" s="653"/>
      <c r="B42" s="150"/>
      <c r="C42" s="408"/>
      <c r="D42" s="147" t="s">
        <v>721</v>
      </c>
      <c r="E42" s="10">
        <f t="shared" ref="E42" si="29">E46</f>
        <v>0</v>
      </c>
      <c r="F42" s="10"/>
      <c r="G42" s="10">
        <f>G46</f>
        <v>0</v>
      </c>
      <c r="H42" s="10">
        <f t="shared" ref="H42:P42" si="30">H46</f>
        <v>0</v>
      </c>
      <c r="I42" s="10"/>
      <c r="J42" s="10">
        <f t="shared" si="30"/>
        <v>0</v>
      </c>
      <c r="K42" s="10">
        <f t="shared" si="30"/>
        <v>0</v>
      </c>
      <c r="L42" s="10"/>
      <c r="M42" s="10">
        <f t="shared" si="30"/>
        <v>0</v>
      </c>
      <c r="N42" s="10">
        <f t="shared" si="30"/>
        <v>0</v>
      </c>
      <c r="O42" s="10"/>
      <c r="P42" s="10">
        <f t="shared" si="30"/>
        <v>0</v>
      </c>
    </row>
    <row r="43" spans="1:16" ht="30.75" customHeight="1">
      <c r="A43" s="653"/>
      <c r="B43" s="150"/>
      <c r="C43" s="408"/>
      <c r="D43" s="387" t="s">
        <v>70</v>
      </c>
      <c r="E43" s="10">
        <f t="shared" ref="E43" si="31">E47</f>
        <v>0</v>
      </c>
      <c r="F43" s="10"/>
      <c r="G43" s="10">
        <f>G47</f>
        <v>0</v>
      </c>
      <c r="H43" s="10">
        <f t="shared" ref="H43:P43" si="32">H47</f>
        <v>0</v>
      </c>
      <c r="I43" s="10"/>
      <c r="J43" s="10">
        <f t="shared" si="32"/>
        <v>0</v>
      </c>
      <c r="K43" s="10">
        <f t="shared" si="32"/>
        <v>0</v>
      </c>
      <c r="L43" s="10"/>
      <c r="M43" s="10">
        <f t="shared" si="32"/>
        <v>0</v>
      </c>
      <c r="N43" s="10">
        <f t="shared" si="32"/>
        <v>0</v>
      </c>
      <c r="O43" s="10"/>
      <c r="P43" s="10">
        <f t="shared" si="32"/>
        <v>0</v>
      </c>
    </row>
    <row r="44" spans="1:16" ht="15.75">
      <c r="A44" s="654"/>
      <c r="B44" s="150"/>
      <c r="C44" s="409"/>
      <c r="D44" s="387" t="s">
        <v>71</v>
      </c>
      <c r="E44" s="10">
        <f t="shared" ref="E44" si="33">E48</f>
        <v>2109</v>
      </c>
      <c r="F44" s="10"/>
      <c r="G44" s="10">
        <f>G48</f>
        <v>2109</v>
      </c>
      <c r="H44" s="10">
        <f t="shared" ref="H44:P44" si="34">H48</f>
        <v>2109</v>
      </c>
      <c r="I44" s="10"/>
      <c r="J44" s="10">
        <f t="shared" si="34"/>
        <v>2109</v>
      </c>
      <c r="K44" s="10">
        <f t="shared" si="34"/>
        <v>2109</v>
      </c>
      <c r="L44" s="10"/>
      <c r="M44" s="10">
        <f t="shared" si="34"/>
        <v>2109</v>
      </c>
      <c r="N44" s="10">
        <f t="shared" si="34"/>
        <v>2108.5</v>
      </c>
      <c r="O44" s="10"/>
      <c r="P44" s="10">
        <f t="shared" si="34"/>
        <v>2108.5</v>
      </c>
    </row>
    <row r="45" spans="1:16" s="44" customFormat="1" ht="27" customHeight="1">
      <c r="A45" s="337" t="s">
        <v>99</v>
      </c>
      <c r="B45" s="573" t="s">
        <v>100</v>
      </c>
      <c r="C45" s="573" t="s">
        <v>108</v>
      </c>
      <c r="D45" s="13" t="s">
        <v>164</v>
      </c>
      <c r="E45" s="124">
        <f>E49</f>
        <v>2109</v>
      </c>
      <c r="F45" s="124"/>
      <c r="G45" s="124">
        <f t="shared" ref="G45:J45" si="35">G49</f>
        <v>2109</v>
      </c>
      <c r="H45" s="124">
        <f t="shared" si="35"/>
        <v>2109</v>
      </c>
      <c r="I45" s="124"/>
      <c r="J45" s="124">
        <f t="shared" si="35"/>
        <v>2109</v>
      </c>
      <c r="K45" s="124">
        <f>K49</f>
        <v>2109</v>
      </c>
      <c r="L45" s="124"/>
      <c r="M45" s="124">
        <f t="shared" ref="M45:N45" si="36">M49</f>
        <v>2109</v>
      </c>
      <c r="N45" s="124">
        <f t="shared" si="36"/>
        <v>2108.5</v>
      </c>
      <c r="O45" s="124"/>
      <c r="P45" s="124">
        <f t="shared" ref="P45" si="37">P49</f>
        <v>2108.5</v>
      </c>
    </row>
    <row r="46" spans="1:16" ht="48.75" customHeight="1" outlineLevel="1">
      <c r="A46" s="653"/>
      <c r="B46" s="583"/>
      <c r="C46" s="583"/>
      <c r="D46" s="147" t="s">
        <v>721</v>
      </c>
      <c r="E46" s="31">
        <f>E50</f>
        <v>0</v>
      </c>
      <c r="F46" s="31"/>
      <c r="G46" s="31">
        <f t="shared" ref="G46:J46" si="38">G50</f>
        <v>0</v>
      </c>
      <c r="H46" s="31">
        <f t="shared" si="38"/>
        <v>0</v>
      </c>
      <c r="I46" s="31"/>
      <c r="J46" s="31">
        <f t="shared" si="38"/>
        <v>0</v>
      </c>
      <c r="K46" s="31">
        <f>K50</f>
        <v>0</v>
      </c>
      <c r="L46" s="31"/>
      <c r="M46" s="31">
        <f t="shared" ref="M46:N46" si="39">M50</f>
        <v>0</v>
      </c>
      <c r="N46" s="31">
        <f t="shared" si="39"/>
        <v>0</v>
      </c>
      <c r="O46" s="31"/>
      <c r="P46" s="31">
        <f t="shared" ref="P46" si="40">P50</f>
        <v>0</v>
      </c>
    </row>
    <row r="47" spans="1:16" ht="29.25" customHeight="1">
      <c r="A47" s="653"/>
      <c r="B47" s="583"/>
      <c r="C47" s="583"/>
      <c r="D47" s="387" t="s">
        <v>70</v>
      </c>
      <c r="E47" s="31">
        <f>E51</f>
        <v>0</v>
      </c>
      <c r="F47" s="31"/>
      <c r="G47" s="31">
        <f t="shared" ref="G47:J47" si="41">G51</f>
        <v>0</v>
      </c>
      <c r="H47" s="31">
        <f t="shared" si="41"/>
        <v>0</v>
      </c>
      <c r="I47" s="31"/>
      <c r="J47" s="31">
        <f t="shared" si="41"/>
        <v>0</v>
      </c>
      <c r="K47" s="31">
        <f>K51</f>
        <v>0</v>
      </c>
      <c r="L47" s="31"/>
      <c r="M47" s="31">
        <f t="shared" ref="M47:N47" si="42">M51</f>
        <v>0</v>
      </c>
      <c r="N47" s="31">
        <f t="shared" si="42"/>
        <v>0</v>
      </c>
      <c r="O47" s="31"/>
      <c r="P47" s="31">
        <f t="shared" ref="P47" si="43">P51</f>
        <v>0</v>
      </c>
    </row>
    <row r="48" spans="1:16" ht="36.75" customHeight="1">
      <c r="A48" s="653"/>
      <c r="B48" s="574"/>
      <c r="C48" s="574"/>
      <c r="D48" s="387" t="s">
        <v>71</v>
      </c>
      <c r="E48" s="31">
        <f>E52</f>
        <v>2109</v>
      </c>
      <c r="F48" s="31"/>
      <c r="G48" s="31">
        <f>E48</f>
        <v>2109</v>
      </c>
      <c r="H48" s="31">
        <f t="shared" ref="H48:J48" si="44">H52</f>
        <v>2109</v>
      </c>
      <c r="I48" s="31"/>
      <c r="J48" s="31">
        <f t="shared" si="44"/>
        <v>2109</v>
      </c>
      <c r="K48" s="31">
        <f>K52</f>
        <v>2109</v>
      </c>
      <c r="L48" s="31"/>
      <c r="M48" s="31">
        <f>K48</f>
        <v>2109</v>
      </c>
      <c r="N48" s="31">
        <f t="shared" ref="N48" si="45">N52</f>
        <v>2108.5</v>
      </c>
      <c r="O48" s="31"/>
      <c r="P48" s="31">
        <f t="shared" ref="P48" si="46">P52</f>
        <v>2108.5</v>
      </c>
    </row>
    <row r="49" spans="1:16" ht="15.75" customHeight="1">
      <c r="A49" s="56" t="s">
        <v>40</v>
      </c>
      <c r="B49" s="397" t="s">
        <v>41</v>
      </c>
      <c r="C49" s="560" t="s">
        <v>181</v>
      </c>
      <c r="D49" s="5" t="s">
        <v>164</v>
      </c>
      <c r="E49" s="395">
        <f>E50+E51+E52</f>
        <v>2109</v>
      </c>
      <c r="F49" s="395"/>
      <c r="G49" s="395">
        <f t="shared" ref="G49:P49" si="47">G50+G51+G52</f>
        <v>2109</v>
      </c>
      <c r="H49" s="395">
        <f t="shared" si="47"/>
        <v>2109</v>
      </c>
      <c r="I49" s="395"/>
      <c r="J49" s="395">
        <f t="shared" si="47"/>
        <v>2109</v>
      </c>
      <c r="K49" s="395">
        <f t="shared" si="47"/>
        <v>2109</v>
      </c>
      <c r="L49" s="395"/>
      <c r="M49" s="395">
        <f t="shared" si="47"/>
        <v>2109</v>
      </c>
      <c r="N49" s="395">
        <f t="shared" si="47"/>
        <v>2108.5</v>
      </c>
      <c r="O49" s="395"/>
      <c r="P49" s="395">
        <f t="shared" si="47"/>
        <v>2108.5</v>
      </c>
    </row>
    <row r="50" spans="1:16" ht="31.5" outlineLevel="1">
      <c r="A50" s="653"/>
      <c r="B50" s="150"/>
      <c r="C50" s="580"/>
      <c r="D50" s="152" t="s">
        <v>721</v>
      </c>
      <c r="E50" s="107">
        <v>0</v>
      </c>
      <c r="F50" s="107"/>
      <c r="G50" s="107">
        <v>0</v>
      </c>
      <c r="H50" s="107">
        <v>0</v>
      </c>
      <c r="I50" s="108"/>
      <c r="J50" s="107">
        <v>0</v>
      </c>
      <c r="K50" s="107">
        <v>0</v>
      </c>
      <c r="L50" s="107"/>
      <c r="M50" s="107">
        <v>0</v>
      </c>
      <c r="N50" s="107">
        <v>0</v>
      </c>
      <c r="O50" s="108"/>
      <c r="P50" s="107">
        <v>0</v>
      </c>
    </row>
    <row r="51" spans="1:16" ht="15.75">
      <c r="A51" s="653"/>
      <c r="B51" s="150"/>
      <c r="C51" s="580"/>
      <c r="D51" s="32" t="s">
        <v>70</v>
      </c>
      <c r="E51" s="107">
        <v>0</v>
      </c>
      <c r="F51" s="107"/>
      <c r="G51" s="107">
        <v>0</v>
      </c>
      <c r="H51" s="107">
        <v>0</v>
      </c>
      <c r="I51" s="108"/>
      <c r="J51" s="107">
        <v>0</v>
      </c>
      <c r="K51" s="107">
        <v>0</v>
      </c>
      <c r="L51" s="107"/>
      <c r="M51" s="107">
        <v>0</v>
      </c>
      <c r="N51" s="107">
        <v>0</v>
      </c>
      <c r="O51" s="108"/>
      <c r="P51" s="107">
        <v>0</v>
      </c>
    </row>
    <row r="52" spans="1:16" ht="30" customHeight="1">
      <c r="A52" s="653"/>
      <c r="B52" s="150"/>
      <c r="C52" s="561"/>
      <c r="D52" s="32" t="s">
        <v>71</v>
      </c>
      <c r="E52" s="395">
        <f>F52+G52</f>
        <v>2109</v>
      </c>
      <c r="F52" s="395"/>
      <c r="G52" s="395">
        <f>таб.10!H73</f>
        <v>2109</v>
      </c>
      <c r="H52" s="395">
        <f>I52+J52</f>
        <v>2109</v>
      </c>
      <c r="I52" s="395"/>
      <c r="J52" s="395">
        <f>таб.10!K73</f>
        <v>2109</v>
      </c>
      <c r="K52" s="395">
        <f>L52+M52</f>
        <v>2109</v>
      </c>
      <c r="L52" s="395"/>
      <c r="M52" s="395">
        <f>таб.10!N73</f>
        <v>2109</v>
      </c>
      <c r="N52" s="395">
        <f>O52+P52</f>
        <v>2108.5</v>
      </c>
      <c r="O52" s="395"/>
      <c r="P52" s="395">
        <f>таб.10!Q73</f>
        <v>2108.5</v>
      </c>
    </row>
    <row r="53" spans="1:16" s="44" customFormat="1" ht="15.75" customHeight="1">
      <c r="A53" s="50">
        <v>4</v>
      </c>
      <c r="B53" s="393" t="s">
        <v>13</v>
      </c>
      <c r="C53" s="573" t="s">
        <v>17</v>
      </c>
      <c r="D53" s="393" t="s">
        <v>164</v>
      </c>
      <c r="E53" s="10">
        <f>E57+E61</f>
        <v>56606</v>
      </c>
      <c r="F53" s="10"/>
      <c r="G53" s="10">
        <f t="shared" ref="G53:P53" si="48">G57+G61</f>
        <v>56606</v>
      </c>
      <c r="H53" s="10">
        <f t="shared" si="48"/>
        <v>57494.1</v>
      </c>
      <c r="I53" s="10"/>
      <c r="J53" s="10">
        <f t="shared" si="48"/>
        <v>57494.1</v>
      </c>
      <c r="K53" s="10">
        <f t="shared" si="48"/>
        <v>57494.1</v>
      </c>
      <c r="L53" s="10"/>
      <c r="M53" s="10">
        <f t="shared" si="48"/>
        <v>57494.1</v>
      </c>
      <c r="N53" s="10">
        <f t="shared" si="48"/>
        <v>55170.45</v>
      </c>
      <c r="O53" s="10"/>
      <c r="P53" s="10">
        <f t="shared" si="48"/>
        <v>55170.45</v>
      </c>
    </row>
    <row r="54" spans="1:16" ht="31.5" outlineLevel="1">
      <c r="A54" s="653"/>
      <c r="B54" s="150"/>
      <c r="C54" s="583"/>
      <c r="D54" s="147" t="s">
        <v>721</v>
      </c>
      <c r="E54" s="10">
        <f t="shared" ref="E54" si="49">E58+E62</f>
        <v>0</v>
      </c>
      <c r="F54" s="10"/>
      <c r="G54" s="10">
        <f>G58+G62</f>
        <v>0</v>
      </c>
      <c r="H54" s="10">
        <f t="shared" ref="H54:P54" si="50">H58+H62</f>
        <v>0</v>
      </c>
      <c r="I54" s="10"/>
      <c r="J54" s="10">
        <f t="shared" si="50"/>
        <v>0</v>
      </c>
      <c r="K54" s="10">
        <f t="shared" si="50"/>
        <v>0</v>
      </c>
      <c r="L54" s="10"/>
      <c r="M54" s="10">
        <f t="shared" si="50"/>
        <v>0</v>
      </c>
      <c r="N54" s="10">
        <f t="shared" si="50"/>
        <v>0</v>
      </c>
      <c r="O54" s="10"/>
      <c r="P54" s="10">
        <f t="shared" si="50"/>
        <v>0</v>
      </c>
    </row>
    <row r="55" spans="1:16" ht="20.25" customHeight="1">
      <c r="A55" s="653"/>
      <c r="B55" s="150"/>
      <c r="C55" s="583"/>
      <c r="D55" s="387" t="s">
        <v>70</v>
      </c>
      <c r="E55" s="10">
        <v>0</v>
      </c>
      <c r="F55" s="10"/>
      <c r="G55" s="10">
        <f t="shared" ref="G55:P55" si="51">G59+G63</f>
        <v>0</v>
      </c>
      <c r="H55" s="10">
        <f t="shared" si="51"/>
        <v>0</v>
      </c>
      <c r="I55" s="10"/>
      <c r="J55" s="10">
        <f t="shared" si="51"/>
        <v>0</v>
      </c>
      <c r="K55" s="10">
        <f t="shared" si="51"/>
        <v>0</v>
      </c>
      <c r="L55" s="10"/>
      <c r="M55" s="10">
        <f t="shared" si="51"/>
        <v>0</v>
      </c>
      <c r="N55" s="10">
        <f t="shared" si="51"/>
        <v>0</v>
      </c>
      <c r="O55" s="10"/>
      <c r="P55" s="10">
        <f t="shared" si="51"/>
        <v>0</v>
      </c>
    </row>
    <row r="56" spans="1:16" ht="21.75" customHeight="1">
      <c r="A56" s="654"/>
      <c r="B56" s="150"/>
      <c r="C56" s="574"/>
      <c r="D56" s="387" t="s">
        <v>71</v>
      </c>
      <c r="E56" s="10">
        <f>E60+E64</f>
        <v>56606</v>
      </c>
      <c r="F56" s="10"/>
      <c r="G56" s="10">
        <f t="shared" ref="G56:P56" si="52">G60+G64</f>
        <v>56606</v>
      </c>
      <c r="H56" s="10">
        <f t="shared" si="52"/>
        <v>57494.1</v>
      </c>
      <c r="I56" s="10"/>
      <c r="J56" s="10">
        <f t="shared" si="52"/>
        <v>57494.1</v>
      </c>
      <c r="K56" s="10">
        <f t="shared" si="52"/>
        <v>57494.1</v>
      </c>
      <c r="L56" s="10"/>
      <c r="M56" s="10">
        <f t="shared" si="52"/>
        <v>57494.1</v>
      </c>
      <c r="N56" s="10">
        <f t="shared" si="52"/>
        <v>55170.45</v>
      </c>
      <c r="O56" s="10"/>
      <c r="P56" s="10">
        <f t="shared" si="52"/>
        <v>55170.45</v>
      </c>
    </row>
    <row r="57" spans="1:16" s="44" customFormat="1" ht="31.5" customHeight="1">
      <c r="A57" s="49" t="s">
        <v>166</v>
      </c>
      <c r="B57" s="393" t="s">
        <v>24</v>
      </c>
      <c r="C57" s="393" t="s">
        <v>82</v>
      </c>
      <c r="D57" s="393" t="s">
        <v>164</v>
      </c>
      <c r="E57" s="10">
        <f>E58+E59+E60</f>
        <v>44242</v>
      </c>
      <c r="F57" s="10"/>
      <c r="G57" s="10">
        <f t="shared" ref="G57:P57" si="53">G58+G59+G60</f>
        <v>44242</v>
      </c>
      <c r="H57" s="10">
        <f t="shared" si="53"/>
        <v>45130.1</v>
      </c>
      <c r="I57" s="10"/>
      <c r="J57" s="10">
        <f t="shared" si="53"/>
        <v>45130.1</v>
      </c>
      <c r="K57" s="10">
        <f t="shared" si="53"/>
        <v>45130.1</v>
      </c>
      <c r="L57" s="10"/>
      <c r="M57" s="10">
        <f t="shared" si="53"/>
        <v>45130.1</v>
      </c>
      <c r="N57" s="10">
        <f t="shared" si="53"/>
        <v>42987.74</v>
      </c>
      <c r="O57" s="10"/>
      <c r="P57" s="10">
        <f t="shared" si="53"/>
        <v>42987.74</v>
      </c>
    </row>
    <row r="58" spans="1:16" ht="31.5" outlineLevel="1">
      <c r="A58" s="653"/>
      <c r="B58" s="150"/>
      <c r="C58" s="408"/>
      <c r="D58" s="147" t="s">
        <v>721</v>
      </c>
      <c r="E58" s="395">
        <v>0</v>
      </c>
      <c r="F58" s="395"/>
      <c r="G58" s="395">
        <v>0</v>
      </c>
      <c r="H58" s="395">
        <v>0</v>
      </c>
      <c r="I58" s="395"/>
      <c r="J58" s="395">
        <v>0</v>
      </c>
      <c r="K58" s="395">
        <v>0</v>
      </c>
      <c r="L58" s="395"/>
      <c r="M58" s="395">
        <v>0</v>
      </c>
      <c r="N58" s="395">
        <v>0</v>
      </c>
      <c r="O58" s="395"/>
      <c r="P58" s="395">
        <v>0</v>
      </c>
    </row>
    <row r="59" spans="1:16" ht="15.75">
      <c r="A59" s="653"/>
      <c r="B59" s="150"/>
      <c r="C59" s="408"/>
      <c r="D59" s="387" t="s">
        <v>70</v>
      </c>
      <c r="E59" s="395">
        <v>0</v>
      </c>
      <c r="F59" s="395"/>
      <c r="G59" s="395">
        <v>0</v>
      </c>
      <c r="H59" s="395">
        <v>0</v>
      </c>
      <c r="I59" s="395"/>
      <c r="J59" s="395">
        <v>0</v>
      </c>
      <c r="K59" s="395">
        <v>0</v>
      </c>
      <c r="L59" s="395"/>
      <c r="M59" s="395">
        <v>0</v>
      </c>
      <c r="N59" s="395">
        <v>0</v>
      </c>
      <c r="O59" s="395"/>
      <c r="P59" s="395">
        <v>0</v>
      </c>
    </row>
    <row r="60" spans="1:16" ht="21.75" customHeight="1">
      <c r="A60" s="654"/>
      <c r="B60" s="150"/>
      <c r="C60" s="409"/>
      <c r="D60" s="387" t="s">
        <v>71</v>
      </c>
      <c r="E60" s="395">
        <f>F60+G60</f>
        <v>44242</v>
      </c>
      <c r="F60" s="395"/>
      <c r="G60" s="395">
        <f>таб.10!H89</f>
        <v>44242</v>
      </c>
      <c r="H60" s="395">
        <f>I60+J60</f>
        <v>45130.1</v>
      </c>
      <c r="I60" s="395"/>
      <c r="J60" s="395">
        <f>таб.10!K89</f>
        <v>45130.1</v>
      </c>
      <c r="K60" s="395">
        <f>L60+M60</f>
        <v>45130.1</v>
      </c>
      <c r="L60" s="395"/>
      <c r="M60" s="395">
        <f>таб.10!N89</f>
        <v>45130.1</v>
      </c>
      <c r="N60" s="395">
        <f>O60+P60</f>
        <v>42987.74</v>
      </c>
      <c r="O60" s="395"/>
      <c r="P60" s="395">
        <f>таб.10!Q89</f>
        <v>42987.74</v>
      </c>
    </row>
    <row r="61" spans="1:16" ht="27" customHeight="1">
      <c r="A61" s="145"/>
      <c r="B61" s="600" t="s">
        <v>300</v>
      </c>
      <c r="C61" s="573" t="s">
        <v>83</v>
      </c>
      <c r="D61" s="13" t="s">
        <v>164</v>
      </c>
      <c r="E61" s="10">
        <f>E62+E63+E64</f>
        <v>12364</v>
      </c>
      <c r="F61" s="10"/>
      <c r="G61" s="10">
        <f t="shared" ref="G61:P61" si="54">G62+G63+G64</f>
        <v>12364</v>
      </c>
      <c r="H61" s="10">
        <f t="shared" si="54"/>
        <v>12364</v>
      </c>
      <c r="I61" s="10"/>
      <c r="J61" s="10">
        <f t="shared" si="54"/>
        <v>12364</v>
      </c>
      <c r="K61" s="10">
        <f t="shared" si="54"/>
        <v>12364</v>
      </c>
      <c r="L61" s="10"/>
      <c r="M61" s="10">
        <f t="shared" si="54"/>
        <v>12364</v>
      </c>
      <c r="N61" s="10">
        <f t="shared" si="54"/>
        <v>12182.71</v>
      </c>
      <c r="O61" s="10"/>
      <c r="P61" s="10">
        <f t="shared" si="54"/>
        <v>12182.71</v>
      </c>
    </row>
    <row r="62" spans="1:16" ht="40.5" customHeight="1">
      <c r="A62" s="145"/>
      <c r="B62" s="616"/>
      <c r="C62" s="583"/>
      <c r="D62" s="147" t="s">
        <v>721</v>
      </c>
      <c r="E62" s="395">
        <v>0</v>
      </c>
      <c r="F62" s="395"/>
      <c r="G62" s="395">
        <v>0</v>
      </c>
      <c r="H62" s="395">
        <v>0</v>
      </c>
      <c r="I62" s="395"/>
      <c r="J62" s="395">
        <v>0</v>
      </c>
      <c r="K62" s="395">
        <v>0</v>
      </c>
      <c r="L62" s="395"/>
      <c r="M62" s="395">
        <v>0</v>
      </c>
      <c r="N62" s="395">
        <v>0</v>
      </c>
      <c r="O62" s="395"/>
      <c r="P62" s="395">
        <v>0</v>
      </c>
    </row>
    <row r="63" spans="1:16" ht="18.75" customHeight="1">
      <c r="A63" s="145"/>
      <c r="B63" s="616"/>
      <c r="C63" s="583"/>
      <c r="D63" s="387" t="s">
        <v>70</v>
      </c>
      <c r="E63" s="395"/>
      <c r="F63" s="395"/>
      <c r="G63" s="395"/>
      <c r="H63" s="395"/>
      <c r="I63" s="395"/>
      <c r="J63" s="395"/>
      <c r="K63" s="395"/>
      <c r="L63" s="395"/>
      <c r="M63" s="395"/>
      <c r="N63" s="395"/>
      <c r="O63" s="395"/>
      <c r="P63" s="395"/>
    </row>
    <row r="64" spans="1:16" ht="18.75" customHeight="1">
      <c r="A64" s="145"/>
      <c r="B64" s="601"/>
      <c r="C64" s="574"/>
      <c r="D64" s="387" t="s">
        <v>71</v>
      </c>
      <c r="E64" s="395">
        <f>таб.10!F106</f>
        <v>12364</v>
      </c>
      <c r="F64" s="395"/>
      <c r="G64" s="395">
        <f>таб.10!H106</f>
        <v>12364</v>
      </c>
      <c r="H64" s="395">
        <f>таб.10!I106</f>
        <v>12364</v>
      </c>
      <c r="I64" s="395"/>
      <c r="J64" s="395">
        <f>таб.10!K106</f>
        <v>12364</v>
      </c>
      <c r="K64" s="395">
        <f>таб.10!L106</f>
        <v>12364</v>
      </c>
      <c r="L64" s="395"/>
      <c r="M64" s="395">
        <f>таб.10!N106</f>
        <v>12364</v>
      </c>
      <c r="N64" s="395">
        <f>таб.10!O106</f>
        <v>12182.71</v>
      </c>
      <c r="O64" s="395"/>
      <c r="P64" s="395">
        <f>таб.10!Q106</f>
        <v>12182.71</v>
      </c>
    </row>
    <row r="65" spans="1:16" s="44" customFormat="1" ht="18.75" customHeight="1">
      <c r="A65" s="58">
        <v>6</v>
      </c>
      <c r="B65" s="575" t="s">
        <v>18</v>
      </c>
      <c r="C65" s="575" t="s">
        <v>89</v>
      </c>
      <c r="D65" s="393" t="s">
        <v>164</v>
      </c>
      <c r="E65" s="10">
        <f>E69+E73+E81</f>
        <v>74031</v>
      </c>
      <c r="F65" s="10"/>
      <c r="G65" s="10">
        <f>G69+G73+G81</f>
        <v>74031</v>
      </c>
      <c r="H65" s="10">
        <f>H69+H73+H81</f>
        <v>74725.600000000006</v>
      </c>
      <c r="I65" s="10"/>
      <c r="J65" s="10">
        <f>J69+J73+J81</f>
        <v>74725.600000000006</v>
      </c>
      <c r="K65" s="10">
        <f>K69+K73+K81</f>
        <v>74725.600000000006</v>
      </c>
      <c r="L65" s="10"/>
      <c r="M65" s="10">
        <f>M69+M73+M81</f>
        <v>74725.600000000006</v>
      </c>
      <c r="N65" s="10">
        <f>N69+N73+N81</f>
        <v>69562.64</v>
      </c>
      <c r="O65" s="10"/>
      <c r="P65" s="10">
        <f>P69+P73+P81</f>
        <v>69562.64</v>
      </c>
    </row>
    <row r="66" spans="1:16" ht="31.5" outlineLevel="1">
      <c r="A66" s="653"/>
      <c r="B66" s="588"/>
      <c r="C66" s="588"/>
      <c r="D66" s="147" t="s">
        <v>721</v>
      </c>
      <c r="E66" s="10">
        <v>0</v>
      </c>
      <c r="F66" s="10"/>
      <c r="G66" s="10">
        <v>0</v>
      </c>
      <c r="H66" s="10">
        <v>0</v>
      </c>
      <c r="I66" s="10"/>
      <c r="J66" s="10">
        <v>0</v>
      </c>
      <c r="K66" s="10">
        <v>0</v>
      </c>
      <c r="L66" s="10"/>
      <c r="M66" s="10">
        <v>0</v>
      </c>
      <c r="N66" s="10">
        <v>0</v>
      </c>
      <c r="O66" s="10"/>
      <c r="P66" s="10">
        <v>0</v>
      </c>
    </row>
    <row r="67" spans="1:16" ht="15.75">
      <c r="A67" s="653"/>
      <c r="B67" s="588"/>
      <c r="C67" s="588"/>
      <c r="D67" s="387" t="s">
        <v>70</v>
      </c>
      <c r="E67" s="10">
        <f>E71+E75+E83</f>
        <v>0</v>
      </c>
      <c r="F67" s="10"/>
      <c r="G67" s="10">
        <f>G71+G75+G83</f>
        <v>0</v>
      </c>
      <c r="H67" s="10">
        <f>H71+H75+H83</f>
        <v>0</v>
      </c>
      <c r="I67" s="10"/>
      <c r="J67" s="10">
        <f>J71+J75+J83</f>
        <v>0</v>
      </c>
      <c r="K67" s="10">
        <f>K71+K75+K83</f>
        <v>0</v>
      </c>
      <c r="L67" s="10"/>
      <c r="M67" s="10">
        <f>M71+M75+M83</f>
        <v>0</v>
      </c>
      <c r="N67" s="10">
        <f>N71+N75+N83</f>
        <v>0</v>
      </c>
      <c r="O67" s="10"/>
      <c r="P67" s="10">
        <f>P71+P75+P83</f>
        <v>0</v>
      </c>
    </row>
    <row r="68" spans="1:16" ht="15.75">
      <c r="A68" s="654"/>
      <c r="B68" s="576"/>
      <c r="C68" s="576"/>
      <c r="D68" s="387" t="s">
        <v>71</v>
      </c>
      <c r="E68" s="10">
        <f>E72+E76+E84</f>
        <v>74031</v>
      </c>
      <c r="F68" s="10"/>
      <c r="G68" s="10">
        <f>G72+G76+G84</f>
        <v>74031</v>
      </c>
      <c r="H68" s="10">
        <f>H72+H76+H84</f>
        <v>74725.600000000006</v>
      </c>
      <c r="I68" s="10"/>
      <c r="J68" s="10">
        <f>J72+J76+J84</f>
        <v>74725.600000000006</v>
      </c>
      <c r="K68" s="10">
        <f>K72+K76+K84</f>
        <v>74725.600000000006</v>
      </c>
      <c r="L68" s="10"/>
      <c r="M68" s="10">
        <f>M72+M76+M84</f>
        <v>74725.600000000006</v>
      </c>
      <c r="N68" s="10">
        <f>N72+N76+N84</f>
        <v>69562.64</v>
      </c>
      <c r="O68" s="10"/>
      <c r="P68" s="10">
        <f>P72+P76+P84</f>
        <v>69562.64</v>
      </c>
    </row>
    <row r="69" spans="1:16" s="44" customFormat="1" ht="31.5" customHeight="1">
      <c r="A69" s="49" t="s">
        <v>46</v>
      </c>
      <c r="B69" s="393" t="s">
        <v>26</v>
      </c>
      <c r="C69" s="393" t="s">
        <v>82</v>
      </c>
      <c r="D69" s="399" t="s">
        <v>164</v>
      </c>
      <c r="E69" s="10">
        <f>E70+E71+E72</f>
        <v>23916</v>
      </c>
      <c r="F69" s="10"/>
      <c r="G69" s="10">
        <f t="shared" ref="G69:P69" si="55">G70+G71+G72</f>
        <v>23916</v>
      </c>
      <c r="H69" s="10">
        <f t="shared" si="55"/>
        <v>24610.6</v>
      </c>
      <c r="I69" s="10"/>
      <c r="J69" s="10">
        <f t="shared" si="55"/>
        <v>24610.6</v>
      </c>
      <c r="K69" s="10">
        <f t="shared" si="55"/>
        <v>24610.6</v>
      </c>
      <c r="L69" s="10"/>
      <c r="M69" s="10">
        <f t="shared" si="55"/>
        <v>24610.6</v>
      </c>
      <c r="N69" s="10">
        <f t="shared" si="55"/>
        <v>23657.039999999997</v>
      </c>
      <c r="O69" s="10"/>
      <c r="P69" s="10">
        <f t="shared" si="55"/>
        <v>23657.039999999997</v>
      </c>
    </row>
    <row r="70" spans="1:16" ht="31.5" outlineLevel="1">
      <c r="A70" s="653"/>
      <c r="B70" s="154"/>
      <c r="C70" s="408"/>
      <c r="D70" s="152" t="s">
        <v>721</v>
      </c>
      <c r="E70" s="395">
        <v>0</v>
      </c>
      <c r="F70" s="395"/>
      <c r="G70" s="395">
        <v>0</v>
      </c>
      <c r="H70" s="395">
        <v>0</v>
      </c>
      <c r="I70" s="395"/>
      <c r="J70" s="395">
        <v>0</v>
      </c>
      <c r="K70" s="395">
        <v>0</v>
      </c>
      <c r="L70" s="395"/>
      <c r="M70" s="395">
        <v>0</v>
      </c>
      <c r="N70" s="395">
        <v>0</v>
      </c>
      <c r="O70" s="395"/>
      <c r="P70" s="395">
        <v>0</v>
      </c>
    </row>
    <row r="71" spans="1:16" ht="15.75">
      <c r="A71" s="653"/>
      <c r="B71" s="394"/>
      <c r="C71" s="408"/>
      <c r="D71" s="32" t="s">
        <v>70</v>
      </c>
      <c r="E71" s="395">
        <f t="shared" ref="E71" si="56">F71+G71</f>
        <v>0</v>
      </c>
      <c r="F71" s="395"/>
      <c r="G71" s="395">
        <v>0</v>
      </c>
      <c r="H71" s="395">
        <f>I71+J71</f>
        <v>0</v>
      </c>
      <c r="I71" s="395"/>
      <c r="J71" s="395">
        <v>0</v>
      </c>
      <c r="K71" s="395">
        <f t="shared" ref="K71" si="57">L71+M71</f>
        <v>0</v>
      </c>
      <c r="L71" s="395"/>
      <c r="M71" s="395">
        <v>0</v>
      </c>
      <c r="N71" s="395">
        <f>O71+P71</f>
        <v>0</v>
      </c>
      <c r="O71" s="395"/>
      <c r="P71" s="395">
        <v>0</v>
      </c>
    </row>
    <row r="72" spans="1:16" ht="15.75">
      <c r="A72" s="654"/>
      <c r="B72" s="391"/>
      <c r="C72" s="409"/>
      <c r="D72" s="32" t="s">
        <v>71</v>
      </c>
      <c r="E72" s="395">
        <f>F72+G72</f>
        <v>23916</v>
      </c>
      <c r="F72" s="395"/>
      <c r="G72" s="395">
        <f>таб.10!H114</f>
        <v>23916</v>
      </c>
      <c r="H72" s="395">
        <f>таб.10!I114</f>
        <v>24610.6</v>
      </c>
      <c r="I72" s="395"/>
      <c r="J72" s="395">
        <f>таб.10!K114</f>
        <v>24610.6</v>
      </c>
      <c r="K72" s="395">
        <f>L72+M72</f>
        <v>24610.6</v>
      </c>
      <c r="L72" s="395"/>
      <c r="M72" s="395">
        <f>таб.10!N114</f>
        <v>24610.6</v>
      </c>
      <c r="N72" s="395">
        <f>таб.10!O114</f>
        <v>23657.039999999997</v>
      </c>
      <c r="O72" s="395"/>
      <c r="P72" s="395">
        <f>таб.10!Q114</f>
        <v>23657.039999999997</v>
      </c>
    </row>
    <row r="73" spans="1:16" s="44" customFormat="1" ht="23.25" customHeight="1">
      <c r="A73" s="49" t="s">
        <v>167</v>
      </c>
      <c r="B73" s="573" t="s">
        <v>27</v>
      </c>
      <c r="C73" s="573" t="s">
        <v>201</v>
      </c>
      <c r="D73" s="393" t="s">
        <v>164</v>
      </c>
      <c r="E73" s="10">
        <f>E74+E75+E76</f>
        <v>8206</v>
      </c>
      <c r="F73" s="10"/>
      <c r="G73" s="10">
        <f>G74+G75+G76</f>
        <v>8206</v>
      </c>
      <c r="H73" s="10">
        <f>H74+H75+H76</f>
        <v>8206</v>
      </c>
      <c r="I73" s="10"/>
      <c r="J73" s="10">
        <f>J74+J75+J76</f>
        <v>8206</v>
      </c>
      <c r="K73" s="10">
        <f>K74+K75+K76</f>
        <v>8206</v>
      </c>
      <c r="L73" s="10"/>
      <c r="M73" s="10">
        <f>M74+M75+M76</f>
        <v>8206</v>
      </c>
      <c r="N73" s="10">
        <f>N74+N75+N76</f>
        <v>7450</v>
      </c>
      <c r="O73" s="10"/>
      <c r="P73" s="10">
        <f>P74+P75+P76</f>
        <v>7450</v>
      </c>
    </row>
    <row r="74" spans="1:16" ht="38.25" customHeight="1">
      <c r="A74" s="653"/>
      <c r="B74" s="583"/>
      <c r="C74" s="583"/>
      <c r="D74" s="387" t="s">
        <v>711</v>
      </c>
      <c r="E74" s="395">
        <v>0</v>
      </c>
      <c r="F74" s="395"/>
      <c r="G74" s="395">
        <v>0</v>
      </c>
      <c r="H74" s="395">
        <v>0</v>
      </c>
      <c r="I74" s="395"/>
      <c r="J74" s="395">
        <v>0</v>
      </c>
      <c r="K74" s="395">
        <v>0</v>
      </c>
      <c r="L74" s="395"/>
      <c r="M74" s="395">
        <v>0</v>
      </c>
      <c r="N74" s="395">
        <v>0</v>
      </c>
      <c r="O74" s="395"/>
      <c r="P74" s="395">
        <v>0</v>
      </c>
    </row>
    <row r="75" spans="1:16" ht="23.25" customHeight="1">
      <c r="A75" s="653"/>
      <c r="B75" s="150"/>
      <c r="C75" s="583"/>
      <c r="D75" s="387" t="s">
        <v>70</v>
      </c>
      <c r="E75" s="395">
        <v>0</v>
      </c>
      <c r="F75" s="395"/>
      <c r="G75" s="395">
        <v>0</v>
      </c>
      <c r="H75" s="395">
        <v>0</v>
      </c>
      <c r="I75" s="395"/>
      <c r="J75" s="395">
        <v>0</v>
      </c>
      <c r="K75" s="395">
        <v>0</v>
      </c>
      <c r="L75" s="395"/>
      <c r="M75" s="395">
        <v>0</v>
      </c>
      <c r="N75" s="395">
        <v>0</v>
      </c>
      <c r="O75" s="395"/>
      <c r="P75" s="395">
        <v>0</v>
      </c>
    </row>
    <row r="76" spans="1:16" ht="23.25" customHeight="1">
      <c r="A76" s="654"/>
      <c r="B76" s="150"/>
      <c r="C76" s="574"/>
      <c r="D76" s="387" t="s">
        <v>71</v>
      </c>
      <c r="E76" s="395">
        <f>E80</f>
        <v>8206</v>
      </c>
      <c r="F76" s="395"/>
      <c r="G76" s="395">
        <f t="shared" ref="G76:P76" si="58">G80</f>
        <v>8206</v>
      </c>
      <c r="H76" s="395">
        <f t="shared" si="58"/>
        <v>8206</v>
      </c>
      <c r="I76" s="395"/>
      <c r="J76" s="395">
        <f t="shared" si="58"/>
        <v>8206</v>
      </c>
      <c r="K76" s="395">
        <f t="shared" si="58"/>
        <v>8206</v>
      </c>
      <c r="L76" s="395"/>
      <c r="M76" s="395">
        <f t="shared" si="58"/>
        <v>8206</v>
      </c>
      <c r="N76" s="395">
        <f t="shared" si="58"/>
        <v>7450</v>
      </c>
      <c r="O76" s="395"/>
      <c r="P76" s="395">
        <f t="shared" si="58"/>
        <v>7450</v>
      </c>
    </row>
    <row r="77" spans="1:16" ht="23.25" customHeight="1">
      <c r="A77" s="77"/>
      <c r="B77" s="112" t="s">
        <v>197</v>
      </c>
      <c r="C77" s="560" t="s">
        <v>198</v>
      </c>
      <c r="D77" s="390" t="s">
        <v>164</v>
      </c>
      <c r="E77" s="395">
        <f>E78+E79+E80</f>
        <v>8206</v>
      </c>
      <c r="F77" s="395"/>
      <c r="G77" s="395">
        <f>G78+G79+G80</f>
        <v>8206</v>
      </c>
      <c r="H77" s="395">
        <f>H78+H79+H80</f>
        <v>8206</v>
      </c>
      <c r="I77" s="395"/>
      <c r="J77" s="395">
        <f>J78+J79+J80</f>
        <v>8206</v>
      </c>
      <c r="K77" s="395">
        <f>K78+K79+K80</f>
        <v>8206</v>
      </c>
      <c r="L77" s="395"/>
      <c r="M77" s="395">
        <f>M78+M79+M80</f>
        <v>8206</v>
      </c>
      <c r="N77" s="395">
        <f>N78+N79+N80</f>
        <v>7450</v>
      </c>
      <c r="O77" s="395"/>
      <c r="P77" s="395">
        <f>P78+P79+P80</f>
        <v>7450</v>
      </c>
    </row>
    <row r="78" spans="1:16" ht="33" customHeight="1">
      <c r="A78" s="77"/>
      <c r="B78" s="150"/>
      <c r="C78" s="580"/>
      <c r="D78" s="387" t="s">
        <v>711</v>
      </c>
      <c r="E78" s="395">
        <v>0</v>
      </c>
      <c r="F78" s="395"/>
      <c r="G78" s="395">
        <v>0</v>
      </c>
      <c r="H78" s="395">
        <v>0</v>
      </c>
      <c r="I78" s="395"/>
      <c r="J78" s="395">
        <v>0</v>
      </c>
      <c r="K78" s="395">
        <v>0</v>
      </c>
      <c r="L78" s="395"/>
      <c r="M78" s="395">
        <v>0</v>
      </c>
      <c r="N78" s="395">
        <v>0</v>
      </c>
      <c r="O78" s="395"/>
      <c r="P78" s="395">
        <v>0</v>
      </c>
    </row>
    <row r="79" spans="1:16" ht="23.25" customHeight="1">
      <c r="A79" s="77"/>
      <c r="B79" s="150"/>
      <c r="C79" s="408"/>
      <c r="D79" s="387" t="s">
        <v>70</v>
      </c>
      <c r="E79" s="395">
        <v>0</v>
      </c>
      <c r="F79" s="395"/>
      <c r="G79" s="395">
        <v>0</v>
      </c>
      <c r="H79" s="395">
        <v>0</v>
      </c>
      <c r="I79" s="395"/>
      <c r="J79" s="395">
        <v>0</v>
      </c>
      <c r="K79" s="395">
        <v>0</v>
      </c>
      <c r="L79" s="395"/>
      <c r="M79" s="395">
        <v>0</v>
      </c>
      <c r="N79" s="395">
        <v>0</v>
      </c>
      <c r="O79" s="395"/>
      <c r="P79" s="395">
        <v>0</v>
      </c>
    </row>
    <row r="80" spans="1:16" ht="23.25" customHeight="1">
      <c r="A80" s="77"/>
      <c r="B80" s="150"/>
      <c r="C80" s="408"/>
      <c r="D80" s="387" t="s">
        <v>71</v>
      </c>
      <c r="E80" s="395">
        <f>F80+G80</f>
        <v>8206</v>
      </c>
      <c r="F80" s="395"/>
      <c r="G80" s="395">
        <f>таб.10!H130</f>
        <v>8206</v>
      </c>
      <c r="H80" s="395">
        <f>I80+J80</f>
        <v>8206</v>
      </c>
      <c r="I80" s="395"/>
      <c r="J80" s="395">
        <f>таб.10!K130</f>
        <v>8206</v>
      </c>
      <c r="K80" s="395">
        <f>L80+M80</f>
        <v>8206</v>
      </c>
      <c r="L80" s="395"/>
      <c r="M80" s="395">
        <f>таб.10!N130</f>
        <v>8206</v>
      </c>
      <c r="N80" s="395">
        <f>O80+P80</f>
        <v>7450</v>
      </c>
      <c r="O80" s="395"/>
      <c r="P80" s="395">
        <f>таб.10!Q130</f>
        <v>7450</v>
      </c>
    </row>
    <row r="81" spans="1:16" ht="28.5" customHeight="1">
      <c r="A81" s="49" t="s">
        <v>52</v>
      </c>
      <c r="B81" s="573" t="s">
        <v>28</v>
      </c>
      <c r="C81" s="573" t="s">
        <v>83</v>
      </c>
      <c r="D81" s="393" t="s">
        <v>164</v>
      </c>
      <c r="E81" s="10">
        <f t="shared" ref="E81:H81" si="59">E85</f>
        <v>41909</v>
      </c>
      <c r="F81" s="10"/>
      <c r="G81" s="10">
        <f t="shared" si="59"/>
        <v>41909</v>
      </c>
      <c r="H81" s="10">
        <f t="shared" si="59"/>
        <v>41909</v>
      </c>
      <c r="I81" s="10"/>
      <c r="J81" s="10">
        <f>J85</f>
        <v>41909</v>
      </c>
      <c r="K81" s="10">
        <f t="shared" ref="K81" si="60">K85</f>
        <v>41909</v>
      </c>
      <c r="L81" s="10"/>
      <c r="M81" s="10">
        <f t="shared" ref="M81:N81" si="61">M85</f>
        <v>41909</v>
      </c>
      <c r="N81" s="10">
        <f t="shared" si="61"/>
        <v>38455.599999999999</v>
      </c>
      <c r="O81" s="10"/>
      <c r="P81" s="10">
        <f>P85</f>
        <v>38455.599999999999</v>
      </c>
    </row>
    <row r="82" spans="1:16" ht="31.5">
      <c r="A82" s="653"/>
      <c r="B82" s="583"/>
      <c r="C82" s="583"/>
      <c r="D82" s="387" t="s">
        <v>711</v>
      </c>
      <c r="E82" s="395">
        <v>0</v>
      </c>
      <c r="F82" s="395"/>
      <c r="G82" s="395">
        <v>0</v>
      </c>
      <c r="H82" s="395">
        <v>0</v>
      </c>
      <c r="I82" s="395"/>
      <c r="J82" s="395">
        <v>0</v>
      </c>
      <c r="K82" s="395">
        <v>0</v>
      </c>
      <c r="L82" s="395"/>
      <c r="M82" s="395">
        <v>0</v>
      </c>
      <c r="N82" s="395">
        <v>0</v>
      </c>
      <c r="O82" s="395"/>
      <c r="P82" s="395">
        <v>0</v>
      </c>
    </row>
    <row r="83" spans="1:16" ht="15.75">
      <c r="A83" s="653"/>
      <c r="B83" s="148"/>
      <c r="C83" s="583"/>
      <c r="D83" s="387" t="s">
        <v>70</v>
      </c>
      <c r="E83" s="395">
        <f>E87</f>
        <v>0</v>
      </c>
      <c r="F83" s="395"/>
      <c r="G83" s="395">
        <f>G87</f>
        <v>0</v>
      </c>
      <c r="H83" s="395">
        <f>H87</f>
        <v>0</v>
      </c>
      <c r="I83" s="395"/>
      <c r="J83" s="395">
        <f>J87</f>
        <v>0</v>
      </c>
      <c r="K83" s="395">
        <f t="shared" ref="K83" si="62">K87</f>
        <v>0</v>
      </c>
      <c r="L83" s="395"/>
      <c r="M83" s="395">
        <f t="shared" ref="M83:N83" si="63">M87</f>
        <v>0</v>
      </c>
      <c r="N83" s="395">
        <f t="shared" si="63"/>
        <v>0</v>
      </c>
      <c r="O83" s="395"/>
      <c r="P83" s="395">
        <f>P87</f>
        <v>0</v>
      </c>
    </row>
    <row r="84" spans="1:16" ht="15.75">
      <c r="A84" s="654"/>
      <c r="B84" s="120"/>
      <c r="C84" s="574"/>
      <c r="D84" s="387" t="s">
        <v>71</v>
      </c>
      <c r="E84" s="395">
        <f>E88</f>
        <v>41909</v>
      </c>
      <c r="F84" s="395"/>
      <c r="G84" s="395">
        <f>G88</f>
        <v>41909</v>
      </c>
      <c r="H84" s="395">
        <f>H88</f>
        <v>41909</v>
      </c>
      <c r="I84" s="395"/>
      <c r="J84" s="395">
        <f>J88</f>
        <v>41909</v>
      </c>
      <c r="K84" s="395">
        <f t="shared" ref="K84" si="64">K88</f>
        <v>41909</v>
      </c>
      <c r="L84" s="395"/>
      <c r="M84" s="395">
        <f t="shared" ref="M84:N84" si="65">M88</f>
        <v>41909</v>
      </c>
      <c r="N84" s="395">
        <f t="shared" si="65"/>
        <v>38455.599999999999</v>
      </c>
      <c r="O84" s="395"/>
      <c r="P84" s="395">
        <f>P88</f>
        <v>38455.599999999999</v>
      </c>
    </row>
    <row r="85" spans="1:16" ht="30" customHeight="1">
      <c r="A85" s="47" t="s">
        <v>53</v>
      </c>
      <c r="B85" s="390" t="s">
        <v>54</v>
      </c>
      <c r="C85" s="560" t="s">
        <v>184</v>
      </c>
      <c r="D85" s="390" t="s">
        <v>164</v>
      </c>
      <c r="E85" s="395">
        <f>E86+E87+E88</f>
        <v>41909</v>
      </c>
      <c r="F85" s="395"/>
      <c r="G85" s="395">
        <f t="shared" ref="G85:P85" si="66">G86+G87+G88</f>
        <v>41909</v>
      </c>
      <c r="H85" s="395">
        <f t="shared" si="66"/>
        <v>41909</v>
      </c>
      <c r="I85" s="395"/>
      <c r="J85" s="395">
        <f t="shared" si="66"/>
        <v>41909</v>
      </c>
      <c r="K85" s="395">
        <f t="shared" si="66"/>
        <v>41909</v>
      </c>
      <c r="L85" s="395"/>
      <c r="M85" s="395">
        <f t="shared" si="66"/>
        <v>41909</v>
      </c>
      <c r="N85" s="395">
        <f t="shared" si="66"/>
        <v>38455.599999999999</v>
      </c>
      <c r="O85" s="395"/>
      <c r="P85" s="395">
        <f t="shared" si="66"/>
        <v>38455.599999999999</v>
      </c>
    </row>
    <row r="86" spans="1:16" ht="35.25" customHeight="1" outlineLevel="1">
      <c r="A86" s="653"/>
      <c r="B86" s="150"/>
      <c r="C86" s="580"/>
      <c r="D86" s="147" t="s">
        <v>711</v>
      </c>
      <c r="E86" s="395">
        <v>0</v>
      </c>
      <c r="F86" s="395"/>
      <c r="G86" s="395">
        <v>0</v>
      </c>
      <c r="H86" s="395">
        <v>0</v>
      </c>
      <c r="I86" s="395"/>
      <c r="J86" s="395">
        <v>0</v>
      </c>
      <c r="K86" s="395">
        <v>0</v>
      </c>
      <c r="L86" s="395"/>
      <c r="M86" s="395">
        <v>0</v>
      </c>
      <c r="N86" s="395">
        <v>0</v>
      </c>
      <c r="O86" s="395"/>
      <c r="P86" s="395">
        <v>0</v>
      </c>
    </row>
    <row r="87" spans="1:16" ht="17.25" customHeight="1">
      <c r="A87" s="653"/>
      <c r="B87" s="150"/>
      <c r="C87" s="404"/>
      <c r="D87" s="387" t="s">
        <v>70</v>
      </c>
      <c r="E87" s="395">
        <f t="shared" ref="E87" si="67">F87+G87</f>
        <v>0</v>
      </c>
      <c r="F87" s="395"/>
      <c r="G87" s="395">
        <v>0</v>
      </c>
      <c r="H87" s="395">
        <f>I87+J87</f>
        <v>0</v>
      </c>
      <c r="I87" s="395"/>
      <c r="J87" s="395">
        <v>0</v>
      </c>
      <c r="K87" s="395">
        <f t="shared" ref="K87" si="68">L87+M87</f>
        <v>0</v>
      </c>
      <c r="L87" s="395"/>
      <c r="M87" s="395">
        <v>0</v>
      </c>
      <c r="N87" s="395">
        <f>O87+P87</f>
        <v>0</v>
      </c>
      <c r="O87" s="395"/>
      <c r="P87" s="395">
        <v>0</v>
      </c>
    </row>
    <row r="88" spans="1:16" ht="24" customHeight="1">
      <c r="A88" s="654"/>
      <c r="B88" s="150"/>
      <c r="C88" s="405"/>
      <c r="D88" s="387" t="s">
        <v>71</v>
      </c>
      <c r="E88" s="395">
        <f>таб.10!F134</f>
        <v>41909</v>
      </c>
      <c r="F88" s="395"/>
      <c r="G88" s="395">
        <f>E88</f>
        <v>41909</v>
      </c>
      <c r="H88" s="395">
        <f>таб.10!I134</f>
        <v>41909</v>
      </c>
      <c r="I88" s="395"/>
      <c r="J88" s="395">
        <f>таб.10!K134</f>
        <v>41909</v>
      </c>
      <c r="K88" s="395">
        <f>таб.10!L134</f>
        <v>41909</v>
      </c>
      <c r="L88" s="395"/>
      <c r="M88" s="395">
        <f>K88</f>
        <v>41909</v>
      </c>
      <c r="N88" s="395">
        <f>таб.10!O134</f>
        <v>38455.599999999999</v>
      </c>
      <c r="O88" s="395"/>
      <c r="P88" s="395">
        <f>таб.10!Q134</f>
        <v>38455.599999999999</v>
      </c>
    </row>
    <row r="89" spans="1:16" s="44" customFormat="1" ht="40.5" customHeight="1">
      <c r="A89" s="49">
        <v>7</v>
      </c>
      <c r="B89" s="573" t="s">
        <v>19</v>
      </c>
      <c r="C89" s="573" t="s">
        <v>5</v>
      </c>
      <c r="D89" s="393" t="s">
        <v>164</v>
      </c>
      <c r="E89" s="10">
        <f t="shared" ref="E89:F89" si="69">E93+E97+E117+E121+E129+E133</f>
        <v>352986.3</v>
      </c>
      <c r="F89" s="10">
        <f t="shared" si="69"/>
        <v>35998.400000000001</v>
      </c>
      <c r="G89" s="10">
        <f>G93+G97+G117+G121+G129+G133</f>
        <v>316987.89999999997</v>
      </c>
      <c r="H89" s="10">
        <f t="shared" ref="H89:P89" si="70">H93+H97+H117+H121+H129+H133</f>
        <v>359143.62</v>
      </c>
      <c r="I89" s="10">
        <f t="shared" si="70"/>
        <v>35998.400000000001</v>
      </c>
      <c r="J89" s="10">
        <f t="shared" si="70"/>
        <v>323145.21999999997</v>
      </c>
      <c r="K89" s="10">
        <f t="shared" si="70"/>
        <v>359143.62</v>
      </c>
      <c r="L89" s="10">
        <f t="shared" si="70"/>
        <v>35998.400000000001</v>
      </c>
      <c r="M89" s="10">
        <f t="shared" si="70"/>
        <v>323145.21999999997</v>
      </c>
      <c r="N89" s="10">
        <f t="shared" si="70"/>
        <v>324041.49999999994</v>
      </c>
      <c r="O89" s="10">
        <f t="shared" si="70"/>
        <v>35809.67</v>
      </c>
      <c r="P89" s="10">
        <f t="shared" si="70"/>
        <v>288231.82999999996</v>
      </c>
    </row>
    <row r="90" spans="1:16" ht="31.5">
      <c r="A90" s="653"/>
      <c r="B90" s="583"/>
      <c r="C90" s="583"/>
      <c r="D90" s="387" t="s">
        <v>711</v>
      </c>
      <c r="E90" s="544">
        <f t="shared" ref="E90:F90" si="71">E94+E98+E118</f>
        <v>0</v>
      </c>
      <c r="F90" s="544">
        <f t="shared" si="71"/>
        <v>0</v>
      </c>
      <c r="G90" s="395">
        <f>G94+G98+G118</f>
        <v>0</v>
      </c>
      <c r="H90" s="544">
        <f t="shared" ref="H90:P90" si="72">H94+H98+H118</f>
        <v>0</v>
      </c>
      <c r="I90" s="544">
        <f t="shared" si="72"/>
        <v>0</v>
      </c>
      <c r="J90" s="544">
        <f t="shared" si="72"/>
        <v>0</v>
      </c>
      <c r="K90" s="544">
        <f t="shared" si="72"/>
        <v>0</v>
      </c>
      <c r="L90" s="544">
        <f t="shared" si="72"/>
        <v>0</v>
      </c>
      <c r="M90" s="544">
        <f t="shared" si="72"/>
        <v>0</v>
      </c>
      <c r="N90" s="544">
        <f t="shared" si="72"/>
        <v>0</v>
      </c>
      <c r="O90" s="544">
        <f t="shared" si="72"/>
        <v>0</v>
      </c>
      <c r="P90" s="544">
        <f t="shared" si="72"/>
        <v>0</v>
      </c>
    </row>
    <row r="91" spans="1:16" ht="15.75">
      <c r="A91" s="653"/>
      <c r="B91" s="583"/>
      <c r="C91" s="408"/>
      <c r="D91" s="387" t="s">
        <v>70</v>
      </c>
      <c r="E91" s="544">
        <f t="shared" ref="E91:F91" si="73">E95+E99+E119</f>
        <v>3960</v>
      </c>
      <c r="F91" s="544">
        <f t="shared" si="73"/>
        <v>0</v>
      </c>
      <c r="G91" s="395">
        <f>G95+G99+G119</f>
        <v>3960</v>
      </c>
      <c r="H91" s="544">
        <f t="shared" ref="H91:P91" si="74">H95+H99+H119</f>
        <v>3960</v>
      </c>
      <c r="I91" s="544">
        <f t="shared" si="74"/>
        <v>0</v>
      </c>
      <c r="J91" s="544">
        <f t="shared" si="74"/>
        <v>3960</v>
      </c>
      <c r="K91" s="544">
        <f t="shared" si="74"/>
        <v>3960</v>
      </c>
      <c r="L91" s="544">
        <f t="shared" si="74"/>
        <v>0</v>
      </c>
      <c r="M91" s="544">
        <f t="shared" si="74"/>
        <v>3960</v>
      </c>
      <c r="N91" s="544">
        <f t="shared" si="74"/>
        <v>0</v>
      </c>
      <c r="O91" s="544">
        <f t="shared" si="74"/>
        <v>0</v>
      </c>
      <c r="P91" s="544">
        <f t="shared" si="74"/>
        <v>0</v>
      </c>
    </row>
    <row r="92" spans="1:16" ht="15.75">
      <c r="A92" s="654"/>
      <c r="B92" s="574"/>
      <c r="C92" s="409"/>
      <c r="D92" s="387" t="s">
        <v>71</v>
      </c>
      <c r="E92" s="544">
        <f t="shared" ref="E92:P92" si="75">E96+E100+E120+E124+E132</f>
        <v>349026.3</v>
      </c>
      <c r="F92" s="544">
        <f t="shared" si="75"/>
        <v>35998.400000000001</v>
      </c>
      <c r="G92" s="395">
        <f t="shared" si="75"/>
        <v>313027.89999999997</v>
      </c>
      <c r="H92" s="544">
        <f t="shared" si="75"/>
        <v>355183.62</v>
      </c>
      <c r="I92" s="544">
        <f t="shared" si="75"/>
        <v>35998.400000000001</v>
      </c>
      <c r="J92" s="544">
        <f t="shared" si="75"/>
        <v>319185.21999999997</v>
      </c>
      <c r="K92" s="544">
        <f t="shared" si="75"/>
        <v>355183.62</v>
      </c>
      <c r="L92" s="544">
        <f t="shared" si="75"/>
        <v>35998.400000000001</v>
      </c>
      <c r="M92" s="544">
        <f t="shared" si="75"/>
        <v>319185.21999999997</v>
      </c>
      <c r="N92" s="544">
        <f t="shared" si="75"/>
        <v>324041.49999999994</v>
      </c>
      <c r="O92" s="544">
        <f t="shared" si="75"/>
        <v>35809.67</v>
      </c>
      <c r="P92" s="544">
        <f t="shared" si="75"/>
        <v>288231.82999999996</v>
      </c>
    </row>
    <row r="93" spans="1:16" s="44" customFormat="1" ht="31.5" customHeight="1">
      <c r="A93" s="49" t="s">
        <v>55</v>
      </c>
      <c r="B93" s="573" t="s">
        <v>29</v>
      </c>
      <c r="C93" s="573" t="s">
        <v>7</v>
      </c>
      <c r="D93" s="393" t="s">
        <v>164</v>
      </c>
      <c r="E93" s="10">
        <f>E96</f>
        <v>92679</v>
      </c>
      <c r="F93" s="10"/>
      <c r="G93" s="10">
        <f t="shared" ref="G93:P93" si="76">G96</f>
        <v>92679</v>
      </c>
      <c r="H93" s="10">
        <f t="shared" si="76"/>
        <v>98836.3</v>
      </c>
      <c r="I93" s="10"/>
      <c r="J93" s="10">
        <f t="shared" si="76"/>
        <v>98836.3</v>
      </c>
      <c r="K93" s="10">
        <f t="shared" si="76"/>
        <v>98836.3</v>
      </c>
      <c r="L93" s="10"/>
      <c r="M93" s="10">
        <f t="shared" si="76"/>
        <v>98836.3</v>
      </c>
      <c r="N93" s="10">
        <f t="shared" si="76"/>
        <v>92764.160000000003</v>
      </c>
      <c r="O93" s="10"/>
      <c r="P93" s="10">
        <f t="shared" si="76"/>
        <v>92764.160000000003</v>
      </c>
    </row>
    <row r="94" spans="1:16" ht="36.75" customHeight="1">
      <c r="A94" s="653"/>
      <c r="B94" s="583"/>
      <c r="C94" s="583"/>
      <c r="D94" s="387" t="s">
        <v>711</v>
      </c>
      <c r="E94" s="395">
        <v>0</v>
      </c>
      <c r="F94" s="395"/>
      <c r="G94" s="395">
        <v>0</v>
      </c>
      <c r="H94" s="395">
        <v>0</v>
      </c>
      <c r="I94" s="395"/>
      <c r="J94" s="395">
        <v>0</v>
      </c>
      <c r="K94" s="395">
        <v>0</v>
      </c>
      <c r="L94" s="395"/>
      <c r="M94" s="395">
        <v>0</v>
      </c>
      <c r="N94" s="395">
        <v>0</v>
      </c>
      <c r="O94" s="395"/>
      <c r="P94" s="395">
        <v>0</v>
      </c>
    </row>
    <row r="95" spans="1:16" ht="17.25" customHeight="1">
      <c r="A95" s="653"/>
      <c r="B95" s="150"/>
      <c r="C95" s="408"/>
      <c r="D95" s="387" t="s">
        <v>70</v>
      </c>
      <c r="E95" s="395">
        <f>F95+G95</f>
        <v>0</v>
      </c>
      <c r="F95" s="395"/>
      <c r="G95" s="395">
        <v>0</v>
      </c>
      <c r="H95" s="395">
        <f>I95+J95</f>
        <v>0</v>
      </c>
      <c r="I95" s="108"/>
      <c r="J95" s="395">
        <v>0</v>
      </c>
      <c r="K95" s="395">
        <f>L95+M95</f>
        <v>0</v>
      </c>
      <c r="L95" s="395"/>
      <c r="M95" s="395">
        <v>0</v>
      </c>
      <c r="N95" s="395">
        <f>O95+P95</f>
        <v>0</v>
      </c>
      <c r="O95" s="108"/>
      <c r="P95" s="395">
        <v>0</v>
      </c>
    </row>
    <row r="96" spans="1:16" ht="17.25" customHeight="1">
      <c r="A96" s="654"/>
      <c r="B96" s="150"/>
      <c r="C96" s="409"/>
      <c r="D96" s="387" t="s">
        <v>71</v>
      </c>
      <c r="E96" s="395">
        <f>F96+G96</f>
        <v>92679</v>
      </c>
      <c r="F96" s="395"/>
      <c r="G96" s="395">
        <f>таб.10!H154</f>
        <v>92679</v>
      </c>
      <c r="H96" s="395">
        <f>I96+J96</f>
        <v>98836.3</v>
      </c>
      <c r="I96" s="395"/>
      <c r="J96" s="395">
        <f>таб.10!K154</f>
        <v>98836.3</v>
      </c>
      <c r="K96" s="395">
        <f>L96+M96</f>
        <v>98836.3</v>
      </c>
      <c r="L96" s="395"/>
      <c r="M96" s="395">
        <f>таб.10!N154</f>
        <v>98836.3</v>
      </c>
      <c r="N96" s="395">
        <f>O96+P96</f>
        <v>92764.160000000003</v>
      </c>
      <c r="O96" s="395"/>
      <c r="P96" s="395">
        <f>таб.10!Q154</f>
        <v>92764.160000000003</v>
      </c>
    </row>
    <row r="97" spans="1:19" s="44" customFormat="1" ht="15.75">
      <c r="A97" s="49" t="s">
        <v>168</v>
      </c>
      <c r="B97" s="573" t="s">
        <v>30</v>
      </c>
      <c r="C97" s="573" t="s">
        <v>83</v>
      </c>
      <c r="D97" s="390" t="s">
        <v>164</v>
      </c>
      <c r="E97" s="10">
        <f>E101+E105+E109+E113</f>
        <v>218088</v>
      </c>
      <c r="F97" s="10"/>
      <c r="G97" s="10">
        <f t="shared" ref="G97:P97" si="77">G101+G105+G109+G113</f>
        <v>218088</v>
      </c>
      <c r="H97" s="10">
        <f t="shared" si="77"/>
        <v>218088.02000000002</v>
      </c>
      <c r="I97" s="10"/>
      <c r="J97" s="10">
        <f t="shared" si="77"/>
        <v>218088.02000000002</v>
      </c>
      <c r="K97" s="10">
        <f t="shared" si="77"/>
        <v>218088.02000000002</v>
      </c>
      <c r="L97" s="10"/>
      <c r="M97" s="10">
        <f t="shared" si="77"/>
        <v>218088.02000000002</v>
      </c>
      <c r="N97" s="10">
        <f t="shared" si="77"/>
        <v>193637.93</v>
      </c>
      <c r="O97" s="10"/>
      <c r="P97" s="10">
        <f t="shared" si="77"/>
        <v>193637.93</v>
      </c>
    </row>
    <row r="98" spans="1:19" ht="31.5">
      <c r="A98" s="653"/>
      <c r="B98" s="583"/>
      <c r="C98" s="583"/>
      <c r="D98" s="387" t="s">
        <v>711</v>
      </c>
      <c r="E98" s="395">
        <f>E102+E106+E110</f>
        <v>0</v>
      </c>
      <c r="F98" s="395"/>
      <c r="G98" s="395">
        <f t="shared" ref="G98:P98" si="78">G102+G106+G110</f>
        <v>0</v>
      </c>
      <c r="H98" s="395">
        <f t="shared" si="78"/>
        <v>0</v>
      </c>
      <c r="I98" s="395"/>
      <c r="J98" s="395">
        <f t="shared" si="78"/>
        <v>0</v>
      </c>
      <c r="K98" s="395">
        <f t="shared" si="78"/>
        <v>0</v>
      </c>
      <c r="L98" s="395"/>
      <c r="M98" s="395">
        <f t="shared" si="78"/>
        <v>0</v>
      </c>
      <c r="N98" s="395">
        <f t="shared" si="78"/>
        <v>0</v>
      </c>
      <c r="O98" s="395"/>
      <c r="P98" s="395">
        <f t="shared" si="78"/>
        <v>0</v>
      </c>
    </row>
    <row r="99" spans="1:19" ht="15.75">
      <c r="A99" s="653"/>
      <c r="B99" s="150"/>
      <c r="C99" s="408"/>
      <c r="D99" s="387" t="s">
        <v>70</v>
      </c>
      <c r="E99" s="395">
        <f>E103+E107+E111</f>
        <v>3960</v>
      </c>
      <c r="F99" s="395"/>
      <c r="G99" s="395">
        <f t="shared" ref="G99:P99" si="79">G103+G107+G111</f>
        <v>3960</v>
      </c>
      <c r="H99" s="395">
        <f t="shared" si="79"/>
        <v>3960</v>
      </c>
      <c r="I99" s="395"/>
      <c r="J99" s="395">
        <f t="shared" si="79"/>
        <v>3960</v>
      </c>
      <c r="K99" s="395">
        <f t="shared" si="79"/>
        <v>3960</v>
      </c>
      <c r="L99" s="395"/>
      <c r="M99" s="395">
        <f t="shared" si="79"/>
        <v>3960</v>
      </c>
      <c r="N99" s="395">
        <f t="shared" si="79"/>
        <v>0</v>
      </c>
      <c r="O99" s="395"/>
      <c r="P99" s="395">
        <f t="shared" si="79"/>
        <v>0</v>
      </c>
    </row>
    <row r="100" spans="1:19" ht="15.75">
      <c r="A100" s="654"/>
      <c r="B100" s="150"/>
      <c r="C100" s="409"/>
      <c r="D100" s="387" t="s">
        <v>71</v>
      </c>
      <c r="E100" s="395">
        <f>E104+E108+E112+E116</f>
        <v>214128</v>
      </c>
      <c r="F100" s="395"/>
      <c r="G100" s="395">
        <f t="shared" ref="G100:P100" si="80">G104+G108+G112+G116</f>
        <v>214128</v>
      </c>
      <c r="H100" s="395">
        <f t="shared" si="80"/>
        <v>214128.02000000002</v>
      </c>
      <c r="I100" s="395"/>
      <c r="J100" s="395">
        <f t="shared" si="80"/>
        <v>214128.02000000002</v>
      </c>
      <c r="K100" s="395">
        <f t="shared" si="80"/>
        <v>214128.02000000002</v>
      </c>
      <c r="L100" s="395"/>
      <c r="M100" s="395">
        <f t="shared" si="80"/>
        <v>214128.02000000002</v>
      </c>
      <c r="N100" s="395">
        <f t="shared" si="80"/>
        <v>193637.93</v>
      </c>
      <c r="O100" s="395"/>
      <c r="P100" s="395">
        <f t="shared" si="80"/>
        <v>193637.93</v>
      </c>
    </row>
    <row r="101" spans="1:19" ht="27" customHeight="1">
      <c r="A101" s="56" t="s">
        <v>62</v>
      </c>
      <c r="B101" s="397" t="s">
        <v>64</v>
      </c>
      <c r="C101" s="560" t="s">
        <v>160</v>
      </c>
      <c r="D101" s="390" t="s">
        <v>164</v>
      </c>
      <c r="E101" s="396">
        <f>E102+E103+E104</f>
        <v>40770</v>
      </c>
      <c r="F101" s="158"/>
      <c r="G101" s="396">
        <f>G102+G103+G104</f>
        <v>40770</v>
      </c>
      <c r="H101" s="396">
        <f>H102+H103+H104</f>
        <v>40770</v>
      </c>
      <c r="I101" s="158"/>
      <c r="J101" s="396">
        <f>J102+J103+J104</f>
        <v>40770</v>
      </c>
      <c r="K101" s="396">
        <f>K102+K103+K104</f>
        <v>40770</v>
      </c>
      <c r="L101" s="158"/>
      <c r="M101" s="396">
        <f>M102+M103+M104</f>
        <v>40770</v>
      </c>
      <c r="N101" s="396">
        <f>N102+N103+N104</f>
        <v>40770</v>
      </c>
      <c r="O101" s="158"/>
      <c r="P101" s="396">
        <f>P102+P103+P104</f>
        <v>40770</v>
      </c>
    </row>
    <row r="102" spans="1:19" ht="33" customHeight="1">
      <c r="A102" s="653"/>
      <c r="B102" s="150"/>
      <c r="C102" s="580"/>
      <c r="D102" s="387" t="s">
        <v>711</v>
      </c>
      <c r="E102" s="395">
        <v>0</v>
      </c>
      <c r="F102" s="395"/>
      <c r="G102" s="395">
        <v>0</v>
      </c>
      <c r="H102" s="395">
        <v>0</v>
      </c>
      <c r="I102" s="395"/>
      <c r="J102" s="395">
        <v>0</v>
      </c>
      <c r="K102" s="395">
        <v>0</v>
      </c>
      <c r="L102" s="395"/>
      <c r="M102" s="395">
        <v>0</v>
      </c>
      <c r="N102" s="395">
        <v>0</v>
      </c>
      <c r="O102" s="395"/>
      <c r="P102" s="395">
        <v>0</v>
      </c>
    </row>
    <row r="103" spans="1:19" ht="26.25" customHeight="1">
      <c r="A103" s="653"/>
      <c r="B103" s="150"/>
      <c r="C103" s="580"/>
      <c r="D103" s="387" t="s">
        <v>70</v>
      </c>
      <c r="E103" s="395">
        <v>0</v>
      </c>
      <c r="F103" s="395"/>
      <c r="G103" s="395">
        <v>0</v>
      </c>
      <c r="H103" s="395">
        <v>0</v>
      </c>
      <c r="I103" s="395"/>
      <c r="J103" s="395">
        <v>0</v>
      </c>
      <c r="K103" s="395">
        <v>0</v>
      </c>
      <c r="L103" s="395"/>
      <c r="M103" s="395">
        <v>0</v>
      </c>
      <c r="N103" s="395">
        <v>0</v>
      </c>
      <c r="O103" s="395"/>
      <c r="P103" s="395">
        <v>0</v>
      </c>
    </row>
    <row r="104" spans="1:19" ht="48.75" customHeight="1">
      <c r="A104" s="654"/>
      <c r="B104" s="150"/>
      <c r="C104" s="561"/>
      <c r="D104" s="387" t="s">
        <v>71</v>
      </c>
      <c r="E104" s="396">
        <f>F104+G104</f>
        <v>40770</v>
      </c>
      <c r="F104" s="396"/>
      <c r="G104" s="396">
        <f>таб.10!H194</f>
        <v>40770</v>
      </c>
      <c r="H104" s="396">
        <f>I104+J104</f>
        <v>40770</v>
      </c>
      <c r="I104" s="396"/>
      <c r="J104" s="396">
        <f>таб.10!K194</f>
        <v>40770</v>
      </c>
      <c r="K104" s="396">
        <f>L104+M104</f>
        <v>40770</v>
      </c>
      <c r="L104" s="396"/>
      <c r="M104" s="396">
        <f>таб.10!N194</f>
        <v>40770</v>
      </c>
      <c r="N104" s="396">
        <f>O104+P104</f>
        <v>40770</v>
      </c>
      <c r="O104" s="396"/>
      <c r="P104" s="396">
        <f>таб.10!Q194</f>
        <v>40770</v>
      </c>
    </row>
    <row r="105" spans="1:19" ht="24" customHeight="1">
      <c r="A105" s="56" t="s">
        <v>63</v>
      </c>
      <c r="B105" s="403" t="s">
        <v>293</v>
      </c>
      <c r="C105" s="560" t="s">
        <v>169</v>
      </c>
      <c r="D105" s="390" t="s">
        <v>164</v>
      </c>
      <c r="E105" s="395">
        <f>E106+E107+E108</f>
        <v>99251.6</v>
      </c>
      <c r="F105" s="395"/>
      <c r="G105" s="395">
        <f>G106+G107+G108</f>
        <v>99251.6</v>
      </c>
      <c r="H105" s="395">
        <f>H106+H107+H108</f>
        <v>99251.6</v>
      </c>
      <c r="I105" s="395"/>
      <c r="J105" s="395">
        <f>J106+J107+J108</f>
        <v>99251.6</v>
      </c>
      <c r="K105" s="395">
        <f>K106+K107+K108</f>
        <v>99251.6</v>
      </c>
      <c r="L105" s="395"/>
      <c r="M105" s="395">
        <f>M106+M107+M108</f>
        <v>99251.6</v>
      </c>
      <c r="N105" s="395">
        <f>N106+N107+N108</f>
        <v>76470.59</v>
      </c>
      <c r="O105" s="395"/>
      <c r="P105" s="395">
        <f>P106+P107+P108</f>
        <v>76470.59</v>
      </c>
    </row>
    <row r="106" spans="1:19" ht="33.75" customHeight="1">
      <c r="A106" s="653"/>
      <c r="B106" s="150"/>
      <c r="C106" s="580"/>
      <c r="D106" s="387" t="s">
        <v>711</v>
      </c>
      <c r="E106" s="395">
        <v>0</v>
      </c>
      <c r="F106" s="395"/>
      <c r="G106" s="395">
        <v>0</v>
      </c>
      <c r="H106" s="395">
        <v>0</v>
      </c>
      <c r="I106" s="395"/>
      <c r="J106" s="395">
        <v>0</v>
      </c>
      <c r="K106" s="395">
        <v>0</v>
      </c>
      <c r="L106" s="395"/>
      <c r="M106" s="395">
        <v>0</v>
      </c>
      <c r="N106" s="395">
        <v>0</v>
      </c>
      <c r="O106" s="395"/>
      <c r="P106" s="395">
        <v>0</v>
      </c>
    </row>
    <row r="107" spans="1:19" ht="23.25" customHeight="1">
      <c r="A107" s="653"/>
      <c r="B107" s="150"/>
      <c r="C107" s="580"/>
      <c r="D107" s="387" t="s">
        <v>70</v>
      </c>
      <c r="E107" s="395">
        <f>F107+G107</f>
        <v>3960</v>
      </c>
      <c r="F107" s="395"/>
      <c r="G107" s="395">
        <v>3960</v>
      </c>
      <c r="H107" s="395">
        <f>I107+J107</f>
        <v>3960</v>
      </c>
      <c r="I107" s="108"/>
      <c r="J107" s="395">
        <v>3960</v>
      </c>
      <c r="K107" s="395">
        <f>L107+M107</f>
        <v>3960</v>
      </c>
      <c r="L107" s="395"/>
      <c r="M107" s="395">
        <v>3960</v>
      </c>
      <c r="N107" s="395">
        <f>O107+P107</f>
        <v>0</v>
      </c>
      <c r="O107" s="108"/>
      <c r="P107" s="395">
        <v>0</v>
      </c>
    </row>
    <row r="108" spans="1:19" ht="30.75" customHeight="1">
      <c r="A108" s="654"/>
      <c r="B108" s="150"/>
      <c r="C108" s="561"/>
      <c r="D108" s="387" t="s">
        <v>71</v>
      </c>
      <c r="E108" s="395">
        <f>F108+G108</f>
        <v>95291.6</v>
      </c>
      <c r="F108" s="396"/>
      <c r="G108" s="396">
        <v>95291.6</v>
      </c>
      <c r="H108" s="395">
        <f>I108+J108</f>
        <v>95291.6</v>
      </c>
      <c r="I108" s="396"/>
      <c r="J108" s="396">
        <v>95291.6</v>
      </c>
      <c r="K108" s="395">
        <f>L108+M108</f>
        <v>95291.6</v>
      </c>
      <c r="L108" s="395"/>
      <c r="M108" s="395">
        <v>95291.6</v>
      </c>
      <c r="N108" s="395">
        <f>O108+P108</f>
        <v>76470.59</v>
      </c>
      <c r="O108" s="395"/>
      <c r="P108" s="395">
        <v>76470.59</v>
      </c>
    </row>
    <row r="109" spans="1:19" ht="23.25" customHeight="1">
      <c r="A109" s="56" t="s">
        <v>87</v>
      </c>
      <c r="B109" s="397" t="s">
        <v>294</v>
      </c>
      <c r="C109" s="560" t="s">
        <v>170</v>
      </c>
      <c r="D109" s="390" t="s">
        <v>164</v>
      </c>
      <c r="E109" s="396">
        <f>E110+E111+E112</f>
        <v>45495</v>
      </c>
      <c r="F109" s="26"/>
      <c r="G109" s="396">
        <f>G110+G111+G112</f>
        <v>45495</v>
      </c>
      <c r="H109" s="396">
        <f>H110+H111+H112</f>
        <v>45495</v>
      </c>
      <c r="I109" s="26"/>
      <c r="J109" s="396">
        <f>J110+J111+J112</f>
        <v>45495</v>
      </c>
      <c r="K109" s="396">
        <f>K110+K111+K112</f>
        <v>45495</v>
      </c>
      <c r="L109" s="26"/>
      <c r="M109" s="396">
        <f>M110+M111+M112</f>
        <v>45495</v>
      </c>
      <c r="N109" s="396">
        <f>N110+N111+N112</f>
        <v>43825.919999999998</v>
      </c>
      <c r="O109" s="26"/>
      <c r="P109" s="396">
        <f>P110+P111+P112</f>
        <v>43825.919999999998</v>
      </c>
    </row>
    <row r="110" spans="1:19" ht="35.25" customHeight="1">
      <c r="A110" s="45"/>
      <c r="B110" s="150"/>
      <c r="C110" s="580"/>
      <c r="D110" s="387" t="s">
        <v>711</v>
      </c>
      <c r="E110" s="395">
        <v>0</v>
      </c>
      <c r="F110" s="395"/>
      <c r="G110" s="395">
        <v>0</v>
      </c>
      <c r="H110" s="395">
        <v>0</v>
      </c>
      <c r="I110" s="395"/>
      <c r="J110" s="395">
        <v>0</v>
      </c>
      <c r="K110" s="395">
        <v>0</v>
      </c>
      <c r="L110" s="395"/>
      <c r="M110" s="395">
        <v>0</v>
      </c>
      <c r="N110" s="395">
        <v>0</v>
      </c>
      <c r="O110" s="395"/>
      <c r="P110" s="395">
        <v>0</v>
      </c>
    </row>
    <row r="111" spans="1:19" s="82" customFormat="1" ht="16.5" customHeight="1">
      <c r="A111" s="81"/>
      <c r="B111" s="150"/>
      <c r="C111" s="580"/>
      <c r="D111" s="387" t="s">
        <v>70</v>
      </c>
      <c r="E111" s="395">
        <f>F111+G111</f>
        <v>0</v>
      </c>
      <c r="F111" s="395"/>
      <c r="G111" s="395">
        <v>0</v>
      </c>
      <c r="H111" s="395">
        <f>I111+J111</f>
        <v>0</v>
      </c>
      <c r="I111" s="395"/>
      <c r="J111" s="395">
        <v>0</v>
      </c>
      <c r="K111" s="395">
        <f>L111+M111</f>
        <v>0</v>
      </c>
      <c r="L111" s="395"/>
      <c r="M111" s="395">
        <v>0</v>
      </c>
      <c r="N111" s="395">
        <f>O111+P111</f>
        <v>0</v>
      </c>
      <c r="O111" s="395"/>
      <c r="P111" s="395">
        <v>0</v>
      </c>
      <c r="Q111" s="192"/>
      <c r="R111" s="192"/>
      <c r="S111" s="192"/>
    </row>
    <row r="112" spans="1:19" s="82" customFormat="1" ht="20.25" customHeight="1">
      <c r="A112" s="83"/>
      <c r="B112" s="120"/>
      <c r="C112" s="561"/>
      <c r="D112" s="390" t="s">
        <v>71</v>
      </c>
      <c r="E112" s="395">
        <f>F112+G112</f>
        <v>45495</v>
      </c>
      <c r="F112" s="395"/>
      <c r="G112" s="395">
        <f>таб.10!H204</f>
        <v>45495</v>
      </c>
      <c r="H112" s="395">
        <f>I112+J112</f>
        <v>45495</v>
      </c>
      <c r="I112" s="395"/>
      <c r="J112" s="395">
        <f>таб.10!K204</f>
        <v>45495</v>
      </c>
      <c r="K112" s="395">
        <f t="shared" ref="K112" si="81">L112+M112</f>
        <v>45495</v>
      </c>
      <c r="L112" s="395"/>
      <c r="M112" s="395">
        <f>таб.10!N204</f>
        <v>45495</v>
      </c>
      <c r="N112" s="395">
        <f t="shared" ref="N112" si="82">O112+P112</f>
        <v>43825.919999999998</v>
      </c>
      <c r="O112" s="395"/>
      <c r="P112" s="395">
        <f>таб.10!Q204</f>
        <v>43825.919999999998</v>
      </c>
    </row>
    <row r="113" spans="1:16" ht="34.5" customHeight="1">
      <c r="A113" s="45"/>
      <c r="B113" s="24" t="s">
        <v>296</v>
      </c>
      <c r="C113" s="560" t="s">
        <v>186</v>
      </c>
      <c r="D113" s="390" t="s">
        <v>164</v>
      </c>
      <c r="E113" s="396">
        <f>E114+E115+E116</f>
        <v>32571.4</v>
      </c>
      <c r="F113" s="26"/>
      <c r="G113" s="396">
        <f>G114+G115+G116</f>
        <v>32571.4</v>
      </c>
      <c r="H113" s="396">
        <f>H114+H115+H116</f>
        <v>32571.42</v>
      </c>
      <c r="I113" s="396"/>
      <c r="J113" s="396">
        <f t="shared" ref="J113:P113" si="83">J114+J115+J116</f>
        <v>32571.42</v>
      </c>
      <c r="K113" s="396">
        <f t="shared" si="83"/>
        <v>32571.42</v>
      </c>
      <c r="L113" s="396"/>
      <c r="M113" s="396">
        <f t="shared" si="83"/>
        <v>32571.42</v>
      </c>
      <c r="N113" s="396">
        <f t="shared" si="83"/>
        <v>32571.42</v>
      </c>
      <c r="O113" s="396"/>
      <c r="P113" s="396">
        <f t="shared" si="83"/>
        <v>32571.42</v>
      </c>
    </row>
    <row r="114" spans="1:16" ht="34.5" customHeight="1">
      <c r="A114" s="45"/>
      <c r="B114" s="159"/>
      <c r="C114" s="580"/>
      <c r="D114" s="387" t="s">
        <v>711</v>
      </c>
      <c r="E114" s="396">
        <v>0</v>
      </c>
      <c r="F114" s="26"/>
      <c r="G114" s="396">
        <v>0</v>
      </c>
      <c r="H114" s="396">
        <v>0</v>
      </c>
      <c r="I114" s="396"/>
      <c r="J114" s="396">
        <v>0</v>
      </c>
      <c r="K114" s="396">
        <v>0</v>
      </c>
      <c r="L114" s="396"/>
      <c r="M114" s="396">
        <v>0</v>
      </c>
      <c r="N114" s="396">
        <v>0</v>
      </c>
      <c r="O114" s="396"/>
      <c r="P114" s="396">
        <v>0</v>
      </c>
    </row>
    <row r="115" spans="1:16" ht="26.25" customHeight="1">
      <c r="A115" s="45"/>
      <c r="B115" s="159"/>
      <c r="C115" s="580"/>
      <c r="D115" s="387" t="s">
        <v>70</v>
      </c>
      <c r="E115" s="395">
        <v>0</v>
      </c>
      <c r="F115" s="395"/>
      <c r="G115" s="395">
        <v>0</v>
      </c>
      <c r="H115" s="395">
        <v>0</v>
      </c>
      <c r="I115" s="395"/>
      <c r="J115" s="395">
        <v>0</v>
      </c>
      <c r="K115" s="395">
        <v>0</v>
      </c>
      <c r="L115" s="395"/>
      <c r="M115" s="395">
        <v>0</v>
      </c>
      <c r="N115" s="395">
        <v>0</v>
      </c>
      <c r="O115" s="395"/>
      <c r="P115" s="395">
        <v>0</v>
      </c>
    </row>
    <row r="116" spans="1:16" ht="27.75" customHeight="1">
      <c r="A116" s="45"/>
      <c r="B116" s="157"/>
      <c r="C116" s="561"/>
      <c r="D116" s="390" t="s">
        <v>71</v>
      </c>
      <c r="E116" s="395">
        <f>F116+G116</f>
        <v>32571.4</v>
      </c>
      <c r="F116" s="395"/>
      <c r="G116" s="395">
        <f>таб.10!H208</f>
        <v>32571.4</v>
      </c>
      <c r="H116" s="395">
        <f>I116+J116</f>
        <v>32571.42</v>
      </c>
      <c r="I116" s="395"/>
      <c r="J116" s="395">
        <f>таб.10!K208</f>
        <v>32571.42</v>
      </c>
      <c r="K116" s="395">
        <f t="shared" ref="K116" si="84">L116+M116</f>
        <v>32571.42</v>
      </c>
      <c r="L116" s="395"/>
      <c r="M116" s="395">
        <f>таб.10!N208</f>
        <v>32571.42</v>
      </c>
      <c r="N116" s="395">
        <f t="shared" ref="N116" si="85">O116+P116</f>
        <v>32571.42</v>
      </c>
      <c r="O116" s="395"/>
      <c r="P116" s="395">
        <f>таб.10!Q208</f>
        <v>32571.42</v>
      </c>
    </row>
    <row r="117" spans="1:16" s="44" customFormat="1" ht="23.25" customHeight="1">
      <c r="A117" s="58" t="s">
        <v>65</v>
      </c>
      <c r="B117" s="398" t="s">
        <v>187</v>
      </c>
      <c r="C117" s="573" t="s">
        <v>222</v>
      </c>
      <c r="D117" s="393" t="s">
        <v>164</v>
      </c>
      <c r="E117" s="37">
        <f>E118+E119+E120</f>
        <v>3081.2</v>
      </c>
      <c r="F117" s="37">
        <f>F118+F119+F120</f>
        <v>1817.9</v>
      </c>
      <c r="G117" s="37">
        <f>G118+G119+G120</f>
        <v>1263.3</v>
      </c>
      <c r="H117" s="37">
        <f t="shared" ref="H117:P117" si="86">H118+H119+H120</f>
        <v>3081.2</v>
      </c>
      <c r="I117" s="37">
        <f t="shared" si="86"/>
        <v>1817.9</v>
      </c>
      <c r="J117" s="37">
        <f t="shared" si="86"/>
        <v>1263.3</v>
      </c>
      <c r="K117" s="37">
        <f t="shared" si="86"/>
        <v>3081.2</v>
      </c>
      <c r="L117" s="37">
        <f t="shared" si="86"/>
        <v>1817.9</v>
      </c>
      <c r="M117" s="37">
        <f t="shared" si="86"/>
        <v>1263.3</v>
      </c>
      <c r="N117" s="37">
        <f t="shared" si="86"/>
        <v>2761.3100000000004</v>
      </c>
      <c r="O117" s="37">
        <f t="shared" si="86"/>
        <v>1629.17</v>
      </c>
      <c r="P117" s="37">
        <f t="shared" si="86"/>
        <v>1132.1400000000001</v>
      </c>
    </row>
    <row r="118" spans="1:16" ht="36" customHeight="1">
      <c r="A118" s="45"/>
      <c r="B118" s="150"/>
      <c r="C118" s="583"/>
      <c r="D118" s="387" t="s">
        <v>711</v>
      </c>
      <c r="E118" s="395">
        <v>0</v>
      </c>
      <c r="F118" s="395"/>
      <c r="G118" s="395">
        <v>0</v>
      </c>
      <c r="H118" s="395">
        <v>0</v>
      </c>
      <c r="I118" s="395">
        <v>0</v>
      </c>
      <c r="J118" s="395">
        <v>0</v>
      </c>
      <c r="K118" s="395">
        <v>0</v>
      </c>
      <c r="L118" s="395">
        <v>0</v>
      </c>
      <c r="M118" s="395">
        <v>0</v>
      </c>
      <c r="N118" s="395">
        <v>0</v>
      </c>
      <c r="O118" s="395">
        <v>0</v>
      </c>
      <c r="P118" s="395">
        <v>0</v>
      </c>
    </row>
    <row r="119" spans="1:16" ht="15.75">
      <c r="A119" s="45"/>
      <c r="B119" s="150"/>
      <c r="C119" s="583"/>
      <c r="D119" s="387" t="s">
        <v>70</v>
      </c>
      <c r="E119" s="395">
        <v>0</v>
      </c>
      <c r="F119" s="395"/>
      <c r="G119" s="395">
        <v>0</v>
      </c>
      <c r="H119" s="395">
        <v>0</v>
      </c>
      <c r="I119" s="395">
        <v>0</v>
      </c>
      <c r="J119" s="395">
        <v>0</v>
      </c>
      <c r="K119" s="395">
        <v>0</v>
      </c>
      <c r="L119" s="395">
        <v>0</v>
      </c>
      <c r="M119" s="395">
        <v>0</v>
      </c>
      <c r="N119" s="395">
        <v>0</v>
      </c>
      <c r="O119" s="395">
        <v>0</v>
      </c>
      <c r="P119" s="395">
        <v>0</v>
      </c>
    </row>
    <row r="120" spans="1:16" ht="15.75">
      <c r="A120" s="45"/>
      <c r="B120" s="150"/>
      <c r="C120" s="574"/>
      <c r="D120" s="387" t="s">
        <v>71</v>
      </c>
      <c r="E120" s="395">
        <f>F120+G120</f>
        <v>3081.2</v>
      </c>
      <c r="F120" s="395">
        <f>таб.10!G211</f>
        <v>1817.9</v>
      </c>
      <c r="G120" s="395">
        <f>таб.10!H210</f>
        <v>1263.3</v>
      </c>
      <c r="H120" s="395">
        <f>I120+J120</f>
        <v>3081.2</v>
      </c>
      <c r="I120" s="395">
        <f>таб.10!J211</f>
        <v>1817.9</v>
      </c>
      <c r="J120" s="395">
        <f>таб.10!K210</f>
        <v>1263.3</v>
      </c>
      <c r="K120" s="395">
        <f>L120+M120</f>
        <v>3081.2</v>
      </c>
      <c r="L120" s="395">
        <f>таб.10!M211</f>
        <v>1817.9</v>
      </c>
      <c r="M120" s="395">
        <f>таб.10!N210</f>
        <v>1263.3</v>
      </c>
      <c r="N120" s="395">
        <f>O120+P120</f>
        <v>2761.3100000000004</v>
      </c>
      <c r="O120" s="395">
        <f>таб.10!P211</f>
        <v>1629.17</v>
      </c>
      <c r="P120" s="395">
        <f>таб.10!Q210</f>
        <v>1132.1400000000001</v>
      </c>
    </row>
    <row r="121" spans="1:16" ht="15.75">
      <c r="A121" s="39"/>
      <c r="B121" s="573" t="s">
        <v>116</v>
      </c>
      <c r="C121" s="573" t="s">
        <v>115</v>
      </c>
      <c r="D121" s="389" t="s">
        <v>164</v>
      </c>
      <c r="E121" s="19">
        <f>E122+E123+E124</f>
        <v>4260</v>
      </c>
      <c r="F121" s="19"/>
      <c r="G121" s="19">
        <f>G122+G123+G124</f>
        <v>4260</v>
      </c>
      <c r="H121" s="19">
        <f>H122+H123+H124</f>
        <v>4260</v>
      </c>
      <c r="I121" s="19"/>
      <c r="J121" s="19">
        <f>J122+J123+J124</f>
        <v>4260</v>
      </c>
      <c r="K121" s="19">
        <f>K122+K123+K124</f>
        <v>4260</v>
      </c>
      <c r="L121" s="19"/>
      <c r="M121" s="19">
        <f>M122+M123+M124</f>
        <v>4260</v>
      </c>
      <c r="N121" s="19">
        <f>N122+N123+N124</f>
        <v>0</v>
      </c>
      <c r="O121" s="19"/>
      <c r="P121" s="19">
        <f>P122+P123+P124</f>
        <v>0</v>
      </c>
    </row>
    <row r="122" spans="1:16" ht="47.25" customHeight="1">
      <c r="A122" s="39"/>
      <c r="B122" s="583"/>
      <c r="C122" s="583"/>
      <c r="D122" s="387" t="s">
        <v>711</v>
      </c>
      <c r="E122" s="395">
        <v>0</v>
      </c>
      <c r="F122" s="395"/>
      <c r="G122" s="395">
        <v>0</v>
      </c>
      <c r="H122" s="395">
        <v>0</v>
      </c>
      <c r="I122" s="395"/>
      <c r="J122" s="395">
        <v>0</v>
      </c>
      <c r="K122" s="395">
        <v>0</v>
      </c>
      <c r="L122" s="395"/>
      <c r="M122" s="395">
        <v>0</v>
      </c>
      <c r="N122" s="395">
        <v>0</v>
      </c>
      <c r="O122" s="395"/>
      <c r="P122" s="395">
        <v>0</v>
      </c>
    </row>
    <row r="123" spans="1:16" ht="15.75">
      <c r="B123" s="408"/>
      <c r="C123" s="408"/>
      <c r="D123" s="387" t="s">
        <v>70</v>
      </c>
      <c r="E123" s="395">
        <v>0</v>
      </c>
      <c r="F123" s="395"/>
      <c r="G123" s="395">
        <v>0</v>
      </c>
      <c r="H123" s="395">
        <v>0</v>
      </c>
      <c r="I123" s="395"/>
      <c r="J123" s="395">
        <v>0</v>
      </c>
      <c r="K123" s="395">
        <v>0</v>
      </c>
      <c r="L123" s="395"/>
      <c r="M123" s="395">
        <v>0</v>
      </c>
      <c r="N123" s="395">
        <v>0</v>
      </c>
      <c r="O123" s="395"/>
      <c r="P123" s="395">
        <v>0</v>
      </c>
    </row>
    <row r="124" spans="1:16" ht="15.75">
      <c r="B124" s="409"/>
      <c r="C124" s="409"/>
      <c r="D124" s="387" t="s">
        <v>71</v>
      </c>
      <c r="E124" s="395">
        <f>F124+G124</f>
        <v>4260</v>
      </c>
      <c r="F124" s="395"/>
      <c r="G124" s="395">
        <f>G128</f>
        <v>4260</v>
      </c>
      <c r="H124" s="544">
        <f t="shared" ref="H124:P124" si="87">H128</f>
        <v>4260</v>
      </c>
      <c r="I124" s="544"/>
      <c r="J124" s="544">
        <f t="shared" si="87"/>
        <v>4260</v>
      </c>
      <c r="K124" s="544">
        <f t="shared" si="87"/>
        <v>4260</v>
      </c>
      <c r="L124" s="544"/>
      <c r="M124" s="544">
        <f t="shared" si="87"/>
        <v>4260</v>
      </c>
      <c r="N124" s="544">
        <f t="shared" si="87"/>
        <v>0</v>
      </c>
      <c r="O124" s="544"/>
      <c r="P124" s="544">
        <f t="shared" si="87"/>
        <v>0</v>
      </c>
    </row>
    <row r="125" spans="1:16" ht="37.5" customHeight="1">
      <c r="B125" s="560" t="s">
        <v>243</v>
      </c>
      <c r="C125" s="560" t="s">
        <v>246</v>
      </c>
      <c r="D125" s="387" t="s">
        <v>164</v>
      </c>
      <c r="E125" s="395">
        <f>E126+E127+E128</f>
        <v>4260</v>
      </c>
      <c r="F125" s="395"/>
      <c r="G125" s="395">
        <f>G126+G127+G128</f>
        <v>4260</v>
      </c>
      <c r="H125" s="395">
        <f>H126+H127+H128</f>
        <v>4260</v>
      </c>
      <c r="I125" s="395"/>
      <c r="J125" s="395">
        <f>J126+J127+J128</f>
        <v>4260</v>
      </c>
      <c r="K125" s="395">
        <f>K126+K127+K128</f>
        <v>4260</v>
      </c>
      <c r="L125" s="395"/>
      <c r="M125" s="395">
        <f>M126+M127+M128</f>
        <v>4260</v>
      </c>
      <c r="N125" s="395">
        <f>N126+N127+N128</f>
        <v>0</v>
      </c>
      <c r="O125" s="395"/>
      <c r="P125" s="395">
        <f>P126+P127+P128</f>
        <v>0</v>
      </c>
    </row>
    <row r="126" spans="1:16" ht="37.5" customHeight="1">
      <c r="B126" s="580"/>
      <c r="C126" s="580"/>
      <c r="D126" s="387" t="s">
        <v>69</v>
      </c>
      <c r="E126" s="395"/>
      <c r="F126" s="395"/>
      <c r="G126" s="395"/>
      <c r="H126" s="395"/>
      <c r="I126" s="395"/>
      <c r="J126" s="395"/>
      <c r="K126" s="293"/>
      <c r="L126" s="293"/>
      <c r="M126" s="293"/>
      <c r="N126" s="293"/>
      <c r="O126" s="293"/>
      <c r="P126" s="293"/>
    </row>
    <row r="127" spans="1:16" ht="15.75">
      <c r="B127" s="580"/>
      <c r="C127" s="580"/>
      <c r="D127" s="387" t="s">
        <v>70</v>
      </c>
      <c r="E127" s="395"/>
      <c r="F127" s="395"/>
      <c r="G127" s="395"/>
      <c r="H127" s="395"/>
      <c r="I127" s="395"/>
      <c r="J127" s="395"/>
      <c r="K127" s="293"/>
      <c r="L127" s="293"/>
      <c r="M127" s="293"/>
      <c r="N127" s="293"/>
      <c r="O127" s="293"/>
      <c r="P127" s="293"/>
    </row>
    <row r="128" spans="1:16" ht="15.75">
      <c r="B128" s="561"/>
      <c r="C128" s="561"/>
      <c r="D128" s="387" t="s">
        <v>71</v>
      </c>
      <c r="E128" s="395">
        <f>таб.10!F228</f>
        <v>4260</v>
      </c>
      <c r="F128" s="395"/>
      <c r="G128" s="395">
        <f>таб.10!H228</f>
        <v>4260</v>
      </c>
      <c r="H128" s="395">
        <f>таб.10!I228</f>
        <v>4260</v>
      </c>
      <c r="I128" s="395"/>
      <c r="J128" s="395">
        <f>таб.10!K228</f>
        <v>4260</v>
      </c>
      <c r="K128" s="395">
        <f>таб.10!L228</f>
        <v>4260</v>
      </c>
      <c r="L128" s="395"/>
      <c r="M128" s="395">
        <f>таб.10!N228</f>
        <v>4260</v>
      </c>
      <c r="N128" s="395">
        <f>таб.10!O228</f>
        <v>0</v>
      </c>
      <c r="O128" s="395"/>
      <c r="P128" s="395">
        <f>таб.10!Q228</f>
        <v>0</v>
      </c>
    </row>
    <row r="129" spans="2:16" ht="15.75">
      <c r="B129" s="573" t="s">
        <v>225</v>
      </c>
      <c r="C129" s="573" t="s">
        <v>226</v>
      </c>
      <c r="D129" s="389" t="s">
        <v>164</v>
      </c>
      <c r="E129" s="124">
        <f>E132</f>
        <v>34878.1</v>
      </c>
      <c r="F129" s="124">
        <f t="shared" ref="F129:P129" si="88">F132</f>
        <v>34180.5</v>
      </c>
      <c r="G129" s="124">
        <f t="shared" si="88"/>
        <v>697.6</v>
      </c>
      <c r="H129" s="124">
        <f t="shared" si="88"/>
        <v>34878.1</v>
      </c>
      <c r="I129" s="124">
        <f t="shared" si="88"/>
        <v>34180.5</v>
      </c>
      <c r="J129" s="124">
        <f t="shared" si="88"/>
        <v>697.6</v>
      </c>
      <c r="K129" s="124">
        <f t="shared" si="88"/>
        <v>34878.1</v>
      </c>
      <c r="L129" s="124">
        <f t="shared" si="88"/>
        <v>34180.5</v>
      </c>
      <c r="M129" s="124">
        <f t="shared" si="88"/>
        <v>697.6</v>
      </c>
      <c r="N129" s="124">
        <f t="shared" si="88"/>
        <v>34878.1</v>
      </c>
      <c r="O129" s="124">
        <f t="shared" si="88"/>
        <v>34180.5</v>
      </c>
      <c r="P129" s="124">
        <f t="shared" si="88"/>
        <v>697.6</v>
      </c>
    </row>
    <row r="130" spans="2:16" ht="36.75" customHeight="1">
      <c r="B130" s="583"/>
      <c r="C130" s="583"/>
      <c r="D130" s="387" t="s">
        <v>69</v>
      </c>
      <c r="E130" s="89"/>
      <c r="F130" s="89"/>
      <c r="G130" s="108"/>
      <c r="H130" s="108"/>
      <c r="I130" s="108"/>
      <c r="J130" s="108"/>
      <c r="K130" s="293"/>
      <c r="L130" s="293"/>
      <c r="M130" s="293"/>
      <c r="N130" s="293"/>
      <c r="O130" s="293"/>
      <c r="P130" s="293"/>
    </row>
    <row r="131" spans="2:16" ht="15.75">
      <c r="B131" s="408"/>
      <c r="C131" s="408"/>
      <c r="D131" s="387" t="s">
        <v>70</v>
      </c>
      <c r="E131" s="89"/>
      <c r="F131" s="89"/>
      <c r="G131" s="108"/>
      <c r="H131" s="108"/>
      <c r="I131" s="108"/>
      <c r="J131" s="108"/>
      <c r="K131" s="293"/>
      <c r="L131" s="293"/>
      <c r="M131" s="293"/>
      <c r="N131" s="293"/>
      <c r="O131" s="293"/>
      <c r="P131" s="293"/>
    </row>
    <row r="132" spans="2:16" ht="15.75">
      <c r="B132" s="409"/>
      <c r="C132" s="409"/>
      <c r="D132" s="387" t="s">
        <v>71</v>
      </c>
      <c r="E132" s="31">
        <f>F132+G132</f>
        <v>34878.1</v>
      </c>
      <c r="F132" s="31">
        <f>таб.10!G229</f>
        <v>34180.5</v>
      </c>
      <c r="G132" s="31">
        <f>таб.10!H229</f>
        <v>697.6</v>
      </c>
      <c r="H132" s="31">
        <f t="shared" ref="H132" si="89">I132+J132</f>
        <v>34878.1</v>
      </c>
      <c r="I132" s="31">
        <f>таб.10!J229</f>
        <v>34180.5</v>
      </c>
      <c r="J132" s="31">
        <f>таб.10!K229</f>
        <v>697.6</v>
      </c>
      <c r="K132" s="31">
        <f t="shared" ref="K132" si="90">L132+M132</f>
        <v>34878.1</v>
      </c>
      <c r="L132" s="31">
        <f>таб.10!M229</f>
        <v>34180.5</v>
      </c>
      <c r="M132" s="31">
        <f>таб.10!N229</f>
        <v>697.6</v>
      </c>
      <c r="N132" s="31">
        <f t="shared" ref="N132" si="91">O132+P132</f>
        <v>34878.1</v>
      </c>
      <c r="O132" s="31">
        <f>таб.10!P229</f>
        <v>34180.5</v>
      </c>
      <c r="P132" s="31">
        <f>таб.10!Q229</f>
        <v>697.6</v>
      </c>
    </row>
    <row r="133" spans="2:16" ht="15.75" customHeight="1">
      <c r="B133" s="573" t="s">
        <v>228</v>
      </c>
      <c r="C133" s="563" t="s">
        <v>227</v>
      </c>
      <c r="D133" s="389" t="s">
        <v>164</v>
      </c>
      <c r="E133" s="124">
        <f t="shared" ref="E133:P133" si="92">E134+E135+E136</f>
        <v>0</v>
      </c>
      <c r="F133" s="124">
        <f t="shared" si="92"/>
        <v>0</v>
      </c>
      <c r="G133" s="124">
        <f t="shared" si="92"/>
        <v>0</v>
      </c>
      <c r="H133" s="124">
        <f t="shared" si="92"/>
        <v>0</v>
      </c>
      <c r="I133" s="124">
        <f t="shared" si="92"/>
        <v>0</v>
      </c>
      <c r="J133" s="124">
        <f t="shared" si="92"/>
        <v>0</v>
      </c>
      <c r="K133" s="124">
        <f t="shared" si="92"/>
        <v>0</v>
      </c>
      <c r="L133" s="124">
        <f t="shared" si="92"/>
        <v>0</v>
      </c>
      <c r="M133" s="124">
        <f t="shared" si="92"/>
        <v>0</v>
      </c>
      <c r="N133" s="124">
        <f t="shared" si="92"/>
        <v>0</v>
      </c>
      <c r="O133" s="124">
        <f t="shared" si="92"/>
        <v>0</v>
      </c>
      <c r="P133" s="124">
        <f t="shared" si="92"/>
        <v>0</v>
      </c>
    </row>
    <row r="134" spans="2:16" ht="41.25" customHeight="1">
      <c r="B134" s="583"/>
      <c r="C134" s="564"/>
      <c r="D134" s="387" t="s">
        <v>69</v>
      </c>
      <c r="E134" s="31">
        <v>0</v>
      </c>
      <c r="F134" s="31">
        <v>0</v>
      </c>
      <c r="G134" s="31">
        <v>0</v>
      </c>
      <c r="H134" s="31">
        <v>0</v>
      </c>
      <c r="I134" s="31">
        <v>0</v>
      </c>
      <c r="J134" s="31">
        <v>0</v>
      </c>
      <c r="K134" s="31">
        <v>0</v>
      </c>
      <c r="L134" s="31">
        <v>0</v>
      </c>
      <c r="M134" s="31">
        <v>0</v>
      </c>
      <c r="N134" s="31">
        <v>0</v>
      </c>
      <c r="O134" s="31">
        <v>0</v>
      </c>
      <c r="P134" s="31">
        <v>0</v>
      </c>
    </row>
    <row r="135" spans="2:16" ht="15.75">
      <c r="B135" s="408"/>
      <c r="C135" s="564"/>
      <c r="D135" s="387" t="s">
        <v>70</v>
      </c>
      <c r="E135" s="31">
        <f t="shared" ref="E135" si="93">F135+G135</f>
        <v>0</v>
      </c>
      <c r="F135" s="31">
        <f>таб.10!G236</f>
        <v>0</v>
      </c>
      <c r="G135" s="31">
        <f>таб.10!H236</f>
        <v>0</v>
      </c>
      <c r="H135" s="31">
        <f t="shared" ref="H135" si="94">I135+J135</f>
        <v>0</v>
      </c>
      <c r="I135" s="31">
        <f>таб.10!J236</f>
        <v>0</v>
      </c>
      <c r="J135" s="31">
        <f>таб.10!K236</f>
        <v>0</v>
      </c>
      <c r="K135" s="31">
        <f t="shared" ref="K135" si="95">L135+M135</f>
        <v>0</v>
      </c>
      <c r="L135" s="31">
        <f>таб.10!M236</f>
        <v>0</v>
      </c>
      <c r="M135" s="31">
        <f>таб.10!N236</f>
        <v>0</v>
      </c>
      <c r="N135" s="31">
        <f t="shared" ref="N135" si="96">O135+P135</f>
        <v>0</v>
      </c>
      <c r="O135" s="31">
        <f>таб.10!P236</f>
        <v>0</v>
      </c>
      <c r="P135" s="31">
        <f>таб.10!Q236</f>
        <v>0</v>
      </c>
    </row>
    <row r="136" spans="2:16" ht="15.75">
      <c r="B136" s="409"/>
      <c r="C136" s="565"/>
      <c r="D136" s="387" t="s">
        <v>71</v>
      </c>
      <c r="E136" s="31">
        <f>F136+G136</f>
        <v>0</v>
      </c>
      <c r="F136" s="31">
        <f>таб.10!G237</f>
        <v>0</v>
      </c>
      <c r="G136" s="31">
        <f>таб.10!H237</f>
        <v>0</v>
      </c>
      <c r="H136" s="31">
        <f t="shared" ref="H136" si="97">I136+J136</f>
        <v>0</v>
      </c>
      <c r="I136" s="31">
        <f>таб.10!J237</f>
        <v>0</v>
      </c>
      <c r="J136" s="31">
        <f>таб.10!K237</f>
        <v>0</v>
      </c>
      <c r="K136" s="31">
        <f t="shared" ref="K136" si="98">L136+M136</f>
        <v>0</v>
      </c>
      <c r="L136" s="31">
        <f>таб.10!M237</f>
        <v>0</v>
      </c>
      <c r="M136" s="31">
        <f>таб.10!N237</f>
        <v>0</v>
      </c>
      <c r="N136" s="31">
        <f t="shared" ref="N136" si="99">O136+P136</f>
        <v>0</v>
      </c>
      <c r="O136" s="31">
        <f>таб.10!P237</f>
        <v>0</v>
      </c>
      <c r="P136" s="31">
        <f>таб.10!Q237</f>
        <v>0</v>
      </c>
    </row>
  </sheetData>
  <mergeCells count="79">
    <mergeCell ref="A90:A92"/>
    <mergeCell ref="M2:P2"/>
    <mergeCell ref="B3:P3"/>
    <mergeCell ref="C49:C52"/>
    <mergeCell ref="C13:C16"/>
    <mergeCell ref="C37:C40"/>
    <mergeCell ref="C29:C32"/>
    <mergeCell ref="B45:B48"/>
    <mergeCell ref="C45:C48"/>
    <mergeCell ref="A86:A88"/>
    <mergeCell ref="C89:C90"/>
    <mergeCell ref="B81:B82"/>
    <mergeCell ref="B89:B92"/>
    <mergeCell ref="C85:C86"/>
    <mergeCell ref="C81:C84"/>
    <mergeCell ref="C17:C20"/>
    <mergeCell ref="C93:C94"/>
    <mergeCell ref="A94:A96"/>
    <mergeCell ref="A102:A104"/>
    <mergeCell ref="A106:A108"/>
    <mergeCell ref="C97:C98"/>
    <mergeCell ref="A98:A100"/>
    <mergeCell ref="C101:C104"/>
    <mergeCell ref="C105:C108"/>
    <mergeCell ref="B97:B98"/>
    <mergeCell ref="B93:B94"/>
    <mergeCell ref="A74:A76"/>
    <mergeCell ref="B73:B74"/>
    <mergeCell ref="C77:C78"/>
    <mergeCell ref="C73:C76"/>
    <mergeCell ref="A66:A68"/>
    <mergeCell ref="A42:A44"/>
    <mergeCell ref="A50:A52"/>
    <mergeCell ref="B61:B64"/>
    <mergeCell ref="C61:C64"/>
    <mergeCell ref="A70:A72"/>
    <mergeCell ref="C65:C68"/>
    <mergeCell ref="A82:A84"/>
    <mergeCell ref="B65:B68"/>
    <mergeCell ref="E4:P4"/>
    <mergeCell ref="K5:M5"/>
    <mergeCell ref="N5:P5"/>
    <mergeCell ref="K6:K7"/>
    <mergeCell ref="L6:M6"/>
    <mergeCell ref="N6:N7"/>
    <mergeCell ref="O6:P6"/>
    <mergeCell ref="E5:G5"/>
    <mergeCell ref="H5:J5"/>
    <mergeCell ref="E6:E7"/>
    <mergeCell ref="F6:G6"/>
    <mergeCell ref="H6:H7"/>
    <mergeCell ref="I6:J6"/>
    <mergeCell ref="C21:C24"/>
    <mergeCell ref="C109:C112"/>
    <mergeCell ref="A4:A6"/>
    <mergeCell ref="B4:B7"/>
    <mergeCell ref="C4:C7"/>
    <mergeCell ref="D4:D7"/>
    <mergeCell ref="A46:A48"/>
    <mergeCell ref="C53:C56"/>
    <mergeCell ref="A54:A56"/>
    <mergeCell ref="A58:A60"/>
    <mergeCell ref="A10:A12"/>
    <mergeCell ref="A26:A28"/>
    <mergeCell ref="A18:A20"/>
    <mergeCell ref="A22:A24"/>
    <mergeCell ref="B33:B34"/>
    <mergeCell ref="C33:C34"/>
    <mergeCell ref="A30:A32"/>
    <mergeCell ref="C113:C116"/>
    <mergeCell ref="B125:B128"/>
    <mergeCell ref="C125:C128"/>
    <mergeCell ref="C133:C136"/>
    <mergeCell ref="C117:C120"/>
    <mergeCell ref="C129:C130"/>
    <mergeCell ref="B129:B130"/>
    <mergeCell ref="B133:B134"/>
    <mergeCell ref="B121:B122"/>
    <mergeCell ref="C121:C122"/>
  </mergeCells>
  <pageMargins left="0.25" right="0.25" top="0.75" bottom="0.75" header="0.3" footer="0.3"/>
  <pageSetup paperSize="9" scale="45" fitToHeight="0" orientation="landscape"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pageSetUpPr fitToPage="1"/>
  </sheetPr>
  <dimension ref="A1:Q149"/>
  <sheetViews>
    <sheetView view="pageBreakPreview" zoomScale="80" zoomScaleNormal="100" zoomScaleSheetLayoutView="80" workbookViewId="0">
      <selection activeCell="H81" sqref="H81"/>
    </sheetView>
  </sheetViews>
  <sheetFormatPr defaultRowHeight="18.75"/>
  <cols>
    <col min="1" max="1" width="26.7109375" style="295" customWidth="1"/>
    <col min="2" max="2" width="60" style="295" customWidth="1"/>
    <col min="3" max="3" width="26.28515625" style="295" customWidth="1"/>
    <col min="4" max="4" width="24.28515625" style="295" customWidth="1"/>
    <col min="5" max="5" width="22.85546875" style="301" customWidth="1"/>
    <col min="6" max="6" width="19.42578125" style="307" customWidth="1"/>
    <col min="7" max="7" width="21.42578125" style="307" customWidth="1"/>
    <col min="8" max="8" width="52.28515625" style="302" customWidth="1"/>
    <col min="9" max="9" width="0.28515625" style="198" hidden="1" customWidth="1"/>
    <col min="10" max="10" width="14.28515625" style="198" hidden="1" customWidth="1"/>
    <col min="11" max="16384" width="9.140625" style="198"/>
  </cols>
  <sheetData>
    <row r="1" spans="1:17" s="229" customFormat="1" ht="68.25" customHeight="1">
      <c r="A1" s="294"/>
      <c r="B1" s="295"/>
      <c r="C1" s="295"/>
      <c r="D1" s="296"/>
      <c r="E1" s="419"/>
      <c r="F1" s="686" t="s">
        <v>844</v>
      </c>
      <c r="G1" s="686"/>
      <c r="H1" s="686"/>
    </row>
    <row r="2" spans="1:17" s="229" customFormat="1" ht="12.75" customHeight="1">
      <c r="A2" s="294"/>
      <c r="B2" s="295"/>
      <c r="C2" s="295"/>
      <c r="D2" s="297"/>
      <c r="E2" s="297"/>
      <c r="F2" s="298"/>
      <c r="G2" s="298"/>
      <c r="H2" s="297"/>
    </row>
    <row r="3" spans="1:17" s="229" customFormat="1" ht="72.75" customHeight="1">
      <c r="A3" s="687" t="s">
        <v>730</v>
      </c>
      <c r="B3" s="687"/>
      <c r="C3" s="687"/>
      <c r="D3" s="687"/>
      <c r="E3" s="687"/>
      <c r="F3" s="687"/>
      <c r="G3" s="687"/>
      <c r="H3" s="687"/>
    </row>
    <row r="4" spans="1:17" s="229" customFormat="1" ht="86.25" customHeight="1">
      <c r="A4" s="674" t="s">
        <v>117</v>
      </c>
      <c r="B4" s="676" t="s">
        <v>540</v>
      </c>
      <c r="C4" s="676" t="s">
        <v>541</v>
      </c>
      <c r="D4" s="676" t="s">
        <v>726</v>
      </c>
      <c r="E4" s="672" t="s">
        <v>724</v>
      </c>
      <c r="F4" s="673"/>
      <c r="G4" s="691" t="s">
        <v>727</v>
      </c>
      <c r="H4" s="676" t="s">
        <v>728</v>
      </c>
    </row>
    <row r="5" spans="1:17" s="229" customFormat="1" ht="179.25" customHeight="1">
      <c r="A5" s="675"/>
      <c r="B5" s="677"/>
      <c r="C5" s="677"/>
      <c r="D5" s="677"/>
      <c r="E5" s="458" t="s">
        <v>723</v>
      </c>
      <c r="F5" s="459" t="s">
        <v>725</v>
      </c>
      <c r="G5" s="692"/>
      <c r="H5" s="677"/>
    </row>
    <row r="6" spans="1:17" s="229" customFormat="1">
      <c r="A6" s="458">
        <v>1</v>
      </c>
      <c r="B6" s="458">
        <v>2</v>
      </c>
      <c r="C6" s="458">
        <v>3</v>
      </c>
      <c r="D6" s="458">
        <v>4</v>
      </c>
      <c r="E6" s="458">
        <v>5</v>
      </c>
      <c r="F6" s="458">
        <v>6</v>
      </c>
      <c r="G6" s="458">
        <v>7</v>
      </c>
      <c r="H6" s="458">
        <v>8</v>
      </c>
    </row>
    <row r="7" spans="1:17" ht="18.75" customHeight="1">
      <c r="A7" s="688" t="s">
        <v>542</v>
      </c>
      <c r="B7" s="689"/>
      <c r="C7" s="689"/>
      <c r="D7" s="689"/>
      <c r="E7" s="689"/>
      <c r="F7" s="689"/>
      <c r="G7" s="689"/>
      <c r="H7" s="690"/>
    </row>
    <row r="8" spans="1:17" s="400" customFormat="1" ht="36" customHeight="1">
      <c r="A8" s="508"/>
      <c r="B8" s="680" t="s">
        <v>865</v>
      </c>
      <c r="C8" s="681"/>
      <c r="D8" s="509">
        <v>171</v>
      </c>
      <c r="E8" s="509">
        <v>149</v>
      </c>
      <c r="F8" s="509">
        <v>8</v>
      </c>
      <c r="G8" s="509">
        <v>14</v>
      </c>
      <c r="H8" s="508"/>
    </row>
    <row r="9" spans="1:17" ht="48" customHeight="1">
      <c r="A9" s="460" t="s">
        <v>2</v>
      </c>
      <c r="B9" s="460" t="s">
        <v>8</v>
      </c>
      <c r="C9" s="461" t="s">
        <v>543</v>
      </c>
      <c r="D9" s="461" t="s">
        <v>543</v>
      </c>
      <c r="E9" s="461" t="s">
        <v>543</v>
      </c>
      <c r="F9" s="461" t="s">
        <v>543</v>
      </c>
      <c r="G9" s="461" t="s">
        <v>543</v>
      </c>
      <c r="H9" s="461" t="s">
        <v>543</v>
      </c>
    </row>
    <row r="10" spans="1:17" ht="52.5" customHeight="1">
      <c r="A10" s="465" t="s">
        <v>325</v>
      </c>
      <c r="B10" s="460" t="s">
        <v>9</v>
      </c>
      <c r="C10" s="461" t="s">
        <v>543</v>
      </c>
      <c r="D10" s="461" t="s">
        <v>543</v>
      </c>
      <c r="E10" s="461" t="s">
        <v>543</v>
      </c>
      <c r="F10" s="461" t="s">
        <v>543</v>
      </c>
      <c r="G10" s="461" t="s">
        <v>543</v>
      </c>
      <c r="H10" s="461" t="s">
        <v>543</v>
      </c>
    </row>
    <row r="11" spans="1:17" s="203" customFormat="1" ht="112.5">
      <c r="A11" s="466"/>
      <c r="B11" s="467" t="s">
        <v>646</v>
      </c>
      <c r="C11" s="460" t="s">
        <v>544</v>
      </c>
      <c r="D11" s="468">
        <v>44196</v>
      </c>
      <c r="E11" s="468">
        <v>44196</v>
      </c>
      <c r="F11" s="463"/>
      <c r="G11" s="463"/>
      <c r="H11" s="464"/>
      <c r="I11" s="379" t="s">
        <v>547</v>
      </c>
      <c r="J11" s="299" t="s">
        <v>722</v>
      </c>
    </row>
    <row r="12" spans="1:17" s="203" customFormat="1" ht="150">
      <c r="A12" s="466"/>
      <c r="B12" s="466" t="s">
        <v>545</v>
      </c>
      <c r="C12" s="460" t="s">
        <v>544</v>
      </c>
      <c r="D12" s="468">
        <v>44104</v>
      </c>
      <c r="E12" s="467"/>
      <c r="F12" s="469"/>
      <c r="G12" s="469" t="s">
        <v>814</v>
      </c>
      <c r="H12" s="462" t="s">
        <v>765</v>
      </c>
      <c r="I12" s="381" t="s">
        <v>795</v>
      </c>
      <c r="J12" s="299" t="s">
        <v>722</v>
      </c>
    </row>
    <row r="13" spans="1:17" ht="112.5">
      <c r="A13" s="466"/>
      <c r="B13" s="460" t="s">
        <v>546</v>
      </c>
      <c r="C13" s="473" t="s">
        <v>105</v>
      </c>
      <c r="D13" s="470">
        <v>43983</v>
      </c>
      <c r="E13" s="470">
        <v>43980</v>
      </c>
      <c r="F13" s="469"/>
      <c r="G13" s="469"/>
      <c r="H13" s="471"/>
      <c r="I13" s="379" t="s">
        <v>547</v>
      </c>
      <c r="J13" s="299" t="s">
        <v>432</v>
      </c>
    </row>
    <row r="14" spans="1:17" ht="93.75">
      <c r="A14" s="466"/>
      <c r="B14" s="460" t="s">
        <v>548</v>
      </c>
      <c r="C14" s="473" t="s">
        <v>105</v>
      </c>
      <c r="D14" s="461" t="s">
        <v>549</v>
      </c>
      <c r="E14" s="468">
        <v>44054</v>
      </c>
      <c r="F14" s="469"/>
      <c r="G14" s="469"/>
      <c r="H14" s="471"/>
      <c r="I14" s="379" t="s">
        <v>547</v>
      </c>
      <c r="J14" s="299" t="s">
        <v>432</v>
      </c>
    </row>
    <row r="15" spans="1:17" ht="150">
      <c r="A15" s="466"/>
      <c r="B15" s="460" t="s">
        <v>550</v>
      </c>
      <c r="C15" s="473" t="s">
        <v>105</v>
      </c>
      <c r="D15" s="468">
        <v>43956</v>
      </c>
      <c r="F15" s="468">
        <v>43993</v>
      </c>
      <c r="G15" s="463"/>
      <c r="H15" s="467" t="s">
        <v>764</v>
      </c>
      <c r="I15" s="381" t="s">
        <v>795</v>
      </c>
      <c r="J15" s="299" t="s">
        <v>432</v>
      </c>
      <c r="K15" s="340"/>
      <c r="L15" s="340"/>
      <c r="M15" s="340"/>
      <c r="N15" s="340"/>
      <c r="O15" s="340"/>
      <c r="P15" s="340"/>
      <c r="Q15" s="340"/>
    </row>
    <row r="16" spans="1:17" ht="93.75">
      <c r="A16" s="466"/>
      <c r="B16" s="460" t="s">
        <v>647</v>
      </c>
      <c r="C16" s="473" t="s">
        <v>105</v>
      </c>
      <c r="D16" s="468" t="s">
        <v>648</v>
      </c>
      <c r="E16" s="468" t="s">
        <v>551</v>
      </c>
      <c r="F16" s="463"/>
      <c r="G16" s="463"/>
      <c r="H16" s="472"/>
      <c r="I16" s="379" t="s">
        <v>547</v>
      </c>
      <c r="J16" s="299" t="s">
        <v>432</v>
      </c>
    </row>
    <row r="17" spans="1:10" ht="37.5">
      <c r="A17" s="465" t="s">
        <v>329</v>
      </c>
      <c r="B17" s="460" t="s">
        <v>10</v>
      </c>
      <c r="C17" s="461" t="s">
        <v>543</v>
      </c>
      <c r="D17" s="461" t="s">
        <v>543</v>
      </c>
      <c r="E17" s="461" t="s">
        <v>543</v>
      </c>
      <c r="F17" s="461" t="s">
        <v>543</v>
      </c>
      <c r="G17" s="461" t="s">
        <v>543</v>
      </c>
      <c r="H17" s="461" t="s">
        <v>543</v>
      </c>
    </row>
    <row r="18" spans="1:10" ht="131.25">
      <c r="A18" s="466"/>
      <c r="B18" s="467" t="s">
        <v>552</v>
      </c>
      <c r="C18" s="460" t="s">
        <v>105</v>
      </c>
      <c r="D18" s="468">
        <v>43966</v>
      </c>
      <c r="E18" s="468">
        <v>43965</v>
      </c>
      <c r="F18" s="463"/>
      <c r="G18" s="463"/>
      <c r="H18" s="380"/>
      <c r="I18" s="379" t="s">
        <v>547</v>
      </c>
      <c r="J18" s="299" t="s">
        <v>444</v>
      </c>
    </row>
    <row r="19" spans="1:10" ht="94.5">
      <c r="A19" s="466"/>
      <c r="B19" s="467" t="s">
        <v>553</v>
      </c>
      <c r="C19" s="460" t="s">
        <v>105</v>
      </c>
      <c r="D19" s="468" t="s">
        <v>775</v>
      </c>
      <c r="E19" s="468" t="s">
        <v>775</v>
      </c>
      <c r="F19" s="463"/>
      <c r="G19" s="463"/>
      <c r="H19" s="351"/>
      <c r="I19" s="350" t="s">
        <v>586</v>
      </c>
      <c r="J19" s="299" t="s">
        <v>444</v>
      </c>
    </row>
    <row r="20" spans="1:10" ht="107.25" customHeight="1">
      <c r="A20" s="466"/>
      <c r="B20" s="467" t="s">
        <v>555</v>
      </c>
      <c r="C20" s="460" t="s">
        <v>105</v>
      </c>
      <c r="D20" s="468">
        <v>44190</v>
      </c>
      <c r="E20" s="468">
        <v>44189</v>
      </c>
      <c r="F20" s="463"/>
      <c r="G20" s="463"/>
      <c r="H20" s="464"/>
      <c r="I20" s="379" t="s">
        <v>547</v>
      </c>
      <c r="J20" s="299" t="s">
        <v>444</v>
      </c>
    </row>
    <row r="21" spans="1:10" ht="37.5">
      <c r="A21" s="465" t="s">
        <v>331</v>
      </c>
      <c r="B21" s="473" t="s">
        <v>11</v>
      </c>
      <c r="C21" s="461" t="s">
        <v>543</v>
      </c>
      <c r="D21" s="461" t="s">
        <v>543</v>
      </c>
      <c r="E21" s="461" t="s">
        <v>543</v>
      </c>
      <c r="F21" s="461" t="s">
        <v>543</v>
      </c>
      <c r="G21" s="461" t="s">
        <v>543</v>
      </c>
      <c r="H21" s="461" t="s">
        <v>543</v>
      </c>
      <c r="I21" s="372"/>
    </row>
    <row r="22" spans="1:10" ht="150">
      <c r="A22" s="466"/>
      <c r="B22" s="473" t="s">
        <v>556</v>
      </c>
      <c r="C22" s="460" t="s">
        <v>105</v>
      </c>
      <c r="D22" s="470">
        <v>43871</v>
      </c>
      <c r="E22" s="470">
        <v>43864</v>
      </c>
      <c r="F22" s="469"/>
      <c r="G22" s="469"/>
      <c r="H22" s="471"/>
      <c r="I22" s="379" t="s">
        <v>547</v>
      </c>
      <c r="J22" s="299" t="s">
        <v>798</v>
      </c>
    </row>
    <row r="23" spans="1:10" ht="93.75">
      <c r="A23" s="466"/>
      <c r="B23" s="460" t="s">
        <v>557</v>
      </c>
      <c r="C23" s="460" t="s">
        <v>105</v>
      </c>
      <c r="D23" s="470">
        <v>44013</v>
      </c>
      <c r="E23" s="470">
        <v>43980</v>
      </c>
      <c r="F23" s="469"/>
      <c r="G23" s="469"/>
      <c r="H23" s="471"/>
      <c r="I23" s="379" t="s">
        <v>547</v>
      </c>
      <c r="J23" s="299" t="s">
        <v>798</v>
      </c>
    </row>
    <row r="24" spans="1:10" ht="93.75">
      <c r="A24" s="466"/>
      <c r="B24" s="460" t="s">
        <v>558</v>
      </c>
      <c r="C24" s="460" t="s">
        <v>105</v>
      </c>
      <c r="D24" s="470">
        <v>44105</v>
      </c>
      <c r="E24" s="468">
        <v>44095</v>
      </c>
      <c r="F24" s="469"/>
      <c r="G24" s="469"/>
      <c r="H24" s="471"/>
      <c r="I24" s="379" t="s">
        <v>547</v>
      </c>
      <c r="J24" s="299" t="s">
        <v>798</v>
      </c>
    </row>
    <row r="25" spans="1:10" ht="37.5">
      <c r="A25" s="465" t="s">
        <v>335</v>
      </c>
      <c r="B25" s="473" t="s">
        <v>179</v>
      </c>
      <c r="C25" s="461" t="s">
        <v>543</v>
      </c>
      <c r="D25" s="461" t="s">
        <v>543</v>
      </c>
      <c r="E25" s="461" t="s">
        <v>543</v>
      </c>
      <c r="F25" s="461" t="s">
        <v>543</v>
      </c>
      <c r="G25" s="461" t="s">
        <v>543</v>
      </c>
      <c r="H25" s="461" t="s">
        <v>543</v>
      </c>
    </row>
    <row r="26" spans="1:10" ht="171" customHeight="1">
      <c r="A26" s="466"/>
      <c r="B26" s="465" t="s">
        <v>559</v>
      </c>
      <c r="C26" s="460" t="s">
        <v>544</v>
      </c>
      <c r="D26" s="470">
        <v>44104</v>
      </c>
      <c r="E26" s="474"/>
      <c r="F26" s="470">
        <v>44167</v>
      </c>
      <c r="G26" s="469"/>
      <c r="H26" s="507" t="s">
        <v>863</v>
      </c>
      <c r="I26" s="381" t="s">
        <v>795</v>
      </c>
      <c r="J26" s="299" t="s">
        <v>722</v>
      </c>
    </row>
    <row r="27" spans="1:10">
      <c r="A27" s="460" t="s">
        <v>12</v>
      </c>
      <c r="B27" s="460" t="s">
        <v>14</v>
      </c>
      <c r="C27" s="461" t="s">
        <v>543</v>
      </c>
      <c r="D27" s="461" t="s">
        <v>543</v>
      </c>
      <c r="E27" s="461" t="s">
        <v>543</v>
      </c>
      <c r="F27" s="461" t="s">
        <v>543</v>
      </c>
      <c r="G27" s="461" t="s">
        <v>543</v>
      </c>
      <c r="H27" s="461" t="s">
        <v>543</v>
      </c>
    </row>
    <row r="28" spans="1:10" ht="93.75">
      <c r="A28" s="465" t="s">
        <v>345</v>
      </c>
      <c r="B28" s="460" t="s">
        <v>141</v>
      </c>
      <c r="C28" s="461" t="s">
        <v>543</v>
      </c>
      <c r="D28" s="461" t="s">
        <v>543</v>
      </c>
      <c r="E28" s="461" t="s">
        <v>543</v>
      </c>
      <c r="F28" s="461" t="s">
        <v>543</v>
      </c>
      <c r="G28" s="461" t="s">
        <v>543</v>
      </c>
      <c r="H28" s="461" t="s">
        <v>543</v>
      </c>
    </row>
    <row r="29" spans="1:10" ht="225">
      <c r="A29" s="466"/>
      <c r="B29" s="475" t="s">
        <v>649</v>
      </c>
      <c r="C29" s="511" t="s">
        <v>105</v>
      </c>
      <c r="D29" s="468" t="s">
        <v>650</v>
      </c>
      <c r="E29" s="476"/>
      <c r="F29" s="463"/>
      <c r="G29" s="463" t="s">
        <v>814</v>
      </c>
      <c r="H29" s="476" t="s">
        <v>871</v>
      </c>
      <c r="I29" s="381" t="s">
        <v>795</v>
      </c>
      <c r="J29" s="299" t="s">
        <v>560</v>
      </c>
    </row>
    <row r="30" spans="1:10" ht="75">
      <c r="A30" s="465" t="s">
        <v>349</v>
      </c>
      <c r="B30" s="465" t="s">
        <v>108</v>
      </c>
      <c r="C30" s="461" t="s">
        <v>543</v>
      </c>
      <c r="D30" s="461" t="s">
        <v>543</v>
      </c>
      <c r="E30" s="461" t="s">
        <v>543</v>
      </c>
      <c r="F30" s="461" t="s">
        <v>543</v>
      </c>
      <c r="G30" s="461" t="s">
        <v>543</v>
      </c>
      <c r="H30" s="461" t="s">
        <v>543</v>
      </c>
      <c r="I30" s="299"/>
    </row>
    <row r="31" spans="1:10" ht="93.75">
      <c r="A31" s="477"/>
      <c r="B31" s="465" t="s">
        <v>561</v>
      </c>
      <c r="C31" s="511" t="s">
        <v>105</v>
      </c>
      <c r="D31" s="468">
        <v>43868</v>
      </c>
      <c r="E31" s="478">
        <v>43868</v>
      </c>
      <c r="F31" s="463"/>
      <c r="G31" s="463"/>
      <c r="H31" s="471" t="s">
        <v>743</v>
      </c>
      <c r="I31" s="382" t="s">
        <v>547</v>
      </c>
      <c r="J31" s="299" t="s">
        <v>560</v>
      </c>
    </row>
    <row r="32" spans="1:10" ht="309" customHeight="1">
      <c r="A32" s="466"/>
      <c r="B32" s="465" t="s">
        <v>562</v>
      </c>
      <c r="C32" s="511" t="s">
        <v>105</v>
      </c>
      <c r="D32" s="468">
        <v>43921</v>
      </c>
      <c r="F32" s="478">
        <v>43935</v>
      </c>
      <c r="G32" s="463"/>
      <c r="H32" s="476" t="s">
        <v>838</v>
      </c>
      <c r="I32" s="381" t="s">
        <v>795</v>
      </c>
      <c r="J32" s="299" t="s">
        <v>560</v>
      </c>
    </row>
    <row r="33" spans="1:10" ht="56.25">
      <c r="A33" s="465" t="s">
        <v>354</v>
      </c>
      <c r="B33" s="460" t="s">
        <v>16</v>
      </c>
      <c r="C33" s="461" t="s">
        <v>543</v>
      </c>
      <c r="D33" s="461" t="s">
        <v>543</v>
      </c>
      <c r="E33" s="461" t="s">
        <v>543</v>
      </c>
      <c r="F33" s="461" t="s">
        <v>543</v>
      </c>
      <c r="G33" s="461" t="s">
        <v>543</v>
      </c>
      <c r="H33" s="461" t="s">
        <v>543</v>
      </c>
      <c r="I33" s="299"/>
    </row>
    <row r="34" spans="1:10" ht="168.75">
      <c r="A34" s="466"/>
      <c r="B34" s="465" t="s">
        <v>651</v>
      </c>
      <c r="C34" s="513" t="s">
        <v>105</v>
      </c>
      <c r="D34" s="468">
        <v>43982</v>
      </c>
      <c r="E34" s="478">
        <v>43948</v>
      </c>
      <c r="F34" s="463"/>
      <c r="G34" s="463"/>
      <c r="H34" s="467" t="s">
        <v>743</v>
      </c>
      <c r="I34" s="382" t="s">
        <v>547</v>
      </c>
      <c r="J34" s="299" t="s">
        <v>560</v>
      </c>
    </row>
    <row r="35" spans="1:10" ht="131.25">
      <c r="A35" s="466"/>
      <c r="B35" s="479" t="s">
        <v>652</v>
      </c>
      <c r="C35" s="473" t="s">
        <v>105</v>
      </c>
      <c r="D35" s="480">
        <v>44150</v>
      </c>
      <c r="E35" s="462"/>
      <c r="F35" s="463"/>
      <c r="G35" s="463" t="s">
        <v>814</v>
      </c>
      <c r="H35" s="462" t="s">
        <v>737</v>
      </c>
      <c r="I35" s="381" t="s">
        <v>795</v>
      </c>
      <c r="J35" s="299" t="s">
        <v>560</v>
      </c>
    </row>
    <row r="36" spans="1:10" ht="19.5" customHeight="1">
      <c r="A36" s="460" t="s">
        <v>13</v>
      </c>
      <c r="B36" s="460" t="s">
        <v>17</v>
      </c>
      <c r="C36" s="461" t="s">
        <v>543</v>
      </c>
      <c r="D36" s="461" t="s">
        <v>543</v>
      </c>
      <c r="E36" s="461" t="s">
        <v>543</v>
      </c>
      <c r="F36" s="461" t="s">
        <v>543</v>
      </c>
      <c r="G36" s="461" t="s">
        <v>543</v>
      </c>
      <c r="H36" s="461" t="s">
        <v>543</v>
      </c>
    </row>
    <row r="37" spans="1:10" ht="75">
      <c r="A37" s="465" t="s">
        <v>356</v>
      </c>
      <c r="B37" s="460" t="s">
        <v>82</v>
      </c>
      <c r="C37" s="461" t="s">
        <v>543</v>
      </c>
      <c r="D37" s="461" t="s">
        <v>543</v>
      </c>
      <c r="E37" s="461" t="s">
        <v>543</v>
      </c>
      <c r="F37" s="461" t="s">
        <v>543</v>
      </c>
      <c r="G37" s="461" t="s">
        <v>543</v>
      </c>
      <c r="H37" s="461" t="s">
        <v>543</v>
      </c>
      <c r="I37" s="382"/>
    </row>
    <row r="38" spans="1:10" ht="131.25">
      <c r="A38" s="466"/>
      <c r="B38" s="467" t="s">
        <v>563</v>
      </c>
      <c r="C38" s="460" t="s">
        <v>282</v>
      </c>
      <c r="D38" s="481">
        <v>44175</v>
      </c>
      <c r="E38" s="481">
        <v>44175</v>
      </c>
      <c r="F38" s="463"/>
      <c r="G38" s="463"/>
      <c r="H38" s="464"/>
      <c r="I38" s="382" t="s">
        <v>547</v>
      </c>
    </row>
    <row r="39" spans="1:10" ht="112.5">
      <c r="A39" s="466"/>
      <c r="B39" s="467" t="s">
        <v>564</v>
      </c>
      <c r="C39" s="460" t="s">
        <v>282</v>
      </c>
      <c r="D39" s="481">
        <v>44185</v>
      </c>
      <c r="E39" s="481">
        <v>44182</v>
      </c>
      <c r="F39" s="463"/>
      <c r="G39" s="463"/>
      <c r="H39" s="464"/>
      <c r="I39" s="382" t="s">
        <v>547</v>
      </c>
    </row>
    <row r="40" spans="1:10" ht="112.5">
      <c r="A40" s="466"/>
      <c r="B40" s="482" t="s">
        <v>565</v>
      </c>
      <c r="C40" s="460" t="s">
        <v>282</v>
      </c>
      <c r="D40" s="481">
        <v>44195</v>
      </c>
      <c r="E40" s="481">
        <v>44194</v>
      </c>
      <c r="F40" s="463"/>
      <c r="G40" s="463"/>
      <c r="H40" s="464"/>
      <c r="I40" s="382" t="s">
        <v>547</v>
      </c>
    </row>
    <row r="41" spans="1:10" ht="131.25">
      <c r="A41" s="466"/>
      <c r="B41" s="482" t="s">
        <v>566</v>
      </c>
      <c r="C41" s="460" t="s">
        <v>282</v>
      </c>
      <c r="D41" s="481">
        <v>44195</v>
      </c>
      <c r="E41" s="481">
        <v>44182</v>
      </c>
      <c r="F41" s="463"/>
      <c r="G41" s="463"/>
      <c r="H41" s="464"/>
      <c r="I41" s="382" t="s">
        <v>547</v>
      </c>
    </row>
    <row r="42" spans="1:10" ht="112.5">
      <c r="A42" s="466"/>
      <c r="B42" s="466" t="s">
        <v>567</v>
      </c>
      <c r="C42" s="460" t="s">
        <v>282</v>
      </c>
      <c r="D42" s="481">
        <v>44185</v>
      </c>
      <c r="E42" s="481">
        <v>44183</v>
      </c>
      <c r="F42" s="463"/>
      <c r="G42" s="463"/>
      <c r="H42" s="464"/>
      <c r="I42" s="382" t="s">
        <v>547</v>
      </c>
    </row>
    <row r="43" spans="1:10" ht="112.5">
      <c r="A43" s="466"/>
      <c r="B43" s="460" t="s">
        <v>568</v>
      </c>
      <c r="C43" s="460" t="s">
        <v>282</v>
      </c>
      <c r="D43" s="481">
        <v>44185</v>
      </c>
      <c r="E43" s="481">
        <v>44183</v>
      </c>
      <c r="F43" s="463"/>
      <c r="G43" s="463"/>
      <c r="H43" s="464"/>
      <c r="I43" s="382" t="s">
        <v>547</v>
      </c>
    </row>
    <row r="44" spans="1:10" s="400" customFormat="1" ht="210.75" customHeight="1">
      <c r="A44" s="466"/>
      <c r="B44" s="465" t="s">
        <v>569</v>
      </c>
      <c r="C44" s="670" t="s">
        <v>282</v>
      </c>
      <c r="D44" s="682">
        <v>44013</v>
      </c>
      <c r="E44" s="512"/>
      <c r="F44" s="682">
        <v>44032</v>
      </c>
      <c r="G44" s="684"/>
      <c r="H44" s="670" t="s">
        <v>859</v>
      </c>
      <c r="I44" s="382"/>
    </row>
    <row r="45" spans="1:10" ht="278.25" customHeight="1">
      <c r="A45" s="466"/>
      <c r="B45" s="482"/>
      <c r="C45" s="671"/>
      <c r="D45" s="683"/>
      <c r="F45" s="683"/>
      <c r="G45" s="685"/>
      <c r="H45" s="671"/>
      <c r="I45" s="383" t="s">
        <v>795</v>
      </c>
    </row>
    <row r="46" spans="1:10" ht="168.75">
      <c r="A46" s="466"/>
      <c r="B46" s="467" t="s">
        <v>570</v>
      </c>
      <c r="C46" s="460" t="s">
        <v>282</v>
      </c>
      <c r="D46" s="481">
        <v>44195</v>
      </c>
      <c r="E46" s="481">
        <v>44193</v>
      </c>
      <c r="F46" s="463"/>
      <c r="G46" s="463"/>
      <c r="H46" s="464"/>
      <c r="I46" s="382" t="s">
        <v>745</v>
      </c>
    </row>
    <row r="47" spans="1:10" ht="150">
      <c r="A47" s="466"/>
      <c r="B47" s="467" t="s">
        <v>571</v>
      </c>
      <c r="C47" s="460" t="s">
        <v>282</v>
      </c>
      <c r="D47" s="481">
        <v>44185</v>
      </c>
      <c r="F47" s="481">
        <v>44193</v>
      </c>
      <c r="G47" s="463"/>
      <c r="H47" s="484" t="s">
        <v>771</v>
      </c>
      <c r="I47" s="383" t="s">
        <v>795</v>
      </c>
    </row>
    <row r="48" spans="1:10" ht="112.5">
      <c r="A48" s="466"/>
      <c r="B48" s="467" t="s">
        <v>572</v>
      </c>
      <c r="C48" s="461" t="s">
        <v>282</v>
      </c>
      <c r="D48" s="481">
        <v>44124</v>
      </c>
      <c r="E48" s="481">
        <v>44124</v>
      </c>
      <c r="F48" s="463"/>
      <c r="G48" s="463"/>
      <c r="H48" s="464"/>
      <c r="I48" s="299" t="s">
        <v>745</v>
      </c>
    </row>
    <row r="49" spans="1:9" ht="112.5">
      <c r="A49" s="466"/>
      <c r="B49" s="467" t="s">
        <v>573</v>
      </c>
      <c r="C49" s="461" t="s">
        <v>282</v>
      </c>
      <c r="D49" s="481">
        <v>43922</v>
      </c>
      <c r="E49" s="481">
        <v>43921</v>
      </c>
      <c r="F49" s="483"/>
      <c r="G49" s="483"/>
      <c r="H49" s="471"/>
      <c r="I49" s="299" t="s">
        <v>745</v>
      </c>
    </row>
    <row r="50" spans="1:9" ht="93.75">
      <c r="A50" s="465" t="s">
        <v>574</v>
      </c>
      <c r="B50" s="460" t="s">
        <v>90</v>
      </c>
      <c r="C50" s="461" t="s">
        <v>543</v>
      </c>
      <c r="D50" s="461" t="s">
        <v>543</v>
      </c>
      <c r="E50" s="461" t="s">
        <v>543</v>
      </c>
      <c r="F50" s="461" t="s">
        <v>543</v>
      </c>
      <c r="G50" s="461" t="s">
        <v>543</v>
      </c>
      <c r="H50" s="461" t="s">
        <v>543</v>
      </c>
    </row>
    <row r="51" spans="1:9" ht="168.75">
      <c r="A51" s="466"/>
      <c r="B51" s="467" t="s">
        <v>575</v>
      </c>
      <c r="C51" s="460" t="s">
        <v>282</v>
      </c>
      <c r="D51" s="468" t="s">
        <v>799</v>
      </c>
      <c r="E51" s="468" t="s">
        <v>769</v>
      </c>
      <c r="F51" s="463"/>
      <c r="G51" s="463" t="s">
        <v>817</v>
      </c>
      <c r="H51" s="460" t="s">
        <v>772</v>
      </c>
      <c r="I51" s="299" t="s">
        <v>745</v>
      </c>
    </row>
    <row r="52" spans="1:9" ht="126">
      <c r="A52" s="482"/>
      <c r="B52" s="467" t="s">
        <v>576</v>
      </c>
      <c r="C52" s="460" t="s">
        <v>577</v>
      </c>
      <c r="D52" s="468" t="s">
        <v>653</v>
      </c>
      <c r="E52" s="468" t="s">
        <v>773</v>
      </c>
      <c r="F52" s="463"/>
      <c r="G52" s="463"/>
      <c r="H52" s="485"/>
      <c r="I52" s="382" t="s">
        <v>800</v>
      </c>
    </row>
    <row r="53" spans="1:9" s="290" customFormat="1" ht="31.5" customHeight="1">
      <c r="A53" s="670" t="s">
        <v>654</v>
      </c>
      <c r="B53" s="476" t="s">
        <v>83</v>
      </c>
      <c r="C53" s="461" t="s">
        <v>543</v>
      </c>
      <c r="D53" s="461" t="s">
        <v>543</v>
      </c>
      <c r="E53" s="461" t="s">
        <v>543</v>
      </c>
      <c r="F53" s="461" t="s">
        <v>543</v>
      </c>
      <c r="G53" s="461" t="s">
        <v>543</v>
      </c>
      <c r="H53" s="461" t="s">
        <v>543</v>
      </c>
    </row>
    <row r="54" spans="1:9" s="290" customFormat="1" ht="112.5">
      <c r="A54" s="671"/>
      <c r="B54" s="467" t="s">
        <v>655</v>
      </c>
      <c r="C54" s="460" t="s">
        <v>577</v>
      </c>
      <c r="D54" s="468">
        <v>44185</v>
      </c>
      <c r="E54" s="468">
        <v>44185</v>
      </c>
      <c r="F54" s="463"/>
      <c r="G54" s="463"/>
      <c r="H54" s="485"/>
      <c r="I54" s="299" t="s">
        <v>745</v>
      </c>
    </row>
    <row r="55" spans="1:9">
      <c r="A55" s="460" t="s">
        <v>18</v>
      </c>
      <c r="B55" s="460" t="s">
        <v>89</v>
      </c>
      <c r="C55" s="461" t="s">
        <v>543</v>
      </c>
      <c r="D55" s="461" t="s">
        <v>543</v>
      </c>
      <c r="E55" s="461" t="s">
        <v>543</v>
      </c>
      <c r="F55" s="461" t="s">
        <v>543</v>
      </c>
      <c r="G55" s="461" t="s">
        <v>543</v>
      </c>
      <c r="H55" s="461" t="s">
        <v>543</v>
      </c>
    </row>
    <row r="56" spans="1:9" ht="75">
      <c r="A56" s="465" t="s">
        <v>365</v>
      </c>
      <c r="B56" s="460" t="s">
        <v>82</v>
      </c>
      <c r="C56" s="461" t="s">
        <v>543</v>
      </c>
      <c r="D56" s="461" t="s">
        <v>543</v>
      </c>
      <c r="E56" s="461" t="s">
        <v>543</v>
      </c>
      <c r="F56" s="461" t="s">
        <v>543</v>
      </c>
      <c r="G56" s="461" t="s">
        <v>543</v>
      </c>
      <c r="H56" s="461" t="s">
        <v>543</v>
      </c>
    </row>
    <row r="57" spans="1:9" ht="256.5" customHeight="1">
      <c r="A57" s="466"/>
      <c r="B57" s="486" t="s">
        <v>656</v>
      </c>
      <c r="C57" s="460" t="s">
        <v>106</v>
      </c>
      <c r="D57" s="468" t="s">
        <v>802</v>
      </c>
      <c r="E57" s="468" t="s">
        <v>803</v>
      </c>
      <c r="F57" s="463"/>
      <c r="G57" s="463"/>
      <c r="H57" s="460" t="s">
        <v>801</v>
      </c>
      <c r="I57" s="382" t="s">
        <v>804</v>
      </c>
    </row>
    <row r="58" spans="1:9" ht="283.5">
      <c r="A58" s="466"/>
      <c r="B58" s="486" t="s">
        <v>578</v>
      </c>
      <c r="C58" s="460" t="s">
        <v>106</v>
      </c>
      <c r="D58" s="468" t="s">
        <v>751</v>
      </c>
      <c r="E58" s="468" t="s">
        <v>750</v>
      </c>
      <c r="F58" s="463"/>
      <c r="G58" s="463"/>
      <c r="H58" s="460" t="s">
        <v>805</v>
      </c>
      <c r="I58" s="382" t="s">
        <v>807</v>
      </c>
    </row>
    <row r="59" spans="1:9" ht="131.25">
      <c r="A59" s="466"/>
      <c r="B59" s="482" t="s">
        <v>579</v>
      </c>
      <c r="C59" s="460" t="s">
        <v>106</v>
      </c>
      <c r="D59" s="468" t="s">
        <v>753</v>
      </c>
      <c r="E59" s="468" t="s">
        <v>752</v>
      </c>
      <c r="F59" s="463"/>
      <c r="G59" s="463"/>
      <c r="H59" s="472"/>
      <c r="I59" s="349" t="s">
        <v>554</v>
      </c>
    </row>
    <row r="60" spans="1:9" ht="131.25">
      <c r="A60" s="466"/>
      <c r="B60" s="482" t="s">
        <v>580</v>
      </c>
      <c r="C60" s="460" t="s">
        <v>106</v>
      </c>
      <c r="D60" s="468" t="s">
        <v>753</v>
      </c>
      <c r="E60" s="468" t="s">
        <v>754</v>
      </c>
      <c r="F60" s="463"/>
      <c r="G60" s="463"/>
      <c r="H60" s="472"/>
      <c r="I60" s="349" t="s">
        <v>554</v>
      </c>
    </row>
    <row r="61" spans="1:9" ht="131.25">
      <c r="A61" s="466"/>
      <c r="B61" s="482" t="s">
        <v>581</v>
      </c>
      <c r="C61" s="460" t="s">
        <v>106</v>
      </c>
      <c r="D61" s="468">
        <v>43936</v>
      </c>
      <c r="E61" s="468">
        <v>43936</v>
      </c>
      <c r="F61" s="463"/>
      <c r="G61" s="463"/>
      <c r="H61" s="471"/>
      <c r="I61" s="299" t="s">
        <v>806</v>
      </c>
    </row>
    <row r="62" spans="1:9" ht="131.25">
      <c r="A62" s="466"/>
      <c r="B62" s="482" t="s">
        <v>582</v>
      </c>
      <c r="C62" s="460" t="s">
        <v>106</v>
      </c>
      <c r="D62" s="468" t="s">
        <v>755</v>
      </c>
      <c r="E62" s="468" t="s">
        <v>756</v>
      </c>
      <c r="F62" s="463"/>
      <c r="G62" s="463"/>
      <c r="H62" s="460"/>
      <c r="I62" s="349" t="s">
        <v>586</v>
      </c>
    </row>
    <row r="63" spans="1:9" ht="131.25">
      <c r="A63" s="466"/>
      <c r="B63" s="482" t="s">
        <v>583</v>
      </c>
      <c r="C63" s="460" t="s">
        <v>106</v>
      </c>
      <c r="D63" s="468" t="s">
        <v>759</v>
      </c>
      <c r="E63" s="468" t="s">
        <v>808</v>
      </c>
      <c r="F63" s="463"/>
      <c r="G63" s="463"/>
      <c r="H63" s="460"/>
      <c r="I63" s="349" t="s">
        <v>809</v>
      </c>
    </row>
    <row r="64" spans="1:9" ht="131.25">
      <c r="A64" s="466"/>
      <c r="B64" s="482" t="s">
        <v>584</v>
      </c>
      <c r="C64" s="460" t="s">
        <v>106</v>
      </c>
      <c r="D64" s="468" t="s">
        <v>585</v>
      </c>
      <c r="E64" s="468" t="s">
        <v>757</v>
      </c>
      <c r="F64" s="463"/>
      <c r="G64" s="463"/>
      <c r="H64" s="460" t="s">
        <v>743</v>
      </c>
      <c r="I64" s="349" t="s">
        <v>809</v>
      </c>
    </row>
    <row r="65" spans="1:10" ht="131.25">
      <c r="A65" s="466"/>
      <c r="B65" s="482" t="s">
        <v>587</v>
      </c>
      <c r="C65" s="460" t="s">
        <v>106</v>
      </c>
      <c r="D65" s="468" t="s">
        <v>585</v>
      </c>
      <c r="E65" s="468" t="s">
        <v>757</v>
      </c>
      <c r="F65" s="463"/>
      <c r="G65" s="463"/>
      <c r="H65" s="460"/>
      <c r="I65" s="349" t="s">
        <v>809</v>
      </c>
    </row>
    <row r="66" spans="1:10" ht="131.25">
      <c r="A66" s="466"/>
      <c r="B66" s="487" t="s">
        <v>588</v>
      </c>
      <c r="C66" s="460" t="s">
        <v>106</v>
      </c>
      <c r="D66" s="468" t="s">
        <v>585</v>
      </c>
      <c r="E66" s="468" t="s">
        <v>758</v>
      </c>
      <c r="F66" s="463"/>
      <c r="G66" s="463"/>
      <c r="H66" s="460"/>
      <c r="I66" s="349" t="s">
        <v>809</v>
      </c>
    </row>
    <row r="67" spans="1:10" ht="150">
      <c r="A67" s="466"/>
      <c r="B67" s="487" t="s">
        <v>589</v>
      </c>
      <c r="C67" s="460" t="s">
        <v>106</v>
      </c>
      <c r="D67" s="468" t="s">
        <v>759</v>
      </c>
      <c r="E67" s="468" t="s">
        <v>760</v>
      </c>
      <c r="F67" s="463"/>
      <c r="G67" s="463"/>
      <c r="H67" s="460"/>
      <c r="I67" s="349" t="s">
        <v>809</v>
      </c>
    </row>
    <row r="68" spans="1:10" ht="56.25">
      <c r="A68" s="465" t="s">
        <v>590</v>
      </c>
      <c r="B68" s="482" t="s">
        <v>201</v>
      </c>
      <c r="C68" s="461" t="s">
        <v>543</v>
      </c>
      <c r="D68" s="461" t="s">
        <v>543</v>
      </c>
      <c r="E68" s="461" t="s">
        <v>543</v>
      </c>
      <c r="F68" s="461" t="s">
        <v>543</v>
      </c>
      <c r="G68" s="461" t="s">
        <v>543</v>
      </c>
      <c r="H68" s="461" t="s">
        <v>543</v>
      </c>
    </row>
    <row r="69" spans="1:10" ht="131.25">
      <c r="A69" s="466"/>
      <c r="B69" s="465" t="s">
        <v>591</v>
      </c>
      <c r="C69" s="460" t="s">
        <v>106</v>
      </c>
      <c r="D69" s="468">
        <v>44190</v>
      </c>
      <c r="E69" s="468">
        <v>44104</v>
      </c>
      <c r="F69" s="463"/>
      <c r="G69" s="463"/>
      <c r="H69" s="488"/>
      <c r="I69" s="299" t="s">
        <v>745</v>
      </c>
    </row>
    <row r="70" spans="1:10" ht="131.25">
      <c r="A70" s="482"/>
      <c r="B70" s="465" t="s">
        <v>657</v>
      </c>
      <c r="C70" s="460" t="s">
        <v>106</v>
      </c>
      <c r="D70" s="468" t="s">
        <v>585</v>
      </c>
      <c r="E70" s="468" t="s">
        <v>761</v>
      </c>
      <c r="F70" s="463"/>
      <c r="G70" s="463"/>
      <c r="H70" s="460" t="s">
        <v>743</v>
      </c>
      <c r="I70" s="349" t="s">
        <v>809</v>
      </c>
    </row>
    <row r="71" spans="1:10" ht="37.5">
      <c r="A71" s="465" t="s">
        <v>375</v>
      </c>
      <c r="B71" s="467" t="s">
        <v>83</v>
      </c>
      <c r="C71" s="461" t="s">
        <v>543</v>
      </c>
      <c r="D71" s="461" t="s">
        <v>543</v>
      </c>
      <c r="E71" s="461" t="s">
        <v>543</v>
      </c>
      <c r="F71" s="461" t="s">
        <v>543</v>
      </c>
      <c r="G71" s="461" t="s">
        <v>543</v>
      </c>
      <c r="H71" s="461" t="s">
        <v>543</v>
      </c>
    </row>
    <row r="72" spans="1:10" ht="131.25">
      <c r="A72" s="466"/>
      <c r="B72" s="482" t="s">
        <v>592</v>
      </c>
      <c r="C72" s="460" t="s">
        <v>106</v>
      </c>
      <c r="D72" s="468" t="s">
        <v>585</v>
      </c>
      <c r="E72" s="468" t="s">
        <v>762</v>
      </c>
      <c r="F72" s="463"/>
      <c r="G72" s="463"/>
      <c r="H72" s="460"/>
      <c r="I72" s="349" t="s">
        <v>809</v>
      </c>
    </row>
    <row r="73" spans="1:10" ht="131.25">
      <c r="A73" s="466"/>
      <c r="B73" s="482" t="s">
        <v>593</v>
      </c>
      <c r="C73" s="460" t="s">
        <v>106</v>
      </c>
      <c r="D73" s="468" t="s">
        <v>585</v>
      </c>
      <c r="E73" s="468" t="s">
        <v>762</v>
      </c>
      <c r="F73" s="463"/>
      <c r="G73" s="463"/>
      <c r="H73" s="460"/>
      <c r="I73" s="349" t="s">
        <v>809</v>
      </c>
    </row>
    <row r="74" spans="1:10" ht="131.25">
      <c r="A74" s="466"/>
      <c r="B74" s="482" t="s">
        <v>594</v>
      </c>
      <c r="C74" s="460" t="s">
        <v>106</v>
      </c>
      <c r="D74" s="468" t="s">
        <v>585</v>
      </c>
      <c r="E74" s="468" t="s">
        <v>762</v>
      </c>
      <c r="F74" s="463"/>
      <c r="G74" s="463"/>
      <c r="H74" s="460"/>
      <c r="I74" s="349" t="s">
        <v>809</v>
      </c>
    </row>
    <row r="75" spans="1:10" ht="37.5">
      <c r="A75" s="460" t="s">
        <v>19</v>
      </c>
      <c r="B75" s="460" t="s">
        <v>5</v>
      </c>
      <c r="C75" s="461" t="s">
        <v>543</v>
      </c>
      <c r="D75" s="461" t="s">
        <v>543</v>
      </c>
      <c r="E75" s="461" t="s">
        <v>543</v>
      </c>
      <c r="F75" s="461" t="s">
        <v>543</v>
      </c>
      <c r="G75" s="461" t="s">
        <v>543</v>
      </c>
      <c r="H75" s="461" t="s">
        <v>543</v>
      </c>
    </row>
    <row r="76" spans="1:10" ht="75">
      <c r="A76" s="465" t="s">
        <v>381</v>
      </c>
      <c r="B76" s="473" t="s">
        <v>7</v>
      </c>
      <c r="C76" s="461" t="s">
        <v>543</v>
      </c>
      <c r="D76" s="461" t="s">
        <v>543</v>
      </c>
      <c r="E76" s="461" t="s">
        <v>543</v>
      </c>
      <c r="F76" s="461" t="s">
        <v>543</v>
      </c>
      <c r="G76" s="461" t="s">
        <v>543</v>
      </c>
      <c r="H76" s="461" t="s">
        <v>543</v>
      </c>
    </row>
    <row r="77" spans="1:10" ht="150" customHeight="1">
      <c r="A77" s="466"/>
      <c r="B77" s="460" t="s">
        <v>595</v>
      </c>
      <c r="C77" s="460" t="s">
        <v>105</v>
      </c>
      <c r="D77" s="468">
        <v>43983</v>
      </c>
      <c r="F77" s="468">
        <v>43998</v>
      </c>
      <c r="G77" s="463"/>
      <c r="H77" s="467" t="s">
        <v>860</v>
      </c>
      <c r="I77" s="384" t="s">
        <v>795</v>
      </c>
      <c r="J77" s="299" t="s">
        <v>482</v>
      </c>
    </row>
    <row r="78" spans="1:10" ht="112.5">
      <c r="A78" s="466"/>
      <c r="B78" s="460" t="s">
        <v>658</v>
      </c>
      <c r="C78" s="460" t="s">
        <v>105</v>
      </c>
      <c r="D78" s="468">
        <v>44196</v>
      </c>
      <c r="E78" s="468">
        <v>44160</v>
      </c>
      <c r="F78" s="463"/>
      <c r="G78" s="463"/>
      <c r="H78" s="472"/>
      <c r="I78" s="299" t="s">
        <v>745</v>
      </c>
      <c r="J78" s="299" t="s">
        <v>482</v>
      </c>
    </row>
    <row r="79" spans="1:10" ht="206.25">
      <c r="A79" s="466"/>
      <c r="B79" s="460" t="s">
        <v>596</v>
      </c>
      <c r="C79" s="460" t="s">
        <v>105</v>
      </c>
      <c r="D79" s="468">
        <v>43922</v>
      </c>
      <c r="E79" s="461" t="s">
        <v>597</v>
      </c>
      <c r="F79" s="463"/>
      <c r="G79" s="463"/>
      <c r="H79" s="460"/>
      <c r="I79" s="299" t="s">
        <v>745</v>
      </c>
      <c r="J79" s="299" t="s">
        <v>482</v>
      </c>
    </row>
    <row r="80" spans="1:10" ht="150">
      <c r="A80" s="466"/>
      <c r="B80" s="460" t="s">
        <v>598</v>
      </c>
      <c r="C80" s="460" t="s">
        <v>105</v>
      </c>
      <c r="D80" s="468">
        <v>43900</v>
      </c>
      <c r="E80" s="468">
        <v>43896</v>
      </c>
      <c r="F80" s="463"/>
      <c r="G80" s="463"/>
      <c r="H80" s="460"/>
      <c r="I80" s="299" t="s">
        <v>745</v>
      </c>
      <c r="J80" s="299" t="s">
        <v>482</v>
      </c>
    </row>
    <row r="81" spans="1:10" ht="207.75" customHeight="1">
      <c r="A81" s="466"/>
      <c r="B81" s="460" t="s">
        <v>599</v>
      </c>
      <c r="C81" s="460" t="s">
        <v>105</v>
      </c>
      <c r="D81" s="468">
        <v>43922</v>
      </c>
      <c r="E81" s="468">
        <v>43896</v>
      </c>
      <c r="F81" s="463"/>
      <c r="G81" s="463"/>
      <c r="H81" s="467" t="s">
        <v>770</v>
      </c>
      <c r="I81" s="299" t="s">
        <v>745</v>
      </c>
      <c r="J81" s="299" t="s">
        <v>482</v>
      </c>
    </row>
    <row r="82" spans="1:10" ht="131.25">
      <c r="A82" s="466"/>
      <c r="B82" s="460" t="s">
        <v>600</v>
      </c>
      <c r="C82" s="460" t="s">
        <v>105</v>
      </c>
      <c r="D82" s="489" t="s">
        <v>776</v>
      </c>
      <c r="E82" s="489" t="s">
        <v>777</v>
      </c>
      <c r="F82" s="463"/>
      <c r="G82" s="463"/>
      <c r="H82" s="460"/>
      <c r="I82" s="299" t="s">
        <v>745</v>
      </c>
      <c r="J82" s="299" t="s">
        <v>601</v>
      </c>
    </row>
    <row r="83" spans="1:10" ht="168.75">
      <c r="A83" s="466"/>
      <c r="B83" s="490" t="s">
        <v>602</v>
      </c>
      <c r="C83" s="460" t="s">
        <v>105</v>
      </c>
      <c r="D83" s="489">
        <v>44079</v>
      </c>
      <c r="E83" s="489">
        <v>44076</v>
      </c>
      <c r="F83" s="463"/>
      <c r="G83" s="463"/>
      <c r="H83" s="460"/>
      <c r="I83" s="299" t="s">
        <v>745</v>
      </c>
      <c r="J83" s="299" t="s">
        <v>601</v>
      </c>
    </row>
    <row r="84" spans="1:10" ht="93.75">
      <c r="A84" s="466"/>
      <c r="B84" s="490" t="s">
        <v>603</v>
      </c>
      <c r="C84" s="460" t="s">
        <v>105</v>
      </c>
      <c r="D84" s="489">
        <v>44145</v>
      </c>
      <c r="E84" s="489">
        <v>44106</v>
      </c>
      <c r="F84" s="463"/>
      <c r="G84" s="463"/>
      <c r="H84" s="464"/>
      <c r="I84" s="299" t="s">
        <v>745</v>
      </c>
    </row>
    <row r="85" spans="1:10" ht="93.75">
      <c r="A85" s="466"/>
      <c r="B85" s="486" t="s">
        <v>604</v>
      </c>
      <c r="C85" s="460" t="s">
        <v>105</v>
      </c>
      <c r="D85" s="491">
        <v>43905</v>
      </c>
      <c r="E85" s="492">
        <v>43896</v>
      </c>
      <c r="F85" s="483"/>
      <c r="G85" s="493"/>
      <c r="H85" s="460"/>
      <c r="I85" s="299" t="s">
        <v>745</v>
      </c>
    </row>
    <row r="86" spans="1:10" ht="93.75">
      <c r="A86" s="466"/>
      <c r="B86" s="460" t="s">
        <v>605</v>
      </c>
      <c r="C86" s="460" t="s">
        <v>105</v>
      </c>
      <c r="D86" s="470">
        <v>43915</v>
      </c>
      <c r="E86" s="468">
        <v>43913</v>
      </c>
      <c r="F86" s="463"/>
      <c r="G86" s="463"/>
      <c r="H86" s="460"/>
      <c r="I86" s="299" t="s">
        <v>745</v>
      </c>
    </row>
    <row r="87" spans="1:10" ht="93.75">
      <c r="A87" s="466"/>
      <c r="B87" s="460" t="s">
        <v>606</v>
      </c>
      <c r="C87" s="460" t="s">
        <v>105</v>
      </c>
      <c r="D87" s="470">
        <v>43931</v>
      </c>
      <c r="E87" s="468">
        <v>43928</v>
      </c>
      <c r="F87" s="463"/>
      <c r="G87" s="463"/>
      <c r="H87" s="460"/>
      <c r="I87" s="299" t="s">
        <v>745</v>
      </c>
    </row>
    <row r="88" spans="1:10" ht="93.75">
      <c r="A88" s="466"/>
      <c r="B88" s="494" t="s">
        <v>607</v>
      </c>
      <c r="C88" s="460" t="s">
        <v>105</v>
      </c>
      <c r="D88" s="468" t="s">
        <v>608</v>
      </c>
      <c r="E88" s="468">
        <v>43983</v>
      </c>
      <c r="F88" s="463"/>
      <c r="G88" s="463"/>
      <c r="H88" s="460"/>
      <c r="I88" s="299" t="s">
        <v>745</v>
      </c>
    </row>
    <row r="89" spans="1:10" ht="112.5">
      <c r="A89" s="466"/>
      <c r="B89" s="467" t="s">
        <v>609</v>
      </c>
      <c r="C89" s="460" t="s">
        <v>105</v>
      </c>
      <c r="D89" s="468" t="s">
        <v>610</v>
      </c>
      <c r="E89" s="468">
        <v>44046</v>
      </c>
      <c r="F89" s="463"/>
      <c r="G89" s="463"/>
      <c r="H89" s="460"/>
      <c r="I89" s="299" t="s">
        <v>745</v>
      </c>
    </row>
    <row r="90" spans="1:10" ht="93.75">
      <c r="A90" s="466"/>
      <c r="B90" s="467" t="s">
        <v>611</v>
      </c>
      <c r="C90" s="460" t="s">
        <v>105</v>
      </c>
      <c r="D90" s="489" t="s">
        <v>612</v>
      </c>
      <c r="E90" s="468">
        <v>44061</v>
      </c>
      <c r="F90" s="463"/>
      <c r="G90" s="463"/>
      <c r="H90" s="460"/>
      <c r="I90" s="299" t="s">
        <v>745</v>
      </c>
    </row>
    <row r="91" spans="1:10" ht="168.75">
      <c r="A91" s="466"/>
      <c r="B91" s="296" t="s">
        <v>613</v>
      </c>
      <c r="C91" s="460" t="s">
        <v>105</v>
      </c>
      <c r="D91" s="468" t="s">
        <v>614</v>
      </c>
      <c r="E91" s="468">
        <v>43886</v>
      </c>
      <c r="F91" s="463"/>
      <c r="G91" s="463"/>
      <c r="H91" s="460"/>
      <c r="I91" s="299" t="s">
        <v>745</v>
      </c>
    </row>
    <row r="92" spans="1:10" ht="185.25" customHeight="1">
      <c r="A92" s="466"/>
      <c r="B92" s="467" t="s">
        <v>615</v>
      </c>
      <c r="C92" s="460" t="s">
        <v>105</v>
      </c>
      <c r="D92" s="468" t="s">
        <v>819</v>
      </c>
      <c r="E92" s="462"/>
      <c r="F92" s="463"/>
      <c r="G92" s="463" t="s">
        <v>814</v>
      </c>
      <c r="H92" s="467" t="s">
        <v>870</v>
      </c>
    </row>
    <row r="93" spans="1:10" ht="93.75">
      <c r="A93" s="466"/>
      <c r="B93" s="467" t="s">
        <v>616</v>
      </c>
      <c r="C93" s="460" t="s">
        <v>105</v>
      </c>
      <c r="D93" s="468">
        <v>43921</v>
      </c>
      <c r="E93" s="468">
        <v>43860</v>
      </c>
      <c r="F93" s="463"/>
      <c r="G93" s="463"/>
      <c r="H93" s="460"/>
      <c r="I93" s="299" t="s">
        <v>745</v>
      </c>
      <c r="J93" s="299" t="s">
        <v>486</v>
      </c>
    </row>
    <row r="94" spans="1:10" ht="131.25">
      <c r="A94" s="466"/>
      <c r="B94" s="467" t="s">
        <v>617</v>
      </c>
      <c r="C94" s="460" t="s">
        <v>105</v>
      </c>
      <c r="D94" s="468">
        <v>43922</v>
      </c>
      <c r="E94" s="468">
        <v>43860</v>
      </c>
      <c r="F94" s="463"/>
      <c r="G94" s="463"/>
      <c r="H94" s="460" t="s">
        <v>743</v>
      </c>
      <c r="I94" s="299" t="s">
        <v>745</v>
      </c>
      <c r="J94" s="299" t="str">
        <f>+J93</f>
        <v>Гура</v>
      </c>
    </row>
    <row r="95" spans="1:10" ht="131.25">
      <c r="A95" s="466"/>
      <c r="B95" s="467" t="s">
        <v>618</v>
      </c>
      <c r="C95" s="460" t="s">
        <v>105</v>
      </c>
      <c r="D95" s="468" t="s">
        <v>619</v>
      </c>
      <c r="E95" s="468" t="s">
        <v>619</v>
      </c>
      <c r="F95" s="463"/>
      <c r="G95" s="463"/>
      <c r="H95" s="464"/>
      <c r="I95" s="299" t="str">
        <f>I97</f>
        <v xml:space="preserve"> +
!
!</v>
      </c>
      <c r="J95" s="349" t="s">
        <v>746</v>
      </c>
    </row>
    <row r="96" spans="1:10" ht="168.75">
      <c r="A96" s="466"/>
      <c r="B96" s="467" t="s">
        <v>620</v>
      </c>
      <c r="C96" s="460" t="s">
        <v>105</v>
      </c>
      <c r="D96" s="468" t="s">
        <v>739</v>
      </c>
      <c r="E96" s="468" t="s">
        <v>740</v>
      </c>
      <c r="F96" s="468">
        <v>43938</v>
      </c>
      <c r="G96" s="463"/>
      <c r="H96" s="467" t="s">
        <v>741</v>
      </c>
      <c r="I96" s="349" t="s">
        <v>810</v>
      </c>
      <c r="J96" s="349" t="s">
        <v>742</v>
      </c>
    </row>
    <row r="97" spans="1:10" ht="206.25">
      <c r="A97" s="466"/>
      <c r="B97" s="475" t="s">
        <v>621</v>
      </c>
      <c r="C97" s="460" t="s">
        <v>105</v>
      </c>
      <c r="D97" s="468" t="s">
        <v>744</v>
      </c>
      <c r="E97" s="468" t="s">
        <v>811</v>
      </c>
      <c r="F97" s="463"/>
      <c r="G97" s="463" t="s">
        <v>818</v>
      </c>
      <c r="H97" s="460" t="s">
        <v>839</v>
      </c>
      <c r="I97" s="384" t="s">
        <v>840</v>
      </c>
      <c r="J97" s="299" t="s">
        <v>622</v>
      </c>
    </row>
    <row r="98" spans="1:10" ht="131.25">
      <c r="A98" s="466"/>
      <c r="B98" s="467" t="s">
        <v>623</v>
      </c>
      <c r="C98" s="460" t="s">
        <v>105</v>
      </c>
      <c r="D98" s="468">
        <v>43862</v>
      </c>
      <c r="E98" s="468">
        <v>43852</v>
      </c>
      <c r="F98" s="463"/>
      <c r="G98" s="463"/>
      <c r="H98" s="460" t="s">
        <v>743</v>
      </c>
      <c r="I98" s="299" t="s">
        <v>745</v>
      </c>
      <c r="J98" s="299" t="s">
        <v>624</v>
      </c>
    </row>
    <row r="99" spans="1:10" ht="131.25">
      <c r="A99" s="482"/>
      <c r="B99" s="467" t="s">
        <v>625</v>
      </c>
      <c r="C99" s="460" t="s">
        <v>105</v>
      </c>
      <c r="D99" s="468">
        <v>43855</v>
      </c>
      <c r="E99" s="468">
        <v>43854</v>
      </c>
      <c r="F99" s="463"/>
      <c r="G99" s="463"/>
      <c r="H99" s="460"/>
      <c r="I99" s="299" t="s">
        <v>547</v>
      </c>
      <c r="J99" s="299" t="s">
        <v>624</v>
      </c>
    </row>
    <row r="100" spans="1:10" s="229" customFormat="1" ht="37.5">
      <c r="A100" s="465" t="s">
        <v>394</v>
      </c>
      <c r="B100" s="467" t="s">
        <v>83</v>
      </c>
      <c r="C100" s="461" t="s">
        <v>543</v>
      </c>
      <c r="D100" s="461" t="s">
        <v>543</v>
      </c>
      <c r="E100" s="461" t="s">
        <v>543</v>
      </c>
      <c r="F100" s="461" t="s">
        <v>543</v>
      </c>
      <c r="G100" s="461" t="s">
        <v>543</v>
      </c>
      <c r="H100" s="461" t="s">
        <v>543</v>
      </c>
    </row>
    <row r="101" spans="1:10" ht="126">
      <c r="A101" s="466"/>
      <c r="B101" s="460" t="s">
        <v>659</v>
      </c>
      <c r="C101" s="511" t="s">
        <v>105</v>
      </c>
      <c r="D101" s="480" t="s">
        <v>792</v>
      </c>
      <c r="E101" s="480" t="s">
        <v>792</v>
      </c>
      <c r="F101" s="463"/>
      <c r="G101" s="463"/>
      <c r="H101" s="351"/>
      <c r="I101" s="350" t="s">
        <v>800</v>
      </c>
      <c r="J101" s="299" t="s">
        <v>490</v>
      </c>
    </row>
    <row r="102" spans="1:10" ht="131.25">
      <c r="A102" s="466"/>
      <c r="B102" s="460" t="s">
        <v>660</v>
      </c>
      <c r="C102" s="511" t="s">
        <v>105</v>
      </c>
      <c r="D102" s="468" t="s">
        <v>731</v>
      </c>
      <c r="E102" s="478" t="s">
        <v>790</v>
      </c>
      <c r="F102" s="463"/>
      <c r="G102" s="463"/>
      <c r="H102" s="351"/>
      <c r="I102" s="350" t="s">
        <v>812</v>
      </c>
      <c r="J102" s="299" t="s">
        <v>490</v>
      </c>
    </row>
    <row r="103" spans="1:10" ht="126">
      <c r="A103" s="466"/>
      <c r="B103" s="460" t="s">
        <v>661</v>
      </c>
      <c r="C103" s="511" t="s">
        <v>105</v>
      </c>
      <c r="D103" s="468" t="s">
        <v>792</v>
      </c>
      <c r="E103" s="478" t="s">
        <v>791</v>
      </c>
      <c r="F103" s="463"/>
      <c r="G103" s="463"/>
      <c r="H103" s="351"/>
      <c r="I103" s="350" t="s">
        <v>800</v>
      </c>
      <c r="J103" s="299" t="s">
        <v>490</v>
      </c>
    </row>
    <row r="104" spans="1:10" ht="93.75">
      <c r="A104" s="466"/>
      <c r="B104" s="460" t="s">
        <v>627</v>
      </c>
      <c r="C104" s="511" t="s">
        <v>105</v>
      </c>
      <c r="D104" s="468" t="s">
        <v>793</v>
      </c>
      <c r="E104" s="468" t="s">
        <v>793</v>
      </c>
      <c r="F104" s="463"/>
      <c r="G104" s="463"/>
      <c r="H104" s="351"/>
      <c r="I104" s="350" t="s">
        <v>554</v>
      </c>
      <c r="J104" s="299" t="s">
        <v>490</v>
      </c>
    </row>
    <row r="105" spans="1:10" ht="131.25">
      <c r="A105" s="466"/>
      <c r="B105" s="460" t="s">
        <v>629</v>
      </c>
      <c r="C105" s="511" t="s">
        <v>105</v>
      </c>
      <c r="D105" s="468" t="s">
        <v>628</v>
      </c>
      <c r="E105" s="478" t="s">
        <v>628</v>
      </c>
      <c r="F105" s="463"/>
      <c r="G105" s="463"/>
      <c r="H105" s="351"/>
      <c r="I105" s="350" t="s">
        <v>547</v>
      </c>
      <c r="J105" s="299" t="s">
        <v>490</v>
      </c>
    </row>
    <row r="106" spans="1:10" ht="93.75">
      <c r="A106" s="466"/>
      <c r="B106" s="460" t="s">
        <v>662</v>
      </c>
      <c r="C106" s="511" t="s">
        <v>105</v>
      </c>
      <c r="D106" s="468">
        <v>44196</v>
      </c>
      <c r="E106" s="468">
        <v>44196</v>
      </c>
      <c r="F106" s="463"/>
      <c r="G106" s="463"/>
      <c r="H106" s="351"/>
      <c r="I106" s="350" t="s">
        <v>547</v>
      </c>
      <c r="J106" s="299" t="s">
        <v>490</v>
      </c>
    </row>
    <row r="107" spans="1:10" s="290" customFormat="1" ht="112.5">
      <c r="A107" s="466"/>
      <c r="B107" s="460" t="s">
        <v>663</v>
      </c>
      <c r="C107" s="511" t="s">
        <v>105</v>
      </c>
      <c r="D107" s="468" t="s">
        <v>794</v>
      </c>
      <c r="E107" s="468" t="s">
        <v>794</v>
      </c>
      <c r="F107" s="463"/>
      <c r="G107" s="463"/>
      <c r="H107" s="460"/>
      <c r="I107" s="350" t="s">
        <v>554</v>
      </c>
      <c r="J107" s="299" t="s">
        <v>490</v>
      </c>
    </row>
    <row r="108" spans="1:10" s="290" customFormat="1" ht="112.5">
      <c r="A108" s="466"/>
      <c r="B108" s="460" t="s">
        <v>664</v>
      </c>
      <c r="C108" s="511" t="s">
        <v>105</v>
      </c>
      <c r="D108" s="468">
        <v>44196</v>
      </c>
      <c r="E108" s="468">
        <v>44196</v>
      </c>
      <c r="F108" s="463"/>
      <c r="G108" s="463"/>
      <c r="H108" s="460"/>
      <c r="I108" s="350" t="s">
        <v>547</v>
      </c>
      <c r="J108" s="299" t="s">
        <v>490</v>
      </c>
    </row>
    <row r="109" spans="1:10" s="290" customFormat="1" ht="93.75">
      <c r="A109" s="466"/>
      <c r="B109" s="460" t="s">
        <v>665</v>
      </c>
      <c r="C109" s="511" t="s">
        <v>105</v>
      </c>
      <c r="D109" s="468">
        <v>44196</v>
      </c>
      <c r="E109" s="468">
        <v>44196</v>
      </c>
      <c r="F109" s="463"/>
      <c r="G109" s="463"/>
      <c r="H109" s="460"/>
      <c r="I109" s="350" t="s">
        <v>547</v>
      </c>
      <c r="J109" s="299" t="s">
        <v>490</v>
      </c>
    </row>
    <row r="110" spans="1:10" s="290" customFormat="1" ht="150">
      <c r="A110" s="466"/>
      <c r="B110" s="460" t="s">
        <v>666</v>
      </c>
      <c r="C110" s="511" t="s">
        <v>105</v>
      </c>
      <c r="D110" s="468">
        <v>44196</v>
      </c>
      <c r="E110" s="468">
        <v>44196</v>
      </c>
      <c r="F110" s="463"/>
      <c r="G110" s="463"/>
      <c r="H110" s="460"/>
      <c r="I110" s="350" t="s">
        <v>547</v>
      </c>
      <c r="J110" s="299" t="s">
        <v>490</v>
      </c>
    </row>
    <row r="111" spans="1:10" s="290" customFormat="1" ht="131.25">
      <c r="A111" s="466"/>
      <c r="B111" s="460" t="s">
        <v>667</v>
      </c>
      <c r="C111" s="511" t="s">
        <v>105</v>
      </c>
      <c r="D111" s="468">
        <v>43966</v>
      </c>
      <c r="E111" s="478">
        <v>43873</v>
      </c>
      <c r="F111" s="463"/>
      <c r="G111" s="463"/>
      <c r="H111" s="460"/>
      <c r="I111" s="350" t="s">
        <v>547</v>
      </c>
      <c r="J111" s="299" t="s">
        <v>494</v>
      </c>
    </row>
    <row r="112" spans="1:10" ht="185.25" customHeight="1">
      <c r="A112" s="466"/>
      <c r="B112" s="467" t="s">
        <v>668</v>
      </c>
      <c r="C112" s="511" t="s">
        <v>105</v>
      </c>
      <c r="D112" s="468" t="s">
        <v>669</v>
      </c>
      <c r="E112" s="495"/>
      <c r="F112" s="463"/>
      <c r="G112" s="463" t="s">
        <v>814</v>
      </c>
      <c r="H112" s="476" t="s">
        <v>869</v>
      </c>
      <c r="I112" s="385" t="s">
        <v>795</v>
      </c>
    </row>
    <row r="113" spans="1:10" ht="189" customHeight="1">
      <c r="A113" s="466"/>
      <c r="B113" s="467" t="s">
        <v>670</v>
      </c>
      <c r="C113" s="511" t="s">
        <v>105</v>
      </c>
      <c r="D113" s="468" t="s">
        <v>671</v>
      </c>
      <c r="E113" s="478" t="s">
        <v>614</v>
      </c>
      <c r="F113" s="463"/>
      <c r="G113" s="496" t="s">
        <v>861</v>
      </c>
      <c r="H113" s="476" t="s">
        <v>868</v>
      </c>
      <c r="I113" s="350" t="s">
        <v>547</v>
      </c>
      <c r="J113" s="299" t="s">
        <v>494</v>
      </c>
    </row>
    <row r="114" spans="1:10" ht="126">
      <c r="A114" s="466"/>
      <c r="B114" s="467" t="s">
        <v>672</v>
      </c>
      <c r="C114" s="511" t="s">
        <v>105</v>
      </c>
      <c r="D114" s="468" t="s">
        <v>626</v>
      </c>
      <c r="E114" s="478" t="s">
        <v>626</v>
      </c>
      <c r="F114" s="463"/>
      <c r="G114" s="463"/>
      <c r="H114" s="467"/>
      <c r="I114" s="382" t="s">
        <v>813</v>
      </c>
      <c r="J114" s="299" t="s">
        <v>494</v>
      </c>
    </row>
    <row r="115" spans="1:10" ht="225">
      <c r="A115" s="466"/>
      <c r="B115" s="467" t="s">
        <v>673</v>
      </c>
      <c r="C115" s="460" t="s">
        <v>105</v>
      </c>
      <c r="D115" s="468" t="s">
        <v>630</v>
      </c>
      <c r="E115" s="468" t="s">
        <v>631</v>
      </c>
      <c r="F115" s="463"/>
      <c r="G115" s="463" t="s">
        <v>815</v>
      </c>
      <c r="H115" s="467" t="s">
        <v>867</v>
      </c>
      <c r="I115" s="350" t="s">
        <v>816</v>
      </c>
      <c r="J115" s="299" t="s">
        <v>494</v>
      </c>
    </row>
    <row r="116" spans="1:10" ht="93.75">
      <c r="A116" s="466"/>
      <c r="B116" s="467" t="s">
        <v>674</v>
      </c>
      <c r="C116" s="460" t="s">
        <v>105</v>
      </c>
      <c r="D116" s="468" t="s">
        <v>628</v>
      </c>
      <c r="E116" s="468" t="s">
        <v>632</v>
      </c>
      <c r="F116" s="463"/>
      <c r="G116" s="463"/>
      <c r="H116" s="460"/>
      <c r="I116" s="350" t="s">
        <v>547</v>
      </c>
    </row>
    <row r="117" spans="1:10" ht="131.25">
      <c r="A117" s="466"/>
      <c r="B117" s="467" t="s">
        <v>675</v>
      </c>
      <c r="C117" s="460" t="s">
        <v>105</v>
      </c>
      <c r="D117" s="468">
        <v>43966</v>
      </c>
      <c r="E117" s="468">
        <v>43966</v>
      </c>
      <c r="F117" s="463"/>
      <c r="G117" s="463"/>
      <c r="H117" s="460"/>
      <c r="I117" s="350" t="s">
        <v>547</v>
      </c>
      <c r="J117" s="299" t="s">
        <v>498</v>
      </c>
    </row>
    <row r="118" spans="1:10" ht="131.25">
      <c r="A118" s="466"/>
      <c r="B118" s="467" t="s">
        <v>676</v>
      </c>
      <c r="C118" s="460" t="s">
        <v>105</v>
      </c>
      <c r="D118" s="468">
        <v>43921</v>
      </c>
      <c r="E118" s="468">
        <v>43921</v>
      </c>
      <c r="F118" s="463"/>
      <c r="G118" s="463"/>
      <c r="H118" s="460"/>
      <c r="I118" s="350" t="s">
        <v>547</v>
      </c>
      <c r="J118" s="299" t="s">
        <v>498</v>
      </c>
    </row>
    <row r="119" spans="1:10" s="290" customFormat="1" ht="126">
      <c r="A119" s="466"/>
      <c r="B119" s="467" t="s">
        <v>678</v>
      </c>
      <c r="C119" s="511" t="s">
        <v>105</v>
      </c>
      <c r="D119" s="468" t="s">
        <v>679</v>
      </c>
      <c r="E119" s="468" t="s">
        <v>679</v>
      </c>
      <c r="F119" s="463"/>
      <c r="G119" s="463"/>
      <c r="H119" s="460"/>
      <c r="I119" s="382" t="s">
        <v>813</v>
      </c>
      <c r="J119" s="299" t="s">
        <v>498</v>
      </c>
    </row>
    <row r="120" spans="1:10" ht="207" customHeight="1">
      <c r="A120" s="466"/>
      <c r="B120" s="467" t="s">
        <v>677</v>
      </c>
      <c r="C120" s="460" t="s">
        <v>105</v>
      </c>
      <c r="D120" s="468">
        <v>43969</v>
      </c>
      <c r="E120" s="468"/>
      <c r="F120" s="468">
        <v>43998</v>
      </c>
      <c r="G120" s="463"/>
      <c r="H120" s="467" t="s">
        <v>866</v>
      </c>
      <c r="I120" s="381" t="s">
        <v>795</v>
      </c>
      <c r="J120" s="299" t="s">
        <v>633</v>
      </c>
    </row>
    <row r="121" spans="1:10" ht="93.75">
      <c r="A121" s="466"/>
      <c r="B121" s="467" t="s">
        <v>680</v>
      </c>
      <c r="C121" s="460" t="s">
        <v>105</v>
      </c>
      <c r="D121" s="468">
        <v>44109</v>
      </c>
      <c r="E121" s="468">
        <v>44098</v>
      </c>
      <c r="F121" s="463"/>
      <c r="G121" s="463"/>
      <c r="H121" s="464"/>
      <c r="I121" s="350" t="s">
        <v>547</v>
      </c>
      <c r="J121" s="299" t="s">
        <v>633</v>
      </c>
    </row>
    <row r="122" spans="1:10" ht="37.5">
      <c r="A122" s="497" t="s">
        <v>407</v>
      </c>
      <c r="B122" s="498" t="s">
        <v>222</v>
      </c>
      <c r="C122" s="499" t="s">
        <v>543</v>
      </c>
      <c r="D122" s="500" t="s">
        <v>543</v>
      </c>
      <c r="E122" s="462"/>
      <c r="F122" s="463"/>
      <c r="G122" s="463"/>
      <c r="H122" s="462"/>
    </row>
    <row r="123" spans="1:10" ht="93.75">
      <c r="A123" s="501"/>
      <c r="B123" s="502" t="s">
        <v>634</v>
      </c>
      <c r="C123" s="510" t="s">
        <v>214</v>
      </c>
      <c r="D123" s="503">
        <v>44196</v>
      </c>
      <c r="E123" s="504">
        <v>44190</v>
      </c>
      <c r="F123" s="463"/>
      <c r="G123" s="463"/>
      <c r="H123" s="460"/>
      <c r="I123" s="350" t="s">
        <v>547</v>
      </c>
    </row>
    <row r="124" spans="1:10" ht="75">
      <c r="A124" s="501"/>
      <c r="B124" s="502" t="s">
        <v>635</v>
      </c>
      <c r="C124" s="510" t="s">
        <v>214</v>
      </c>
      <c r="D124" s="503">
        <v>44075</v>
      </c>
      <c r="E124" s="504">
        <v>44060</v>
      </c>
      <c r="F124" s="505"/>
      <c r="G124" s="505"/>
      <c r="H124" s="460"/>
      <c r="I124" s="350" t="s">
        <v>547</v>
      </c>
    </row>
    <row r="125" spans="1:10" ht="93.75">
      <c r="A125" s="501"/>
      <c r="B125" s="502" t="s">
        <v>636</v>
      </c>
      <c r="C125" s="510" t="s">
        <v>214</v>
      </c>
      <c r="D125" s="503">
        <v>43921</v>
      </c>
      <c r="E125" s="503">
        <v>43921</v>
      </c>
      <c r="F125" s="505"/>
      <c r="G125" s="505"/>
      <c r="H125" s="460"/>
      <c r="I125" s="350" t="s">
        <v>547</v>
      </c>
    </row>
    <row r="126" spans="1:10" ht="56.25">
      <c r="A126" s="497" t="s">
        <v>409</v>
      </c>
      <c r="B126" s="498" t="s">
        <v>20</v>
      </c>
      <c r="C126" s="499" t="s">
        <v>543</v>
      </c>
      <c r="D126" s="500" t="s">
        <v>543</v>
      </c>
      <c r="E126" s="500" t="s">
        <v>543</v>
      </c>
      <c r="F126" s="500" t="s">
        <v>543</v>
      </c>
      <c r="G126" s="500" t="s">
        <v>543</v>
      </c>
      <c r="H126" s="500" t="s">
        <v>543</v>
      </c>
      <c r="I126" s="300"/>
      <c r="J126" s="300"/>
    </row>
    <row r="127" spans="1:10" ht="106.5" customHeight="1">
      <c r="A127" s="501"/>
      <c r="B127" s="502" t="s">
        <v>637</v>
      </c>
      <c r="C127" s="510" t="s">
        <v>97</v>
      </c>
      <c r="D127" s="503">
        <v>44196</v>
      </c>
      <c r="E127" s="503">
        <v>44196</v>
      </c>
      <c r="F127" s="463"/>
      <c r="G127" s="463"/>
      <c r="H127" s="464"/>
      <c r="I127" s="350" t="s">
        <v>547</v>
      </c>
    </row>
    <row r="128" spans="1:10" ht="37.5">
      <c r="A128" s="497" t="s">
        <v>415</v>
      </c>
      <c r="B128" s="498" t="s">
        <v>115</v>
      </c>
      <c r="C128" s="499" t="s">
        <v>543</v>
      </c>
      <c r="D128" s="500" t="s">
        <v>543</v>
      </c>
      <c r="E128" s="500" t="s">
        <v>543</v>
      </c>
      <c r="F128" s="500" t="s">
        <v>543</v>
      </c>
      <c r="G128" s="500" t="s">
        <v>543</v>
      </c>
      <c r="H128" s="500" t="s">
        <v>543</v>
      </c>
    </row>
    <row r="129" spans="1:10" ht="101.25" customHeight="1">
      <c r="A129" s="501"/>
      <c r="B129" s="502" t="s">
        <v>681</v>
      </c>
      <c r="C129" s="510" t="s">
        <v>97</v>
      </c>
      <c r="D129" s="506" t="s">
        <v>732</v>
      </c>
      <c r="E129" s="504">
        <v>44042</v>
      </c>
      <c r="G129" s="505"/>
      <c r="H129" s="460"/>
      <c r="I129" s="350" t="s">
        <v>547</v>
      </c>
    </row>
    <row r="130" spans="1:10" ht="168.75">
      <c r="A130" s="502"/>
      <c r="B130" s="502" t="s">
        <v>862</v>
      </c>
      <c r="C130" s="510" t="s">
        <v>97</v>
      </c>
      <c r="D130" s="506" t="s">
        <v>682</v>
      </c>
      <c r="E130" s="468">
        <v>43862</v>
      </c>
      <c r="F130" s="463"/>
      <c r="G130" s="463"/>
      <c r="H130" s="460"/>
      <c r="I130" s="350" t="s">
        <v>547</v>
      </c>
    </row>
    <row r="131" spans="1:10" ht="56.25">
      <c r="A131" s="497" t="s">
        <v>416</v>
      </c>
      <c r="B131" s="498" t="s">
        <v>226</v>
      </c>
      <c r="C131" s="499" t="s">
        <v>543</v>
      </c>
      <c r="D131" s="500" t="s">
        <v>543</v>
      </c>
      <c r="E131" s="500" t="s">
        <v>543</v>
      </c>
      <c r="F131" s="500" t="s">
        <v>543</v>
      </c>
      <c r="G131" s="500" t="s">
        <v>543</v>
      </c>
      <c r="H131" s="500" t="s">
        <v>543</v>
      </c>
    </row>
    <row r="132" spans="1:10" ht="93.75">
      <c r="A132" s="501"/>
      <c r="B132" s="467" t="s">
        <v>638</v>
      </c>
      <c r="C132" s="467" t="s">
        <v>105</v>
      </c>
      <c r="D132" s="468">
        <v>44195</v>
      </c>
      <c r="E132" s="468">
        <v>44195</v>
      </c>
      <c r="F132" s="463"/>
      <c r="G132" s="463"/>
      <c r="H132" s="464"/>
      <c r="I132" s="350" t="s">
        <v>547</v>
      </c>
      <c r="J132" s="349" t="s">
        <v>742</v>
      </c>
    </row>
    <row r="133" spans="1:10" ht="37.5">
      <c r="A133" s="497" t="s">
        <v>418</v>
      </c>
      <c r="B133" s="498" t="s">
        <v>227</v>
      </c>
      <c r="C133" s="499" t="s">
        <v>543</v>
      </c>
      <c r="D133" s="500" t="s">
        <v>543</v>
      </c>
      <c r="E133" s="500" t="s">
        <v>543</v>
      </c>
      <c r="F133" s="500" t="s">
        <v>543</v>
      </c>
      <c r="G133" s="500" t="s">
        <v>543</v>
      </c>
      <c r="H133" s="500" t="s">
        <v>543</v>
      </c>
      <c r="J133" s="371"/>
    </row>
    <row r="134" spans="1:10" ht="93.75">
      <c r="A134" s="502"/>
      <c r="B134" s="467" t="s">
        <v>639</v>
      </c>
      <c r="C134" s="460" t="s">
        <v>105</v>
      </c>
      <c r="D134" s="468">
        <v>44195</v>
      </c>
      <c r="E134" s="468">
        <v>44195</v>
      </c>
      <c r="F134" s="463"/>
      <c r="G134" s="463"/>
      <c r="H134" s="464"/>
      <c r="I134" s="350" t="s">
        <v>547</v>
      </c>
      <c r="J134" s="349" t="s">
        <v>742</v>
      </c>
    </row>
    <row r="135" spans="1:10" ht="170.25" customHeight="1">
      <c r="A135" s="678" t="s">
        <v>864</v>
      </c>
      <c r="B135" s="678"/>
      <c r="C135" s="678"/>
      <c r="D135" s="678"/>
      <c r="E135" s="678"/>
      <c r="F135" s="678"/>
      <c r="G135" s="678"/>
      <c r="H135" s="678"/>
    </row>
    <row r="136" spans="1:10" ht="44.25" customHeight="1">
      <c r="A136" s="679"/>
      <c r="B136" s="679"/>
      <c r="C136" s="679"/>
      <c r="D136" s="679"/>
      <c r="E136" s="679"/>
      <c r="F136" s="679"/>
      <c r="G136" s="679"/>
      <c r="H136" s="679"/>
    </row>
    <row r="137" spans="1:10" ht="18.75" customHeight="1">
      <c r="A137" s="679"/>
      <c r="B137" s="679"/>
      <c r="C137" s="679"/>
      <c r="D137" s="679"/>
      <c r="E137" s="679"/>
      <c r="F137" s="679"/>
      <c r="G137" s="679"/>
      <c r="H137" s="679"/>
    </row>
    <row r="138" spans="1:10" ht="18.75" customHeight="1">
      <c r="A138" s="679"/>
      <c r="B138" s="679"/>
      <c r="C138" s="679"/>
      <c r="D138" s="679"/>
      <c r="E138" s="679"/>
      <c r="F138" s="679"/>
      <c r="G138" s="679"/>
      <c r="H138" s="679"/>
    </row>
    <row r="139" spans="1:10" ht="18.75" customHeight="1">
      <c r="A139" s="679"/>
      <c r="B139" s="679"/>
      <c r="C139" s="679"/>
      <c r="D139" s="679"/>
      <c r="E139" s="679"/>
      <c r="F139" s="679"/>
      <c r="G139" s="679"/>
      <c r="H139" s="679"/>
    </row>
    <row r="149" spans="1:4" ht="22.5">
      <c r="A149" s="669"/>
      <c r="B149" s="669"/>
      <c r="C149" s="669"/>
      <c r="D149" s="669"/>
    </row>
  </sheetData>
  <mergeCells count="20">
    <mergeCell ref="F1:H1"/>
    <mergeCell ref="A3:H3"/>
    <mergeCell ref="A7:H7"/>
    <mergeCell ref="G4:G5"/>
    <mergeCell ref="H4:H5"/>
    <mergeCell ref="A149:D149"/>
    <mergeCell ref="A53:A54"/>
    <mergeCell ref="E4:F4"/>
    <mergeCell ref="A4:A5"/>
    <mergeCell ref="B4:B5"/>
    <mergeCell ref="C4:C5"/>
    <mergeCell ref="D4:D5"/>
    <mergeCell ref="A135:H135"/>
    <mergeCell ref="A136:H139"/>
    <mergeCell ref="B8:C8"/>
    <mergeCell ref="C44:C45"/>
    <mergeCell ref="D44:D45"/>
    <mergeCell ref="F44:F45"/>
    <mergeCell ref="G44:G45"/>
    <mergeCell ref="H44:H45"/>
  </mergeCells>
  <pageMargins left="0.23622047244094491" right="0.23622047244094491" top="0.74803149606299213" bottom="0.55118110236220474" header="0.31496062992125984" footer="0.31496062992125984"/>
  <pageSetup paperSize="9" scale="57" fitToHeight="0" orientation="landscape" r:id="rId1"/>
</worksheet>
</file>

<file path=xl/worksheets/sheet7.xml><?xml version="1.0" encoding="utf-8"?>
<worksheet xmlns="http://schemas.openxmlformats.org/spreadsheetml/2006/main" xmlns:r="http://schemas.openxmlformats.org/officeDocument/2006/relationships">
  <dimension ref="A2:G175"/>
  <sheetViews>
    <sheetView view="pageBreakPreview" topLeftCell="A4" zoomScale="80" zoomScaleNormal="100" zoomScaleSheetLayoutView="80" workbookViewId="0">
      <selection activeCell="E10" sqref="E10:E13"/>
    </sheetView>
  </sheetViews>
  <sheetFormatPr defaultRowHeight="15"/>
  <cols>
    <col min="1" max="1" width="31.28515625" style="276" customWidth="1"/>
    <col min="2" max="2" width="31.140625" style="451" customWidth="1"/>
    <col min="3" max="3" width="44.42578125" style="448" customWidth="1"/>
    <col min="4" max="4" width="17.7109375" style="426" customWidth="1"/>
    <col min="5" max="5" width="24" style="426" customWidth="1"/>
    <col min="6" max="6" width="57.42578125" style="269" customWidth="1"/>
    <col min="7" max="7" width="11" style="269" customWidth="1"/>
    <col min="8" max="8" width="12.5703125" style="269" customWidth="1"/>
    <col min="9" max="10" width="9.140625" style="269"/>
    <col min="11" max="11" width="12" style="269" customWidth="1"/>
    <col min="12" max="12" width="12.42578125" style="269" customWidth="1"/>
    <col min="13" max="14" width="11.85546875" style="269" customWidth="1"/>
    <col min="15" max="16384" width="9.140625" style="269"/>
  </cols>
  <sheetData>
    <row r="2" spans="1:6" ht="105" customHeight="1">
      <c r="B2" s="423"/>
      <c r="C2" s="420"/>
      <c r="D2" s="723" t="s">
        <v>505</v>
      </c>
      <c r="E2" s="723"/>
      <c r="F2" s="518"/>
    </row>
    <row r="3" spans="1:6" ht="15.75">
      <c r="B3" s="423"/>
      <c r="C3" s="424"/>
      <c r="D3" s="425"/>
    </row>
    <row r="4" spans="1:6" ht="36.75" customHeight="1">
      <c r="A4" s="712" t="s">
        <v>848</v>
      </c>
      <c r="B4" s="712"/>
      <c r="C4" s="712"/>
      <c r="D4" s="712"/>
      <c r="E4" s="712"/>
    </row>
    <row r="5" spans="1:6" ht="89.25" customHeight="1">
      <c r="A5" s="713"/>
      <c r="B5" s="713"/>
      <c r="C5" s="713"/>
      <c r="D5" s="713"/>
      <c r="E5" s="713"/>
    </row>
    <row r="6" spans="1:6" s="270" customFormat="1" ht="30.75" customHeight="1">
      <c r="A6" s="700" t="s">
        <v>117</v>
      </c>
      <c r="B6" s="701" t="s">
        <v>506</v>
      </c>
      <c r="C6" s="694" t="s">
        <v>507</v>
      </c>
      <c r="D6" s="694" t="s">
        <v>847</v>
      </c>
      <c r="E6" s="694"/>
    </row>
    <row r="7" spans="1:6" ht="34.5">
      <c r="A7" s="700"/>
      <c r="B7" s="701"/>
      <c r="C7" s="694"/>
      <c r="D7" s="427" t="s">
        <v>845</v>
      </c>
      <c r="E7" s="427" t="s">
        <v>846</v>
      </c>
    </row>
    <row r="8" spans="1:6" s="271" customFormat="1" ht="15.75">
      <c r="A8" s="428">
        <v>1</v>
      </c>
      <c r="B8" s="428">
        <v>2</v>
      </c>
      <c r="C8" s="429">
        <v>3</v>
      </c>
      <c r="D8" s="429">
        <v>5</v>
      </c>
      <c r="E8" s="429">
        <v>6</v>
      </c>
    </row>
    <row r="9" spans="1:6" s="272" customFormat="1" ht="15.75" customHeight="1">
      <c r="A9" s="695" t="s">
        <v>1</v>
      </c>
      <c r="B9" s="698" t="s">
        <v>88</v>
      </c>
      <c r="C9" s="430" t="s">
        <v>508</v>
      </c>
      <c r="D9" s="431">
        <f>D14+D51+D67+D83+D114</f>
        <v>44968971.919999994</v>
      </c>
      <c r="E9" s="431">
        <f>E14+E51+E67+E83+E114</f>
        <v>54780759.93</v>
      </c>
    </row>
    <row r="10" spans="1:6" ht="15.75">
      <c r="A10" s="696"/>
      <c r="B10" s="699"/>
      <c r="C10" s="433" t="s">
        <v>241</v>
      </c>
      <c r="D10" s="431">
        <f t="shared" ref="D10:E13" si="0">D16+D52+D68+D84+D115</f>
        <v>170487.4</v>
      </c>
      <c r="E10" s="431">
        <f t="shared" si="0"/>
        <v>170298.56</v>
      </c>
    </row>
    <row r="11" spans="1:6" ht="15.75">
      <c r="A11" s="696"/>
      <c r="B11" s="699"/>
      <c r="C11" s="433" t="s">
        <v>239</v>
      </c>
      <c r="D11" s="431">
        <f t="shared" si="0"/>
        <v>698484.52</v>
      </c>
      <c r="E11" s="431">
        <f t="shared" si="0"/>
        <v>650461.37</v>
      </c>
    </row>
    <row r="12" spans="1:6" ht="15.75">
      <c r="A12" s="696"/>
      <c r="B12" s="699"/>
      <c r="C12" s="433" t="s">
        <v>510</v>
      </c>
      <c r="D12" s="431">
        <f t="shared" si="0"/>
        <v>0</v>
      </c>
      <c r="E12" s="431">
        <f t="shared" si="0"/>
        <v>0</v>
      </c>
    </row>
    <row r="13" spans="1:6" ht="15.75">
      <c r="A13" s="697"/>
      <c r="B13" s="699"/>
      <c r="C13" s="433" t="s">
        <v>710</v>
      </c>
      <c r="D13" s="431">
        <f t="shared" si="0"/>
        <v>44100000</v>
      </c>
      <c r="E13" s="431">
        <f t="shared" si="0"/>
        <v>53960000</v>
      </c>
    </row>
    <row r="14" spans="1:6" s="272" customFormat="1" ht="15.75">
      <c r="A14" s="434" t="s">
        <v>2</v>
      </c>
      <c r="B14" s="698" t="s">
        <v>8</v>
      </c>
      <c r="C14" s="539" t="s">
        <v>508</v>
      </c>
      <c r="D14" s="431">
        <f>D21+D31+D41</f>
        <v>375499.6</v>
      </c>
      <c r="E14" s="431">
        <f>E21+E31+E41</f>
        <v>369876.84</v>
      </c>
    </row>
    <row r="15" spans="1:6" ht="15.75">
      <c r="A15" s="432"/>
      <c r="B15" s="699"/>
      <c r="C15" s="435" t="s">
        <v>509</v>
      </c>
      <c r="D15" s="436"/>
      <c r="E15" s="436"/>
    </row>
    <row r="16" spans="1:6" ht="15.75">
      <c r="A16" s="432"/>
      <c r="B16" s="699"/>
      <c r="C16" s="435" t="s">
        <v>241</v>
      </c>
      <c r="D16" s="431">
        <f>D32+D42</f>
        <v>134489</v>
      </c>
      <c r="E16" s="431">
        <f>E32+E42</f>
        <v>134488.89000000001</v>
      </c>
    </row>
    <row r="17" spans="1:5" ht="15.75">
      <c r="A17" s="432"/>
      <c r="B17" s="699"/>
      <c r="C17" s="435" t="s">
        <v>239</v>
      </c>
      <c r="D17" s="431">
        <f>D33+D43+D28</f>
        <v>241010.6</v>
      </c>
      <c r="E17" s="431">
        <f>E33+E43+E28</f>
        <v>235387.95</v>
      </c>
    </row>
    <row r="18" spans="1:5" ht="15.75">
      <c r="A18" s="432"/>
      <c r="B18" s="699"/>
      <c r="C18" s="435" t="s">
        <v>510</v>
      </c>
      <c r="D18" s="431">
        <f>D34+D44</f>
        <v>0</v>
      </c>
      <c r="E18" s="431">
        <f>E34+E44</f>
        <v>0</v>
      </c>
    </row>
    <row r="19" spans="1:5" ht="15.75">
      <c r="A19" s="432"/>
      <c r="B19" s="699"/>
      <c r="C19" s="435" t="s">
        <v>710</v>
      </c>
      <c r="D19" s="431">
        <f>D35+D45</f>
        <v>0</v>
      </c>
      <c r="E19" s="431">
        <f>E35+E45</f>
        <v>0</v>
      </c>
    </row>
    <row r="20" spans="1:5" ht="15.75">
      <c r="A20" s="435" t="s">
        <v>509</v>
      </c>
      <c r="B20" s="440"/>
      <c r="C20" s="435"/>
      <c r="D20" s="436"/>
      <c r="E20" s="436"/>
    </row>
    <row r="21" spans="1:5" ht="15.75">
      <c r="A21" s="695" t="s">
        <v>3</v>
      </c>
      <c r="B21" s="724" t="s">
        <v>9</v>
      </c>
      <c r="C21" s="540" t="s">
        <v>508</v>
      </c>
      <c r="D21" s="436">
        <f>D22+D24+D23+D25</f>
        <v>177197.5</v>
      </c>
      <c r="E21" s="436">
        <f>E22+E24+E23+E25</f>
        <v>175411.67</v>
      </c>
    </row>
    <row r="22" spans="1:5" ht="15.75">
      <c r="A22" s="696"/>
      <c r="B22" s="725"/>
      <c r="C22" s="540" t="s">
        <v>241</v>
      </c>
      <c r="D22" s="436">
        <f t="shared" ref="D22:E25" si="1">D27</f>
        <v>0</v>
      </c>
      <c r="E22" s="436">
        <f t="shared" si="1"/>
        <v>0</v>
      </c>
    </row>
    <row r="23" spans="1:5" ht="15.75">
      <c r="A23" s="696"/>
      <c r="B23" s="725"/>
      <c r="C23" s="540" t="s">
        <v>239</v>
      </c>
      <c r="D23" s="436">
        <f t="shared" si="1"/>
        <v>177197.5</v>
      </c>
      <c r="E23" s="436">
        <f t="shared" si="1"/>
        <v>175411.67</v>
      </c>
    </row>
    <row r="24" spans="1:5" ht="15.75">
      <c r="A24" s="696"/>
      <c r="B24" s="725"/>
      <c r="C24" s="540" t="s">
        <v>510</v>
      </c>
      <c r="D24" s="436">
        <f t="shared" si="1"/>
        <v>0</v>
      </c>
      <c r="E24" s="436">
        <f t="shared" si="1"/>
        <v>0</v>
      </c>
    </row>
    <row r="25" spans="1:5" ht="15.75">
      <c r="A25" s="697"/>
      <c r="B25" s="726"/>
      <c r="C25" s="540" t="s">
        <v>710</v>
      </c>
      <c r="D25" s="436">
        <f t="shared" si="1"/>
        <v>0</v>
      </c>
      <c r="E25" s="436">
        <f t="shared" si="1"/>
        <v>0</v>
      </c>
    </row>
    <row r="26" spans="1:5" ht="20.25" customHeight="1">
      <c r="A26" s="718" t="s">
        <v>284</v>
      </c>
      <c r="B26" s="733" t="s">
        <v>172</v>
      </c>
      <c r="C26" s="540" t="s">
        <v>508</v>
      </c>
      <c r="D26" s="436">
        <f>D27+D28+D29+D30</f>
        <v>177197.5</v>
      </c>
      <c r="E26" s="436">
        <f>E27+E28+E29+E30</f>
        <v>175411.67</v>
      </c>
    </row>
    <row r="27" spans="1:5" ht="21.75" customHeight="1">
      <c r="A27" s="719"/>
      <c r="B27" s="734"/>
      <c r="C27" s="540" t="s">
        <v>241</v>
      </c>
      <c r="D27" s="436">
        <v>0</v>
      </c>
      <c r="E27" s="436">
        <v>0</v>
      </c>
    </row>
    <row r="28" spans="1:5" ht="21.75" customHeight="1">
      <c r="A28" s="719"/>
      <c r="B28" s="734"/>
      <c r="C28" s="540" t="s">
        <v>239</v>
      </c>
      <c r="D28" s="436">
        <v>177197.5</v>
      </c>
      <c r="E28" s="436">
        <v>175411.67</v>
      </c>
    </row>
    <row r="29" spans="1:5" ht="18.75" customHeight="1">
      <c r="A29" s="719"/>
      <c r="B29" s="734"/>
      <c r="C29" s="540" t="s">
        <v>510</v>
      </c>
      <c r="D29" s="436">
        <v>0</v>
      </c>
      <c r="E29" s="436">
        <v>0</v>
      </c>
    </row>
    <row r="30" spans="1:5" ht="53.25" customHeight="1">
      <c r="A30" s="732"/>
      <c r="B30" s="735"/>
      <c r="C30" s="540" t="s">
        <v>710</v>
      </c>
      <c r="D30" s="436">
        <v>0</v>
      </c>
      <c r="E30" s="436">
        <v>0</v>
      </c>
    </row>
    <row r="31" spans="1:5" s="272" customFormat="1" ht="31.5">
      <c r="A31" s="541" t="s">
        <v>21</v>
      </c>
      <c r="B31" s="705" t="s">
        <v>11</v>
      </c>
      <c r="C31" s="439" t="s">
        <v>508</v>
      </c>
      <c r="D31" s="436">
        <f>D36</f>
        <v>2700</v>
      </c>
      <c r="E31" s="436">
        <f>E36</f>
        <v>365.21</v>
      </c>
    </row>
    <row r="32" spans="1:5" ht="15.75">
      <c r="A32" s="438"/>
      <c r="B32" s="706"/>
      <c r="C32" s="441" t="s">
        <v>241</v>
      </c>
      <c r="D32" s="436">
        <v>0</v>
      </c>
      <c r="E32" s="436">
        <v>0</v>
      </c>
    </row>
    <row r="33" spans="1:5" ht="15.75">
      <c r="A33" s="438"/>
      <c r="B33" s="706"/>
      <c r="C33" s="441" t="s">
        <v>239</v>
      </c>
      <c r="D33" s="436">
        <f>D38</f>
        <v>2700</v>
      </c>
      <c r="E33" s="436">
        <f>E38</f>
        <v>365.21</v>
      </c>
    </row>
    <row r="34" spans="1:5" ht="15.75">
      <c r="A34" s="438"/>
      <c r="B34" s="706"/>
      <c r="C34" s="441" t="s">
        <v>510</v>
      </c>
      <c r="D34" s="436">
        <v>0</v>
      </c>
      <c r="E34" s="436">
        <v>0</v>
      </c>
    </row>
    <row r="35" spans="1:5" ht="15.75">
      <c r="A35" s="438"/>
      <c r="B35" s="706"/>
      <c r="C35" s="441" t="s">
        <v>710</v>
      </c>
      <c r="D35" s="436">
        <f>D40</f>
        <v>0</v>
      </c>
      <c r="E35" s="436">
        <f>E40</f>
        <v>0</v>
      </c>
    </row>
    <row r="36" spans="1:5" ht="15.75">
      <c r="A36" s="707" t="s">
        <v>96</v>
      </c>
      <c r="B36" s="705" t="s">
        <v>511</v>
      </c>
      <c r="C36" s="439" t="s">
        <v>508</v>
      </c>
      <c r="D36" s="436">
        <f>D37+D38+D39+D40</f>
        <v>2700</v>
      </c>
      <c r="E36" s="436">
        <f>E37+E38+E39+E40</f>
        <v>365.21</v>
      </c>
    </row>
    <row r="37" spans="1:5" ht="15.75">
      <c r="A37" s="708"/>
      <c r="B37" s="706"/>
      <c r="C37" s="441" t="s">
        <v>241</v>
      </c>
      <c r="D37" s="436">
        <v>0</v>
      </c>
      <c r="E37" s="436">
        <v>0</v>
      </c>
    </row>
    <row r="38" spans="1:5" ht="15.75">
      <c r="A38" s="708"/>
      <c r="B38" s="706"/>
      <c r="C38" s="441" t="s">
        <v>239</v>
      </c>
      <c r="D38" s="436">
        <v>2700</v>
      </c>
      <c r="E38" s="436">
        <f>таб.10!Q44</f>
        <v>365.21</v>
      </c>
    </row>
    <row r="39" spans="1:5" ht="15.75">
      <c r="A39" s="708"/>
      <c r="B39" s="706"/>
      <c r="C39" s="441" t="s">
        <v>510</v>
      </c>
      <c r="D39" s="436">
        <v>0</v>
      </c>
      <c r="E39" s="436">
        <v>0</v>
      </c>
    </row>
    <row r="40" spans="1:5" ht="15.75">
      <c r="A40" s="708"/>
      <c r="B40" s="706"/>
      <c r="C40" s="441" t="s">
        <v>710</v>
      </c>
      <c r="D40" s="436">
        <v>0</v>
      </c>
      <c r="E40" s="436">
        <v>0</v>
      </c>
    </row>
    <row r="41" spans="1:5" ht="20.25" customHeight="1">
      <c r="A41" s="702" t="s">
        <v>178</v>
      </c>
      <c r="B41" s="702" t="s">
        <v>179</v>
      </c>
      <c r="C41" s="442" t="s">
        <v>508</v>
      </c>
      <c r="D41" s="431">
        <f>D42+D43+D44+D45</f>
        <v>195602.1</v>
      </c>
      <c r="E41" s="431">
        <f>E42+E43+E44+E45</f>
        <v>194099.96000000002</v>
      </c>
    </row>
    <row r="42" spans="1:5" ht="15.75">
      <c r="A42" s="703"/>
      <c r="B42" s="703"/>
      <c r="C42" s="441" t="s">
        <v>241</v>
      </c>
      <c r="D42" s="436">
        <f>D47</f>
        <v>134489</v>
      </c>
      <c r="E42" s="436">
        <f>E47</f>
        <v>134488.89000000001</v>
      </c>
    </row>
    <row r="43" spans="1:5" ht="15.75">
      <c r="A43" s="703"/>
      <c r="B43" s="703"/>
      <c r="C43" s="441" t="s">
        <v>239</v>
      </c>
      <c r="D43" s="436">
        <f>D48</f>
        <v>61113.1</v>
      </c>
      <c r="E43" s="436">
        <f>E48</f>
        <v>59611.07</v>
      </c>
    </row>
    <row r="44" spans="1:5" ht="15.75">
      <c r="A44" s="443"/>
      <c r="B44" s="703"/>
      <c r="C44" s="441" t="s">
        <v>510</v>
      </c>
      <c r="D44" s="436">
        <v>0</v>
      </c>
      <c r="E44" s="436">
        <v>0</v>
      </c>
    </row>
    <row r="45" spans="1:5" ht="15.75">
      <c r="A45" s="443"/>
      <c r="B45" s="703"/>
      <c r="C45" s="441" t="s">
        <v>710</v>
      </c>
      <c r="D45" s="436">
        <f>D50</f>
        <v>0</v>
      </c>
      <c r="E45" s="436">
        <f>E50</f>
        <v>0</v>
      </c>
    </row>
    <row r="46" spans="1:5" ht="15.75" customHeight="1">
      <c r="A46" s="445" t="s">
        <v>189</v>
      </c>
      <c r="B46" s="729" t="s">
        <v>190</v>
      </c>
      <c r="C46" s="442" t="s">
        <v>508</v>
      </c>
      <c r="D46" s="436">
        <f>D47+D48+D49+D50</f>
        <v>195602.1</v>
      </c>
      <c r="E46" s="436">
        <f>E47+E48+E49+E50</f>
        <v>194099.96000000002</v>
      </c>
    </row>
    <row r="47" spans="1:5" ht="15.75">
      <c r="A47" s="444"/>
      <c r="B47" s="730"/>
      <c r="C47" s="441" t="s">
        <v>241</v>
      </c>
      <c r="D47" s="436">
        <f>таб.10!J52</f>
        <v>134489</v>
      </c>
      <c r="E47" s="436">
        <f>таб.10!P52</f>
        <v>134488.89000000001</v>
      </c>
    </row>
    <row r="48" spans="1:5" ht="15.75">
      <c r="A48" s="444"/>
      <c r="B48" s="730"/>
      <c r="C48" s="441" t="s">
        <v>239</v>
      </c>
      <c r="D48" s="436">
        <f>таб.10!K53</f>
        <v>61113.1</v>
      </c>
      <c r="E48" s="436">
        <f>таб.10!Q53</f>
        <v>59611.07</v>
      </c>
    </row>
    <row r="49" spans="1:5" ht="15.75">
      <c r="A49" s="444"/>
      <c r="B49" s="730"/>
      <c r="C49" s="441" t="s">
        <v>510</v>
      </c>
      <c r="D49" s="436">
        <v>0</v>
      </c>
      <c r="E49" s="436">
        <v>0</v>
      </c>
    </row>
    <row r="50" spans="1:5" ht="21.75" customHeight="1">
      <c r="A50" s="444"/>
      <c r="B50" s="731"/>
      <c r="C50" s="441" t="s">
        <v>710</v>
      </c>
      <c r="D50" s="436">
        <v>0</v>
      </c>
      <c r="E50" s="436">
        <v>0</v>
      </c>
    </row>
    <row r="51" spans="1:5" s="272" customFormat="1" ht="15.75">
      <c r="A51" s="434" t="s">
        <v>12</v>
      </c>
      <c r="B51" s="704" t="s">
        <v>14</v>
      </c>
      <c r="C51" s="437" t="s">
        <v>508</v>
      </c>
      <c r="D51" s="431">
        <f>D57</f>
        <v>2109</v>
      </c>
      <c r="E51" s="431">
        <f>E57</f>
        <v>2108.5</v>
      </c>
    </row>
    <row r="52" spans="1:5" ht="15.75">
      <c r="A52" s="432"/>
      <c r="B52" s="704"/>
      <c r="C52" s="435" t="s">
        <v>241</v>
      </c>
      <c r="D52" s="431">
        <f>D58</f>
        <v>0</v>
      </c>
      <c r="E52" s="431">
        <f>E58</f>
        <v>0</v>
      </c>
    </row>
    <row r="53" spans="1:5" ht="15.75">
      <c r="A53" s="432"/>
      <c r="B53" s="704"/>
      <c r="C53" s="435" t="s">
        <v>239</v>
      </c>
      <c r="D53" s="431">
        <f>таб.10!K57</f>
        <v>2109</v>
      </c>
      <c r="E53" s="431">
        <f>таб.10!Q57</f>
        <v>2108.5</v>
      </c>
    </row>
    <row r="54" spans="1:5" ht="15.75">
      <c r="A54" s="432"/>
      <c r="B54" s="704"/>
      <c r="C54" s="435" t="s">
        <v>510</v>
      </c>
      <c r="D54" s="431">
        <v>0</v>
      </c>
      <c r="E54" s="431">
        <v>0</v>
      </c>
    </row>
    <row r="55" spans="1:5" ht="15.75">
      <c r="A55" s="432"/>
      <c r="B55" s="704"/>
      <c r="C55" s="435" t="s">
        <v>710</v>
      </c>
      <c r="D55" s="431">
        <f>D61</f>
        <v>0</v>
      </c>
      <c r="E55" s="431">
        <f>E61</f>
        <v>0</v>
      </c>
    </row>
    <row r="56" spans="1:5" ht="15.75">
      <c r="A56" s="435" t="s">
        <v>509</v>
      </c>
      <c r="B56" s="430"/>
      <c r="C56" s="435"/>
      <c r="D56" s="436"/>
      <c r="E56" s="436"/>
    </row>
    <row r="57" spans="1:5" s="272" customFormat="1" ht="24" customHeight="1">
      <c r="A57" s="695" t="s">
        <v>100</v>
      </c>
      <c r="B57" s="704" t="s">
        <v>108</v>
      </c>
      <c r="C57" s="437" t="s">
        <v>508</v>
      </c>
      <c r="D57" s="431">
        <f>D58+D59+D60+D61</f>
        <v>2109</v>
      </c>
      <c r="E57" s="431">
        <f>E58+E59+E60+E61</f>
        <v>2108.5</v>
      </c>
    </row>
    <row r="58" spans="1:5" ht="25.5" customHeight="1">
      <c r="A58" s="696"/>
      <c r="B58" s="704"/>
      <c r="C58" s="435" t="s">
        <v>241</v>
      </c>
      <c r="D58" s="436">
        <v>0</v>
      </c>
      <c r="E58" s="436">
        <v>0</v>
      </c>
    </row>
    <row r="59" spans="1:5" ht="15.75">
      <c r="A59" s="696"/>
      <c r="B59" s="704"/>
      <c r="C59" s="435" t="s">
        <v>239</v>
      </c>
      <c r="D59" s="436">
        <f>D64</f>
        <v>2109</v>
      </c>
      <c r="E59" s="436">
        <f t="shared" ref="E59" si="2">E64</f>
        <v>2108.5</v>
      </c>
    </row>
    <row r="60" spans="1:5" ht="22.5" customHeight="1">
      <c r="A60" s="696"/>
      <c r="B60" s="704"/>
      <c r="C60" s="435" t="s">
        <v>510</v>
      </c>
      <c r="D60" s="436">
        <v>0</v>
      </c>
      <c r="E60" s="436">
        <v>0</v>
      </c>
    </row>
    <row r="61" spans="1:5" ht="25.5" customHeight="1">
      <c r="A61" s="697"/>
      <c r="B61" s="704"/>
      <c r="C61" s="435" t="s">
        <v>710</v>
      </c>
      <c r="D61" s="436">
        <v>0</v>
      </c>
      <c r="E61" s="436">
        <v>0</v>
      </c>
    </row>
    <row r="62" spans="1:5" ht="15.75">
      <c r="A62" s="705" t="s">
        <v>41</v>
      </c>
      <c r="B62" s="705" t="s">
        <v>512</v>
      </c>
      <c r="C62" s="439" t="s">
        <v>508</v>
      </c>
      <c r="D62" s="436">
        <f>D63+D64+D65+D66</f>
        <v>2109</v>
      </c>
      <c r="E62" s="436">
        <f>E63+E64+E65+E66</f>
        <v>2108.5</v>
      </c>
    </row>
    <row r="63" spans="1:5" ht="15.75">
      <c r="A63" s="706"/>
      <c r="B63" s="728"/>
      <c r="C63" s="441" t="s">
        <v>241</v>
      </c>
      <c r="D63" s="436">
        <v>0</v>
      </c>
      <c r="E63" s="436">
        <v>0</v>
      </c>
    </row>
    <row r="64" spans="1:5" ht="15.75">
      <c r="A64" s="706"/>
      <c r="B64" s="728"/>
      <c r="C64" s="441" t="s">
        <v>239</v>
      </c>
      <c r="D64" s="436">
        <f>таб.10!K73</f>
        <v>2109</v>
      </c>
      <c r="E64" s="436">
        <f>таб.10!Q73</f>
        <v>2108.5</v>
      </c>
    </row>
    <row r="65" spans="1:5" ht="15.75">
      <c r="A65" s="706"/>
      <c r="B65" s="728"/>
      <c r="C65" s="441" t="s">
        <v>510</v>
      </c>
      <c r="D65" s="436">
        <v>0</v>
      </c>
      <c r="E65" s="436">
        <v>0</v>
      </c>
    </row>
    <row r="66" spans="1:5" ht="15.75">
      <c r="A66" s="706"/>
      <c r="B66" s="728"/>
      <c r="C66" s="441" t="s">
        <v>710</v>
      </c>
      <c r="D66" s="436">
        <v>0</v>
      </c>
      <c r="E66" s="436">
        <v>0</v>
      </c>
    </row>
    <row r="67" spans="1:5" s="272" customFormat="1" ht="15.75">
      <c r="A67" s="434" t="s">
        <v>13</v>
      </c>
      <c r="B67" s="704" t="s">
        <v>17</v>
      </c>
      <c r="C67" s="430" t="s">
        <v>508</v>
      </c>
      <c r="D67" s="431">
        <f>таб.10!I83</f>
        <v>57494.1</v>
      </c>
      <c r="E67" s="431">
        <f>таб.10!O83</f>
        <v>55170.45</v>
      </c>
    </row>
    <row r="68" spans="1:5" ht="15.75">
      <c r="A68" s="432"/>
      <c r="B68" s="704"/>
      <c r="C68" s="435" t="s">
        <v>241</v>
      </c>
      <c r="D68" s="431">
        <f t="shared" ref="D68:E71" si="3">D74+D79</f>
        <v>0</v>
      </c>
      <c r="E68" s="431">
        <f t="shared" si="3"/>
        <v>0</v>
      </c>
    </row>
    <row r="69" spans="1:5" ht="15.75">
      <c r="A69" s="432"/>
      <c r="B69" s="704"/>
      <c r="C69" s="435" t="s">
        <v>239</v>
      </c>
      <c r="D69" s="431">
        <f t="shared" si="3"/>
        <v>57494.1</v>
      </c>
      <c r="E69" s="431">
        <f t="shared" si="3"/>
        <v>55170.45</v>
      </c>
    </row>
    <row r="70" spans="1:5" ht="15.75">
      <c r="A70" s="432"/>
      <c r="B70" s="704"/>
      <c r="C70" s="435" t="s">
        <v>510</v>
      </c>
      <c r="D70" s="431">
        <f t="shared" si="3"/>
        <v>0</v>
      </c>
      <c r="E70" s="431">
        <f t="shared" si="3"/>
        <v>0</v>
      </c>
    </row>
    <row r="71" spans="1:5" ht="15.75">
      <c r="A71" s="432"/>
      <c r="B71" s="704"/>
      <c r="C71" s="435" t="s">
        <v>710</v>
      </c>
      <c r="D71" s="431">
        <f t="shared" si="3"/>
        <v>0</v>
      </c>
      <c r="E71" s="431">
        <f t="shared" si="3"/>
        <v>0</v>
      </c>
    </row>
    <row r="72" spans="1:5" ht="15.75">
      <c r="A72" s="435" t="s">
        <v>509</v>
      </c>
      <c r="B72" s="430"/>
      <c r="C72" s="435"/>
      <c r="D72" s="436"/>
      <c r="E72" s="436"/>
    </row>
    <row r="73" spans="1:5" s="272" customFormat="1" ht="15.75">
      <c r="A73" s="715" t="s">
        <v>24</v>
      </c>
      <c r="B73" s="704" t="s">
        <v>7</v>
      </c>
      <c r="C73" s="437" t="s">
        <v>508</v>
      </c>
      <c r="D73" s="431">
        <f>D74+D75+D76+D77</f>
        <v>45130.1</v>
      </c>
      <c r="E73" s="431">
        <f>E74+E75+E76+E77</f>
        <v>42987.74</v>
      </c>
    </row>
    <row r="74" spans="1:5" ht="15.75">
      <c r="A74" s="715"/>
      <c r="B74" s="704"/>
      <c r="C74" s="435" t="s">
        <v>241</v>
      </c>
      <c r="D74" s="436">
        <v>0</v>
      </c>
      <c r="E74" s="436">
        <v>0</v>
      </c>
    </row>
    <row r="75" spans="1:5" ht="19.5" customHeight="1">
      <c r="A75" s="715"/>
      <c r="B75" s="704"/>
      <c r="C75" s="435" t="s">
        <v>239</v>
      </c>
      <c r="D75" s="436">
        <f>таб.10!I89</f>
        <v>45130.1</v>
      </c>
      <c r="E75" s="436">
        <f>таб.10!Q89</f>
        <v>42987.74</v>
      </c>
    </row>
    <row r="76" spans="1:5" ht="21.75" customHeight="1">
      <c r="A76" s="715"/>
      <c r="B76" s="704"/>
      <c r="C76" s="435" t="s">
        <v>510</v>
      </c>
      <c r="D76" s="436">
        <v>0</v>
      </c>
      <c r="E76" s="436">
        <v>0</v>
      </c>
    </row>
    <row r="77" spans="1:5" ht="27" customHeight="1">
      <c r="A77" s="715"/>
      <c r="B77" s="704"/>
      <c r="C77" s="435" t="s">
        <v>710</v>
      </c>
      <c r="D77" s="436">
        <v>0</v>
      </c>
      <c r="E77" s="436">
        <v>0</v>
      </c>
    </row>
    <row r="78" spans="1:5" ht="15.75">
      <c r="A78" s="695" t="s">
        <v>300</v>
      </c>
      <c r="B78" s="724" t="str">
        <f>таб.10!B106</f>
        <v>Финансовое обеспечение деятельности подведомственных учреждений</v>
      </c>
      <c r="C78" s="437" t="s">
        <v>508</v>
      </c>
      <c r="D78" s="436">
        <f>D80</f>
        <v>12364</v>
      </c>
      <c r="E78" s="436">
        <f>E80</f>
        <v>12182.71</v>
      </c>
    </row>
    <row r="79" spans="1:5" ht="15.75">
      <c r="A79" s="696"/>
      <c r="B79" s="725"/>
      <c r="C79" s="435" t="s">
        <v>241</v>
      </c>
      <c r="D79" s="436">
        <v>0</v>
      </c>
      <c r="E79" s="436">
        <v>0</v>
      </c>
    </row>
    <row r="80" spans="1:5" ht="15.75">
      <c r="A80" s="696"/>
      <c r="B80" s="725"/>
      <c r="C80" s="435" t="s">
        <v>239</v>
      </c>
      <c r="D80" s="436">
        <f>таб.10!K106</f>
        <v>12364</v>
      </c>
      <c r="E80" s="436">
        <f>таб.10!Q106</f>
        <v>12182.71</v>
      </c>
    </row>
    <row r="81" spans="1:5" ht="15.75">
      <c r="A81" s="696"/>
      <c r="B81" s="725"/>
      <c r="C81" s="435" t="s">
        <v>510</v>
      </c>
      <c r="D81" s="436">
        <v>0</v>
      </c>
      <c r="E81" s="436">
        <v>0</v>
      </c>
    </row>
    <row r="82" spans="1:5" ht="15.75">
      <c r="A82" s="696"/>
      <c r="B82" s="726"/>
      <c r="C82" s="435" t="s">
        <v>710</v>
      </c>
      <c r="D82" s="436">
        <v>0</v>
      </c>
      <c r="E82" s="436">
        <v>0</v>
      </c>
    </row>
    <row r="83" spans="1:5" s="272" customFormat="1" ht="15.75">
      <c r="A83" s="434" t="s">
        <v>18</v>
      </c>
      <c r="B83" s="704" t="s">
        <v>89</v>
      </c>
      <c r="C83" s="430" t="s">
        <v>508</v>
      </c>
      <c r="D83" s="431">
        <f>таб.10!I108</f>
        <v>74725.600000000006</v>
      </c>
      <c r="E83" s="431">
        <f>таб.10!O108</f>
        <v>69562.64</v>
      </c>
    </row>
    <row r="84" spans="1:5" ht="15.75">
      <c r="A84" s="432"/>
      <c r="B84" s="704"/>
      <c r="C84" s="435" t="s">
        <v>241</v>
      </c>
      <c r="D84" s="431">
        <f>D90+D105</f>
        <v>0</v>
      </c>
      <c r="E84" s="431">
        <f>E90+E105</f>
        <v>0</v>
      </c>
    </row>
    <row r="85" spans="1:5" ht="15.75">
      <c r="A85" s="432"/>
      <c r="B85" s="704"/>
      <c r="C85" s="435" t="s">
        <v>239</v>
      </c>
      <c r="D85" s="431">
        <f>D91+D96+D106</f>
        <v>74725.600000000006</v>
      </c>
      <c r="E85" s="431">
        <f>E91+E96+E106</f>
        <v>69562.64</v>
      </c>
    </row>
    <row r="86" spans="1:5" ht="15.75">
      <c r="A86" s="432"/>
      <c r="B86" s="704"/>
      <c r="C86" s="435" t="s">
        <v>510</v>
      </c>
      <c r="D86" s="431">
        <f>D92+D107</f>
        <v>0</v>
      </c>
      <c r="E86" s="431">
        <f>E92+E107</f>
        <v>0</v>
      </c>
    </row>
    <row r="87" spans="1:5" ht="15.75">
      <c r="A87" s="432"/>
      <c r="B87" s="704"/>
      <c r="C87" s="435" t="s">
        <v>710</v>
      </c>
      <c r="D87" s="431">
        <f>D93+D108</f>
        <v>0</v>
      </c>
      <c r="E87" s="431">
        <f>E93+E108</f>
        <v>0</v>
      </c>
    </row>
    <row r="88" spans="1:5" ht="15.75">
      <c r="A88" s="435" t="s">
        <v>509</v>
      </c>
      <c r="B88" s="430"/>
      <c r="C88" s="435"/>
      <c r="D88" s="436"/>
      <c r="E88" s="436"/>
    </row>
    <row r="89" spans="1:5" s="272" customFormat="1" ht="28.5" customHeight="1">
      <c r="A89" s="715" t="s">
        <v>26</v>
      </c>
      <c r="B89" s="704" t="s">
        <v>82</v>
      </c>
      <c r="C89" s="437" t="s">
        <v>508</v>
      </c>
      <c r="D89" s="436">
        <f>D90+D91+D92+D93</f>
        <v>24610.6</v>
      </c>
      <c r="E89" s="436">
        <f>E90+E91+E92+E93</f>
        <v>23657.039999999997</v>
      </c>
    </row>
    <row r="90" spans="1:5" ht="28.5" customHeight="1">
      <c r="A90" s="715"/>
      <c r="B90" s="704"/>
      <c r="C90" s="435" t="s">
        <v>241</v>
      </c>
      <c r="D90" s="436">
        <v>0</v>
      </c>
      <c r="E90" s="436">
        <v>0</v>
      </c>
    </row>
    <row r="91" spans="1:5" ht="28.5" customHeight="1">
      <c r="A91" s="715"/>
      <c r="B91" s="704"/>
      <c r="C91" s="435" t="s">
        <v>239</v>
      </c>
      <c r="D91" s="436">
        <f>таб.10!K114</f>
        <v>24610.6</v>
      </c>
      <c r="E91" s="436">
        <f>таб.10!Q114</f>
        <v>23657.039999999997</v>
      </c>
    </row>
    <row r="92" spans="1:5" ht="28.5" customHeight="1">
      <c r="A92" s="715"/>
      <c r="B92" s="704"/>
      <c r="C92" s="435" t="s">
        <v>510</v>
      </c>
      <c r="D92" s="436">
        <v>0</v>
      </c>
      <c r="E92" s="436">
        <v>0</v>
      </c>
    </row>
    <row r="93" spans="1:5" ht="28.5" customHeight="1">
      <c r="A93" s="715"/>
      <c r="B93" s="704"/>
      <c r="C93" s="435" t="s">
        <v>710</v>
      </c>
      <c r="D93" s="436">
        <v>0</v>
      </c>
      <c r="E93" s="436">
        <v>0</v>
      </c>
    </row>
    <row r="94" spans="1:5" s="273" customFormat="1" ht="15.75">
      <c r="A94" s="715" t="s">
        <v>27</v>
      </c>
      <c r="B94" s="716" t="s">
        <v>201</v>
      </c>
      <c r="C94" s="439" t="s">
        <v>508</v>
      </c>
      <c r="D94" s="431">
        <f>D95+D96+D97+D98</f>
        <v>8206</v>
      </c>
      <c r="E94" s="431">
        <f>E95+E96+E97+E98</f>
        <v>7450</v>
      </c>
    </row>
    <row r="95" spans="1:5" s="273" customFormat="1" ht="25.5" customHeight="1">
      <c r="A95" s="715"/>
      <c r="B95" s="717"/>
      <c r="C95" s="441" t="s">
        <v>241</v>
      </c>
      <c r="D95" s="436">
        <v>0</v>
      </c>
      <c r="E95" s="436">
        <v>0</v>
      </c>
    </row>
    <row r="96" spans="1:5" s="273" customFormat="1" ht="21.75" customHeight="1">
      <c r="A96" s="715"/>
      <c r="B96" s="717"/>
      <c r="C96" s="441" t="s">
        <v>239</v>
      </c>
      <c r="D96" s="436">
        <f>таб.10!I128</f>
        <v>8206</v>
      </c>
      <c r="E96" s="436">
        <f>таб.10!O128</f>
        <v>7450</v>
      </c>
    </row>
    <row r="97" spans="1:5" s="273" customFormat="1" ht="23.25" customHeight="1">
      <c r="A97" s="715"/>
      <c r="B97" s="717"/>
      <c r="C97" s="441" t="s">
        <v>510</v>
      </c>
      <c r="D97" s="436">
        <v>0</v>
      </c>
      <c r="E97" s="436">
        <v>0</v>
      </c>
    </row>
    <row r="98" spans="1:5" s="273" customFormat="1" ht="23.25" customHeight="1">
      <c r="A98" s="715"/>
      <c r="B98" s="717"/>
      <c r="C98" s="441" t="s">
        <v>710</v>
      </c>
      <c r="D98" s="436">
        <v>0</v>
      </c>
      <c r="E98" s="436">
        <v>0</v>
      </c>
    </row>
    <row r="99" spans="1:5" s="273" customFormat="1" ht="15.75">
      <c r="A99" s="718" t="s">
        <v>197</v>
      </c>
      <c r="B99" s="720" t="s">
        <v>198</v>
      </c>
      <c r="C99" s="439" t="s">
        <v>508</v>
      </c>
      <c r="D99" s="436">
        <f>D100+D101+D102+D103</f>
        <v>8206</v>
      </c>
      <c r="E99" s="436">
        <f>E100+E101+E102+E103</f>
        <v>7450</v>
      </c>
    </row>
    <row r="100" spans="1:5" s="273" customFormat="1" ht="15.75">
      <c r="A100" s="719"/>
      <c r="B100" s="721"/>
      <c r="C100" s="441" t="s">
        <v>241</v>
      </c>
      <c r="D100" s="436">
        <v>0</v>
      </c>
      <c r="E100" s="436">
        <v>0</v>
      </c>
    </row>
    <row r="101" spans="1:5" s="273" customFormat="1" ht="15.75">
      <c r="A101" s="719"/>
      <c r="B101" s="721"/>
      <c r="C101" s="441" t="s">
        <v>239</v>
      </c>
      <c r="D101" s="436">
        <f>таб.10!K130</f>
        <v>8206</v>
      </c>
      <c r="E101" s="436">
        <f>таб.10!O130</f>
        <v>7450</v>
      </c>
    </row>
    <row r="102" spans="1:5" s="273" customFormat="1" ht="15.75">
      <c r="A102" s="719"/>
      <c r="B102" s="721"/>
      <c r="C102" s="441" t="s">
        <v>510</v>
      </c>
      <c r="D102" s="436">
        <v>0</v>
      </c>
      <c r="E102" s="436">
        <v>0</v>
      </c>
    </row>
    <row r="103" spans="1:5" s="273" customFormat="1" ht="15.75">
      <c r="A103" s="719"/>
      <c r="B103" s="721"/>
      <c r="C103" s="441" t="s">
        <v>710</v>
      </c>
      <c r="D103" s="436">
        <v>0</v>
      </c>
      <c r="E103" s="436">
        <v>0</v>
      </c>
    </row>
    <row r="104" spans="1:5" s="272" customFormat="1" ht="15.75">
      <c r="A104" s="715" t="s">
        <v>28</v>
      </c>
      <c r="B104" s="704" t="s">
        <v>83</v>
      </c>
      <c r="C104" s="437" t="s">
        <v>508</v>
      </c>
      <c r="D104" s="431">
        <f>D105+D106+D107+D108</f>
        <v>41909</v>
      </c>
      <c r="E104" s="431">
        <f>E105+E106+E107+E108</f>
        <v>38455.599999999999</v>
      </c>
    </row>
    <row r="105" spans="1:5" ht="15.75">
      <c r="A105" s="715"/>
      <c r="B105" s="704"/>
      <c r="C105" s="435" t="s">
        <v>241</v>
      </c>
      <c r="D105" s="436">
        <v>0</v>
      </c>
      <c r="E105" s="436">
        <v>0</v>
      </c>
    </row>
    <row r="106" spans="1:5" ht="15.75">
      <c r="A106" s="715"/>
      <c r="B106" s="704"/>
      <c r="C106" s="435" t="s">
        <v>239</v>
      </c>
      <c r="D106" s="436">
        <f>D111</f>
        <v>41909</v>
      </c>
      <c r="E106" s="436">
        <f>E111</f>
        <v>38455.599999999999</v>
      </c>
    </row>
    <row r="107" spans="1:5" ht="15.75">
      <c r="A107" s="715"/>
      <c r="B107" s="704"/>
      <c r="C107" s="435" t="s">
        <v>510</v>
      </c>
      <c r="D107" s="436">
        <v>0</v>
      </c>
      <c r="E107" s="436">
        <v>0</v>
      </c>
    </row>
    <row r="108" spans="1:5" ht="15.75">
      <c r="A108" s="715"/>
      <c r="B108" s="704"/>
      <c r="C108" s="435" t="s">
        <v>710</v>
      </c>
      <c r="D108" s="436">
        <v>0</v>
      </c>
      <c r="E108" s="436">
        <v>0</v>
      </c>
    </row>
    <row r="109" spans="1:5" ht="15.75">
      <c r="A109" s="705" t="s">
        <v>54</v>
      </c>
      <c r="B109" s="705" t="s">
        <v>513</v>
      </c>
      <c r="C109" s="439" t="s">
        <v>508</v>
      </c>
      <c r="D109" s="436">
        <f>D110+D111+D112+D113</f>
        <v>41909</v>
      </c>
      <c r="E109" s="436">
        <f>E110+E111+E112+E113</f>
        <v>38455.599999999999</v>
      </c>
    </row>
    <row r="110" spans="1:5" ht="15.75">
      <c r="A110" s="706"/>
      <c r="B110" s="706"/>
      <c r="C110" s="441" t="s">
        <v>241</v>
      </c>
      <c r="D110" s="436">
        <v>0</v>
      </c>
      <c r="E110" s="436">
        <v>0</v>
      </c>
    </row>
    <row r="111" spans="1:5" ht="15.75">
      <c r="A111" s="706"/>
      <c r="B111" s="706"/>
      <c r="C111" s="441" t="s">
        <v>239</v>
      </c>
      <c r="D111" s="436">
        <f>таб.10!K134</f>
        <v>41909</v>
      </c>
      <c r="E111" s="436">
        <f>таб.10!Q134</f>
        <v>38455.599999999999</v>
      </c>
    </row>
    <row r="112" spans="1:5" ht="15.75">
      <c r="A112" s="706"/>
      <c r="B112" s="706"/>
      <c r="C112" s="441" t="s">
        <v>510</v>
      </c>
      <c r="D112" s="436">
        <v>0</v>
      </c>
      <c r="E112" s="436">
        <v>0</v>
      </c>
    </row>
    <row r="113" spans="1:7" ht="35.25" customHeight="1">
      <c r="A113" s="706"/>
      <c r="B113" s="706"/>
      <c r="C113" s="441" t="s">
        <v>710</v>
      </c>
      <c r="D113" s="436">
        <v>0</v>
      </c>
      <c r="E113" s="436">
        <v>0</v>
      </c>
    </row>
    <row r="114" spans="1:7" s="272" customFormat="1" ht="15.75">
      <c r="A114" s="434" t="s">
        <v>19</v>
      </c>
      <c r="B114" s="704" t="s">
        <v>5</v>
      </c>
      <c r="C114" s="437" t="s">
        <v>508</v>
      </c>
      <c r="D114" s="431">
        <f>D115+D116+D117+D118</f>
        <v>44459143.619999997</v>
      </c>
      <c r="E114" s="431">
        <f>E115+E116+E117+E118</f>
        <v>54284041.5</v>
      </c>
      <c r="G114" s="274"/>
    </row>
    <row r="115" spans="1:7" ht="15.75">
      <c r="A115" s="432"/>
      <c r="B115" s="704"/>
      <c r="C115" s="435" t="s">
        <v>241</v>
      </c>
      <c r="D115" s="431">
        <f>D120+D125+D150+D160+D165</f>
        <v>35998.400000000001</v>
      </c>
      <c r="E115" s="431">
        <f>E120+E125+E150+E160+E165</f>
        <v>35809.67</v>
      </c>
    </row>
    <row r="116" spans="1:7" ht="15.75">
      <c r="A116" s="432"/>
      <c r="B116" s="704"/>
      <c r="C116" s="435" t="s">
        <v>239</v>
      </c>
      <c r="D116" s="431">
        <f>D121+D126+D151+D156+D161+D166</f>
        <v>323145.21999999997</v>
      </c>
      <c r="E116" s="431">
        <f>E121+E126+E151+E156+E161+E166</f>
        <v>288231.82999999996</v>
      </c>
    </row>
    <row r="117" spans="1:7" ht="15.75">
      <c r="A117" s="432"/>
      <c r="B117" s="704"/>
      <c r="C117" s="435" t="s">
        <v>510</v>
      </c>
      <c r="D117" s="431">
        <f>D122+D127+D152+D157+D162</f>
        <v>0</v>
      </c>
      <c r="E117" s="431">
        <f>E122+E127+E152+E157+E162</f>
        <v>0</v>
      </c>
    </row>
    <row r="118" spans="1:7" ht="15.75">
      <c r="A118" s="432"/>
      <c r="B118" s="704"/>
      <c r="C118" s="435" t="s">
        <v>710</v>
      </c>
      <c r="D118" s="431">
        <f>D123+D128+D153+D158+D163</f>
        <v>44100000</v>
      </c>
      <c r="E118" s="431">
        <f>E123+E128+E153+E158+E163</f>
        <v>53960000</v>
      </c>
    </row>
    <row r="119" spans="1:7" s="272" customFormat="1" ht="23.25" customHeight="1">
      <c r="A119" s="695" t="s">
        <v>29</v>
      </c>
      <c r="B119" s="704" t="s">
        <v>7</v>
      </c>
      <c r="C119" s="437" t="s">
        <v>508</v>
      </c>
      <c r="D119" s="431">
        <f>D120+D121+D122+D123</f>
        <v>98836.3</v>
      </c>
      <c r="E119" s="431">
        <f>E120+E121+E122+E123</f>
        <v>92764.160000000003</v>
      </c>
    </row>
    <row r="120" spans="1:7" ht="33.75" customHeight="1">
      <c r="A120" s="696"/>
      <c r="B120" s="704"/>
      <c r="C120" s="435" t="s">
        <v>241</v>
      </c>
      <c r="D120" s="436">
        <v>0</v>
      </c>
      <c r="E120" s="436">
        <v>0</v>
      </c>
    </row>
    <row r="121" spans="1:7" ht="27.75" customHeight="1">
      <c r="A121" s="696"/>
      <c r="B121" s="704"/>
      <c r="C121" s="435" t="s">
        <v>239</v>
      </c>
      <c r="D121" s="436">
        <f>таб.10!K154</f>
        <v>98836.3</v>
      </c>
      <c r="E121" s="436">
        <f>таб.10!Q154</f>
        <v>92764.160000000003</v>
      </c>
    </row>
    <row r="122" spans="1:7" ht="27" customHeight="1">
      <c r="A122" s="696"/>
      <c r="B122" s="704"/>
      <c r="C122" s="435" t="s">
        <v>510</v>
      </c>
      <c r="D122" s="436">
        <v>0</v>
      </c>
      <c r="E122" s="436">
        <v>0</v>
      </c>
    </row>
    <row r="123" spans="1:7" ht="34.5" customHeight="1">
      <c r="A123" s="697"/>
      <c r="B123" s="704"/>
      <c r="C123" s="435" t="s">
        <v>710</v>
      </c>
      <c r="D123" s="436">
        <v>0</v>
      </c>
      <c r="E123" s="436">
        <v>0</v>
      </c>
    </row>
    <row r="124" spans="1:7" s="272" customFormat="1" ht="15.75">
      <c r="A124" s="695" t="s">
        <v>30</v>
      </c>
      <c r="B124" s="704" t="s">
        <v>83</v>
      </c>
      <c r="C124" s="437" t="s">
        <v>508</v>
      </c>
      <c r="D124" s="431">
        <f>D129+D134+D139+D144</f>
        <v>218088.02000000002</v>
      </c>
      <c r="E124" s="431">
        <f>таб.10!Q187</f>
        <v>193637.93</v>
      </c>
    </row>
    <row r="125" spans="1:7" ht="15.75">
      <c r="A125" s="696"/>
      <c r="B125" s="704"/>
      <c r="C125" s="435" t="s">
        <v>241</v>
      </c>
      <c r="D125" s="436">
        <f>D130+D135+D140</f>
        <v>0</v>
      </c>
      <c r="E125" s="436">
        <f>E130+E135+E140</f>
        <v>0</v>
      </c>
    </row>
    <row r="126" spans="1:7" ht="15.75">
      <c r="A126" s="696"/>
      <c r="B126" s="704"/>
      <c r="C126" s="435" t="s">
        <v>239</v>
      </c>
      <c r="D126" s="436">
        <f>D131+D136+D141+D146</f>
        <v>218088.02000000002</v>
      </c>
      <c r="E126" s="436">
        <f>E131+E136+E141+E146</f>
        <v>193637.93</v>
      </c>
    </row>
    <row r="127" spans="1:7" ht="15.75">
      <c r="A127" s="696"/>
      <c r="B127" s="704"/>
      <c r="C127" s="435" t="s">
        <v>510</v>
      </c>
      <c r="D127" s="436">
        <f>D132+D137+D142</f>
        <v>0</v>
      </c>
      <c r="E127" s="436">
        <f>E132+E137+E142</f>
        <v>0</v>
      </c>
    </row>
    <row r="128" spans="1:7" ht="15.75">
      <c r="A128" s="697"/>
      <c r="B128" s="704"/>
      <c r="C128" s="435" t="s">
        <v>710</v>
      </c>
      <c r="D128" s="436">
        <f>D133+D138+D143</f>
        <v>0</v>
      </c>
      <c r="E128" s="436">
        <f>E133+E138+E143</f>
        <v>0</v>
      </c>
    </row>
    <row r="129" spans="1:6" ht="15.75">
      <c r="A129" s="411" t="s">
        <v>64</v>
      </c>
      <c r="B129" s="705" t="s">
        <v>514</v>
      </c>
      <c r="C129" s="439" t="s">
        <v>508</v>
      </c>
      <c r="D129" s="436">
        <f>D130+D131+D132+D133</f>
        <v>40770</v>
      </c>
      <c r="E129" s="436">
        <f>E130+E131+E132+E133</f>
        <v>40770</v>
      </c>
    </row>
    <row r="130" spans="1:6" ht="15.75">
      <c r="A130" s="412"/>
      <c r="B130" s="706"/>
      <c r="C130" s="441" t="s">
        <v>241</v>
      </c>
      <c r="D130" s="436">
        <v>0</v>
      </c>
      <c r="E130" s="436">
        <v>0</v>
      </c>
    </row>
    <row r="131" spans="1:6" ht="15.75">
      <c r="A131" s="412"/>
      <c r="B131" s="706"/>
      <c r="C131" s="441" t="s">
        <v>239</v>
      </c>
      <c r="D131" s="436">
        <f>таб.10!K194</f>
        <v>40770</v>
      </c>
      <c r="E131" s="436">
        <f>таб.10!Q194</f>
        <v>40770</v>
      </c>
    </row>
    <row r="132" spans="1:6" ht="18" customHeight="1">
      <c r="A132" s="412"/>
      <c r="B132" s="706"/>
      <c r="C132" s="441" t="s">
        <v>510</v>
      </c>
      <c r="D132" s="436">
        <v>0</v>
      </c>
      <c r="E132" s="436">
        <v>0</v>
      </c>
    </row>
    <row r="133" spans="1:6" ht="38.25" customHeight="1">
      <c r="A133" s="412"/>
      <c r="B133" s="706"/>
      <c r="C133" s="441" t="s">
        <v>710</v>
      </c>
      <c r="D133" s="436">
        <v>0</v>
      </c>
      <c r="E133" s="436">
        <v>0</v>
      </c>
    </row>
    <row r="134" spans="1:6" ht="15.75">
      <c r="A134" s="411" t="s">
        <v>293</v>
      </c>
      <c r="B134" s="705" t="s">
        <v>880</v>
      </c>
      <c r="C134" s="439" t="s">
        <v>508</v>
      </c>
      <c r="D134" s="436">
        <f>D135+D136+D137+D138</f>
        <v>99251.6</v>
      </c>
      <c r="E134" s="436">
        <f>E135+E136+E137+E138</f>
        <v>76470.59</v>
      </c>
    </row>
    <row r="135" spans="1:6" ht="15.75">
      <c r="A135" s="412"/>
      <c r="B135" s="706"/>
      <c r="C135" s="441" t="s">
        <v>241</v>
      </c>
      <c r="D135" s="436">
        <v>0</v>
      </c>
      <c r="E135" s="436">
        <v>0</v>
      </c>
    </row>
    <row r="136" spans="1:6" ht="15.75">
      <c r="A136" s="412"/>
      <c r="B136" s="706"/>
      <c r="C136" s="441" t="s">
        <v>239</v>
      </c>
      <c r="D136" s="436">
        <f>таб.10!K198</f>
        <v>99251.6</v>
      </c>
      <c r="E136" s="436">
        <f>таб.10!Q198</f>
        <v>76470.59</v>
      </c>
      <c r="F136" s="693"/>
    </row>
    <row r="137" spans="1:6" ht="24" customHeight="1">
      <c r="A137" s="412"/>
      <c r="B137" s="706"/>
      <c r="C137" s="441" t="s">
        <v>510</v>
      </c>
      <c r="D137" s="436">
        <v>0</v>
      </c>
      <c r="E137" s="436">
        <v>0</v>
      </c>
      <c r="F137" s="693"/>
    </row>
    <row r="138" spans="1:6" ht="49.5" customHeight="1">
      <c r="A138" s="412"/>
      <c r="B138" s="706"/>
      <c r="C138" s="441" t="s">
        <v>710</v>
      </c>
      <c r="D138" s="436">
        <v>0</v>
      </c>
      <c r="E138" s="436">
        <v>0</v>
      </c>
    </row>
    <row r="139" spans="1:6" ht="15.75">
      <c r="A139" s="411" t="s">
        <v>294</v>
      </c>
      <c r="B139" s="705" t="s">
        <v>515</v>
      </c>
      <c r="C139" s="439" t="s">
        <v>508</v>
      </c>
      <c r="D139" s="436">
        <f>D140+D141+D142+D143</f>
        <v>45495</v>
      </c>
      <c r="E139" s="436">
        <f>E140+E141+E142+E143</f>
        <v>43825.919999999998</v>
      </c>
    </row>
    <row r="140" spans="1:6" ht="15.75">
      <c r="A140" s="412"/>
      <c r="B140" s="706"/>
      <c r="C140" s="441" t="s">
        <v>241</v>
      </c>
      <c r="D140" s="436">
        <v>0</v>
      </c>
      <c r="E140" s="436">
        <v>0</v>
      </c>
    </row>
    <row r="141" spans="1:6" ht="15.75">
      <c r="A141" s="412"/>
      <c r="B141" s="706"/>
      <c r="C141" s="441" t="s">
        <v>239</v>
      </c>
      <c r="D141" s="436">
        <f>таб.10!K204</f>
        <v>45495</v>
      </c>
      <c r="E141" s="436">
        <f>таб.10!Q204</f>
        <v>43825.919999999998</v>
      </c>
    </row>
    <row r="142" spans="1:6" ht="15.75">
      <c r="A142" s="412"/>
      <c r="B142" s="706"/>
      <c r="C142" s="441" t="s">
        <v>510</v>
      </c>
      <c r="D142" s="436">
        <v>0</v>
      </c>
      <c r="E142" s="436">
        <v>0</v>
      </c>
    </row>
    <row r="143" spans="1:6" ht="20.25" customHeight="1">
      <c r="A143" s="412"/>
      <c r="B143" s="706"/>
      <c r="C143" s="441" t="s">
        <v>710</v>
      </c>
      <c r="D143" s="436">
        <v>0</v>
      </c>
      <c r="E143" s="436">
        <v>0</v>
      </c>
    </row>
    <row r="144" spans="1:6" ht="15.75">
      <c r="A144" s="411" t="s">
        <v>296</v>
      </c>
      <c r="B144" s="705" t="s">
        <v>185</v>
      </c>
      <c r="C144" s="439" t="s">
        <v>508</v>
      </c>
      <c r="D144" s="436">
        <f>D145+D146+D147+D148</f>
        <v>32571.42</v>
      </c>
      <c r="E144" s="436">
        <f>E145+E146+E147+E148</f>
        <v>32571.42</v>
      </c>
    </row>
    <row r="145" spans="1:5" ht="15.75">
      <c r="A145" s="412"/>
      <c r="B145" s="706"/>
      <c r="C145" s="441" t="s">
        <v>241</v>
      </c>
      <c r="D145" s="436">
        <v>0</v>
      </c>
      <c r="E145" s="436">
        <v>0</v>
      </c>
    </row>
    <row r="146" spans="1:5" ht="15.75">
      <c r="A146" s="412"/>
      <c r="B146" s="706"/>
      <c r="C146" s="441" t="s">
        <v>239</v>
      </c>
      <c r="D146" s="436">
        <f>таб.10!K208</f>
        <v>32571.42</v>
      </c>
      <c r="E146" s="436">
        <f>таб.10!Q208</f>
        <v>32571.42</v>
      </c>
    </row>
    <row r="147" spans="1:5" ht="15.75">
      <c r="A147" s="412"/>
      <c r="B147" s="706"/>
      <c r="C147" s="441" t="s">
        <v>510</v>
      </c>
      <c r="D147" s="436">
        <v>0</v>
      </c>
      <c r="E147" s="436">
        <v>0</v>
      </c>
    </row>
    <row r="148" spans="1:5" ht="52.5" customHeight="1">
      <c r="A148" s="412"/>
      <c r="B148" s="722"/>
      <c r="C148" s="441" t="s">
        <v>710</v>
      </c>
      <c r="D148" s="436">
        <v>0</v>
      </c>
      <c r="E148" s="436">
        <v>0</v>
      </c>
    </row>
    <row r="149" spans="1:5" s="272" customFormat="1" ht="15.75">
      <c r="A149" s="695" t="s">
        <v>31</v>
      </c>
      <c r="B149" s="714" t="s">
        <v>516</v>
      </c>
      <c r="C149" s="437" t="s">
        <v>508</v>
      </c>
      <c r="D149" s="431">
        <f>D150+D151+D152+D153</f>
        <v>3081.2</v>
      </c>
      <c r="E149" s="431">
        <f>E150+E151+E152+E153</f>
        <v>2761.3100000000004</v>
      </c>
    </row>
    <row r="150" spans="1:5" ht="15.75">
      <c r="A150" s="696"/>
      <c r="B150" s="704"/>
      <c r="C150" s="435" t="s">
        <v>241</v>
      </c>
      <c r="D150" s="436">
        <f>таб.10!J210</f>
        <v>1817.9</v>
      </c>
      <c r="E150" s="436">
        <f>таб.10!P210</f>
        <v>1629.17</v>
      </c>
    </row>
    <row r="151" spans="1:5" ht="15.75">
      <c r="A151" s="696"/>
      <c r="B151" s="704"/>
      <c r="C151" s="435" t="s">
        <v>239</v>
      </c>
      <c r="D151" s="436">
        <f>таб.10!K210</f>
        <v>1263.3</v>
      </c>
      <c r="E151" s="436">
        <f>таб.10!Q210</f>
        <v>1132.1400000000001</v>
      </c>
    </row>
    <row r="152" spans="1:5" ht="15.75">
      <c r="A152" s="696"/>
      <c r="B152" s="704"/>
      <c r="C152" s="435" t="s">
        <v>510</v>
      </c>
      <c r="D152" s="436">
        <v>0</v>
      </c>
      <c r="E152" s="436">
        <v>0</v>
      </c>
    </row>
    <row r="153" spans="1:5" ht="15.75">
      <c r="A153" s="697"/>
      <c r="B153" s="704"/>
      <c r="C153" s="435" t="s">
        <v>710</v>
      </c>
      <c r="D153" s="436">
        <v>0</v>
      </c>
      <c r="E153" s="436">
        <v>0</v>
      </c>
    </row>
    <row r="154" spans="1:5" s="272" customFormat="1" ht="15.75">
      <c r="A154" s="715" t="s">
        <v>32</v>
      </c>
      <c r="B154" s="704" t="s">
        <v>20</v>
      </c>
      <c r="C154" s="437" t="s">
        <v>508</v>
      </c>
      <c r="D154" s="431">
        <f>D155+D156+D157+D158</f>
        <v>44100000</v>
      </c>
      <c r="E154" s="431">
        <f>E155+E156+E157+E158</f>
        <v>53960000</v>
      </c>
    </row>
    <row r="155" spans="1:5" ht="15.75">
      <c r="A155" s="715"/>
      <c r="B155" s="704"/>
      <c r="C155" s="435" t="s">
        <v>241</v>
      </c>
      <c r="D155" s="436">
        <v>0</v>
      </c>
      <c r="E155" s="436">
        <v>0</v>
      </c>
    </row>
    <row r="156" spans="1:5" ht="15.75">
      <c r="A156" s="715"/>
      <c r="B156" s="704"/>
      <c r="C156" s="435" t="s">
        <v>239</v>
      </c>
      <c r="D156" s="436">
        <v>0</v>
      </c>
      <c r="E156" s="436">
        <v>0</v>
      </c>
    </row>
    <row r="157" spans="1:5" ht="15.75">
      <c r="A157" s="715"/>
      <c r="B157" s="704"/>
      <c r="C157" s="435" t="s">
        <v>510</v>
      </c>
      <c r="D157" s="436">
        <v>0</v>
      </c>
      <c r="E157" s="436">
        <v>0</v>
      </c>
    </row>
    <row r="158" spans="1:5" ht="15.75">
      <c r="A158" s="715"/>
      <c r="B158" s="704"/>
      <c r="C158" s="435" t="s">
        <v>710</v>
      </c>
      <c r="D158" s="436">
        <v>44100000</v>
      </c>
      <c r="E158" s="436">
        <v>53960000</v>
      </c>
    </row>
    <row r="159" spans="1:5" s="272" customFormat="1" ht="15.75">
      <c r="A159" s="695" t="s">
        <v>116</v>
      </c>
      <c r="B159" s="714" t="s">
        <v>115</v>
      </c>
      <c r="C159" s="437" t="s">
        <v>508</v>
      </c>
      <c r="D159" s="431">
        <f>D160+D161+D162+D163</f>
        <v>4260</v>
      </c>
      <c r="E159" s="431">
        <f>E160+E161+E162+E163</f>
        <v>0</v>
      </c>
    </row>
    <row r="160" spans="1:5" ht="15.75">
      <c r="A160" s="696"/>
      <c r="B160" s="704"/>
      <c r="C160" s="435" t="s">
        <v>241</v>
      </c>
      <c r="D160" s="436">
        <v>0</v>
      </c>
      <c r="E160" s="436">
        <v>0</v>
      </c>
    </row>
    <row r="161" spans="1:5" ht="15.75">
      <c r="A161" s="696"/>
      <c r="B161" s="704"/>
      <c r="C161" s="435" t="s">
        <v>239</v>
      </c>
      <c r="D161" s="436">
        <f>таб.10!K225</f>
        <v>4260</v>
      </c>
      <c r="E161" s="436">
        <f>таб.10!Q225</f>
        <v>0</v>
      </c>
    </row>
    <row r="162" spans="1:5" ht="15.75">
      <c r="A162" s="696"/>
      <c r="B162" s="704"/>
      <c r="C162" s="435" t="s">
        <v>510</v>
      </c>
      <c r="D162" s="436">
        <v>0</v>
      </c>
      <c r="E162" s="436">
        <v>0</v>
      </c>
    </row>
    <row r="163" spans="1:5" ht="15.75">
      <c r="A163" s="696"/>
      <c r="B163" s="704"/>
      <c r="C163" s="435" t="s">
        <v>710</v>
      </c>
      <c r="D163" s="436">
        <v>0</v>
      </c>
      <c r="E163" s="436">
        <v>0</v>
      </c>
    </row>
    <row r="164" spans="1:5" ht="15.75">
      <c r="A164" s="695" t="s">
        <v>225</v>
      </c>
      <c r="B164" s="724" t="str">
        <f>таб.10!B229</f>
        <v>Региональный проект «Адресная поддержка повышения производительности труда на предприятиях»</v>
      </c>
      <c r="C164" s="437" t="s">
        <v>508</v>
      </c>
      <c r="D164" s="431">
        <f>D165+D166+D167+D168</f>
        <v>34878.1</v>
      </c>
      <c r="E164" s="431">
        <f>E165+E166+E167+E168</f>
        <v>34878.1</v>
      </c>
    </row>
    <row r="165" spans="1:5" ht="15.75">
      <c r="A165" s="696"/>
      <c r="B165" s="725"/>
      <c r="C165" s="435" t="s">
        <v>241</v>
      </c>
      <c r="D165" s="436">
        <f>таб.10!J229</f>
        <v>34180.5</v>
      </c>
      <c r="E165" s="436">
        <f>таб.10!P229</f>
        <v>34180.5</v>
      </c>
    </row>
    <row r="166" spans="1:5" ht="15.75">
      <c r="A166" s="696"/>
      <c r="B166" s="725"/>
      <c r="C166" s="435" t="s">
        <v>239</v>
      </c>
      <c r="D166" s="436">
        <f>таб.10!K229</f>
        <v>697.6</v>
      </c>
      <c r="E166" s="436">
        <f>таб.10!Q229</f>
        <v>697.6</v>
      </c>
    </row>
    <row r="167" spans="1:5" ht="15.75">
      <c r="A167" s="696"/>
      <c r="B167" s="725"/>
      <c r="C167" s="435" t="s">
        <v>510</v>
      </c>
      <c r="D167" s="436">
        <v>0</v>
      </c>
      <c r="E167" s="436">
        <v>0</v>
      </c>
    </row>
    <row r="168" spans="1:5" ht="15.75">
      <c r="A168" s="697"/>
      <c r="B168" s="726"/>
      <c r="C168" s="435" t="s">
        <v>710</v>
      </c>
      <c r="D168" s="436">
        <v>0</v>
      </c>
      <c r="E168" s="436">
        <v>0</v>
      </c>
    </row>
    <row r="169" spans="1:5" ht="92.25" customHeight="1">
      <c r="A169" s="727" t="s">
        <v>873</v>
      </c>
      <c r="B169" s="727"/>
      <c r="C169" s="727"/>
      <c r="D169" s="727"/>
      <c r="E169" s="727"/>
    </row>
    <row r="170" spans="1:5" ht="18.75">
      <c r="A170" s="709"/>
      <c r="B170" s="709"/>
      <c r="C170" s="709"/>
      <c r="D170" s="709"/>
      <c r="E170" s="709"/>
    </row>
    <row r="171" spans="1:5" ht="42" customHeight="1">
      <c r="A171" s="709"/>
      <c r="B171" s="709"/>
      <c r="C171" s="709"/>
      <c r="D171" s="709"/>
      <c r="E171" s="709"/>
    </row>
    <row r="172" spans="1:5" ht="30" customHeight="1">
      <c r="A172" s="710"/>
      <c r="B172" s="710"/>
      <c r="C172" s="710"/>
      <c r="D172" s="710"/>
      <c r="E172" s="710"/>
    </row>
    <row r="174" spans="1:5">
      <c r="A174" s="446"/>
      <c r="B174" s="447"/>
    </row>
    <row r="175" spans="1:5" ht="18.75">
      <c r="A175" s="711"/>
      <c r="B175" s="711"/>
      <c r="C175" s="449"/>
      <c r="D175" s="275"/>
      <c r="E175" s="450"/>
    </row>
  </sheetData>
  <mergeCells count="63">
    <mergeCell ref="B46:B50"/>
    <mergeCell ref="A21:A25"/>
    <mergeCell ref="B21:B25"/>
    <mergeCell ref="A26:A30"/>
    <mergeCell ref="B26:B30"/>
    <mergeCell ref="A9:A13"/>
    <mergeCell ref="D2:E2"/>
    <mergeCell ref="A164:A168"/>
    <mergeCell ref="B164:B168"/>
    <mergeCell ref="A169:E169"/>
    <mergeCell ref="B83:B87"/>
    <mergeCell ref="A89:A93"/>
    <mergeCell ref="B89:B93"/>
    <mergeCell ref="A78:A82"/>
    <mergeCell ref="B78:B82"/>
    <mergeCell ref="B67:B71"/>
    <mergeCell ref="A73:A77"/>
    <mergeCell ref="B57:B61"/>
    <mergeCell ref="A62:A66"/>
    <mergeCell ref="B62:B66"/>
    <mergeCell ref="A57:A61"/>
    <mergeCell ref="A170:E170"/>
    <mergeCell ref="A99:A103"/>
    <mergeCell ref="B99:B103"/>
    <mergeCell ref="A104:A108"/>
    <mergeCell ref="B104:B108"/>
    <mergeCell ref="B139:B143"/>
    <mergeCell ref="B144:B148"/>
    <mergeCell ref="B149:B153"/>
    <mergeCell ref="A154:A158"/>
    <mergeCell ref="B154:B158"/>
    <mergeCell ref="A171:E171"/>
    <mergeCell ref="A172:E172"/>
    <mergeCell ref="A175:B175"/>
    <mergeCell ref="A4:E5"/>
    <mergeCell ref="A159:A163"/>
    <mergeCell ref="B159:B163"/>
    <mergeCell ref="B134:B138"/>
    <mergeCell ref="B124:B128"/>
    <mergeCell ref="B129:B133"/>
    <mergeCell ref="A124:A128"/>
    <mergeCell ref="A109:A113"/>
    <mergeCell ref="B109:B113"/>
    <mergeCell ref="B114:B118"/>
    <mergeCell ref="B119:B123"/>
    <mergeCell ref="A94:A98"/>
    <mergeCell ref="B94:B98"/>
    <mergeCell ref="F136:F137"/>
    <mergeCell ref="C6:C7"/>
    <mergeCell ref="D6:E6"/>
    <mergeCell ref="A149:A153"/>
    <mergeCell ref="A119:A123"/>
    <mergeCell ref="B9:B13"/>
    <mergeCell ref="B14:B19"/>
    <mergeCell ref="A6:A7"/>
    <mergeCell ref="B6:B7"/>
    <mergeCell ref="A41:A43"/>
    <mergeCell ref="B51:B55"/>
    <mergeCell ref="B31:B35"/>
    <mergeCell ref="A36:A40"/>
    <mergeCell ref="B36:B40"/>
    <mergeCell ref="B41:B45"/>
    <mergeCell ref="B73:B77"/>
  </mergeCells>
  <pageMargins left="1.0236220472440944" right="0.23622047244094491" top="0.74803149606299213" bottom="0.74803149606299213" header="0.31496062992125984" footer="0.31496062992125984"/>
  <pageSetup paperSize="9" scale="60" fitToHeight="0" orientation="portrait" r:id="rId1"/>
</worksheet>
</file>

<file path=xl/worksheets/sheet8.xml><?xml version="1.0" encoding="utf-8"?>
<worksheet xmlns="http://schemas.openxmlformats.org/spreadsheetml/2006/main" xmlns:r="http://schemas.openxmlformats.org/officeDocument/2006/relationships">
  <sheetPr>
    <pageSetUpPr fitToPage="1"/>
  </sheetPr>
  <dimension ref="A1:V11"/>
  <sheetViews>
    <sheetView view="pageBreakPreview" zoomScale="60" zoomScaleNormal="100" workbookViewId="0">
      <selection activeCell="J21" sqref="J21"/>
    </sheetView>
  </sheetViews>
  <sheetFormatPr defaultRowHeight="18"/>
  <cols>
    <col min="1" max="1" width="26.85546875" style="285" customWidth="1"/>
    <col min="2" max="2" width="28.5703125" style="286" customWidth="1"/>
    <col min="3" max="3" width="27.42578125" style="286" customWidth="1"/>
    <col min="4" max="4" width="24.7109375" style="286" customWidth="1"/>
    <col min="5" max="5" width="22.28515625" style="280" customWidth="1"/>
    <col min="6" max="6" width="17.7109375" style="280" customWidth="1"/>
    <col min="7" max="8" width="8.7109375" style="280" customWidth="1"/>
    <col min="9" max="9" width="13" style="280" customWidth="1"/>
    <col min="10" max="10" width="12.85546875" style="280" customWidth="1"/>
    <col min="11" max="15" width="8.7109375" style="280" customWidth="1"/>
    <col min="16" max="16" width="9.7109375" style="280" customWidth="1"/>
    <col min="17" max="20" width="8.7109375" style="280" customWidth="1"/>
    <col min="21" max="238" width="9.140625" style="280"/>
    <col min="239" max="239" width="4.28515625" style="280" customWidth="1"/>
    <col min="240" max="240" width="18.85546875" style="280" customWidth="1"/>
    <col min="241" max="494" width="9.140625" style="280"/>
    <col min="495" max="495" width="4.28515625" style="280" customWidth="1"/>
    <col min="496" max="496" width="18.85546875" style="280" customWidth="1"/>
    <col min="497" max="750" width="9.140625" style="280"/>
    <col min="751" max="751" width="4.28515625" style="280" customWidth="1"/>
    <col min="752" max="752" width="18.85546875" style="280" customWidth="1"/>
    <col min="753" max="1006" width="9.140625" style="280"/>
    <col min="1007" max="1007" width="4.28515625" style="280" customWidth="1"/>
    <col min="1008" max="1008" width="18.85546875" style="280" customWidth="1"/>
    <col min="1009" max="1262" width="9.140625" style="280"/>
    <col min="1263" max="1263" width="4.28515625" style="280" customWidth="1"/>
    <col min="1264" max="1264" width="18.85546875" style="280" customWidth="1"/>
    <col min="1265" max="1518" width="9.140625" style="280"/>
    <col min="1519" max="1519" width="4.28515625" style="280" customWidth="1"/>
    <col min="1520" max="1520" width="18.85546875" style="280" customWidth="1"/>
    <col min="1521" max="1774" width="9.140625" style="280"/>
    <col min="1775" max="1775" width="4.28515625" style="280" customWidth="1"/>
    <col min="1776" max="1776" width="18.85546875" style="280" customWidth="1"/>
    <col min="1777" max="2030" width="9.140625" style="280"/>
    <col min="2031" max="2031" width="4.28515625" style="280" customWidth="1"/>
    <col min="2032" max="2032" width="18.85546875" style="280" customWidth="1"/>
    <col min="2033" max="2286" width="9.140625" style="280"/>
    <col min="2287" max="2287" width="4.28515625" style="280" customWidth="1"/>
    <col min="2288" max="2288" width="18.85546875" style="280" customWidth="1"/>
    <col min="2289" max="2542" width="9.140625" style="280"/>
    <col min="2543" max="2543" width="4.28515625" style="280" customWidth="1"/>
    <col min="2544" max="2544" width="18.85546875" style="280" customWidth="1"/>
    <col min="2545" max="2798" width="9.140625" style="280"/>
    <col min="2799" max="2799" width="4.28515625" style="280" customWidth="1"/>
    <col min="2800" max="2800" width="18.85546875" style="280" customWidth="1"/>
    <col min="2801" max="3054" width="9.140625" style="280"/>
    <col min="3055" max="3055" width="4.28515625" style="280" customWidth="1"/>
    <col min="3056" max="3056" width="18.85546875" style="280" customWidth="1"/>
    <col min="3057" max="3310" width="9.140625" style="280"/>
    <col min="3311" max="3311" width="4.28515625" style="280" customWidth="1"/>
    <col min="3312" max="3312" width="18.85546875" style="280" customWidth="1"/>
    <col min="3313" max="3566" width="9.140625" style="280"/>
    <col min="3567" max="3567" width="4.28515625" style="280" customWidth="1"/>
    <col min="3568" max="3568" width="18.85546875" style="280" customWidth="1"/>
    <col min="3569" max="3822" width="9.140625" style="280"/>
    <col min="3823" max="3823" width="4.28515625" style="280" customWidth="1"/>
    <col min="3824" max="3824" width="18.85546875" style="280" customWidth="1"/>
    <col min="3825" max="4078" width="9.140625" style="280"/>
    <col min="4079" max="4079" width="4.28515625" style="280" customWidth="1"/>
    <col min="4080" max="4080" width="18.85546875" style="280" customWidth="1"/>
    <col min="4081" max="4334" width="9.140625" style="280"/>
    <col min="4335" max="4335" width="4.28515625" style="280" customWidth="1"/>
    <col min="4336" max="4336" width="18.85546875" style="280" customWidth="1"/>
    <col min="4337" max="4590" width="9.140625" style="280"/>
    <col min="4591" max="4591" width="4.28515625" style="280" customWidth="1"/>
    <col min="4592" max="4592" width="18.85546875" style="280" customWidth="1"/>
    <col min="4593" max="4846" width="9.140625" style="280"/>
    <col min="4847" max="4847" width="4.28515625" style="280" customWidth="1"/>
    <col min="4848" max="4848" width="18.85546875" style="280" customWidth="1"/>
    <col min="4849" max="5102" width="9.140625" style="280"/>
    <col min="5103" max="5103" width="4.28515625" style="280" customWidth="1"/>
    <col min="5104" max="5104" width="18.85546875" style="280" customWidth="1"/>
    <col min="5105" max="5358" width="9.140625" style="280"/>
    <col min="5359" max="5359" width="4.28515625" style="280" customWidth="1"/>
    <col min="5360" max="5360" width="18.85546875" style="280" customWidth="1"/>
    <col min="5361" max="5614" width="9.140625" style="280"/>
    <col min="5615" max="5615" width="4.28515625" style="280" customWidth="1"/>
    <col min="5616" max="5616" width="18.85546875" style="280" customWidth="1"/>
    <col min="5617" max="5870" width="9.140625" style="280"/>
    <col min="5871" max="5871" width="4.28515625" style="280" customWidth="1"/>
    <col min="5872" max="5872" width="18.85546875" style="280" customWidth="1"/>
    <col min="5873" max="6126" width="9.140625" style="280"/>
    <col min="6127" max="6127" width="4.28515625" style="280" customWidth="1"/>
    <col min="6128" max="6128" width="18.85546875" style="280" customWidth="1"/>
    <col min="6129" max="6382" width="9.140625" style="280"/>
    <col min="6383" max="6383" width="4.28515625" style="280" customWidth="1"/>
    <col min="6384" max="6384" width="18.85546875" style="280" customWidth="1"/>
    <col min="6385" max="6638" width="9.140625" style="280"/>
    <col min="6639" max="6639" width="4.28515625" style="280" customWidth="1"/>
    <col min="6640" max="6640" width="18.85546875" style="280" customWidth="1"/>
    <col min="6641" max="6894" width="9.140625" style="280"/>
    <col min="6895" max="6895" width="4.28515625" style="280" customWidth="1"/>
    <col min="6896" max="6896" width="18.85546875" style="280" customWidth="1"/>
    <col min="6897" max="7150" width="9.140625" style="280"/>
    <col min="7151" max="7151" width="4.28515625" style="280" customWidth="1"/>
    <col min="7152" max="7152" width="18.85546875" style="280" customWidth="1"/>
    <col min="7153" max="7406" width="9.140625" style="280"/>
    <col min="7407" max="7407" width="4.28515625" style="280" customWidth="1"/>
    <col min="7408" max="7408" width="18.85546875" style="280" customWidth="1"/>
    <col min="7409" max="7662" width="9.140625" style="280"/>
    <col min="7663" max="7663" width="4.28515625" style="280" customWidth="1"/>
    <col min="7664" max="7664" width="18.85546875" style="280" customWidth="1"/>
    <col min="7665" max="7918" width="9.140625" style="280"/>
    <col min="7919" max="7919" width="4.28515625" style="280" customWidth="1"/>
    <col min="7920" max="7920" width="18.85546875" style="280" customWidth="1"/>
    <col min="7921" max="8174" width="9.140625" style="280"/>
    <col min="8175" max="8175" width="4.28515625" style="280" customWidth="1"/>
    <col min="8176" max="8176" width="18.85546875" style="280" customWidth="1"/>
    <col min="8177" max="8430" width="9.140625" style="280"/>
    <col min="8431" max="8431" width="4.28515625" style="280" customWidth="1"/>
    <col min="8432" max="8432" width="18.85546875" style="280" customWidth="1"/>
    <col min="8433" max="8686" width="9.140625" style="280"/>
    <col min="8687" max="8687" width="4.28515625" style="280" customWidth="1"/>
    <col min="8688" max="8688" width="18.85546875" style="280" customWidth="1"/>
    <col min="8689" max="8942" width="9.140625" style="280"/>
    <col min="8943" max="8943" width="4.28515625" style="280" customWidth="1"/>
    <col min="8944" max="8944" width="18.85546875" style="280" customWidth="1"/>
    <col min="8945" max="9198" width="9.140625" style="280"/>
    <col min="9199" max="9199" width="4.28515625" style="280" customWidth="1"/>
    <col min="9200" max="9200" width="18.85546875" style="280" customWidth="1"/>
    <col min="9201" max="9454" width="9.140625" style="280"/>
    <col min="9455" max="9455" width="4.28515625" style="280" customWidth="1"/>
    <col min="9456" max="9456" width="18.85546875" style="280" customWidth="1"/>
    <col min="9457" max="9710" width="9.140625" style="280"/>
    <col min="9711" max="9711" width="4.28515625" style="280" customWidth="1"/>
    <col min="9712" max="9712" width="18.85546875" style="280" customWidth="1"/>
    <col min="9713" max="9966" width="9.140625" style="280"/>
    <col min="9967" max="9967" width="4.28515625" style="280" customWidth="1"/>
    <col min="9968" max="9968" width="18.85546875" style="280" customWidth="1"/>
    <col min="9969" max="10222" width="9.140625" style="280"/>
    <col min="10223" max="10223" width="4.28515625" style="280" customWidth="1"/>
    <col min="10224" max="10224" width="18.85546875" style="280" customWidth="1"/>
    <col min="10225" max="10478" width="9.140625" style="280"/>
    <col min="10479" max="10479" width="4.28515625" style="280" customWidth="1"/>
    <col min="10480" max="10480" width="18.85546875" style="280" customWidth="1"/>
    <col min="10481" max="10734" width="9.140625" style="280"/>
    <col min="10735" max="10735" width="4.28515625" style="280" customWidth="1"/>
    <col min="10736" max="10736" width="18.85546875" style="280" customWidth="1"/>
    <col min="10737" max="10990" width="9.140625" style="280"/>
    <col min="10991" max="10991" width="4.28515625" style="280" customWidth="1"/>
    <col min="10992" max="10992" width="18.85546875" style="280" customWidth="1"/>
    <col min="10993" max="11246" width="9.140625" style="280"/>
    <col min="11247" max="11247" width="4.28515625" style="280" customWidth="1"/>
    <col min="11248" max="11248" width="18.85546875" style="280" customWidth="1"/>
    <col min="11249" max="11502" width="9.140625" style="280"/>
    <col min="11503" max="11503" width="4.28515625" style="280" customWidth="1"/>
    <col min="11504" max="11504" width="18.85546875" style="280" customWidth="1"/>
    <col min="11505" max="11758" width="9.140625" style="280"/>
    <col min="11759" max="11759" width="4.28515625" style="280" customWidth="1"/>
    <col min="11760" max="11760" width="18.85546875" style="280" customWidth="1"/>
    <col min="11761" max="12014" width="9.140625" style="280"/>
    <col min="12015" max="12015" width="4.28515625" style="280" customWidth="1"/>
    <col min="12016" max="12016" width="18.85546875" style="280" customWidth="1"/>
    <col min="12017" max="12270" width="9.140625" style="280"/>
    <col min="12271" max="12271" width="4.28515625" style="280" customWidth="1"/>
    <col min="12272" max="12272" width="18.85546875" style="280" customWidth="1"/>
    <col min="12273" max="12526" width="9.140625" style="280"/>
    <col min="12527" max="12527" width="4.28515625" style="280" customWidth="1"/>
    <col min="12528" max="12528" width="18.85546875" style="280" customWidth="1"/>
    <col min="12529" max="12782" width="9.140625" style="280"/>
    <col min="12783" max="12783" width="4.28515625" style="280" customWidth="1"/>
    <col min="12784" max="12784" width="18.85546875" style="280" customWidth="1"/>
    <col min="12785" max="13038" width="9.140625" style="280"/>
    <col min="13039" max="13039" width="4.28515625" style="280" customWidth="1"/>
    <col min="13040" max="13040" width="18.85546875" style="280" customWidth="1"/>
    <col min="13041" max="13294" width="9.140625" style="280"/>
    <col min="13295" max="13295" width="4.28515625" style="280" customWidth="1"/>
    <col min="13296" max="13296" width="18.85546875" style="280" customWidth="1"/>
    <col min="13297" max="13550" width="9.140625" style="280"/>
    <col min="13551" max="13551" width="4.28515625" style="280" customWidth="1"/>
    <col min="13552" max="13552" width="18.85546875" style="280" customWidth="1"/>
    <col min="13553" max="13806" width="9.140625" style="280"/>
    <col min="13807" max="13807" width="4.28515625" style="280" customWidth="1"/>
    <col min="13808" max="13808" width="18.85546875" style="280" customWidth="1"/>
    <col min="13809" max="14062" width="9.140625" style="280"/>
    <col min="14063" max="14063" width="4.28515625" style="280" customWidth="1"/>
    <col min="14064" max="14064" width="18.85546875" style="280" customWidth="1"/>
    <col min="14065" max="14318" width="9.140625" style="280"/>
    <col min="14319" max="14319" width="4.28515625" style="280" customWidth="1"/>
    <col min="14320" max="14320" width="18.85546875" style="280" customWidth="1"/>
    <col min="14321" max="14574" width="9.140625" style="280"/>
    <col min="14575" max="14575" width="4.28515625" style="280" customWidth="1"/>
    <col min="14576" max="14576" width="18.85546875" style="280" customWidth="1"/>
    <col min="14577" max="14830" width="9.140625" style="280"/>
    <col min="14831" max="14831" width="4.28515625" style="280" customWidth="1"/>
    <col min="14832" max="14832" width="18.85546875" style="280" customWidth="1"/>
    <col min="14833" max="15086" width="9.140625" style="280"/>
    <col min="15087" max="15087" width="4.28515625" style="280" customWidth="1"/>
    <col min="15088" max="15088" width="18.85546875" style="280" customWidth="1"/>
    <col min="15089" max="15342" width="9.140625" style="280"/>
    <col min="15343" max="15343" width="4.28515625" style="280" customWidth="1"/>
    <col min="15344" max="15344" width="18.85546875" style="280" customWidth="1"/>
    <col min="15345" max="15598" width="9.140625" style="280"/>
    <col min="15599" max="15599" width="4.28515625" style="280" customWidth="1"/>
    <col min="15600" max="15600" width="18.85546875" style="280" customWidth="1"/>
    <col min="15601" max="15854" width="9.140625" style="280"/>
    <col min="15855" max="15855" width="4.28515625" style="280" customWidth="1"/>
    <col min="15856" max="15856" width="18.85546875" style="280" customWidth="1"/>
    <col min="15857" max="16110" width="9.140625" style="280"/>
    <col min="16111" max="16111" width="4.28515625" style="280" customWidth="1"/>
    <col min="16112" max="16112" width="18.85546875" style="280" customWidth="1"/>
    <col min="16113" max="16384" width="9.140625" style="280"/>
  </cols>
  <sheetData>
    <row r="1" spans="1:22" ht="132" customHeight="1">
      <c r="A1" s="277"/>
      <c r="B1" s="278"/>
      <c r="C1" s="278"/>
      <c r="D1" s="278"/>
      <c r="E1" s="279"/>
      <c r="F1" s="279"/>
      <c r="G1" s="279"/>
      <c r="H1" s="279"/>
      <c r="I1" s="279"/>
      <c r="J1" s="279"/>
      <c r="K1" s="279"/>
      <c r="L1" s="279"/>
      <c r="M1" s="738" t="s">
        <v>517</v>
      </c>
      <c r="N1" s="738"/>
      <c r="O1" s="738"/>
      <c r="P1" s="738"/>
      <c r="Q1" s="738"/>
      <c r="R1" s="738"/>
      <c r="S1" s="738"/>
      <c r="T1" s="738"/>
    </row>
    <row r="2" spans="1:22" s="279" customFormat="1" ht="108.75" customHeight="1">
      <c r="A2" s="550" t="s">
        <v>640</v>
      </c>
      <c r="B2" s="550"/>
      <c r="C2" s="550"/>
      <c r="D2" s="550"/>
      <c r="E2" s="550"/>
      <c r="F2" s="550"/>
      <c r="G2" s="550"/>
      <c r="H2" s="550"/>
      <c r="I2" s="550"/>
      <c r="J2" s="550"/>
      <c r="K2" s="550"/>
      <c r="L2" s="550"/>
      <c r="M2" s="550"/>
      <c r="N2" s="550"/>
      <c r="O2" s="550"/>
      <c r="P2" s="550"/>
      <c r="Q2" s="550"/>
      <c r="R2" s="550"/>
      <c r="S2" s="550"/>
      <c r="T2" s="550"/>
    </row>
    <row r="3" spans="1:22" s="279" customFormat="1" ht="20.25" customHeight="1">
      <c r="A3" s="281"/>
      <c r="B3" s="281"/>
      <c r="C3" s="281"/>
      <c r="D3" s="422"/>
      <c r="E3" s="422"/>
      <c r="F3" s="422"/>
      <c r="G3" s="422"/>
      <c r="H3" s="422"/>
      <c r="I3" s="422"/>
      <c r="J3" s="422"/>
      <c r="K3" s="422"/>
      <c r="L3" s="422"/>
      <c r="M3" s="422"/>
      <c r="N3" s="422"/>
      <c r="O3" s="422"/>
      <c r="P3" s="281"/>
      <c r="Q3" s="737" t="s">
        <v>474</v>
      </c>
      <c r="R3" s="737"/>
      <c r="S3" s="737"/>
      <c r="T3" s="737"/>
      <c r="U3" s="282"/>
    </row>
    <row r="4" spans="1:22" s="279" customFormat="1" ht="32.25" customHeight="1">
      <c r="A4" s="739" t="s">
        <v>117</v>
      </c>
      <c r="B4" s="742" t="s">
        <v>641</v>
      </c>
      <c r="C4" s="742" t="s">
        <v>642</v>
      </c>
      <c r="D4" s="742" t="s">
        <v>643</v>
      </c>
      <c r="E4" s="739" t="s">
        <v>645</v>
      </c>
      <c r="F4" s="747" t="s">
        <v>518</v>
      </c>
      <c r="G4" s="748"/>
      <c r="H4" s="748"/>
      <c r="I4" s="748"/>
      <c r="J4" s="748"/>
      <c r="K4" s="748"/>
      <c r="L4" s="748"/>
      <c r="M4" s="748"/>
      <c r="N4" s="748"/>
      <c r="O4" s="748"/>
      <c r="P4" s="748"/>
      <c r="Q4" s="748"/>
      <c r="R4" s="748"/>
      <c r="S4" s="748"/>
      <c r="T4" s="749"/>
    </row>
    <row r="5" spans="1:22" s="283" customFormat="1" ht="127.5" customHeight="1">
      <c r="A5" s="740"/>
      <c r="B5" s="743"/>
      <c r="C5" s="744"/>
      <c r="D5" s="746"/>
      <c r="E5" s="740"/>
      <c r="F5" s="739" t="s">
        <v>519</v>
      </c>
      <c r="G5" s="750" t="s">
        <v>520</v>
      </c>
      <c r="H5" s="751"/>
      <c r="I5" s="750" t="s">
        <v>521</v>
      </c>
      <c r="J5" s="751"/>
      <c r="K5" s="750" t="s">
        <v>522</v>
      </c>
      <c r="L5" s="751"/>
      <c r="M5" s="750" t="s">
        <v>523</v>
      </c>
      <c r="N5" s="751"/>
      <c r="O5" s="750" t="s">
        <v>524</v>
      </c>
      <c r="P5" s="751"/>
      <c r="Q5" s="750" t="s">
        <v>525</v>
      </c>
      <c r="R5" s="751"/>
      <c r="S5" s="750" t="s">
        <v>526</v>
      </c>
      <c r="T5" s="751"/>
    </row>
    <row r="6" spans="1:22" s="283" customFormat="1" ht="120.75" customHeight="1">
      <c r="A6" s="741"/>
      <c r="B6" s="741"/>
      <c r="C6" s="745"/>
      <c r="D6" s="741"/>
      <c r="E6" s="741"/>
      <c r="F6" s="745"/>
      <c r="G6" s="205" t="s">
        <v>527</v>
      </c>
      <c r="H6" s="205" t="s">
        <v>528</v>
      </c>
      <c r="I6" s="205" t="s">
        <v>527</v>
      </c>
      <c r="J6" s="205" t="s">
        <v>528</v>
      </c>
      <c r="K6" s="205" t="s">
        <v>527</v>
      </c>
      <c r="L6" s="205" t="s">
        <v>528</v>
      </c>
      <c r="M6" s="205" t="s">
        <v>527</v>
      </c>
      <c r="N6" s="205" t="s">
        <v>528</v>
      </c>
      <c r="O6" s="205" t="s">
        <v>527</v>
      </c>
      <c r="P6" s="205" t="s">
        <v>528</v>
      </c>
      <c r="Q6" s="205" t="s">
        <v>527</v>
      </c>
      <c r="R6" s="205" t="s">
        <v>528</v>
      </c>
      <c r="S6" s="205" t="s">
        <v>527</v>
      </c>
      <c r="T6" s="205" t="s">
        <v>528</v>
      </c>
    </row>
    <row r="7" spans="1:22" s="277" customFormat="1" ht="18.75">
      <c r="A7" s="303">
        <v>1</v>
      </c>
      <c r="B7" s="304">
        <v>2</v>
      </c>
      <c r="C7" s="304">
        <v>3</v>
      </c>
      <c r="D7" s="304">
        <v>5</v>
      </c>
      <c r="E7" s="204">
        <v>6</v>
      </c>
      <c r="F7" s="204">
        <v>7</v>
      </c>
      <c r="G7" s="304">
        <v>8</v>
      </c>
      <c r="H7" s="204">
        <v>9</v>
      </c>
      <c r="I7" s="304">
        <v>10</v>
      </c>
      <c r="J7" s="204">
        <v>11</v>
      </c>
      <c r="K7" s="304">
        <v>12</v>
      </c>
      <c r="L7" s="204">
        <v>13</v>
      </c>
      <c r="M7" s="304">
        <v>14</v>
      </c>
      <c r="N7" s="204">
        <v>15</v>
      </c>
      <c r="O7" s="304">
        <v>16</v>
      </c>
      <c r="P7" s="204">
        <v>17</v>
      </c>
      <c r="Q7" s="304">
        <v>18</v>
      </c>
      <c r="R7" s="204">
        <v>19</v>
      </c>
      <c r="S7" s="304">
        <v>20</v>
      </c>
      <c r="T7" s="204">
        <v>21</v>
      </c>
    </row>
    <row r="8" spans="1:22" s="284" customFormat="1" ht="56.25" customHeight="1">
      <c r="A8" s="210" t="s">
        <v>529</v>
      </c>
      <c r="B8" s="223" t="s">
        <v>88</v>
      </c>
      <c r="C8" s="547" t="s">
        <v>883</v>
      </c>
      <c r="D8" s="547" t="s">
        <v>883</v>
      </c>
      <c r="E8" s="547" t="s">
        <v>883</v>
      </c>
      <c r="F8" s="547" t="s">
        <v>883</v>
      </c>
      <c r="G8" s="547" t="s">
        <v>883</v>
      </c>
      <c r="H8" s="547" t="s">
        <v>883</v>
      </c>
      <c r="I8" s="547" t="s">
        <v>883</v>
      </c>
      <c r="J8" s="547" t="s">
        <v>883</v>
      </c>
      <c r="K8" s="547" t="s">
        <v>883</v>
      </c>
      <c r="L8" s="547" t="s">
        <v>883</v>
      </c>
      <c r="M8" s="547" t="s">
        <v>883</v>
      </c>
      <c r="N8" s="547" t="s">
        <v>883</v>
      </c>
      <c r="O8" s="547" t="s">
        <v>883</v>
      </c>
      <c r="P8" s="547" t="s">
        <v>883</v>
      </c>
      <c r="Q8" s="547" t="s">
        <v>883</v>
      </c>
      <c r="R8" s="547" t="s">
        <v>883</v>
      </c>
      <c r="S8" s="547" t="s">
        <v>883</v>
      </c>
      <c r="T8" s="547" t="s">
        <v>883</v>
      </c>
    </row>
    <row r="10" spans="1:22" ht="48" customHeight="1">
      <c r="A10" s="736" t="s">
        <v>644</v>
      </c>
      <c r="B10" s="736"/>
      <c r="C10" s="736"/>
      <c r="D10" s="736"/>
      <c r="E10" s="736"/>
      <c r="F10" s="736"/>
      <c r="G10" s="736"/>
      <c r="H10" s="736"/>
      <c r="I10" s="736"/>
      <c r="J10" s="736"/>
      <c r="K10" s="736"/>
      <c r="L10" s="736"/>
      <c r="M10" s="736"/>
      <c r="N10" s="736"/>
      <c r="O10" s="736"/>
      <c r="P10" s="736"/>
      <c r="Q10" s="736"/>
      <c r="R10" s="736"/>
      <c r="S10" s="736"/>
      <c r="T10" s="736"/>
      <c r="U10" s="421"/>
      <c r="V10" s="421"/>
    </row>
    <row r="11" spans="1:22">
      <c r="A11" s="421"/>
      <c r="B11" s="421"/>
      <c r="C11" s="421"/>
      <c r="D11" s="421"/>
      <c r="E11" s="421"/>
      <c r="F11" s="421"/>
      <c r="G11" s="421"/>
      <c r="H11" s="421"/>
      <c r="I11" s="421"/>
      <c r="J11" s="421"/>
      <c r="K11" s="421"/>
      <c r="L11" s="421"/>
      <c r="M11" s="421"/>
      <c r="N11" s="421"/>
      <c r="O11" s="421"/>
      <c r="P11" s="421"/>
      <c r="Q11" s="421"/>
      <c r="R11" s="421"/>
      <c r="S11" s="421"/>
      <c r="T11" s="421"/>
      <c r="U11" s="421"/>
      <c r="V11" s="421"/>
    </row>
  </sheetData>
  <mergeCells count="18">
    <mergeCell ref="Q5:R5"/>
    <mergeCell ref="S5:T5"/>
    <mergeCell ref="A10:T10"/>
    <mergeCell ref="A2:T2"/>
    <mergeCell ref="Q3:T3"/>
    <mergeCell ref="M1:T1"/>
    <mergeCell ref="A4:A6"/>
    <mergeCell ref="B4:B6"/>
    <mergeCell ref="C4:C6"/>
    <mergeCell ref="D4:D6"/>
    <mergeCell ref="E4:E6"/>
    <mergeCell ref="F4:T4"/>
    <mergeCell ref="F5:F6"/>
    <mergeCell ref="G5:H5"/>
    <mergeCell ref="I5:J5"/>
    <mergeCell ref="K5:L5"/>
    <mergeCell ref="M5:N5"/>
    <mergeCell ref="O5:P5"/>
  </mergeCells>
  <pageMargins left="0.23622047244094491" right="0.23622047244094491" top="0.74803149606299213" bottom="0.74803149606299213" header="0.31496062992125984" footer="0.31496062992125984"/>
  <pageSetup paperSize="260" scale="28" fitToHeight="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13</vt:i4>
      </vt:variant>
    </vt:vector>
  </HeadingPairs>
  <TitlesOfParts>
    <vt:vector size="21" baseType="lpstr">
      <vt:lpstr>таб.8</vt:lpstr>
      <vt:lpstr>таб.9</vt:lpstr>
      <vt:lpstr>таб.10</vt:lpstr>
      <vt:lpstr>таб.11</vt:lpstr>
      <vt:lpstr>Лист1</vt:lpstr>
      <vt:lpstr>таб.11.1</vt:lpstr>
      <vt:lpstr>таб.12</vt:lpstr>
      <vt:lpstr>таб.13</vt:lpstr>
      <vt:lpstr>таб.10!Заголовки_для_печати</vt:lpstr>
      <vt:lpstr>таб.11!Заголовки_для_печати</vt:lpstr>
      <vt:lpstr>таб.11.1!Заголовки_для_печати</vt:lpstr>
      <vt:lpstr>таб.12!Заголовки_для_печати</vt:lpstr>
      <vt:lpstr>таб.13!Заголовки_для_печати</vt:lpstr>
      <vt:lpstr>таб.8!Заголовки_для_печати</vt:lpstr>
      <vt:lpstr>таб.10!Область_печати</vt:lpstr>
      <vt:lpstr>таб.11!Область_печати</vt:lpstr>
      <vt:lpstr>таб.11.1!Область_печати</vt:lpstr>
      <vt:lpstr>таб.12!Область_печати</vt:lpstr>
      <vt:lpstr>таб.13!Область_печати</vt:lpstr>
      <vt:lpstr>таб.8!Область_печати</vt:lpstr>
      <vt:lpstr>таб.9!Область_печати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lsemenova</cp:lastModifiedBy>
  <cp:lastPrinted>2021-03-22T11:23:25Z</cp:lastPrinted>
  <dcterms:created xsi:type="dcterms:W3CDTF">2005-05-11T09:34:44Z</dcterms:created>
  <dcterms:modified xsi:type="dcterms:W3CDTF">2021-03-22T14:37:41Z</dcterms:modified>
</cp:coreProperties>
</file>