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 tabRatio="820" activeTab="2"/>
  </bookViews>
  <sheets>
    <sheet name="табл 8 План" sheetId="82" r:id="rId1"/>
    <sheet name="табл 9 Показ" sheetId="83" r:id="rId2"/>
    <sheet name="табл 10" sheetId="68" r:id="rId3"/>
    <sheet name="табл 11" sheetId="74" r:id="rId4"/>
    <sheet name="табл 12" sheetId="84" r:id="rId5"/>
    <sheet name="табл13" sheetId="81" r:id="rId6"/>
    <sheet name="табл 13Продолж" sheetId="70" r:id="rId7"/>
  </sheets>
  <definedNames>
    <definedName name="wrn.ДинамикаФАИП20022004." hidden="1">{#N/A,#N/A,FALSE,"ФАИПпрогНЕпрогЧасть2000-04отрас"}</definedName>
    <definedName name="_xlnm.Print_Titles" localSheetId="2">'табл 10'!$2:$6</definedName>
    <definedName name="_xlnm.Print_Titles" localSheetId="3">'табл 11'!$5:$9</definedName>
    <definedName name="_xlnm.Print_Titles" localSheetId="6">'табл 13Продолж'!$4:$6</definedName>
    <definedName name="_xlnm.Print_Titles" localSheetId="0">'табл 8 План'!$5:$7</definedName>
    <definedName name="_xlnm.Print_Titles" localSheetId="1">'табл 9 Показ'!$5:$8</definedName>
    <definedName name="_xlnm.Print_Titles" localSheetId="5">табл13!$4:$6</definedName>
    <definedName name="_xlnm.Print_Area" localSheetId="2">'табл 10'!$A$2:$T$128</definedName>
    <definedName name="_xlnm.Print_Area" localSheetId="3">'табл 11'!$A$1:$O$295</definedName>
    <definedName name="_xlnm.Print_Area" localSheetId="6">'табл 13Продолж'!$A$1:$U$21</definedName>
    <definedName name="_xlnm.Print_Area" localSheetId="0">'табл 8 План'!$A$1:$D$36</definedName>
    <definedName name="_xlnm.Print_Area" localSheetId="1">'табл 9 Показ'!$A$1:$I$42</definedName>
    <definedName name="_xlnm.Print_Area" localSheetId="5">табл13!$A$1:$T$21</definedName>
    <definedName name="счет" localSheetId="3">#REF!</definedName>
    <definedName name="счет" localSheetId="5">#REF!</definedName>
    <definedName name="счет">#REF!</definedName>
  </definedNames>
  <calcPr calcId="124519"/>
</workbook>
</file>

<file path=xl/calcChain.xml><?xml version="1.0" encoding="utf-8"?>
<calcChain xmlns="http://schemas.openxmlformats.org/spreadsheetml/2006/main">
  <c r="S128" i="68"/>
  <c r="R128"/>
  <c r="S127"/>
  <c r="R127"/>
  <c r="S126"/>
  <c r="R126"/>
  <c r="S125"/>
  <c r="R125"/>
  <c r="S124"/>
  <c r="R124"/>
  <c r="S123"/>
  <c r="R123"/>
  <c r="S122"/>
  <c r="R122"/>
  <c r="S121"/>
  <c r="R121"/>
  <c r="S120"/>
  <c r="R120"/>
  <c r="S119"/>
  <c r="R119"/>
  <c r="S118"/>
  <c r="R118"/>
  <c r="S117"/>
  <c r="R117"/>
  <c r="S116"/>
  <c r="R116"/>
  <c r="T115"/>
  <c r="R115"/>
  <c r="S114"/>
  <c r="R114"/>
  <c r="T113"/>
  <c r="S113"/>
  <c r="R113"/>
  <c r="T112"/>
  <c r="R112"/>
  <c r="T111"/>
  <c r="R111"/>
  <c r="T110"/>
  <c r="R110"/>
  <c r="T109"/>
  <c r="R109"/>
  <c r="S108"/>
  <c r="R108"/>
  <c r="T107"/>
  <c r="S107"/>
  <c r="R107"/>
  <c r="T106"/>
  <c r="R106"/>
  <c r="S105"/>
  <c r="R105"/>
  <c r="T104"/>
  <c r="S104"/>
  <c r="R104"/>
  <c r="S103"/>
  <c r="R103"/>
  <c r="S102"/>
  <c r="R102"/>
  <c r="T101"/>
  <c r="R101"/>
  <c r="T100"/>
  <c r="R100"/>
  <c r="T99"/>
  <c r="R99"/>
  <c r="S98"/>
  <c r="R98"/>
  <c r="T97"/>
  <c r="S97"/>
  <c r="R97"/>
  <c r="T96"/>
  <c r="R96"/>
  <c r="S95"/>
  <c r="R95"/>
  <c r="T94"/>
  <c r="S94"/>
  <c r="R94"/>
  <c r="T93"/>
  <c r="R93"/>
  <c r="S92"/>
  <c r="R92"/>
  <c r="T91"/>
  <c r="S91"/>
  <c r="R91"/>
  <c r="T90"/>
  <c r="R90"/>
  <c r="T89"/>
  <c r="R89"/>
  <c r="T88"/>
  <c r="R88"/>
  <c r="S87"/>
  <c r="R87"/>
  <c r="S86"/>
  <c r="R86"/>
  <c r="T85"/>
  <c r="S85"/>
  <c r="R85"/>
  <c r="T84"/>
  <c r="R84"/>
  <c r="T83"/>
  <c r="R83"/>
  <c r="T82"/>
  <c r="R82"/>
  <c r="T81"/>
  <c r="R81"/>
  <c r="T80"/>
  <c r="R80"/>
  <c r="S79"/>
  <c r="R79"/>
  <c r="S78"/>
  <c r="R78"/>
  <c r="T77"/>
  <c r="S77"/>
  <c r="R77"/>
  <c r="T76"/>
  <c r="R76"/>
  <c r="S75"/>
  <c r="R75"/>
  <c r="S74"/>
  <c r="R74"/>
  <c r="T73"/>
  <c r="S73"/>
  <c r="R73"/>
  <c r="T72"/>
  <c r="R72"/>
  <c r="T71"/>
  <c r="R71"/>
  <c r="T70"/>
  <c r="R70"/>
  <c r="S69"/>
  <c r="R69"/>
  <c r="T68"/>
  <c r="S68"/>
  <c r="R68"/>
  <c r="T67"/>
  <c r="R67"/>
  <c r="S66"/>
  <c r="R66"/>
  <c r="T65"/>
  <c r="S65"/>
  <c r="R65"/>
  <c r="T64"/>
  <c r="R64"/>
  <c r="T63"/>
  <c r="R63"/>
  <c r="T62"/>
  <c r="R62"/>
  <c r="T61"/>
  <c r="R61"/>
  <c r="S60"/>
  <c r="R60"/>
  <c r="T59"/>
  <c r="S59"/>
  <c r="R59"/>
  <c r="T58"/>
  <c r="R58"/>
  <c r="S57"/>
  <c r="R57"/>
  <c r="T56"/>
  <c r="R56"/>
  <c r="T55"/>
  <c r="R55"/>
  <c r="T54"/>
  <c r="R54"/>
  <c r="T53"/>
  <c r="R53"/>
  <c r="S52"/>
  <c r="R52"/>
  <c r="T51"/>
  <c r="R51"/>
  <c r="S50"/>
  <c r="R50"/>
  <c r="S49"/>
  <c r="R49"/>
  <c r="T48"/>
  <c r="R48"/>
  <c r="T47"/>
  <c r="R47"/>
  <c r="S46"/>
  <c r="R46"/>
  <c r="T45"/>
  <c r="R45"/>
  <c r="S44"/>
  <c r="R44"/>
  <c r="T43"/>
  <c r="R43"/>
  <c r="S42"/>
  <c r="R42"/>
  <c r="T41"/>
  <c r="R41"/>
  <c r="T40"/>
  <c r="R40"/>
  <c r="T39"/>
  <c r="R39"/>
  <c r="S38"/>
  <c r="R38"/>
  <c r="S37"/>
  <c r="R37"/>
  <c r="T36"/>
  <c r="R36"/>
  <c r="T35"/>
  <c r="R35"/>
  <c r="T34"/>
  <c r="R34"/>
  <c r="T33"/>
  <c r="R33"/>
  <c r="T32"/>
  <c r="R32"/>
  <c r="S31"/>
  <c r="R31"/>
  <c r="S30"/>
  <c r="R30"/>
  <c r="T29"/>
  <c r="R29"/>
  <c r="S28"/>
  <c r="R28"/>
  <c r="S27"/>
  <c r="R27"/>
  <c r="T26"/>
  <c r="R26"/>
  <c r="S25"/>
  <c r="R25"/>
  <c r="T24"/>
  <c r="R24"/>
  <c r="S23"/>
  <c r="R23"/>
  <c r="T22"/>
  <c r="R22"/>
  <c r="T21"/>
  <c r="R21"/>
  <c r="T20"/>
  <c r="R20"/>
  <c r="S19"/>
  <c r="R19"/>
  <c r="T18"/>
  <c r="S18"/>
  <c r="R18"/>
  <c r="T17"/>
  <c r="S17"/>
  <c r="R17"/>
  <c r="T16"/>
  <c r="S16"/>
  <c r="R16"/>
  <c r="T15"/>
  <c r="S15"/>
  <c r="R15"/>
  <c r="T14"/>
  <c r="S14"/>
  <c r="R14"/>
  <c r="T13"/>
  <c r="S13"/>
  <c r="R13"/>
  <c r="T12"/>
  <c r="S12"/>
  <c r="R12"/>
  <c r="T11"/>
  <c r="S11"/>
  <c r="R11"/>
  <c r="T10"/>
  <c r="S10"/>
  <c r="R10"/>
  <c r="T9"/>
  <c r="S9"/>
  <c r="R9"/>
  <c r="M217" i="74"/>
  <c r="J217"/>
  <c r="G217"/>
  <c r="D217"/>
  <c r="D12" i="81" l="1"/>
  <c r="D11"/>
  <c r="D10"/>
  <c r="D9"/>
  <c r="F157" i="84" l="1"/>
  <c r="E157"/>
  <c r="O179" i="74"/>
  <c r="U8" i="70"/>
  <c r="T8"/>
  <c r="S8"/>
  <c r="R8"/>
  <c r="Q8"/>
  <c r="P8"/>
  <c r="O8"/>
  <c r="N8"/>
  <c r="M8"/>
  <c r="L8"/>
  <c r="K8"/>
  <c r="J8"/>
  <c r="I8"/>
  <c r="H8"/>
  <c r="G8"/>
  <c r="F8"/>
  <c r="E8"/>
  <c r="D8"/>
  <c r="T8" i="81"/>
  <c r="S8"/>
  <c r="R8"/>
  <c r="Q8"/>
  <c r="P8"/>
  <c r="O8"/>
  <c r="N8"/>
  <c r="M8"/>
  <c r="L8"/>
  <c r="K8"/>
  <c r="J8"/>
  <c r="I8"/>
  <c r="H8"/>
  <c r="G8"/>
  <c r="F8"/>
  <c r="E8"/>
  <c r="F20" i="84"/>
  <c r="E20"/>
  <c r="D20"/>
  <c r="F19"/>
  <c r="E19"/>
  <c r="D19"/>
  <c r="F18"/>
  <c r="E18"/>
  <c r="D18"/>
  <c r="F16"/>
  <c r="E16"/>
  <c r="D16"/>
  <c r="F33"/>
  <c r="E33"/>
  <c r="D33"/>
  <c r="F32"/>
  <c r="E32"/>
  <c r="D32"/>
  <c r="F31"/>
  <c r="E31"/>
  <c r="D31"/>
  <c r="F29"/>
  <c r="E29"/>
  <c r="D29"/>
  <c r="F28"/>
  <c r="F15" s="1"/>
  <c r="E28"/>
  <c r="E15" s="1"/>
  <c r="D28"/>
  <c r="D15" s="1"/>
  <c r="F27"/>
  <c r="F14" s="1"/>
  <c r="E27"/>
  <c r="E14" s="1"/>
  <c r="D27"/>
  <c r="D14" s="1"/>
  <c r="F26"/>
  <c r="E26"/>
  <c r="D26"/>
  <c r="F23"/>
  <c r="E23"/>
  <c r="D23"/>
  <c r="F250"/>
  <c r="E250"/>
  <c r="D250"/>
  <c r="F249"/>
  <c r="E249"/>
  <c r="D249"/>
  <c r="F248"/>
  <c r="E248"/>
  <c r="D248"/>
  <c r="F246"/>
  <c r="E246"/>
  <c r="D246"/>
  <c r="F245"/>
  <c r="E245"/>
  <c r="D245"/>
  <c r="F244"/>
  <c r="E244"/>
  <c r="D244"/>
  <c r="F243"/>
  <c r="E243"/>
  <c r="D243"/>
  <c r="F240"/>
  <c r="F10" s="1"/>
  <c r="E240"/>
  <c r="E10" s="1"/>
  <c r="D240"/>
  <c r="D10" s="1"/>
  <c r="F271"/>
  <c r="E271"/>
  <c r="D271"/>
  <c r="F266"/>
  <c r="E266"/>
  <c r="E264" s="1"/>
  <c r="D266"/>
  <c r="F264"/>
  <c r="D264"/>
  <c r="F259"/>
  <c r="E259"/>
  <c r="D259"/>
  <c r="F254"/>
  <c r="F241" s="1"/>
  <c r="E254"/>
  <c r="E252" s="1"/>
  <c r="E239" s="1"/>
  <c r="D254"/>
  <c r="D252"/>
  <c r="F234"/>
  <c r="E234"/>
  <c r="D234"/>
  <c r="F229"/>
  <c r="F227" s="1"/>
  <c r="E229"/>
  <c r="E227" s="1"/>
  <c r="D229"/>
  <c r="D227" s="1"/>
  <c r="F222"/>
  <c r="E222"/>
  <c r="D222"/>
  <c r="F217"/>
  <c r="E217"/>
  <c r="E215" s="1"/>
  <c r="D217"/>
  <c r="F215"/>
  <c r="D215"/>
  <c r="F210"/>
  <c r="E210"/>
  <c r="D210"/>
  <c r="F205"/>
  <c r="F203" s="1"/>
  <c r="E205"/>
  <c r="E203" s="1"/>
  <c r="D205"/>
  <c r="D203" s="1"/>
  <c r="F198"/>
  <c r="E198"/>
  <c r="D198"/>
  <c r="F193"/>
  <c r="F191" s="1"/>
  <c r="E193"/>
  <c r="E191" s="1"/>
  <c r="D193"/>
  <c r="D191"/>
  <c r="F186"/>
  <c r="E186"/>
  <c r="D186"/>
  <c r="F181"/>
  <c r="E181"/>
  <c r="E179" s="1"/>
  <c r="D181"/>
  <c r="F179"/>
  <c r="D179"/>
  <c r="F174"/>
  <c r="E174"/>
  <c r="D174"/>
  <c r="F169"/>
  <c r="E169"/>
  <c r="E167" s="1"/>
  <c r="D169"/>
  <c r="F167"/>
  <c r="D167"/>
  <c r="F162"/>
  <c r="E162"/>
  <c r="D162"/>
  <c r="F155"/>
  <c r="E155"/>
  <c r="D157"/>
  <c r="D155"/>
  <c r="F150"/>
  <c r="E150"/>
  <c r="D150"/>
  <c r="F145"/>
  <c r="E145"/>
  <c r="E143" s="1"/>
  <c r="D145"/>
  <c r="F143"/>
  <c r="D143"/>
  <c r="F138"/>
  <c r="E138"/>
  <c r="D138"/>
  <c r="F133"/>
  <c r="E133"/>
  <c r="D133"/>
  <c r="D131" s="1"/>
  <c r="F131"/>
  <c r="E131"/>
  <c r="F126"/>
  <c r="E126"/>
  <c r="D126"/>
  <c r="F121"/>
  <c r="F119" s="1"/>
  <c r="E121"/>
  <c r="E119" s="1"/>
  <c r="D121"/>
  <c r="D119" s="1"/>
  <c r="F114"/>
  <c r="E114"/>
  <c r="D114"/>
  <c r="F109"/>
  <c r="F107" s="1"/>
  <c r="E109"/>
  <c r="E107" s="1"/>
  <c r="D109"/>
  <c r="D107"/>
  <c r="F102"/>
  <c r="E102"/>
  <c r="D102"/>
  <c r="F97"/>
  <c r="F95" s="1"/>
  <c r="E97"/>
  <c r="E95" s="1"/>
  <c r="D97"/>
  <c r="D95"/>
  <c r="F90"/>
  <c r="E90"/>
  <c r="D90"/>
  <c r="F85"/>
  <c r="F83" s="1"/>
  <c r="E85"/>
  <c r="E83" s="1"/>
  <c r="D85"/>
  <c r="D83" s="1"/>
  <c r="F78"/>
  <c r="E78"/>
  <c r="D78"/>
  <c r="F73"/>
  <c r="E73"/>
  <c r="D73"/>
  <c r="D71" s="1"/>
  <c r="F71"/>
  <c r="E71"/>
  <c r="F66"/>
  <c r="E66"/>
  <c r="D66"/>
  <c r="F61"/>
  <c r="F59" s="1"/>
  <c r="E61"/>
  <c r="E59" s="1"/>
  <c r="D61"/>
  <c r="D59"/>
  <c r="F54"/>
  <c r="E54"/>
  <c r="D54"/>
  <c r="F49"/>
  <c r="F47" s="1"/>
  <c r="E49"/>
  <c r="E47" s="1"/>
  <c r="D49"/>
  <c r="D47"/>
  <c r="F42"/>
  <c r="E42"/>
  <c r="F37"/>
  <c r="E37"/>
  <c r="F35"/>
  <c r="E35"/>
  <c r="D37"/>
  <c r="D42"/>
  <c r="F24" l="1"/>
  <c r="F11" s="1"/>
  <c r="E22"/>
  <c r="E9" s="1"/>
  <c r="E24"/>
  <c r="F252"/>
  <c r="F239" s="1"/>
  <c r="F13"/>
  <c r="E241"/>
  <c r="E13"/>
  <c r="D239"/>
  <c r="D241"/>
  <c r="D13"/>
  <c r="D24"/>
  <c r="D11" s="1"/>
  <c r="F22"/>
  <c r="F9" s="1"/>
  <c r="D35"/>
  <c r="D22" s="1"/>
  <c r="E11" l="1"/>
  <c r="D9"/>
  <c r="J295" i="74" l="1"/>
  <c r="J294"/>
  <c r="J293"/>
  <c r="J292"/>
  <c r="J291"/>
  <c r="J290"/>
  <c r="J289"/>
  <c r="J288"/>
  <c r="J287"/>
  <c r="L286"/>
  <c r="K286"/>
  <c r="J286" s="1"/>
  <c r="L284"/>
  <c r="L283" s="1"/>
  <c r="J282"/>
  <c r="J281"/>
  <c r="J280"/>
  <c r="J279"/>
  <c r="J278"/>
  <c r="J277"/>
  <c r="J276"/>
  <c r="J275"/>
  <c r="J274"/>
  <c r="L273"/>
  <c r="K273"/>
  <c r="J273" s="1"/>
  <c r="J260" s="1"/>
  <c r="L271"/>
  <c r="L270" s="1"/>
  <c r="L257" s="1"/>
  <c r="L269"/>
  <c r="K269"/>
  <c r="J269"/>
  <c r="L268"/>
  <c r="K268"/>
  <c r="J268"/>
  <c r="L267"/>
  <c r="K267"/>
  <c r="J267"/>
  <c r="L266"/>
  <c r="K266"/>
  <c r="J266"/>
  <c r="L265"/>
  <c r="K265"/>
  <c r="J265"/>
  <c r="L264"/>
  <c r="K264"/>
  <c r="J264"/>
  <c r="L263"/>
  <c r="K263"/>
  <c r="J263"/>
  <c r="L262"/>
  <c r="K262"/>
  <c r="J262"/>
  <c r="L261"/>
  <c r="K261"/>
  <c r="J261"/>
  <c r="L260"/>
  <c r="K260"/>
  <c r="L258"/>
  <c r="J256"/>
  <c r="J255"/>
  <c r="J254"/>
  <c r="J253"/>
  <c r="J252"/>
  <c r="J251"/>
  <c r="J250"/>
  <c r="J249"/>
  <c r="J248"/>
  <c r="L247"/>
  <c r="K247"/>
  <c r="J247" s="1"/>
  <c r="L245"/>
  <c r="L244" s="1"/>
  <c r="J243"/>
  <c r="J242"/>
  <c r="J241"/>
  <c r="J240"/>
  <c r="J239"/>
  <c r="J238"/>
  <c r="J237"/>
  <c r="J236"/>
  <c r="J235"/>
  <c r="L234"/>
  <c r="K234"/>
  <c r="J234" s="1"/>
  <c r="L232"/>
  <c r="L231" s="1"/>
  <c r="J230"/>
  <c r="J229"/>
  <c r="J228"/>
  <c r="J227"/>
  <c r="J226"/>
  <c r="J225"/>
  <c r="J224"/>
  <c r="J223"/>
  <c r="J222"/>
  <c r="L221"/>
  <c r="K221"/>
  <c r="J221" s="1"/>
  <c r="L219"/>
  <c r="L218" s="1"/>
  <c r="J216"/>
  <c r="J215"/>
  <c r="J214"/>
  <c r="J213"/>
  <c r="J212"/>
  <c r="J211"/>
  <c r="J210"/>
  <c r="J209"/>
  <c r="L208"/>
  <c r="K208"/>
  <c r="J208" s="1"/>
  <c r="L206"/>
  <c r="L205" s="1"/>
  <c r="J204"/>
  <c r="J203"/>
  <c r="J202"/>
  <c r="J201"/>
  <c r="J200"/>
  <c r="J199"/>
  <c r="J198"/>
  <c r="J197"/>
  <c r="J196"/>
  <c r="L195"/>
  <c r="K195"/>
  <c r="J195" s="1"/>
  <c r="L193"/>
  <c r="L192" s="1"/>
  <c r="J191"/>
  <c r="J190"/>
  <c r="J189"/>
  <c r="J188"/>
  <c r="J187"/>
  <c r="J186"/>
  <c r="J185"/>
  <c r="J184"/>
  <c r="J183"/>
  <c r="L182"/>
  <c r="K182"/>
  <c r="J182" s="1"/>
  <c r="L180"/>
  <c r="L179" s="1"/>
  <c r="J178"/>
  <c r="J177"/>
  <c r="J176"/>
  <c r="J175"/>
  <c r="J174"/>
  <c r="J173"/>
  <c r="J172"/>
  <c r="J171"/>
  <c r="J170"/>
  <c r="L169"/>
  <c r="K169"/>
  <c r="J169" s="1"/>
  <c r="L167"/>
  <c r="L166" s="1"/>
  <c r="J165"/>
  <c r="J164"/>
  <c r="J163"/>
  <c r="J162"/>
  <c r="J161"/>
  <c r="J160"/>
  <c r="J159"/>
  <c r="J158"/>
  <c r="J157"/>
  <c r="L156"/>
  <c r="K156"/>
  <c r="J156" s="1"/>
  <c r="L154"/>
  <c r="L153" s="1"/>
  <c r="J152"/>
  <c r="J151"/>
  <c r="J150"/>
  <c r="J149"/>
  <c r="J148"/>
  <c r="J147"/>
  <c r="J146"/>
  <c r="J145"/>
  <c r="J144"/>
  <c r="L143"/>
  <c r="K143"/>
  <c r="J143" s="1"/>
  <c r="L141"/>
  <c r="L140" s="1"/>
  <c r="J139"/>
  <c r="J138"/>
  <c r="J137"/>
  <c r="J136"/>
  <c r="J135"/>
  <c r="J134"/>
  <c r="J133"/>
  <c r="J132"/>
  <c r="J131"/>
  <c r="L130"/>
  <c r="K130"/>
  <c r="J130" s="1"/>
  <c r="L128"/>
  <c r="L127" s="1"/>
  <c r="J126"/>
  <c r="J125"/>
  <c r="J124"/>
  <c r="J123"/>
  <c r="J122"/>
  <c r="J121"/>
  <c r="J120"/>
  <c r="J119"/>
  <c r="J118"/>
  <c r="L117"/>
  <c r="K117"/>
  <c r="J117" s="1"/>
  <c r="L115"/>
  <c r="L114" s="1"/>
  <c r="J113"/>
  <c r="J112"/>
  <c r="J111"/>
  <c r="J110"/>
  <c r="J109"/>
  <c r="J108"/>
  <c r="J107"/>
  <c r="J106"/>
  <c r="J105"/>
  <c r="L104"/>
  <c r="K104"/>
  <c r="J104" s="1"/>
  <c r="L102"/>
  <c r="L101" s="1"/>
  <c r="J100"/>
  <c r="J99"/>
  <c r="J98"/>
  <c r="J97"/>
  <c r="J96"/>
  <c r="J95"/>
  <c r="J94"/>
  <c r="J93"/>
  <c r="J92"/>
  <c r="L91"/>
  <c r="K91"/>
  <c r="J91" s="1"/>
  <c r="L89"/>
  <c r="L88" s="1"/>
  <c r="J87"/>
  <c r="J86"/>
  <c r="J85"/>
  <c r="J84"/>
  <c r="J83"/>
  <c r="J82"/>
  <c r="J81"/>
  <c r="J80"/>
  <c r="J79"/>
  <c r="L78"/>
  <c r="K78"/>
  <c r="J78" s="1"/>
  <c r="L76"/>
  <c r="L75" s="1"/>
  <c r="J74"/>
  <c r="J73"/>
  <c r="J72"/>
  <c r="J71"/>
  <c r="J70"/>
  <c r="J69"/>
  <c r="J68"/>
  <c r="J67"/>
  <c r="J66"/>
  <c r="L65"/>
  <c r="K65"/>
  <c r="J65" s="1"/>
  <c r="L63"/>
  <c r="L62" s="1"/>
  <c r="J61"/>
  <c r="J60"/>
  <c r="J59"/>
  <c r="J58"/>
  <c r="J57"/>
  <c r="J56"/>
  <c r="J55"/>
  <c r="J54"/>
  <c r="J53"/>
  <c r="L52"/>
  <c r="K52"/>
  <c r="J52" s="1"/>
  <c r="L50"/>
  <c r="L49" s="1"/>
  <c r="J48"/>
  <c r="J47"/>
  <c r="J46"/>
  <c r="J45"/>
  <c r="J44"/>
  <c r="J43"/>
  <c r="J42"/>
  <c r="J41"/>
  <c r="J40"/>
  <c r="L39"/>
  <c r="K39"/>
  <c r="J39" s="1"/>
  <c r="J26" s="1"/>
  <c r="J13" s="1"/>
  <c r="L37"/>
  <c r="L36" s="1"/>
  <c r="L23" s="1"/>
  <c r="L10" s="1"/>
  <c r="L35"/>
  <c r="K35"/>
  <c r="J35"/>
  <c r="L34"/>
  <c r="K34"/>
  <c r="J34"/>
  <c r="L33"/>
  <c r="K33"/>
  <c r="J33"/>
  <c r="L32"/>
  <c r="K32"/>
  <c r="J32"/>
  <c r="L31"/>
  <c r="K31"/>
  <c r="J31"/>
  <c r="L30"/>
  <c r="K30"/>
  <c r="J30"/>
  <c r="L29"/>
  <c r="K29"/>
  <c r="J29"/>
  <c r="L28"/>
  <c r="K28"/>
  <c r="J28"/>
  <c r="L27"/>
  <c r="K27"/>
  <c r="J27"/>
  <c r="L26"/>
  <c r="K26"/>
  <c r="L24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L11"/>
  <c r="L128" i="68"/>
  <c r="L127"/>
  <c r="L126"/>
  <c r="L125" s="1"/>
  <c r="N125"/>
  <c r="M125"/>
  <c r="L124"/>
  <c r="L123"/>
  <c r="N122"/>
  <c r="M122"/>
  <c r="L122"/>
  <c r="N121"/>
  <c r="M121"/>
  <c r="L121"/>
  <c r="N120"/>
  <c r="M120"/>
  <c r="L120"/>
  <c r="N119"/>
  <c r="M119"/>
  <c r="L119"/>
  <c r="N118"/>
  <c r="M118"/>
  <c r="L118"/>
  <c r="N117"/>
  <c r="M117"/>
  <c r="L117"/>
  <c r="N116"/>
  <c r="M116"/>
  <c r="L116"/>
  <c r="L115"/>
  <c r="L114"/>
  <c r="N113"/>
  <c r="M113"/>
  <c r="L113" s="1"/>
  <c r="L112"/>
  <c r="L111"/>
  <c r="N110"/>
  <c r="M110"/>
  <c r="L110"/>
  <c r="L109"/>
  <c r="L108"/>
  <c r="N107"/>
  <c r="M107"/>
  <c r="L107" s="1"/>
  <c r="L106"/>
  <c r="L105"/>
  <c r="N104"/>
  <c r="M104"/>
  <c r="L104"/>
  <c r="L103"/>
  <c r="N102"/>
  <c r="M102"/>
  <c r="L102"/>
  <c r="L101"/>
  <c r="N100"/>
  <c r="M100"/>
  <c r="L100"/>
  <c r="L99"/>
  <c r="L98"/>
  <c r="N97"/>
  <c r="M97"/>
  <c r="L97"/>
  <c r="L96"/>
  <c r="L95"/>
  <c r="N94"/>
  <c r="M94"/>
  <c r="L94"/>
  <c r="L93"/>
  <c r="L92"/>
  <c r="N91"/>
  <c r="M91"/>
  <c r="L91" s="1"/>
  <c r="L90"/>
  <c r="L89"/>
  <c r="L88"/>
  <c r="L87"/>
  <c r="L86"/>
  <c r="N85"/>
  <c r="M85"/>
  <c r="L85" s="1"/>
  <c r="L84"/>
  <c r="L83"/>
  <c r="L82"/>
  <c r="L81"/>
  <c r="L80"/>
  <c r="L79"/>
  <c r="L78"/>
  <c r="N77"/>
  <c r="M77"/>
  <c r="L77" s="1"/>
  <c r="L76"/>
  <c r="L75"/>
  <c r="L74"/>
  <c r="N73"/>
  <c r="M73"/>
  <c r="L73" s="1"/>
  <c r="L72"/>
  <c r="N71"/>
  <c r="M71"/>
  <c r="L71"/>
  <c r="L70"/>
  <c r="L69"/>
  <c r="N68"/>
  <c r="M68"/>
  <c r="L68"/>
  <c r="L67"/>
  <c r="L66"/>
  <c r="N65"/>
  <c r="M65"/>
  <c r="L65" s="1"/>
  <c r="L64"/>
  <c r="N63"/>
  <c r="M63"/>
  <c r="L63" s="1"/>
  <c r="L62"/>
  <c r="L61"/>
  <c r="L60"/>
  <c r="N59"/>
  <c r="M59"/>
  <c r="L59" s="1"/>
  <c r="N58"/>
  <c r="M58"/>
  <c r="L58"/>
  <c r="N57"/>
  <c r="M57"/>
  <c r="L57"/>
  <c r="N56"/>
  <c r="M56"/>
  <c r="L56"/>
  <c r="N55"/>
  <c r="M55"/>
  <c r="L55"/>
  <c r="N54"/>
  <c r="M54"/>
  <c r="L54"/>
  <c r="N53"/>
  <c r="M53"/>
  <c r="L53"/>
  <c r="N52"/>
  <c r="M52"/>
  <c r="L52"/>
  <c r="N51"/>
  <c r="M51"/>
  <c r="L51"/>
  <c r="N50"/>
  <c r="M50"/>
  <c r="L50"/>
  <c r="N49"/>
  <c r="M49"/>
  <c r="L49"/>
  <c r="N48"/>
  <c r="M48"/>
  <c r="L48"/>
  <c r="N47"/>
  <c r="M47"/>
  <c r="L47"/>
  <c r="N46"/>
  <c r="M46"/>
  <c r="L46"/>
  <c r="N45"/>
  <c r="M45"/>
  <c r="L45"/>
  <c r="N44"/>
  <c r="M44"/>
  <c r="L44"/>
  <c r="N43"/>
  <c r="M43"/>
  <c r="L43"/>
  <c r="N42"/>
  <c r="M42"/>
  <c r="L42"/>
  <c r="N41"/>
  <c r="M41"/>
  <c r="L41"/>
  <c r="N40"/>
  <c r="M40"/>
  <c r="L40"/>
  <c r="N39"/>
  <c r="M39"/>
  <c r="L39"/>
  <c r="N38"/>
  <c r="M38"/>
  <c r="L38"/>
  <c r="N37"/>
  <c r="M37"/>
  <c r="L37"/>
  <c r="N36"/>
  <c r="M36"/>
  <c r="L36"/>
  <c r="N35"/>
  <c r="M35"/>
  <c r="L35"/>
  <c r="N34"/>
  <c r="M34"/>
  <c r="L34"/>
  <c r="N33"/>
  <c r="M33"/>
  <c r="L33"/>
  <c r="N32"/>
  <c r="M32"/>
  <c r="L32"/>
  <c r="N31"/>
  <c r="M31"/>
  <c r="L31"/>
  <c r="N30"/>
  <c r="M30"/>
  <c r="L30"/>
  <c r="N29"/>
  <c r="M29"/>
  <c r="L29"/>
  <c r="N28"/>
  <c r="M28"/>
  <c r="L28"/>
  <c r="N27"/>
  <c r="M27"/>
  <c r="L27"/>
  <c r="N26"/>
  <c r="M26"/>
  <c r="L26"/>
  <c r="N25"/>
  <c r="M25"/>
  <c r="L25"/>
  <c r="N24"/>
  <c r="M24"/>
  <c r="L24"/>
  <c r="N23"/>
  <c r="M23"/>
  <c r="L23"/>
  <c r="N22"/>
  <c r="M22"/>
  <c r="L22"/>
  <c r="N21"/>
  <c r="M21"/>
  <c r="L21"/>
  <c r="N20"/>
  <c r="M20"/>
  <c r="L20"/>
  <c r="N19"/>
  <c r="M19"/>
  <c r="L19"/>
  <c r="N18"/>
  <c r="M18"/>
  <c r="L18"/>
  <c r="N17"/>
  <c r="M17"/>
  <c r="L17"/>
  <c r="N16"/>
  <c r="M16"/>
  <c r="L16"/>
  <c r="N15"/>
  <c r="M15"/>
  <c r="L15"/>
  <c r="N14"/>
  <c r="M14"/>
  <c r="L14"/>
  <c r="N13"/>
  <c r="M13"/>
  <c r="L13"/>
  <c r="N12"/>
  <c r="M12"/>
  <c r="L12"/>
  <c r="N11"/>
  <c r="M11"/>
  <c r="L11"/>
  <c r="N10"/>
  <c r="N9" s="1"/>
  <c r="M10"/>
  <c r="L10"/>
  <c r="L9" s="1"/>
  <c r="M9"/>
  <c r="K37" i="74" l="1"/>
  <c r="K50"/>
  <c r="K63"/>
  <c r="K76"/>
  <c r="K89"/>
  <c r="K102"/>
  <c r="K115"/>
  <c r="K128"/>
  <c r="K141"/>
  <c r="K154"/>
  <c r="K167"/>
  <c r="K180"/>
  <c r="K193"/>
  <c r="K206"/>
  <c r="K219"/>
  <c r="K232"/>
  <c r="K245"/>
  <c r="K271"/>
  <c r="K284"/>
  <c r="M295"/>
  <c r="M294"/>
  <c r="M293"/>
  <c r="M292"/>
  <c r="M291"/>
  <c r="M290"/>
  <c r="M289"/>
  <c r="M288"/>
  <c r="M287"/>
  <c r="O286"/>
  <c r="N286"/>
  <c r="M286" s="1"/>
  <c r="M260" s="1"/>
  <c r="O284"/>
  <c r="N284"/>
  <c r="M284" s="1"/>
  <c r="O283"/>
  <c r="N283"/>
  <c r="M283" s="1"/>
  <c r="M257" s="1"/>
  <c r="M282"/>
  <c r="M269" s="1"/>
  <c r="M281"/>
  <c r="M280"/>
  <c r="M279"/>
  <c r="M278"/>
  <c r="M277"/>
  <c r="M276"/>
  <c r="M275"/>
  <c r="M274"/>
  <c r="O273"/>
  <c r="N273"/>
  <c r="M273"/>
  <c r="O271"/>
  <c r="N271"/>
  <c r="M271" s="1"/>
  <c r="O270"/>
  <c r="N270"/>
  <c r="M270"/>
  <c r="O269"/>
  <c r="N269"/>
  <c r="O268"/>
  <c r="N268"/>
  <c r="M268"/>
  <c r="O267"/>
  <c r="N267"/>
  <c r="M267"/>
  <c r="O266"/>
  <c r="N266"/>
  <c r="M266"/>
  <c r="O265"/>
  <c r="N265"/>
  <c r="M265"/>
  <c r="O264"/>
  <c r="N264"/>
  <c r="M264"/>
  <c r="O263"/>
  <c r="N263"/>
  <c r="M263"/>
  <c r="O262"/>
  <c r="N262"/>
  <c r="M262"/>
  <c r="O261"/>
  <c r="N261"/>
  <c r="M261"/>
  <c r="O260"/>
  <c r="N260"/>
  <c r="O258"/>
  <c r="N258"/>
  <c r="O257"/>
  <c r="N257"/>
  <c r="M256"/>
  <c r="M255"/>
  <c r="M254"/>
  <c r="M253"/>
  <c r="M252"/>
  <c r="M251"/>
  <c r="M250"/>
  <c r="M249"/>
  <c r="M248"/>
  <c r="O247"/>
  <c r="O245" s="1"/>
  <c r="O244" s="1"/>
  <c r="N247"/>
  <c r="M247"/>
  <c r="N245"/>
  <c r="M243"/>
  <c r="M242"/>
  <c r="M241"/>
  <c r="M240"/>
  <c r="M239"/>
  <c r="M238"/>
  <c r="M237"/>
  <c r="M236"/>
  <c r="M235"/>
  <c r="O234"/>
  <c r="O232" s="1"/>
  <c r="O231" s="1"/>
  <c r="N234"/>
  <c r="M234"/>
  <c r="N232"/>
  <c r="M232" s="1"/>
  <c r="M230"/>
  <c r="M229"/>
  <c r="M228"/>
  <c r="M227"/>
  <c r="M226"/>
  <c r="M225"/>
  <c r="M224"/>
  <c r="M223"/>
  <c r="M222"/>
  <c r="O221"/>
  <c r="O219" s="1"/>
  <c r="O218" s="1"/>
  <c r="N221"/>
  <c r="M221"/>
  <c r="N219"/>
  <c r="M216"/>
  <c r="M215"/>
  <c r="M214"/>
  <c r="M213"/>
  <c r="M212"/>
  <c r="M211"/>
  <c r="M210"/>
  <c r="M209"/>
  <c r="O208"/>
  <c r="O206" s="1"/>
  <c r="O205" s="1"/>
  <c r="N208"/>
  <c r="M208"/>
  <c r="N206"/>
  <c r="M206" s="1"/>
  <c r="M204"/>
  <c r="M203"/>
  <c r="M202"/>
  <c r="M201"/>
  <c r="M200"/>
  <c r="M199"/>
  <c r="M198"/>
  <c r="M197"/>
  <c r="M196"/>
  <c r="O195"/>
  <c r="N195"/>
  <c r="M195"/>
  <c r="O193"/>
  <c r="N193"/>
  <c r="O192"/>
  <c r="N192"/>
  <c r="M191"/>
  <c r="M190"/>
  <c r="M189"/>
  <c r="M188"/>
  <c r="M187"/>
  <c r="M186"/>
  <c r="M185"/>
  <c r="M184"/>
  <c r="M183"/>
  <c r="O182"/>
  <c r="O180" s="1"/>
  <c r="N182"/>
  <c r="M182"/>
  <c r="N180"/>
  <c r="M180" s="1"/>
  <c r="M178"/>
  <c r="M177"/>
  <c r="M176"/>
  <c r="M175"/>
  <c r="M174"/>
  <c r="M173"/>
  <c r="M172"/>
  <c r="M171"/>
  <c r="M170"/>
  <c r="O169"/>
  <c r="O167" s="1"/>
  <c r="O166" s="1"/>
  <c r="N169"/>
  <c r="M169"/>
  <c r="N167"/>
  <c r="M165"/>
  <c r="M164"/>
  <c r="M163"/>
  <c r="M162"/>
  <c r="M161"/>
  <c r="M160"/>
  <c r="M159"/>
  <c r="M158"/>
  <c r="M157"/>
  <c r="O156"/>
  <c r="O154" s="1"/>
  <c r="O153" s="1"/>
  <c r="N156"/>
  <c r="M156"/>
  <c r="N154"/>
  <c r="M154" s="1"/>
  <c r="M152"/>
  <c r="M151"/>
  <c r="M150"/>
  <c r="M149"/>
  <c r="M148"/>
  <c r="M147"/>
  <c r="M146"/>
  <c r="M145"/>
  <c r="M144"/>
  <c r="O143"/>
  <c r="O141" s="1"/>
  <c r="N143"/>
  <c r="M143"/>
  <c r="N141"/>
  <c r="M139"/>
  <c r="M138"/>
  <c r="M137"/>
  <c r="M136"/>
  <c r="M135"/>
  <c r="M134"/>
  <c r="M133"/>
  <c r="M132"/>
  <c r="M131"/>
  <c r="O130"/>
  <c r="N130"/>
  <c r="M130"/>
  <c r="O128"/>
  <c r="N128"/>
  <c r="M128"/>
  <c r="O127"/>
  <c r="N127"/>
  <c r="M126"/>
  <c r="M125"/>
  <c r="M124"/>
  <c r="M123"/>
  <c r="M122"/>
  <c r="M121"/>
  <c r="M120"/>
  <c r="M119"/>
  <c r="M118"/>
  <c r="O117"/>
  <c r="N117"/>
  <c r="M117" s="1"/>
  <c r="O115"/>
  <c r="N115"/>
  <c r="M115"/>
  <c r="O114"/>
  <c r="N114"/>
  <c r="M114" s="1"/>
  <c r="M113"/>
  <c r="M112"/>
  <c r="M111"/>
  <c r="M110"/>
  <c r="M109"/>
  <c r="M108"/>
  <c r="M107"/>
  <c r="M106"/>
  <c r="M105"/>
  <c r="O104"/>
  <c r="N104"/>
  <c r="M104"/>
  <c r="O102"/>
  <c r="N102"/>
  <c r="O101"/>
  <c r="N101"/>
  <c r="M100"/>
  <c r="M99"/>
  <c r="M98"/>
  <c r="M97"/>
  <c r="M96"/>
  <c r="M95"/>
  <c r="M94"/>
  <c r="M93"/>
  <c r="M92"/>
  <c r="O91"/>
  <c r="N91"/>
  <c r="M91" s="1"/>
  <c r="O89"/>
  <c r="N89"/>
  <c r="M89"/>
  <c r="O88"/>
  <c r="N88"/>
  <c r="M88"/>
  <c r="M87"/>
  <c r="M86"/>
  <c r="M85"/>
  <c r="M84"/>
  <c r="M83"/>
  <c r="M82"/>
  <c r="M81"/>
  <c r="M80"/>
  <c r="M79"/>
  <c r="O78"/>
  <c r="N78"/>
  <c r="M78" s="1"/>
  <c r="O76"/>
  <c r="N76"/>
  <c r="M76"/>
  <c r="O75"/>
  <c r="N75"/>
  <c r="M74"/>
  <c r="M73"/>
  <c r="M72"/>
  <c r="M71"/>
  <c r="M70"/>
  <c r="M69"/>
  <c r="M68"/>
  <c r="M67"/>
  <c r="M66"/>
  <c r="O65"/>
  <c r="N65"/>
  <c r="M65" s="1"/>
  <c r="O63"/>
  <c r="N63"/>
  <c r="M63"/>
  <c r="O62"/>
  <c r="N62"/>
  <c r="M62"/>
  <c r="M61"/>
  <c r="M60"/>
  <c r="M59"/>
  <c r="M58"/>
  <c r="M57"/>
  <c r="M56"/>
  <c r="M55"/>
  <c r="M54"/>
  <c r="M53"/>
  <c r="O52"/>
  <c r="N52"/>
  <c r="M52" s="1"/>
  <c r="M26" s="1"/>
  <c r="M13" s="1"/>
  <c r="O50"/>
  <c r="O49" s="1"/>
  <c r="M48"/>
  <c r="M47"/>
  <c r="M46"/>
  <c r="M45"/>
  <c r="M44"/>
  <c r="M43"/>
  <c r="M42"/>
  <c r="M41"/>
  <c r="M40"/>
  <c r="O39"/>
  <c r="N39"/>
  <c r="M39"/>
  <c r="O37"/>
  <c r="N37"/>
  <c r="O36"/>
  <c r="N36"/>
  <c r="M36"/>
  <c r="O35"/>
  <c r="O22" s="1"/>
  <c r="N35"/>
  <c r="M35"/>
  <c r="O34"/>
  <c r="N34"/>
  <c r="M34"/>
  <c r="O33"/>
  <c r="N33"/>
  <c r="M33"/>
  <c r="M20" s="1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N22"/>
  <c r="O21"/>
  <c r="N21"/>
  <c r="M21"/>
  <c r="N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G295"/>
  <c r="D295"/>
  <c r="G294"/>
  <c r="D294"/>
  <c r="G293"/>
  <c r="D293"/>
  <c r="G292"/>
  <c r="D292"/>
  <c r="G291"/>
  <c r="D291"/>
  <c r="G290"/>
  <c r="D290"/>
  <c r="G289"/>
  <c r="D289"/>
  <c r="G288"/>
  <c r="D288"/>
  <c r="G287"/>
  <c r="D287"/>
  <c r="I286"/>
  <c r="H286"/>
  <c r="G286"/>
  <c r="F286"/>
  <c r="E286"/>
  <c r="D286" s="1"/>
  <c r="I284"/>
  <c r="H284"/>
  <c r="G284" s="1"/>
  <c r="G258" s="1"/>
  <c r="F284"/>
  <c r="E284"/>
  <c r="D284" s="1"/>
  <c r="I283"/>
  <c r="H283"/>
  <c r="G283"/>
  <c r="F283"/>
  <c r="E283"/>
  <c r="D283"/>
  <c r="G282"/>
  <c r="D282"/>
  <c r="G281"/>
  <c r="D281"/>
  <c r="G280"/>
  <c r="D280"/>
  <c r="G279"/>
  <c r="D279"/>
  <c r="G278"/>
  <c r="D278"/>
  <c r="G277"/>
  <c r="D277"/>
  <c r="G276"/>
  <c r="D276"/>
  <c r="G275"/>
  <c r="D275"/>
  <c r="G274"/>
  <c r="D274"/>
  <c r="I273"/>
  <c r="H273"/>
  <c r="G273"/>
  <c r="F273"/>
  <c r="E273"/>
  <c r="D273" s="1"/>
  <c r="I271"/>
  <c r="H271"/>
  <c r="G271"/>
  <c r="F271"/>
  <c r="E271"/>
  <c r="D271" s="1"/>
  <c r="D258" s="1"/>
  <c r="I270"/>
  <c r="H270"/>
  <c r="G270"/>
  <c r="F270"/>
  <c r="E270"/>
  <c r="D270" s="1"/>
  <c r="D257" s="1"/>
  <c r="I269"/>
  <c r="H269"/>
  <c r="G269"/>
  <c r="F269"/>
  <c r="E269"/>
  <c r="D269"/>
  <c r="I268"/>
  <c r="H268"/>
  <c r="G268"/>
  <c r="F268"/>
  <c r="E268"/>
  <c r="D268"/>
  <c r="I267"/>
  <c r="H267"/>
  <c r="G267"/>
  <c r="F267"/>
  <c r="E267"/>
  <c r="D267"/>
  <c r="I266"/>
  <c r="H266"/>
  <c r="G266"/>
  <c r="F266"/>
  <c r="E266"/>
  <c r="D266"/>
  <c r="I265"/>
  <c r="H265"/>
  <c r="G265"/>
  <c r="F265"/>
  <c r="E265"/>
  <c r="D265"/>
  <c r="I264"/>
  <c r="H264"/>
  <c r="G264"/>
  <c r="F264"/>
  <c r="E264"/>
  <c r="D264"/>
  <c r="I263"/>
  <c r="H263"/>
  <c r="G263"/>
  <c r="F263"/>
  <c r="E263"/>
  <c r="D263"/>
  <c r="I262"/>
  <c r="H262"/>
  <c r="G262"/>
  <c r="F262"/>
  <c r="E262"/>
  <c r="D262"/>
  <c r="I261"/>
  <c r="H261"/>
  <c r="G261"/>
  <c r="F261"/>
  <c r="E261"/>
  <c r="D261"/>
  <c r="I260"/>
  <c r="H260"/>
  <c r="G260"/>
  <c r="F260"/>
  <c r="E260"/>
  <c r="I258"/>
  <c r="H258"/>
  <c r="F258"/>
  <c r="E258"/>
  <c r="I257"/>
  <c r="H257"/>
  <c r="G257"/>
  <c r="F257"/>
  <c r="E257"/>
  <c r="G256"/>
  <c r="D256"/>
  <c r="G255"/>
  <c r="D255"/>
  <c r="G254"/>
  <c r="D254"/>
  <c r="G253"/>
  <c r="D253"/>
  <c r="G252"/>
  <c r="D252"/>
  <c r="G251"/>
  <c r="D251"/>
  <c r="G250"/>
  <c r="D250"/>
  <c r="G249"/>
  <c r="D249"/>
  <c r="G248"/>
  <c r="D248"/>
  <c r="I247"/>
  <c r="H247"/>
  <c r="G247"/>
  <c r="F247"/>
  <c r="E247"/>
  <c r="D247" s="1"/>
  <c r="I245"/>
  <c r="H245"/>
  <c r="G245"/>
  <c r="F245"/>
  <c r="E245"/>
  <c r="D245" s="1"/>
  <c r="I244"/>
  <c r="H244"/>
  <c r="G244"/>
  <c r="F244"/>
  <c r="E244"/>
  <c r="D244" s="1"/>
  <c r="G243"/>
  <c r="D243"/>
  <c r="G242"/>
  <c r="D242"/>
  <c r="G241"/>
  <c r="D241"/>
  <c r="G240"/>
  <c r="D240"/>
  <c r="G239"/>
  <c r="D239"/>
  <c r="G238"/>
  <c r="D238"/>
  <c r="G237"/>
  <c r="D237"/>
  <c r="G236"/>
  <c r="D236"/>
  <c r="G235"/>
  <c r="D235"/>
  <c r="I234"/>
  <c r="H234"/>
  <c r="G234"/>
  <c r="F234"/>
  <c r="E234"/>
  <c r="D234" s="1"/>
  <c r="I232"/>
  <c r="H232"/>
  <c r="G232"/>
  <c r="F232"/>
  <c r="E232"/>
  <c r="D232" s="1"/>
  <c r="I231"/>
  <c r="H231"/>
  <c r="G231"/>
  <c r="F231"/>
  <c r="E231"/>
  <c r="D231" s="1"/>
  <c r="G230"/>
  <c r="D230"/>
  <c r="G229"/>
  <c r="D229"/>
  <c r="G228"/>
  <c r="D228"/>
  <c r="G227"/>
  <c r="D227"/>
  <c r="G226"/>
  <c r="D226"/>
  <c r="G225"/>
  <c r="D225"/>
  <c r="G224"/>
  <c r="D224"/>
  <c r="G223"/>
  <c r="D223"/>
  <c r="G222"/>
  <c r="D222"/>
  <c r="I221"/>
  <c r="H221"/>
  <c r="G221"/>
  <c r="F221"/>
  <c r="E221"/>
  <c r="D221" s="1"/>
  <c r="I219"/>
  <c r="H219"/>
  <c r="G219"/>
  <c r="F219"/>
  <c r="E219"/>
  <c r="D219" s="1"/>
  <c r="I218"/>
  <c r="H218"/>
  <c r="G218"/>
  <c r="F218"/>
  <c r="E218"/>
  <c r="D218" s="1"/>
  <c r="G216"/>
  <c r="D216"/>
  <c r="G215"/>
  <c r="D215"/>
  <c r="G214"/>
  <c r="D214"/>
  <c r="G213"/>
  <c r="D213"/>
  <c r="G212"/>
  <c r="D212"/>
  <c r="G211"/>
  <c r="D211"/>
  <c r="G210"/>
  <c r="D210"/>
  <c r="G209"/>
  <c r="D209"/>
  <c r="I208"/>
  <c r="H208"/>
  <c r="G208"/>
  <c r="F208"/>
  <c r="E208"/>
  <c r="D208" s="1"/>
  <c r="I206"/>
  <c r="H206"/>
  <c r="G206" s="1"/>
  <c r="F206"/>
  <c r="F205" s="1"/>
  <c r="F23" s="1"/>
  <c r="F10" s="1"/>
  <c r="E206"/>
  <c r="I205"/>
  <c r="E205"/>
  <c r="G204"/>
  <c r="D204"/>
  <c r="G203"/>
  <c r="D203"/>
  <c r="G202"/>
  <c r="D202"/>
  <c r="G201"/>
  <c r="D201"/>
  <c r="G200"/>
  <c r="D200"/>
  <c r="G199"/>
  <c r="D199"/>
  <c r="G198"/>
  <c r="D198"/>
  <c r="G197"/>
  <c r="D197"/>
  <c r="G196"/>
  <c r="D196"/>
  <c r="I195"/>
  <c r="H195"/>
  <c r="G195"/>
  <c r="F195"/>
  <c r="E195"/>
  <c r="D195" s="1"/>
  <c r="I193"/>
  <c r="H193"/>
  <c r="G193"/>
  <c r="F193"/>
  <c r="E193"/>
  <c r="D193" s="1"/>
  <c r="I192"/>
  <c r="H192"/>
  <c r="G192"/>
  <c r="F192"/>
  <c r="E192"/>
  <c r="D192" s="1"/>
  <c r="G191"/>
  <c r="D191"/>
  <c r="G190"/>
  <c r="D190"/>
  <c r="G189"/>
  <c r="D189"/>
  <c r="G188"/>
  <c r="D188"/>
  <c r="G187"/>
  <c r="D187"/>
  <c r="G186"/>
  <c r="D186"/>
  <c r="G185"/>
  <c r="D185"/>
  <c r="G184"/>
  <c r="D184"/>
  <c r="G183"/>
  <c r="D183"/>
  <c r="I182"/>
  <c r="H182"/>
  <c r="G182"/>
  <c r="F182"/>
  <c r="E182"/>
  <c r="D182" s="1"/>
  <c r="I180"/>
  <c r="H180"/>
  <c r="G180"/>
  <c r="F180"/>
  <c r="E180"/>
  <c r="D180" s="1"/>
  <c r="I179"/>
  <c r="H179"/>
  <c r="G179"/>
  <c r="F179"/>
  <c r="E179"/>
  <c r="D179" s="1"/>
  <c r="G178"/>
  <c r="D178"/>
  <c r="G177"/>
  <c r="D177"/>
  <c r="G176"/>
  <c r="D176"/>
  <c r="G175"/>
  <c r="D175"/>
  <c r="G174"/>
  <c r="D174"/>
  <c r="G173"/>
  <c r="D173"/>
  <c r="G172"/>
  <c r="D172"/>
  <c r="G171"/>
  <c r="D171"/>
  <c r="G170"/>
  <c r="D170"/>
  <c r="I169"/>
  <c r="H169"/>
  <c r="G169"/>
  <c r="F169"/>
  <c r="E169"/>
  <c r="D169" s="1"/>
  <c r="I167"/>
  <c r="H167"/>
  <c r="G167"/>
  <c r="F167"/>
  <c r="E167"/>
  <c r="D167" s="1"/>
  <c r="I166"/>
  <c r="H166"/>
  <c r="G166"/>
  <c r="F166"/>
  <c r="E166"/>
  <c r="D166" s="1"/>
  <c r="G165"/>
  <c r="D165"/>
  <c r="G164"/>
  <c r="D164"/>
  <c r="G163"/>
  <c r="D163"/>
  <c r="G162"/>
  <c r="D162"/>
  <c r="G161"/>
  <c r="D161"/>
  <c r="G160"/>
  <c r="D160"/>
  <c r="G159"/>
  <c r="D159"/>
  <c r="G158"/>
  <c r="D158"/>
  <c r="G157"/>
  <c r="D157"/>
  <c r="I156"/>
  <c r="H156"/>
  <c r="G156"/>
  <c r="F156"/>
  <c r="E156"/>
  <c r="D156" s="1"/>
  <c r="I154"/>
  <c r="H154"/>
  <c r="G154"/>
  <c r="F154"/>
  <c r="E154"/>
  <c r="D154" s="1"/>
  <c r="I153"/>
  <c r="H153"/>
  <c r="G153"/>
  <c r="F153"/>
  <c r="E153"/>
  <c r="D153" s="1"/>
  <c r="G152"/>
  <c r="D152"/>
  <c r="G151"/>
  <c r="D151"/>
  <c r="G150"/>
  <c r="D150"/>
  <c r="G149"/>
  <c r="D149"/>
  <c r="G148"/>
  <c r="D148"/>
  <c r="G147"/>
  <c r="D147"/>
  <c r="G146"/>
  <c r="D146"/>
  <c r="G145"/>
  <c r="D145"/>
  <c r="G144"/>
  <c r="D144"/>
  <c r="I143"/>
  <c r="H143"/>
  <c r="G143"/>
  <c r="F143"/>
  <c r="E143"/>
  <c r="D143" s="1"/>
  <c r="I141"/>
  <c r="H141"/>
  <c r="G141"/>
  <c r="F141"/>
  <c r="E141"/>
  <c r="D141" s="1"/>
  <c r="I140"/>
  <c r="H140"/>
  <c r="G140"/>
  <c r="F140"/>
  <c r="E140"/>
  <c r="D140" s="1"/>
  <c r="G139"/>
  <c r="D139"/>
  <c r="G138"/>
  <c r="D138"/>
  <c r="G137"/>
  <c r="D137"/>
  <c r="G136"/>
  <c r="D136"/>
  <c r="G135"/>
  <c r="D135"/>
  <c r="G134"/>
  <c r="D134"/>
  <c r="G133"/>
  <c r="D133"/>
  <c r="G132"/>
  <c r="D132"/>
  <c r="G131"/>
  <c r="D131"/>
  <c r="I130"/>
  <c r="H130"/>
  <c r="G130"/>
  <c r="F130"/>
  <c r="E130"/>
  <c r="D130" s="1"/>
  <c r="I128"/>
  <c r="H128"/>
  <c r="G128"/>
  <c r="F128"/>
  <c r="E128"/>
  <c r="D128" s="1"/>
  <c r="I127"/>
  <c r="H127"/>
  <c r="G127"/>
  <c r="F127"/>
  <c r="E127"/>
  <c r="D127" s="1"/>
  <c r="G126"/>
  <c r="D126"/>
  <c r="G125"/>
  <c r="D125"/>
  <c r="G124"/>
  <c r="D124"/>
  <c r="G123"/>
  <c r="D123"/>
  <c r="G122"/>
  <c r="D122"/>
  <c r="G121"/>
  <c r="D121"/>
  <c r="G120"/>
  <c r="D120"/>
  <c r="G119"/>
  <c r="D119"/>
  <c r="G118"/>
  <c r="D118"/>
  <c r="I117"/>
  <c r="H117"/>
  <c r="G117"/>
  <c r="F117"/>
  <c r="E117"/>
  <c r="D117" s="1"/>
  <c r="I115"/>
  <c r="H115"/>
  <c r="G115"/>
  <c r="F115"/>
  <c r="E115"/>
  <c r="D115" s="1"/>
  <c r="I114"/>
  <c r="H114"/>
  <c r="G114"/>
  <c r="F114"/>
  <c r="E114"/>
  <c r="D114" s="1"/>
  <c r="G113"/>
  <c r="D113"/>
  <c r="G112"/>
  <c r="D112"/>
  <c r="G111"/>
  <c r="D111"/>
  <c r="G110"/>
  <c r="D110"/>
  <c r="G109"/>
  <c r="D109"/>
  <c r="G108"/>
  <c r="D108"/>
  <c r="G107"/>
  <c r="D107"/>
  <c r="G106"/>
  <c r="D106"/>
  <c r="G105"/>
  <c r="D105"/>
  <c r="I104"/>
  <c r="H104"/>
  <c r="G104"/>
  <c r="F104"/>
  <c r="E104"/>
  <c r="D104" s="1"/>
  <c r="I102"/>
  <c r="H102"/>
  <c r="G102"/>
  <c r="F102"/>
  <c r="E102"/>
  <c r="D102" s="1"/>
  <c r="I101"/>
  <c r="H101"/>
  <c r="G101"/>
  <c r="F101"/>
  <c r="E101"/>
  <c r="D101" s="1"/>
  <c r="G100"/>
  <c r="D100"/>
  <c r="G99"/>
  <c r="D99"/>
  <c r="G98"/>
  <c r="D98"/>
  <c r="G97"/>
  <c r="D97"/>
  <c r="G96"/>
  <c r="D96"/>
  <c r="G95"/>
  <c r="D95"/>
  <c r="G94"/>
  <c r="D94"/>
  <c r="G93"/>
  <c r="D93"/>
  <c r="G92"/>
  <c r="D92"/>
  <c r="I91"/>
  <c r="H91"/>
  <c r="G91"/>
  <c r="F91"/>
  <c r="E91"/>
  <c r="D91"/>
  <c r="I89"/>
  <c r="H89"/>
  <c r="G89" s="1"/>
  <c r="F89"/>
  <c r="E89"/>
  <c r="D89"/>
  <c r="I88"/>
  <c r="H88"/>
  <c r="G88" s="1"/>
  <c r="F88"/>
  <c r="E88"/>
  <c r="D88"/>
  <c r="G87"/>
  <c r="D87"/>
  <c r="G86"/>
  <c r="D86"/>
  <c r="G85"/>
  <c r="D85"/>
  <c r="G84"/>
  <c r="D84"/>
  <c r="G83"/>
  <c r="D83"/>
  <c r="G82"/>
  <c r="D82"/>
  <c r="G81"/>
  <c r="D81"/>
  <c r="G80"/>
  <c r="D80"/>
  <c r="G79"/>
  <c r="D79"/>
  <c r="I78"/>
  <c r="H78"/>
  <c r="G78"/>
  <c r="F78"/>
  <c r="E78"/>
  <c r="D78" s="1"/>
  <c r="I76"/>
  <c r="H76"/>
  <c r="G76"/>
  <c r="F76"/>
  <c r="E76"/>
  <c r="D76" s="1"/>
  <c r="I75"/>
  <c r="H75"/>
  <c r="G75"/>
  <c r="F75"/>
  <c r="E75"/>
  <c r="D75" s="1"/>
  <c r="G74"/>
  <c r="D74"/>
  <c r="G73"/>
  <c r="D73"/>
  <c r="G72"/>
  <c r="D72"/>
  <c r="G71"/>
  <c r="D71"/>
  <c r="G70"/>
  <c r="D70"/>
  <c r="G69"/>
  <c r="D69"/>
  <c r="G68"/>
  <c r="D68"/>
  <c r="G67"/>
  <c r="D67"/>
  <c r="G66"/>
  <c r="D66"/>
  <c r="I65"/>
  <c r="H65"/>
  <c r="G65"/>
  <c r="F65"/>
  <c r="E65"/>
  <c r="D65" s="1"/>
  <c r="I63"/>
  <c r="H63"/>
  <c r="G63"/>
  <c r="F63"/>
  <c r="E63"/>
  <c r="D63" s="1"/>
  <c r="I62"/>
  <c r="H62"/>
  <c r="G62"/>
  <c r="F62"/>
  <c r="E62"/>
  <c r="D62" s="1"/>
  <c r="G61"/>
  <c r="D61"/>
  <c r="G60"/>
  <c r="D60"/>
  <c r="G59"/>
  <c r="D59"/>
  <c r="G58"/>
  <c r="D58"/>
  <c r="G57"/>
  <c r="D57"/>
  <c r="G56"/>
  <c r="D56"/>
  <c r="G55"/>
  <c r="D55"/>
  <c r="G54"/>
  <c r="D54"/>
  <c r="G53"/>
  <c r="D53"/>
  <c r="I52"/>
  <c r="H52"/>
  <c r="G52"/>
  <c r="F52"/>
  <c r="E52"/>
  <c r="D52" s="1"/>
  <c r="I50"/>
  <c r="H50"/>
  <c r="G50"/>
  <c r="F50"/>
  <c r="E50"/>
  <c r="D50" s="1"/>
  <c r="I49"/>
  <c r="H49"/>
  <c r="G49"/>
  <c r="F49"/>
  <c r="E49"/>
  <c r="D49" s="1"/>
  <c r="G48"/>
  <c r="D48"/>
  <c r="G47"/>
  <c r="D47"/>
  <c r="G46"/>
  <c r="D46"/>
  <c r="G45"/>
  <c r="D45"/>
  <c r="G44"/>
  <c r="D44"/>
  <c r="G43"/>
  <c r="D43"/>
  <c r="G42"/>
  <c r="D42"/>
  <c r="G41"/>
  <c r="D41"/>
  <c r="G40"/>
  <c r="D40"/>
  <c r="I39"/>
  <c r="H39"/>
  <c r="G39"/>
  <c r="F39"/>
  <c r="E39"/>
  <c r="D39" s="1"/>
  <c r="D26" s="1"/>
  <c r="I37"/>
  <c r="H37"/>
  <c r="G37"/>
  <c r="F37"/>
  <c r="E37"/>
  <c r="D37" s="1"/>
  <c r="I36"/>
  <c r="H36"/>
  <c r="G36"/>
  <c r="F36"/>
  <c r="E36"/>
  <c r="D36" s="1"/>
  <c r="I35"/>
  <c r="H35"/>
  <c r="H22" s="1"/>
  <c r="G35"/>
  <c r="F35"/>
  <c r="F22" s="1"/>
  <c r="E35"/>
  <c r="D35"/>
  <c r="D22" s="1"/>
  <c r="I34"/>
  <c r="H34"/>
  <c r="G34"/>
  <c r="F34"/>
  <c r="E34"/>
  <c r="D34"/>
  <c r="I33"/>
  <c r="H33"/>
  <c r="G33"/>
  <c r="F33"/>
  <c r="F20" s="1"/>
  <c r="E33"/>
  <c r="D33"/>
  <c r="D20" s="1"/>
  <c r="I32"/>
  <c r="H32"/>
  <c r="G32"/>
  <c r="F32"/>
  <c r="E32"/>
  <c r="D32"/>
  <c r="I31"/>
  <c r="H31"/>
  <c r="G31"/>
  <c r="F31"/>
  <c r="E31"/>
  <c r="D31"/>
  <c r="I30"/>
  <c r="H30"/>
  <c r="G30"/>
  <c r="F30"/>
  <c r="E30"/>
  <c r="D30"/>
  <c r="I29"/>
  <c r="H29"/>
  <c r="G29"/>
  <c r="F29"/>
  <c r="E29"/>
  <c r="D29"/>
  <c r="I28"/>
  <c r="H28"/>
  <c r="G28"/>
  <c r="F28"/>
  <c r="E28"/>
  <c r="D28"/>
  <c r="I27"/>
  <c r="H27"/>
  <c r="G27"/>
  <c r="F27"/>
  <c r="E27"/>
  <c r="D27"/>
  <c r="I26"/>
  <c r="H26"/>
  <c r="G26"/>
  <c r="F26"/>
  <c r="E26"/>
  <c r="I24"/>
  <c r="H24"/>
  <c r="F24"/>
  <c r="F11" s="1"/>
  <c r="E24"/>
  <c r="I23"/>
  <c r="I10" s="1"/>
  <c r="I22"/>
  <c r="G22"/>
  <c r="E22"/>
  <c r="I21"/>
  <c r="H21"/>
  <c r="G21"/>
  <c r="F21"/>
  <c r="E21"/>
  <c r="D21"/>
  <c r="I20"/>
  <c r="H20"/>
  <c r="G20"/>
  <c r="E20"/>
  <c r="I19"/>
  <c r="H19"/>
  <c r="G19"/>
  <c r="F19"/>
  <c r="E19"/>
  <c r="D19"/>
  <c r="I18"/>
  <c r="H18"/>
  <c r="G18"/>
  <c r="F18"/>
  <c r="E18"/>
  <c r="D18"/>
  <c r="I17"/>
  <c r="H17"/>
  <c r="G17"/>
  <c r="F17"/>
  <c r="E17"/>
  <c r="D17"/>
  <c r="I16"/>
  <c r="H16"/>
  <c r="G16"/>
  <c r="F16"/>
  <c r="E16"/>
  <c r="D16"/>
  <c r="I15"/>
  <c r="H15"/>
  <c r="G15"/>
  <c r="F15"/>
  <c r="E15"/>
  <c r="D15"/>
  <c r="I14"/>
  <c r="H14"/>
  <c r="G14"/>
  <c r="F14"/>
  <c r="E14"/>
  <c r="D14"/>
  <c r="I13"/>
  <c r="H13"/>
  <c r="G13"/>
  <c r="F13"/>
  <c r="E13"/>
  <c r="I11"/>
  <c r="H11"/>
  <c r="E11"/>
  <c r="O20" l="1"/>
  <c r="M192"/>
  <c r="G24"/>
  <c r="G11" s="1"/>
  <c r="H205"/>
  <c r="D205"/>
  <c r="D23" s="1"/>
  <c r="D10" s="1"/>
  <c r="D206"/>
  <c r="D24" s="1"/>
  <c r="D11" s="1"/>
  <c r="E23"/>
  <c r="E10" s="1"/>
  <c r="M127"/>
  <c r="M101"/>
  <c r="M102"/>
  <c r="M193"/>
  <c r="M22"/>
  <c r="M75"/>
  <c r="M37"/>
  <c r="J284"/>
  <c r="K283"/>
  <c r="J283" s="1"/>
  <c r="J245"/>
  <c r="K244"/>
  <c r="J244" s="1"/>
  <c r="J219"/>
  <c r="K218"/>
  <c r="J218" s="1"/>
  <c r="J193"/>
  <c r="K192"/>
  <c r="J192" s="1"/>
  <c r="J167"/>
  <c r="K166"/>
  <c r="J166" s="1"/>
  <c r="J141"/>
  <c r="K140"/>
  <c r="J140" s="1"/>
  <c r="J115"/>
  <c r="K114"/>
  <c r="J114" s="1"/>
  <c r="J89"/>
  <c r="K88"/>
  <c r="J88" s="1"/>
  <c r="J63"/>
  <c r="K62"/>
  <c r="J62" s="1"/>
  <c r="K24"/>
  <c r="J37"/>
  <c r="K36"/>
  <c r="K258"/>
  <c r="J271"/>
  <c r="J258" s="1"/>
  <c r="K270"/>
  <c r="J232"/>
  <c r="K231"/>
  <c r="J231" s="1"/>
  <c r="J206"/>
  <c r="K205"/>
  <c r="J205" s="1"/>
  <c r="J180"/>
  <c r="K179"/>
  <c r="J179" s="1"/>
  <c r="J154"/>
  <c r="K153"/>
  <c r="J153" s="1"/>
  <c r="J128"/>
  <c r="K127"/>
  <c r="J127" s="1"/>
  <c r="J102"/>
  <c r="K101"/>
  <c r="J101" s="1"/>
  <c r="J76"/>
  <c r="K75"/>
  <c r="J75" s="1"/>
  <c r="J50"/>
  <c r="K49"/>
  <c r="J49" s="1"/>
  <c r="O140"/>
  <c r="O24"/>
  <c r="O23"/>
  <c r="M141"/>
  <c r="M167"/>
  <c r="M219"/>
  <c r="M245"/>
  <c r="M258"/>
  <c r="N140"/>
  <c r="M140" s="1"/>
  <c r="N153"/>
  <c r="M153" s="1"/>
  <c r="N166"/>
  <c r="M166" s="1"/>
  <c r="N179"/>
  <c r="M179" s="1"/>
  <c r="N205"/>
  <c r="M205" s="1"/>
  <c r="N218"/>
  <c r="M218" s="1"/>
  <c r="N231"/>
  <c r="M231" s="1"/>
  <c r="N244"/>
  <c r="M244" s="1"/>
  <c r="N50"/>
  <c r="D260"/>
  <c r="D13" s="1"/>
  <c r="O11" l="1"/>
  <c r="O10"/>
  <c r="G205"/>
  <c r="G23" s="1"/>
  <c r="G10" s="1"/>
  <c r="H23"/>
  <c r="H10" s="1"/>
  <c r="J36"/>
  <c r="J23" s="1"/>
  <c r="K23"/>
  <c r="K11"/>
  <c r="J270"/>
  <c r="J257" s="1"/>
  <c r="K257"/>
  <c r="J24"/>
  <c r="J11" s="1"/>
  <c r="N24"/>
  <c r="N11" s="1"/>
  <c r="M50"/>
  <c r="M24" s="1"/>
  <c r="M11" s="1"/>
  <c r="N49"/>
  <c r="J10" l="1"/>
  <c r="K10"/>
  <c r="M49"/>
  <c r="M23" s="1"/>
  <c r="M10" s="1"/>
  <c r="N23"/>
  <c r="N10" s="1"/>
  <c r="O128" i="68" l="1"/>
  <c r="O121" s="1"/>
  <c r="O127"/>
  <c r="O120" s="1"/>
  <c r="O126"/>
  <c r="Q125"/>
  <c r="P125"/>
  <c r="O124"/>
  <c r="O123"/>
  <c r="Q122"/>
  <c r="P122"/>
  <c r="O122" s="1"/>
  <c r="Q121"/>
  <c r="P121"/>
  <c r="Q120"/>
  <c r="P120"/>
  <c r="Q119"/>
  <c r="P119"/>
  <c r="Q118"/>
  <c r="P118"/>
  <c r="O118"/>
  <c r="Q117"/>
  <c r="Q116" s="1"/>
  <c r="P117"/>
  <c r="O117"/>
  <c r="P116"/>
  <c r="O115"/>
  <c r="O58" s="1"/>
  <c r="O114"/>
  <c r="Q113"/>
  <c r="P113"/>
  <c r="O113"/>
  <c r="O112"/>
  <c r="O111"/>
  <c r="O54" s="1"/>
  <c r="Q110"/>
  <c r="P110"/>
  <c r="O109"/>
  <c r="O108"/>
  <c r="O52" s="1"/>
  <c r="Q107"/>
  <c r="P107"/>
  <c r="O106"/>
  <c r="O105"/>
  <c r="O50" s="1"/>
  <c r="Q104"/>
  <c r="P104"/>
  <c r="O103"/>
  <c r="O102" s="1"/>
  <c r="Q102"/>
  <c r="P102"/>
  <c r="O101"/>
  <c r="O100" s="1"/>
  <c r="Q100"/>
  <c r="P100"/>
  <c r="O99"/>
  <c r="O47" s="1"/>
  <c r="O98"/>
  <c r="Q97"/>
  <c r="P97"/>
  <c r="O97"/>
  <c r="O96"/>
  <c r="O95"/>
  <c r="O44" s="1"/>
  <c r="Q94"/>
  <c r="P94"/>
  <c r="O94" s="1"/>
  <c r="O93"/>
  <c r="O92"/>
  <c r="Q91"/>
  <c r="P91"/>
  <c r="O91"/>
  <c r="O90"/>
  <c r="O89"/>
  <c r="O40" s="1"/>
  <c r="O88"/>
  <c r="O87"/>
  <c r="O38" s="1"/>
  <c r="O86"/>
  <c r="Q85"/>
  <c r="P85"/>
  <c r="O84"/>
  <c r="O83"/>
  <c r="O82"/>
  <c r="O81"/>
  <c r="O80"/>
  <c r="O79"/>
  <c r="O78"/>
  <c r="Q77"/>
  <c r="P77"/>
  <c r="O77" s="1"/>
  <c r="O76"/>
  <c r="O75"/>
  <c r="O28" s="1"/>
  <c r="O74"/>
  <c r="Q73"/>
  <c r="P73"/>
  <c r="O72"/>
  <c r="O71" s="1"/>
  <c r="Q71"/>
  <c r="P71"/>
  <c r="O70"/>
  <c r="O69"/>
  <c r="Q68"/>
  <c r="P68"/>
  <c r="O68" s="1"/>
  <c r="O67"/>
  <c r="O24" s="1"/>
  <c r="O66"/>
  <c r="Q65"/>
  <c r="P65"/>
  <c r="O65" s="1"/>
  <c r="O64"/>
  <c r="O22" s="1"/>
  <c r="Q63"/>
  <c r="P63"/>
  <c r="O63"/>
  <c r="O62"/>
  <c r="O61"/>
  <c r="O20" s="1"/>
  <c r="O60"/>
  <c r="Q59"/>
  <c r="P59"/>
  <c r="O59"/>
  <c r="Q58"/>
  <c r="P58"/>
  <c r="Q57"/>
  <c r="P57"/>
  <c r="O57"/>
  <c r="Q56"/>
  <c r="P56"/>
  <c r="Q55"/>
  <c r="P55"/>
  <c r="O55"/>
  <c r="Q54"/>
  <c r="P54"/>
  <c r="Q53"/>
  <c r="Q16" s="1"/>
  <c r="P53"/>
  <c r="O53"/>
  <c r="Q52"/>
  <c r="P52"/>
  <c r="Q51"/>
  <c r="P51"/>
  <c r="O51"/>
  <c r="Q50"/>
  <c r="P50"/>
  <c r="P15" s="1"/>
  <c r="Q49"/>
  <c r="P49"/>
  <c r="O49"/>
  <c r="Q48"/>
  <c r="P48"/>
  <c r="Q47"/>
  <c r="P47"/>
  <c r="Q46"/>
  <c r="P46"/>
  <c r="O46"/>
  <c r="Q45"/>
  <c r="P45"/>
  <c r="O45"/>
  <c r="Q44"/>
  <c r="P44"/>
  <c r="Q43"/>
  <c r="P43"/>
  <c r="O43"/>
  <c r="Q42"/>
  <c r="P42"/>
  <c r="O42"/>
  <c r="Q41"/>
  <c r="P41"/>
  <c r="O41"/>
  <c r="Q40"/>
  <c r="P40"/>
  <c r="Q39"/>
  <c r="Q13" s="1"/>
  <c r="P39"/>
  <c r="O39"/>
  <c r="Q38"/>
  <c r="P38"/>
  <c r="Q37"/>
  <c r="P37"/>
  <c r="O37"/>
  <c r="Q36"/>
  <c r="P36"/>
  <c r="O36"/>
  <c r="Q35"/>
  <c r="P35"/>
  <c r="O35"/>
  <c r="Q34"/>
  <c r="P34"/>
  <c r="O34"/>
  <c r="Q33"/>
  <c r="P33"/>
  <c r="O33"/>
  <c r="Q32"/>
  <c r="P32"/>
  <c r="O32"/>
  <c r="Q31"/>
  <c r="Q12" s="1"/>
  <c r="P31"/>
  <c r="O31"/>
  <c r="O12" s="1"/>
  <c r="Q30"/>
  <c r="P30"/>
  <c r="O30"/>
  <c r="Q29"/>
  <c r="P29"/>
  <c r="O29"/>
  <c r="Q28"/>
  <c r="P28"/>
  <c r="Q27"/>
  <c r="P27"/>
  <c r="O27"/>
  <c r="Q26"/>
  <c r="P26"/>
  <c r="O26"/>
  <c r="Q25"/>
  <c r="P25"/>
  <c r="O25"/>
  <c r="Q24"/>
  <c r="P24"/>
  <c r="Q23"/>
  <c r="P23"/>
  <c r="O23"/>
  <c r="Q22"/>
  <c r="P22"/>
  <c r="Q21"/>
  <c r="P21"/>
  <c r="O21"/>
  <c r="Q20"/>
  <c r="P20"/>
  <c r="Q19"/>
  <c r="P19"/>
  <c r="O19"/>
  <c r="Q17"/>
  <c r="P16"/>
  <c r="Q15"/>
  <c r="P12"/>
  <c r="Q11"/>
  <c r="P10"/>
  <c r="I128"/>
  <c r="F128"/>
  <c r="I127"/>
  <c r="F127"/>
  <c r="I126"/>
  <c r="F126"/>
  <c r="K125"/>
  <c r="J125"/>
  <c r="I125"/>
  <c r="H125"/>
  <c r="G125"/>
  <c r="F125"/>
  <c r="I124"/>
  <c r="F124"/>
  <c r="I123"/>
  <c r="F123"/>
  <c r="K122"/>
  <c r="J122"/>
  <c r="I122"/>
  <c r="H122"/>
  <c r="G122"/>
  <c r="F122" s="1"/>
  <c r="K121"/>
  <c r="J121"/>
  <c r="I121"/>
  <c r="H121"/>
  <c r="G121"/>
  <c r="F121"/>
  <c r="K120"/>
  <c r="J120"/>
  <c r="I120"/>
  <c r="H120"/>
  <c r="G120"/>
  <c r="F120"/>
  <c r="K119"/>
  <c r="J119"/>
  <c r="I119"/>
  <c r="H119"/>
  <c r="G119"/>
  <c r="F119"/>
  <c r="K118"/>
  <c r="J118"/>
  <c r="I118"/>
  <c r="H118"/>
  <c r="G118"/>
  <c r="F118"/>
  <c r="K117"/>
  <c r="J117"/>
  <c r="I117"/>
  <c r="H117"/>
  <c r="G117"/>
  <c r="F117"/>
  <c r="K116"/>
  <c r="J116"/>
  <c r="I116"/>
  <c r="H116"/>
  <c r="G116"/>
  <c r="F116"/>
  <c r="I115"/>
  <c r="F115"/>
  <c r="I114"/>
  <c r="F114"/>
  <c r="K113"/>
  <c r="J113"/>
  <c r="I113"/>
  <c r="H113"/>
  <c r="G113"/>
  <c r="F113" s="1"/>
  <c r="I112"/>
  <c r="F112"/>
  <c r="I111"/>
  <c r="F111"/>
  <c r="K110"/>
  <c r="J110"/>
  <c r="I110"/>
  <c r="H110"/>
  <c r="G110"/>
  <c r="F110" s="1"/>
  <c r="I109"/>
  <c r="F109"/>
  <c r="I108"/>
  <c r="F108"/>
  <c r="K107"/>
  <c r="J107"/>
  <c r="I107"/>
  <c r="H107"/>
  <c r="G107"/>
  <c r="F107" s="1"/>
  <c r="I106"/>
  <c r="F106"/>
  <c r="I105"/>
  <c r="F105"/>
  <c r="K104"/>
  <c r="J104"/>
  <c r="I104"/>
  <c r="H104"/>
  <c r="G104"/>
  <c r="F104" s="1"/>
  <c r="I103"/>
  <c r="F103"/>
  <c r="K102"/>
  <c r="J102"/>
  <c r="I102"/>
  <c r="H102"/>
  <c r="G102"/>
  <c r="F102"/>
  <c r="I101"/>
  <c r="F101"/>
  <c r="K100"/>
  <c r="J100"/>
  <c r="I100"/>
  <c r="H100"/>
  <c r="G100"/>
  <c r="F100"/>
  <c r="I99"/>
  <c r="F99"/>
  <c r="I98"/>
  <c r="F98"/>
  <c r="K97"/>
  <c r="J97"/>
  <c r="I97"/>
  <c r="H97"/>
  <c r="G97"/>
  <c r="F97" s="1"/>
  <c r="I96"/>
  <c r="F96"/>
  <c r="I95"/>
  <c r="F95"/>
  <c r="K94"/>
  <c r="J94"/>
  <c r="I94"/>
  <c r="H94"/>
  <c r="G94"/>
  <c r="F94" s="1"/>
  <c r="I93"/>
  <c r="F93"/>
  <c r="I92"/>
  <c r="F92"/>
  <c r="K91"/>
  <c r="J91"/>
  <c r="I91"/>
  <c r="H91"/>
  <c r="G91"/>
  <c r="F91" s="1"/>
  <c r="I90"/>
  <c r="F90"/>
  <c r="I89"/>
  <c r="F89"/>
  <c r="I88"/>
  <c r="F88"/>
  <c r="I87"/>
  <c r="F87"/>
  <c r="I86"/>
  <c r="F86"/>
  <c r="K85"/>
  <c r="J85"/>
  <c r="I85"/>
  <c r="H85"/>
  <c r="G85"/>
  <c r="F85" s="1"/>
  <c r="I84"/>
  <c r="F84"/>
  <c r="I83"/>
  <c r="F83"/>
  <c r="I82"/>
  <c r="F82"/>
  <c r="I81"/>
  <c r="F81"/>
  <c r="I80"/>
  <c r="F80"/>
  <c r="I79"/>
  <c r="F79"/>
  <c r="I78"/>
  <c r="F78"/>
  <c r="K77"/>
  <c r="J77"/>
  <c r="I77"/>
  <c r="H77"/>
  <c r="G77"/>
  <c r="F77" s="1"/>
  <c r="I76"/>
  <c r="F76"/>
  <c r="I75"/>
  <c r="F75"/>
  <c r="I74"/>
  <c r="F74"/>
  <c r="K73"/>
  <c r="J73"/>
  <c r="I73"/>
  <c r="H73"/>
  <c r="G73"/>
  <c r="F73" s="1"/>
  <c r="I72"/>
  <c r="F72"/>
  <c r="K71"/>
  <c r="J71"/>
  <c r="I71"/>
  <c r="H71"/>
  <c r="G71"/>
  <c r="F71"/>
  <c r="I70"/>
  <c r="F70"/>
  <c r="I69"/>
  <c r="F69"/>
  <c r="K68"/>
  <c r="J68"/>
  <c r="I68"/>
  <c r="H68"/>
  <c r="G68"/>
  <c r="F68" s="1"/>
  <c r="I67"/>
  <c r="F67"/>
  <c r="I66"/>
  <c r="F66"/>
  <c r="K65"/>
  <c r="J65"/>
  <c r="I65"/>
  <c r="H65"/>
  <c r="G65"/>
  <c r="F65" s="1"/>
  <c r="I64"/>
  <c r="F64"/>
  <c r="K63"/>
  <c r="J63"/>
  <c r="I63"/>
  <c r="H63"/>
  <c r="G63"/>
  <c r="F63" s="1"/>
  <c r="I62"/>
  <c r="F62"/>
  <c r="I61"/>
  <c r="F61"/>
  <c r="I60"/>
  <c r="F60"/>
  <c r="K59"/>
  <c r="J59"/>
  <c r="I59"/>
  <c r="H59"/>
  <c r="G59"/>
  <c r="F59" s="1"/>
  <c r="K58"/>
  <c r="J58"/>
  <c r="I58"/>
  <c r="H58"/>
  <c r="G58"/>
  <c r="F58"/>
  <c r="K57"/>
  <c r="J57"/>
  <c r="I57"/>
  <c r="H57"/>
  <c r="G57"/>
  <c r="F57"/>
  <c r="K56"/>
  <c r="J56"/>
  <c r="I56"/>
  <c r="H56"/>
  <c r="G56"/>
  <c r="F56"/>
  <c r="K55"/>
  <c r="J55"/>
  <c r="I55"/>
  <c r="H55"/>
  <c r="G55"/>
  <c r="F55"/>
  <c r="K54"/>
  <c r="J54"/>
  <c r="I54"/>
  <c r="H54"/>
  <c r="G54"/>
  <c r="F54"/>
  <c r="K53"/>
  <c r="J53"/>
  <c r="I53"/>
  <c r="H53"/>
  <c r="G53"/>
  <c r="F53"/>
  <c r="K52"/>
  <c r="J52"/>
  <c r="I52"/>
  <c r="H52"/>
  <c r="G52"/>
  <c r="F52"/>
  <c r="K51"/>
  <c r="J51"/>
  <c r="I51"/>
  <c r="H51"/>
  <c r="G51"/>
  <c r="F51"/>
  <c r="K50"/>
  <c r="J50"/>
  <c r="I50"/>
  <c r="H50"/>
  <c r="G50"/>
  <c r="F50"/>
  <c r="K49"/>
  <c r="J49"/>
  <c r="I49"/>
  <c r="H49"/>
  <c r="G49"/>
  <c r="F49"/>
  <c r="K48"/>
  <c r="J48"/>
  <c r="I48"/>
  <c r="H48"/>
  <c r="G48"/>
  <c r="F48"/>
  <c r="K47"/>
  <c r="J47"/>
  <c r="I47"/>
  <c r="H47"/>
  <c r="G47"/>
  <c r="F47"/>
  <c r="K46"/>
  <c r="J46"/>
  <c r="I46"/>
  <c r="H46"/>
  <c r="G46"/>
  <c r="F46"/>
  <c r="K45"/>
  <c r="J45"/>
  <c r="I45"/>
  <c r="H45"/>
  <c r="G45"/>
  <c r="F45"/>
  <c r="K44"/>
  <c r="J44"/>
  <c r="I44"/>
  <c r="H44"/>
  <c r="G44"/>
  <c r="F44"/>
  <c r="K43"/>
  <c r="J43"/>
  <c r="I43"/>
  <c r="H43"/>
  <c r="G43"/>
  <c r="F43"/>
  <c r="K42"/>
  <c r="J42"/>
  <c r="I42"/>
  <c r="H42"/>
  <c r="G42"/>
  <c r="F42"/>
  <c r="K41"/>
  <c r="J41"/>
  <c r="I41"/>
  <c r="H41"/>
  <c r="G41"/>
  <c r="F41"/>
  <c r="K40"/>
  <c r="J40"/>
  <c r="I40"/>
  <c r="H40"/>
  <c r="G40"/>
  <c r="F40"/>
  <c r="K39"/>
  <c r="J39"/>
  <c r="I39"/>
  <c r="H39"/>
  <c r="G39"/>
  <c r="F39"/>
  <c r="K38"/>
  <c r="J38"/>
  <c r="I38"/>
  <c r="H38"/>
  <c r="G38"/>
  <c r="F38"/>
  <c r="K37"/>
  <c r="J37"/>
  <c r="I37"/>
  <c r="H37"/>
  <c r="G37"/>
  <c r="F37"/>
  <c r="K36"/>
  <c r="J36"/>
  <c r="I36"/>
  <c r="H36"/>
  <c r="G36"/>
  <c r="F36"/>
  <c r="K35"/>
  <c r="J35"/>
  <c r="I35"/>
  <c r="H35"/>
  <c r="G35"/>
  <c r="F35"/>
  <c r="K34"/>
  <c r="J34"/>
  <c r="I34"/>
  <c r="H34"/>
  <c r="G34"/>
  <c r="F34"/>
  <c r="K33"/>
  <c r="J33"/>
  <c r="I33"/>
  <c r="H33"/>
  <c r="G33"/>
  <c r="F33"/>
  <c r="K32"/>
  <c r="J32"/>
  <c r="I32"/>
  <c r="H32"/>
  <c r="G32"/>
  <c r="F32"/>
  <c r="K31"/>
  <c r="J31"/>
  <c r="I31"/>
  <c r="H31"/>
  <c r="G31"/>
  <c r="F31"/>
  <c r="K30"/>
  <c r="J30"/>
  <c r="I30"/>
  <c r="H30"/>
  <c r="G30"/>
  <c r="F30"/>
  <c r="K29"/>
  <c r="J29"/>
  <c r="I29"/>
  <c r="H29"/>
  <c r="G29"/>
  <c r="F29"/>
  <c r="K28"/>
  <c r="J28"/>
  <c r="I28"/>
  <c r="H28"/>
  <c r="G28"/>
  <c r="F28"/>
  <c r="K27"/>
  <c r="J27"/>
  <c r="I27"/>
  <c r="H27"/>
  <c r="G27"/>
  <c r="F27"/>
  <c r="K26"/>
  <c r="J26"/>
  <c r="I26"/>
  <c r="H26"/>
  <c r="G26"/>
  <c r="F26"/>
  <c r="K25"/>
  <c r="J25"/>
  <c r="I25"/>
  <c r="H25"/>
  <c r="G25"/>
  <c r="F25"/>
  <c r="K24"/>
  <c r="J24"/>
  <c r="I24"/>
  <c r="H24"/>
  <c r="G24"/>
  <c r="F24"/>
  <c r="K23"/>
  <c r="J23"/>
  <c r="I23"/>
  <c r="H23"/>
  <c r="G23"/>
  <c r="F23"/>
  <c r="K22"/>
  <c r="J22"/>
  <c r="I22"/>
  <c r="H22"/>
  <c r="G22"/>
  <c r="F22"/>
  <c r="K21"/>
  <c r="J21"/>
  <c r="I21"/>
  <c r="H21"/>
  <c r="G21"/>
  <c r="F21"/>
  <c r="K20"/>
  <c r="J20"/>
  <c r="I20"/>
  <c r="H20"/>
  <c r="G20"/>
  <c r="F20"/>
  <c r="K19"/>
  <c r="J19"/>
  <c r="I19"/>
  <c r="H19"/>
  <c r="G19"/>
  <c r="F19"/>
  <c r="K18"/>
  <c r="J18"/>
  <c r="I18"/>
  <c r="H18"/>
  <c r="G18"/>
  <c r="F18"/>
  <c r="K17"/>
  <c r="J17"/>
  <c r="I17"/>
  <c r="H17"/>
  <c r="G17"/>
  <c r="F17"/>
  <c r="K16"/>
  <c r="J16"/>
  <c r="I16"/>
  <c r="H16"/>
  <c r="G16"/>
  <c r="F16"/>
  <c r="K15"/>
  <c r="J15"/>
  <c r="I15"/>
  <c r="H15"/>
  <c r="G15"/>
  <c r="F15"/>
  <c r="K14"/>
  <c r="J14"/>
  <c r="I14"/>
  <c r="H14"/>
  <c r="G14"/>
  <c r="F14"/>
  <c r="K13"/>
  <c r="J13"/>
  <c r="I13"/>
  <c r="H13"/>
  <c r="G13"/>
  <c r="F13"/>
  <c r="K12"/>
  <c r="J12"/>
  <c r="I12"/>
  <c r="H12"/>
  <c r="G12"/>
  <c r="F12"/>
  <c r="K11"/>
  <c r="J11"/>
  <c r="I11"/>
  <c r="H11"/>
  <c r="G11"/>
  <c r="F11"/>
  <c r="K10"/>
  <c r="J10"/>
  <c r="I10"/>
  <c r="H10"/>
  <c r="G10"/>
  <c r="F10"/>
  <c r="K9"/>
  <c r="J9"/>
  <c r="I9"/>
  <c r="H9"/>
  <c r="G9"/>
  <c r="F9"/>
  <c r="O104" l="1"/>
  <c r="O15"/>
  <c r="P17"/>
  <c r="O17"/>
  <c r="O56"/>
  <c r="O110"/>
  <c r="O107"/>
  <c r="O16"/>
  <c r="O85"/>
  <c r="Q18"/>
  <c r="P13"/>
  <c r="P9" s="1"/>
  <c r="O73"/>
  <c r="P18"/>
  <c r="P11"/>
  <c r="O11"/>
  <c r="P14"/>
  <c r="Q14"/>
  <c r="O125"/>
  <c r="O116"/>
  <c r="O119"/>
  <c r="O13"/>
  <c r="O10"/>
  <c r="Q10"/>
  <c r="Q9" s="1"/>
  <c r="O48"/>
  <c r="O18" s="1"/>
  <c r="O14" l="1"/>
  <c r="O9" s="1"/>
  <c r="D21" i="81" l="1"/>
  <c r="D20"/>
  <c r="D19"/>
  <c r="D18"/>
  <c r="D15"/>
  <c r="D14"/>
  <c r="D13"/>
  <c r="Q7" i="70" l="1"/>
  <c r="N7"/>
  <c r="J7"/>
  <c r="E7"/>
  <c r="D7"/>
  <c r="U7"/>
  <c r="T7" l="1"/>
  <c r="S7"/>
  <c r="R7"/>
  <c r="P7"/>
  <c r="O7"/>
  <c r="M7"/>
  <c r="L7"/>
  <c r="K7"/>
  <c r="I7"/>
  <c r="H7"/>
  <c r="G7"/>
  <c r="F7"/>
  <c r="E7" i="81" l="1"/>
  <c r="T7" l="1"/>
  <c r="S7"/>
  <c r="R7"/>
  <c r="Q7"/>
  <c r="P7"/>
  <c r="O7"/>
  <c r="N7"/>
  <c r="M7"/>
  <c r="L7"/>
  <c r="K7"/>
  <c r="J7"/>
  <c r="I7"/>
  <c r="H7"/>
  <c r="G7"/>
  <c r="F7" l="1"/>
  <c r="D7" s="1"/>
  <c r="D8"/>
  <c r="D16"/>
  <c r="D17"/>
</calcChain>
</file>

<file path=xl/sharedStrings.xml><?xml version="1.0" encoding="utf-8"?>
<sst xmlns="http://schemas.openxmlformats.org/spreadsheetml/2006/main" count="1372" uniqueCount="376">
  <si>
    <t>всего</t>
  </si>
  <si>
    <t>Основное мероприятие 1.1</t>
  </si>
  <si>
    <t>Основное мероприятие 2.1</t>
  </si>
  <si>
    <t>Статус</t>
  </si>
  <si>
    <t>областной бюджет</t>
  </si>
  <si>
    <t>всего, в том числе:</t>
  </si>
  <si>
    <t>ПОДПРОГРАММА 1</t>
  </si>
  <si>
    <t xml:space="preserve">ПОДПРОГРАММА 2 </t>
  </si>
  <si>
    <t>Наименование государственной программы, подпрограммы,  основного мероприятия, мероприятия</t>
  </si>
  <si>
    <t>Всего</t>
  </si>
  <si>
    <t>ПРОЧИЕ  расходы</t>
  </si>
  <si>
    <t>НИОКР</t>
  </si>
  <si>
    <t>из них:</t>
  </si>
  <si>
    <t>Государственные капитальные вложения, всего</t>
  </si>
  <si>
    <t>Бобровский</t>
  </si>
  <si>
    <t>Код бюджетной классификации 
(в соответствии с законом Воронежской области об областном бюджете)</t>
  </si>
  <si>
    <t>в том числе по муниципальным районам и городским округам Воронежской области</t>
  </si>
  <si>
    <t>Аннинский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</si>
  <si>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</si>
  <si>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</si>
  <si>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</si>
  <si>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</si>
  <si>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</si>
  <si>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</si>
  <si>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</si>
  <si>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Каменский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</si>
  <si>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</si>
  <si>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</si>
  <si>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</si>
  <si>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</si>
  <si>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</si>
  <si>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Новохопесркий</t>
  </si>
  <si>
    <t>Ольховатский</t>
  </si>
  <si>
    <t>Острогожский</t>
  </si>
  <si>
    <t>Павловский</t>
  </si>
  <si>
    <t>Панинский</t>
  </si>
  <si>
    <t>Петропавловский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</si>
  <si>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</si>
  <si>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</si>
  <si>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</si>
  <si>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</si>
  <si>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</si>
  <si>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</si>
  <si>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</si>
  <si>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</si>
  <si>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</si>
  <si>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</si>
  <si>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Борисоглебский городской окург</t>
  </si>
  <si>
    <t>Городской округ город Воронеж</t>
  </si>
  <si>
    <t>Государственные капитальные вложения (объекты капитального строительства и недвижимое имущество), из них: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</si>
  <si>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</si>
  <si>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</si>
  <si>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</si>
  <si>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</si>
  <si>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</si>
  <si>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</si>
  <si>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</si>
  <si>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>федеральный бюджет</t>
  </si>
  <si>
    <t>в том числе по источникам: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</si>
  <si>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</si>
  <si>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>Кассовое исполнение (на отчетную дату нарастающим итогом), тыс. рублей</t>
  </si>
  <si>
    <t>Бюджетные ассигнования на реализацию государственной программы, тыс. рублей</t>
  </si>
  <si>
    <t>кассовое исполнение (на отчетную дату нарастающим итогом), тыс. рублей</t>
  </si>
  <si>
    <t>согласно закону Воронежской области об областном бюджете на отчетную дату текущего года, тыс. рублей</t>
  </si>
  <si>
    <t>Государственная программа</t>
  </si>
  <si>
    <t xml:space="preserve">ПОДПРОГРАММА 1 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</si>
  <si>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</si>
  <si>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Всего, в том числе в разрезе ГРБС</t>
  </si>
  <si>
    <t>Наименование статей расходов</t>
  </si>
  <si>
    <t>Всего, в том числе:</t>
  </si>
  <si>
    <t xml:space="preserve">Государственная программа </t>
  </si>
  <si>
    <t xml:space="preserve">Наименование государственной программы, подпрограммы, основного мероприятия, мероприятия, в рамках которых предусмотрены субсидии
  из областного бюджета местным бюджетам в соответствии с законом Воронежской области об областном бюджете </t>
  </si>
  <si>
    <t>Таблица 13</t>
  </si>
  <si>
    <t>Продолжение таблицы 13</t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</si>
  <si>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</si>
  <si>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Уровень освоения бюджетных ассигнований, % </t>
    </r>
    <r>
      <rPr>
        <vertAlign val="superscript"/>
        <sz val="26"/>
        <rFont val="Times New Roman"/>
        <family val="1"/>
        <charset val="204"/>
      </rPr>
      <t>2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</si>
  <si>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26"/>
        <rFont val="Times New Roman"/>
        <family val="1"/>
        <charset val="204"/>
      </rPr>
      <t>1</t>
    </r>
  </si>
  <si>
    <t>х</t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</si>
  <si>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26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</si>
  <si>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26"/>
        <rFont val="Times New Roman"/>
        <family val="1"/>
        <charset val="204"/>
      </rPr>
      <t>1</t>
    </r>
  </si>
  <si>
    <t>Городской округ город Нововоронеж</t>
  </si>
  <si>
    <t>Доступная среда</t>
  </si>
  <si>
    <t>Адаптация зданий учреждений социальной защиты населения и прилегающих к ним территорий для беспрепятственного доступа инвалидов и других МГН с учетом их особых потребностей</t>
  </si>
  <si>
    <t>Основное мероприятие 1.4</t>
  </si>
  <si>
    <t>Адаптация зданий приоритетных медицинских учреждений и прилегающих к ним территорий для беспрепятственного доступа инвалидов и других МГН с учетом их особых потребностей</t>
  </si>
  <si>
    <t>Основное мероприятие 1.7</t>
  </si>
  <si>
    <t>Основное мероприятие 1.8</t>
  </si>
  <si>
    <t>Основное мероприятие 1.10</t>
  </si>
  <si>
    <t>Основное мероприятие 1.11</t>
  </si>
  <si>
    <t>Основное мероприятие 1.12</t>
  </si>
  <si>
    <t>Адаптация зданий приоритетных культурно-зрелищных, библиотечных и музейных учреждений и прилегающих к ним территорий для беспрепятственного доступа инвалидов и других МГН с учетом их особых потребностей и получения ими услуг</t>
  </si>
  <si>
    <t>Оснащение и приобретение специального оборудования для организации доступа инвалидов к произведениям культуры и искусства, библиотечным фондам и информации в доступных форматах</t>
  </si>
  <si>
    <t>Адаптация приоритетных спортивных объектов, востребованных для   занятий   адаптивной физической   культурой   и спортом    инвалидов с нарушениями опорно-двигательного    аппарата, зрения и слуха</t>
  </si>
  <si>
    <t>Подготовка спортсменов-инвалидов к спортивным мероприятиям, а также проведение на территории Воронежской области официальных физкультурных и спортивных мероприятий среди спортсменов-инвалидов</t>
  </si>
  <si>
    <t>Поддержка учреждений спортивной направленности по адаптивной физической культуре и спорту</t>
  </si>
  <si>
    <t>Основное мероприятие 1.15</t>
  </si>
  <si>
    <t>Основное мероприятие 1.17</t>
  </si>
  <si>
    <t>Содействие трудовой занятости инвалидов</t>
  </si>
  <si>
    <t>Субтитрирование телевизионных программ, информационно-рекламные кампании в различных средствах массовой информации; размещение на телеканалах и радиоканалах, осуществляющих вещание на территории Воронежской области, телевизионных роликов и радиороликов по формированию толерантного отношения к людям с ограниченными возможностями и их проблемам</t>
  </si>
  <si>
    <t>Предоставление услуг в сфере реабилитации и государственной системы медико-социальной экспертизы</t>
  </si>
  <si>
    <t>Основное мероприятие 2.2</t>
  </si>
  <si>
    <t>Выплата компенсации инвалидам страховых премий по договорам обязательного страхования гражданской ответственности владельцев транспортных средств</t>
  </si>
  <si>
    <t>Обеспечение инвалидов техническими средствами реабилитации, включая изготовление и ремонт протезно-ортопедических изделий</t>
  </si>
  <si>
    <t>Обеспечение условий доступности приоритетных объектов и услуг в приоритетных сферах жизнедеятельности инвалидов и других МГН</t>
  </si>
  <si>
    <t>Проведение творческого фестиваля "Радуга жизни" для инвалидов и лиц не имеющих инвалидность</t>
  </si>
  <si>
    <t>Основное мероприятие 1.16</t>
  </si>
  <si>
    <t>Основное мероприятие 1.21</t>
  </si>
  <si>
    <t>Основное мероприятие 1.22</t>
  </si>
  <si>
    <t>департамент социальной защиты Воронежской области</t>
  </si>
  <si>
    <t>департамент здравоохранения Воронежской области</t>
  </si>
  <si>
    <t>департамент образования, науки и молодежной политики Воронежской области</t>
  </si>
  <si>
    <t>департамент культуры Воронежской области</t>
  </si>
  <si>
    <t>управление физической культуры и спорта Воронежской области</t>
  </si>
  <si>
    <t>департамент транспорта и автомобильных дорог Воронежской области</t>
  </si>
  <si>
    <t>департамент труда и занятости населения Воронежской области</t>
  </si>
  <si>
    <t>департамент связи и массовых коммуникаций Воронежской области</t>
  </si>
  <si>
    <t>ВСЕГО</t>
  </si>
  <si>
    <t>Выплата арендной платы спортивного объекта НСУ «Управление спортивными сооружениями профсоюзов» (25 метрового бассейна) для проведения ГБУ ВО «Спортивный клуб для людей с ограниченными возможностями здоровья» учебно-тренировочных занятий с целью увеличения доли лиц с ограниченными возможностями здоровья и инвалидов, систематически занимающихся физической культурой и спортом</t>
  </si>
  <si>
    <t>Заключение договоров для трудоустройства инвалидов с частичной  компенсацией затрат  работодателей на оплату труда, предоставление услуг по трудовой реабилитации в целях выполнения комплекса мер по повышению эффективности реализации мероприятий по содействию трудоустройству инвалидов (пункт «в» части 2 Указа Президента Российской Федерации от 07.05.2012 № 597 «О мероприятиях по реализации государственной социальной политики»)</t>
  </si>
  <si>
    <t>Осуществление субтитрирования телевизионных программ, информационно-рекламные кампании в различных средствах массовой информации, на телеканалах и радиоканалах</t>
  </si>
  <si>
    <t>Достижение в 2016 следующих целевых показателей:                                              1. Доля инвалидов, положительно оценивающих уровень доступности приоритетных объектов и услуг в приоритетных сферах жизнедеятельности, в общей численности инвалидов в Воронежской области - 57% ;
Доля инвалидов, положительно оценивающих отношение населения к проблемам инвалидов, в общей численности опрошенных инвалидов в Воронежской области - 50,1%.</t>
  </si>
  <si>
    <t xml:space="preserve">Достижение в 2016 следующих целевых показателей:                                              
1. Принятие нормативных правовых актов Воронежской области в сфере формирования доступной среды жизнедеятельности инвалидов и других МГН в Воронежской области - 8 единиц;
2. Доля доступных для инвалидов и других МГН приоритетных объектов социальной, транспортной, инженерной инфраструктуры в общем количестве приоритетных объектов в Воронежской области - 44,4%.
</t>
  </si>
  <si>
    <t>851 10 03 04104R0270 600</t>
  </si>
  <si>
    <t>851 10 03 04101R0270 200</t>
  </si>
  <si>
    <t>851 10 03 04105R0270 600</t>
  </si>
  <si>
    <t>851 10 03 04106R0270 600</t>
  </si>
  <si>
    <t>821 10 03 04108R0270 600</t>
  </si>
  <si>
    <t>855 07 02 04110R0270 200</t>
  </si>
  <si>
    <t>855 07 02 04110R0270 500</t>
  </si>
  <si>
    <t>865 10 03 04111R0270 200</t>
  </si>
  <si>
    <t>865 10 03 04111R0270 500</t>
  </si>
  <si>
    <t>865 10 03 04111R0270 600</t>
  </si>
  <si>
    <t>858 10 03 0412171480 200</t>
  </si>
  <si>
    <t>858 10 03 0412171650 800</t>
  </si>
  <si>
    <t>860 10 03 04122R0270 600</t>
  </si>
  <si>
    <t>Данное мероприятие направлено на решение в 2016 году основной задачи программы по преодолению социальной разобщенности в обществе и формированию позитивного отношения к проблемам инвалидности и к проблеме обеспечения доступной среды жизнедеятельности для инвалидов и других МГН в Воронежской области. Реализация мероприятия осуществлялась в соответствии с приказом департамента социальной защиты Воронежской области</t>
  </si>
  <si>
    <t>Основное мероприятие 1.5</t>
  </si>
  <si>
    <t>Организация и проведение общественно-просветительских кампаний по распространению идей, принципов и средств формирования доступной среды для инвалидов и других МГН</t>
  </si>
  <si>
    <t>Организация и проведение научно-практических конференций и круглых столов с изданием информационных материалов в целях распространения идей, принципов и средств формирования доступной среды для инвалидов и других МГН, проведение анкетного опроса инвалидов и изготовление информационных баннеров и видеороликов. Ожидаемый результат: преодоление социальной разобщенности и отношенческих барьеров в обществе.</t>
  </si>
  <si>
    <t>Основное мероприятие 1.6</t>
  </si>
  <si>
    <t>Обучение (профессиональная переподготовка, повышение квалификации)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(слепоглухих), в том числе тифлокомментаторов</t>
  </si>
  <si>
    <t>Проведение обучения (профессиональная переподготовка, повышение квалификации)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(слепоглухих), в том числе тифлокомментаторов. Ожидаемый результат: создание системы повышения квалификации и аттестации специалистов, занятых в системе реабилитации и социальной интеграции инвалидов</t>
  </si>
  <si>
    <t>Обеспечение беспрепятственного доступа  в 11 учреждений здравоохранения Воронежской области для инвалидов и других МГН. Определение учреждений для адаптации, перечня вида работ и оборудования, подготовка конкурсной документации, проведение конкурсных процедур для определения подрядчика и заключение государственных контрактов.</t>
  </si>
  <si>
    <t>Основное мероприятие 1.19</t>
  </si>
  <si>
    <t>Адаптация зданий приоритетных объектов транспортной инфраструктуры и прилегающих к ним территорий для беспрепятственного доступа инвалидов и других МГН с учетом их особых потребностей и получения ими услуг</t>
  </si>
  <si>
    <t>Адаптация зданий 5 приоритетных объектов транспортной инфраструктуры и прилегающих к ним территорий.
Ожидаемый результат: формирование условий устойчивого развития доступной среды для инвалидов и других МГН в Воронежской области и доступности объектов транспортной инфраструктуры для инвалидов и других МГН.</t>
  </si>
  <si>
    <t>Достижение в 2016 следующего целевого показателя:Доля инвалидов, положительно оценивающих результат проведения реабилитационных мероприятий с применением технических средств реабилитации и услуг по реабилитации, в общей численности опрошенных инвалидов - 64 %</t>
  </si>
  <si>
    <t>851 10 03 0420152800 200</t>
  </si>
  <si>
    <t>851 10 03 0420152800 300</t>
  </si>
  <si>
    <t xml:space="preserve">Ожидаемый результат: полное обеспечение выплаты компенсации  инвалидам страховых премий по договорам обязательного страхования гражданской ответственности владельцев транспортных средств.
</t>
  </si>
  <si>
    <t>Предоставление мер социальной защиты инвалидам и отдельным категориям граждан из числа ветеранов по обеспечению техническими средствами реабилитации за счет средств субвенций из федерального бюджета бюджету Воронежской области на осуществление переданных Российской Федерацией полномочий</t>
  </si>
  <si>
    <t>851 10 03 0420251300 100</t>
  </si>
  <si>
    <t>851 10 03 0420251300 200</t>
  </si>
  <si>
    <t>851 10 03 0420251300 300</t>
  </si>
  <si>
    <t>851 10 03 04101R0270 600</t>
  </si>
  <si>
    <t>851 10 06 0410150270 600</t>
  </si>
  <si>
    <t>851 10 06 0410550270 600</t>
  </si>
  <si>
    <t>851 10 06 0410650270 600</t>
  </si>
  <si>
    <t>Обеспечение функционирования и техническое сопровождение информационной системы по автоматизации процессов подготовки паспортов доступности объектов социальной инфраструктуры Воронежской области</t>
  </si>
  <si>
    <t>Обеспечение автоматизации процессов подготовки паспортов доступности объектов социальной, инженерной и транспортной инфраструктур Воронежской области и отображения информации о доступности этих объектов для инвалидов и других маломобильных групп населения</t>
  </si>
  <si>
    <t xml:space="preserve">860 10 03 0410771480 600 </t>
  </si>
  <si>
    <t>821 10 06 0410850270 600</t>
  </si>
  <si>
    <t>821 10 06 0410850270 200</t>
  </si>
  <si>
    <t>855 07 01 04110R0270 200</t>
  </si>
  <si>
    <t>855 07 01 04110R0270 500</t>
  </si>
  <si>
    <t>855 10 06 0411050270 200</t>
  </si>
  <si>
    <t>855 10 06 0411050270 500</t>
  </si>
  <si>
    <t>865 10 06 0411150270 500</t>
  </si>
  <si>
    <t>865 10 06 0411150270 600</t>
  </si>
  <si>
    <t>865 10 06 0411250270 500</t>
  </si>
  <si>
    <t>Основное мероприятие 1.14</t>
  </si>
  <si>
    <t>Оснащение кинотеатров необходимым оборудованием для осуществления кинопоказов с подготовленным субтитрированием и тифлокомментированием</t>
  </si>
  <si>
    <t>Оснащение и приобретение специального оборудования для кинотеатров с целью осуществления кинопоказов с подготовленным субтитрированием и тифлокомментированием. Ожидаемый результат: увеличение доли приоритетных объектов, доступных для инвалидов и других МГН в сфере культуры, в общем количестве приоритетных объектов в сфере культуры Воронежской области.</t>
  </si>
  <si>
    <t>865 10 03 04114R0270 500</t>
  </si>
  <si>
    <t>865 10 06 0411450270 500</t>
  </si>
  <si>
    <t>864 10 06 0411550270 500</t>
  </si>
  <si>
    <t>864 10 06 04115R0270 500</t>
  </si>
  <si>
    <t>864 10 06 0411671480 600</t>
  </si>
  <si>
    <t xml:space="preserve">Приобретение оборудования, инвентаря и экипировки, компьютерной техники и оргтехники, транспортных средств для Оснащения учреждений спортивной направленности. Ожидаемый результат: улучшение условий и качества оказания реабилитационных услуг учреждениями спортивной направленности.
</t>
  </si>
  <si>
    <t>864 10 06 0411750270 600</t>
  </si>
  <si>
    <t>831 10 03 04119R0270 500</t>
  </si>
  <si>
    <t>831 10 06 0411950270 500</t>
  </si>
  <si>
    <t>Основное мероприятие 1.20</t>
  </si>
  <si>
    <t>Адаптация зданий государственных учреждений занятости для беспрепятственного доступа инвалидов с учетом их особых потребностей и для получения ими услуг, а также прилегающей территории</t>
  </si>
  <si>
    <t>Адаптация зданий 17 государственных учреждений занятости (общая численность приоритетных объектов – 27) для беспрепятственного доступа инвалидов с учетом их особых потребностей и для получения ими услуг, а также прилегающей территории</t>
  </si>
  <si>
    <t>858 10 03 04120R0270 200</t>
  </si>
  <si>
    <t>860 10 06 0412250270 600</t>
  </si>
  <si>
    <t>Информация 
о субсидиях, предусмотренных из федерального и областного бюджетов на реализацию мероприятий государственной программы Воронежской области "Доступная среда" , в разрезе муниципальных образований Воронежской области
по состоянию на 01.10.2016 года</t>
  </si>
  <si>
    <t>865 10 03 04112R0270 600</t>
  </si>
  <si>
    <t xml:space="preserve">Создание в дошкольных образовательных, общеобразовательных организациях, организациях дополнительного образования детей (в том числе в организациях, осуществляющих образовательную деятельность по адаптированным основным общеобразовательным программам) условий для получения детьми-инвалидами качественного образования
</t>
  </si>
  <si>
    <t>858 10 06 0412050270 200</t>
  </si>
  <si>
    <t>Таблица 8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</si>
  <si>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</si>
  <si>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</si>
  <si>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</si>
  <si>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 xml:space="preserve">Ответственный исполнитель:  Департамент  социальной защиты Воронежской области </t>
  </si>
  <si>
    <t xml:space="preserve">Исполнитель: Департамент  социальной защиты Воронежской области </t>
  </si>
  <si>
    <t>Исполнитель: Департамент здравоохранения Воронежской области</t>
  </si>
  <si>
    <t xml:space="preserve"> Щукин Александр Васильевич, руководитель</t>
  </si>
  <si>
    <t>Исполнитель: Департамент образования, науки и молодежной политики Воронежской области</t>
  </si>
  <si>
    <t>Мосолов Олег Николаевич, руководитель</t>
  </si>
  <si>
    <t>Исполнитель: Департамент культуры Воронежской области</t>
  </si>
  <si>
    <t>Сухачева Эмилия Александровна, руководитель</t>
  </si>
  <si>
    <t>Исполнитель: Управление физической культуры и спорта Воронежской области</t>
  </si>
  <si>
    <t>Кадурин Владимир Викторович, руководитель</t>
  </si>
  <si>
    <t xml:space="preserve">Исполнитель: Департамент транспорта и автомобильных дорог Воронежской области        </t>
  </si>
  <si>
    <t>Дементьев Александр Геннадиевич, руководитель</t>
  </si>
  <si>
    <t xml:space="preserve">Исполнитель: Департамент труда и  занятости населения Воронежской области           </t>
  </si>
  <si>
    <t xml:space="preserve"> Бай Юрий Александрович, руководитель.                       </t>
  </si>
  <si>
    <t>Исполнитель: Департамент связи и массовых коммуникаций Воронежской области</t>
  </si>
  <si>
    <t>Исполнитель: Департамент социальной защиты Воронежской области</t>
  </si>
  <si>
    <t>Основное мероприятие 1.18</t>
  </si>
  <si>
    <t>Приобретение транспортных средств подвижного состава наземного городского пассажирского транспорта общего пользования со специальным оборудованием и конструктивными особенностями, обеспечивающими их доступность для инвалидов и других МГН, в том числе со светодиодным табло для слабовидящих инвалидов и специальным звуковым сигналом для слабослышащих инвалидов</t>
  </si>
  <si>
    <t>Ответственные за исполнение мероприятий Плана реализации государственной программы Воронежской области 
"Доступная среда"
на 2016  год</t>
  </si>
  <si>
    <t>Наименование государственной программы, подпрограммы, основного мероприятия, мероприятия</t>
  </si>
  <si>
    <t>Измалков Андрей Алексеевич, руководитель</t>
  </si>
  <si>
    <t xml:space="preserve">Сахаров Илья Анатольевич, руководитель.                       </t>
  </si>
  <si>
    <t>Е.Л. Алексеева, начальник отдела организации комплексного социального обслуживания населения</t>
  </si>
  <si>
    <t>М.Н. Карташов, начальник отдела организации стационарного обслуживания граждан пожилого возраста и инвалидов</t>
  </si>
  <si>
    <t xml:space="preserve">С.В. Апалихин, начальник отдела развития государственных информационных систем   </t>
  </si>
  <si>
    <t>Д.А. Цурган, начальник отдела прогноза, программ, проектов развития и информационных технологий</t>
  </si>
  <si>
    <t xml:space="preserve"> Т.А. Сазонова, советник отдела по обеспечению деятельности 
органов опеки и попечительства 
и комиссии по делам несовершеннолетних и защите их прав
</t>
  </si>
  <si>
    <t xml:space="preserve">М.А. Мазур, первый заместитель руководителя департамента;                 Н.В. Калашникова, заместитель  руководителя департамента –
начальник отдела народного творчества
</t>
  </si>
  <si>
    <t xml:space="preserve">О.В. Горобий, первый заместитель руководителя управления                       </t>
  </si>
  <si>
    <t xml:space="preserve">А.И. Вакулин, начальник отдела организации пассажирских перевозок </t>
  </si>
  <si>
    <t xml:space="preserve">С.В. Тырченков, начальник отдела развития информационных ресурсов и материально-технической базы
</t>
  </si>
  <si>
    <t>Н.А. Крымова, начальник отдела организации содействия трудоустройству</t>
  </si>
  <si>
    <t xml:space="preserve">Н.С. Угрюмова, советник отдела развития печати и средств массовых коммуникаций </t>
  </si>
  <si>
    <t xml:space="preserve">И.А.Трунаева, начальник отдела социальной поддержки федеральных, региональных льготников и отдельных категорий граждан  </t>
  </si>
  <si>
    <t xml:space="preserve">С.П. Артемова, заместитель начальника отдела обеспечения граждан техническими средствами реабилитации и санаторно-курортным лечением              </t>
  </si>
  <si>
    <t>Таблица 9</t>
  </si>
  <si>
    <t>Наименование государственной программы, подпрограммы, основного мероприятия</t>
  </si>
  <si>
    <t>Наименование показателя (индикатора)</t>
  </si>
  <si>
    <t>Пункт 
Федерального плана
 статистических работ</t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</si>
  <si>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</si>
  <si>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t>Единица измерения</t>
  </si>
  <si>
    <t>Значения показателя (индикатора) государственной программы, подпрограммы, основного мероприятия</t>
  </si>
  <si>
    <t>Обоснование отклонений значений показателя (индикатора) на конец отчетного года (при наличии)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</si>
  <si>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</si>
  <si>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t>факт или оценка (в случае отсутствия статистических данных на отчетную дату)</t>
  </si>
  <si>
    <t>Доля инвалидов, положительно оценивающих уровень доступности приоритетных объектов и услуг в приоритетных сферах жизнедеятельности, в общей численности инвалидов в Воронежской области</t>
  </si>
  <si>
    <t>66.6</t>
  </si>
  <si>
    <t>У</t>
  </si>
  <si>
    <t>%</t>
  </si>
  <si>
    <t>Доля инвалидов, положительно оценивающих отношение населения к проблемам инвалидов, в общей численности опрошенных инвалидов в Воронежской области</t>
  </si>
  <si>
    <t>Принятие нормативных правовых актов Воронежской области в сфере формирования доступной среды жизнедеятельности инвалидов и других МГН в Воронежской области</t>
  </si>
  <si>
    <t>единица</t>
  </si>
  <si>
    <t>Доля доступных для инвалидов и других МГН приоритетных объектов социальной, транспортной, инженерной инфраструктуры в общем количестве приоритетных объектов в Воронежской области</t>
  </si>
  <si>
    <t>человек</t>
  </si>
  <si>
    <t>Численность граждан с ограниченными возможностями, принявших участие в творческом фестивале "Радуга жизни"</t>
  </si>
  <si>
    <t>Доля приоритетных объектов, доступных для инвалидов и других МГН  в сфере здравоохранения, в общем количестве приоритетных объектов в сфере здравоохранения в Воронежской области</t>
  </si>
  <si>
    <t>20</t>
  </si>
  <si>
    <t>Доля общеобразовательных организаций, в которых создана универсальная безбарьерная среда для инклюзивного образования детей-инвалидов, в общем количестве общеобразовательных организаций в Воронежской области</t>
  </si>
  <si>
    <t>Доля приоритетных объектов, доступных для инвалидов и других МГН  в сфере культуры, в общем количестве приоритетных объектов в сфере культуры Воронежской области</t>
  </si>
  <si>
    <t>Доля приоритетных объектов в сфере культуры и искусства, оснащенных специальным оборудованием для организации доступа инвалидов к произведениям культуры и искусства, библиотечным фондам и информации в доступных форматах, в общем количестве приоритетных объектов в сфере культуры и искусства в Воронежской области</t>
  </si>
  <si>
    <t>Доля приоритетных объектов, доступных для инвалидов и других МГН  в сфере физической культуры и спорта, в общем количестве приоритетных объектов в сфере физической культуры и спорта Воронежской области</t>
  </si>
  <si>
    <t xml:space="preserve">Количество призеров официальных российских и международных соревнований по спорту инвалидов </t>
  </si>
  <si>
    <t>Доля лиц с ограниченными возможностями здоровья и инвалидов от 6 до 18 лет, систематически занимающихся физической культурой и спортом, в общей численности данной категории населения</t>
  </si>
  <si>
    <t>Доля парка подвижного состава автомобильного и городского наземного электрического транспорта общего пользования, оборудованного для перевозки МГН, в парке этого подвижного состава в Воронежской области</t>
  </si>
  <si>
    <t>Доля трудоустроенных граждан, относящихся к категории инвалидов, в общей численности граждан, относящихся к категории инвалидов, обратившихся за содействием в государственные учреждения занятости с целью поиска подходящей работы</t>
  </si>
  <si>
    <t>66.17</t>
  </si>
  <si>
    <t>Количество информационно-рекламных кампаний по формированию толерантного отношения к людям с ограниченными возможностями и их проблемам</t>
  </si>
  <si>
    <t>единиц</t>
  </si>
  <si>
    <t>2</t>
  </si>
  <si>
    <t>Доля инвалидов, положительно оценивающих результат проведения реабилитационных мероприятий с применением технических средств реабилитации и услуг по реабилитации, в общей численности опрошенных инвалидов</t>
  </si>
  <si>
    <t>67</t>
  </si>
  <si>
    <t>Доля инвалидов, получивших компенсацию страховой премии по договорам обязательного страхования гражданской ответственности владельцев транспортных средств, в общей численности инвалидов, обратившихся за получением компенсации</t>
  </si>
  <si>
    <t>100</t>
  </si>
  <si>
    <t>Доля инвалидов, обеспеченных техническими средствами реабилитации (услугами) в соответствии с федеральным перечнем в рамках индивидуальной программы реабилитации, в общей численности инвалидов, обратившихся за получением технических средств реабилитации</t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</si>
  <si>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</si>
  <si>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</si>
  <si>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t>Сведения
о достижении значений показателей (индикаторов) реализации государственной программы Воронежской области
"Доступная среда"
по состоянию на 01.01.2017 года</t>
  </si>
  <si>
    <t>52,4</t>
  </si>
  <si>
    <t>Доля приоритетных объектов, доступных для инвалидов и других МГН в сфере социальной защиты, в общем количестве приоритетных объектов в сфере социальной защиты в Воронежской области</t>
  </si>
  <si>
    <t>130</t>
  </si>
  <si>
    <t>Доля граждан, признающих навыки, достоинства и способности инвалидов, в общей численности опрошенных граждан в Воронежской области</t>
  </si>
  <si>
    <t>41,9</t>
  </si>
  <si>
    <t>Численность специалистов, прошедших обучение (профессиональную переподготовку, повышение квалификации) русскому жестовому языку в сфере профессиональной коммуникации неслышащих и в сфере профессиональной коммуникации лиц с нарушением слуха и зрения (слепоглухих)</t>
  </si>
  <si>
    <t>30</t>
  </si>
  <si>
    <t>Доля приоритетных объектов, нанесенных на карту доступности Воронежской области по результатам их паспортизации, среди всех приоритетных объектов</t>
  </si>
  <si>
    <t>51,7</t>
  </si>
  <si>
    <t>45,4</t>
  </si>
  <si>
    <t>Доля детей-инвалидов, которым созданы условия для получения качественного начального общего, основного общего, среднего общего образования, в общей численности детей-инвалидов школьного возраста в Воронежской области</t>
  </si>
  <si>
    <t>Доля детей-инвалидов в возрасте от 1,5 до 7 лет, охваченных дошкольным образованием, в общей численности детей-инвалидов данного возраста в Воронежской области</t>
  </si>
  <si>
    <t>Доля детей-инвалидов в возрасте от 5 до 18 лет, получающих дополнительное образование, в общей численности детей-инвалидов данного возраста в Воронежской области</t>
  </si>
  <si>
    <t>Доля дошкольных образовательных организаций, в которых создана универсальная безбарьерная среда для инклюзивного образования детей-инвалидов, в общем количестве дошкольных образовательных организаций в Воронежской области</t>
  </si>
  <si>
    <t>Доля образовательных организаций, в которых созданы условия для получения детьми-инвалидами качественного образования, в общем количестве образовательных организаций в Воронежской области</t>
  </si>
  <si>
    <t>21,40</t>
  </si>
  <si>
    <t>96,00</t>
  </si>
  <si>
    <t>80,00</t>
  </si>
  <si>
    <t>30,00</t>
  </si>
  <si>
    <t>16,00</t>
  </si>
  <si>
    <t>17,10</t>
  </si>
  <si>
    <t>Создание в дошкольных образовательных, общеобразовательных организациях, организациях дополнительного образования детей (в том числе в организациях, осуществляющих образовательную деятельность по адаптированным основным общеобразовательным программам) условий для получения детьми-инвалидами качественного образования</t>
  </si>
  <si>
    <t>36,8</t>
  </si>
  <si>
    <t>Доля кинотеатров, оснащенных необходимым оборудованием для осуществления кинопоказов с подготовленным субтитрированием и тифлокомментированием, в общем количестве кинотеатров в Воронежской области</t>
  </si>
  <si>
    <t>8,5</t>
  </si>
  <si>
    <t>49,8</t>
  </si>
  <si>
    <t>84</t>
  </si>
  <si>
    <t>54,5</t>
  </si>
  <si>
    <t>16,6</t>
  </si>
  <si>
    <t>Доля приоритетных объектов транспортной инфраструктуры, доступных для инвалидов и других МГН, в общем количестве приоритетных объектов транспортной инфраструктуры Воронежской области</t>
  </si>
  <si>
    <t>56,2</t>
  </si>
  <si>
    <t>Доля приоритетных объектов органов службы занятости, доступных для инвалидов и других МГН, в общем количестве приоритетных объектов органов службы занятости Воронежской области</t>
  </si>
  <si>
    <t>37,4</t>
  </si>
  <si>
    <t>50,6</t>
  </si>
  <si>
    <t>64,0</t>
  </si>
  <si>
    <t>75,0</t>
  </si>
  <si>
    <t>80</t>
  </si>
  <si>
    <t>66.5</t>
  </si>
  <si>
    <t>52,3</t>
  </si>
  <si>
    <t>58,3</t>
  </si>
  <si>
    <t>49,5</t>
  </si>
  <si>
    <t>54,1</t>
  </si>
  <si>
    <t>21,4</t>
  </si>
  <si>
    <t>17,1</t>
  </si>
  <si>
    <t>60,7</t>
  </si>
  <si>
    <t>112</t>
  </si>
  <si>
    <t>62,5</t>
  </si>
  <si>
    <t>40,7</t>
  </si>
  <si>
    <t>Отчет о выполнении Плана реализации государственной программы Воронежской области 
"Доступная среда"  в разрезе  исполнительных органов государственной власти Воронежской области
по состоянию на 01.01.2017 года</t>
  </si>
  <si>
    <t>Таблица 10</t>
  </si>
  <si>
    <t>855 07 09 04110R0270 500</t>
  </si>
  <si>
    <t>Реализация мероприятия в 2016 году позволит обеспечить беспрепятственный доступ инвалидов в 8 учреждениий социальной защиты населения. Определение учреждений для адаптации, перечня вида работ и оборудования, подготовка конкурсной документации, проведение конкурсных процедур для определения подрядчика и заключение государственных контрактов.</t>
  </si>
  <si>
    <t>В результате реализации мероприятия в учреждениях общего, дошкольного и дополнительного образования появляется  возможность внедрения инклюзивного (совместного) обучения. Определение учреждений для адаптации, перечня вида работ и оборудования, подготовка конкурсной документации, проведение конкурсных процедур для определения подрядчика и заключение государственных контрактов.</t>
  </si>
  <si>
    <t>Адаптация зданий 11 приоритетных культурно-зрелищных областных и муниципальных учреждений и прилегающих к ним территорий.
Ожидаемый результат: формирование условий устойчивого развития доступной среды для инвалидов и других МГН в Воронежской области и доступности учреждений культуры для инвалидов и других МГН.</t>
  </si>
  <si>
    <r>
      <t>Оснащение и приобретение специального оборудования для организации доступа инвалидов к произведениям культуры и искусства, информации в доступных форматах в 3</t>
    </r>
    <r>
      <rPr>
        <sz val="22"/>
        <color rgb="FFFF0000"/>
        <rFont val="Times New Roman"/>
        <family val="1"/>
        <charset val="204"/>
      </rPr>
      <t xml:space="preserve"> </t>
    </r>
    <r>
      <rPr>
        <sz val="22"/>
        <rFont val="Times New Roman"/>
        <family val="1"/>
        <charset val="204"/>
      </rPr>
      <t>приоритетных культурно-зрелищных областных и муниципальных учреждениях. 
Ожидаемый результат: повышение доступности и качества реабилитационных услуг для инвалидов и других МГН в Воронежской области.</t>
    </r>
  </si>
  <si>
    <t>Обеспечение доступности 15 объектов спорта для создания условий для занятия физической культурой и спортом инвалидов, а также для тренировки сборных команд по паралимпийским видам спорта. Определение учреждений для адаптации, перечня вида работ и оборудования, подготовка конкурсной документации, проведение конкурсных процедур для определения подрядчика и заключение государственных контрактов.</t>
  </si>
  <si>
    <t>Таблица 11</t>
  </si>
  <si>
    <t>Отчет о выполнении Плана реализации государственной программы Воронежской области 
"Доступная среда" по статьям расходов
по состоянию на 01.01.2017 года</t>
  </si>
  <si>
    <t>Таблица 12</t>
  </si>
  <si>
    <t xml:space="preserve">Наименование государственной программы, подпрограммы, основного мероприятия </t>
  </si>
  <si>
    <t>Источники ресурсного обеспечения</t>
  </si>
  <si>
    <t xml:space="preserve">Расходы за отчетный период,  тыс. руб. 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</si>
  <si>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</si>
  <si>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</si>
  <si>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</si>
  <si>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t>ГОСУДАРСТВЕННАЯ ПРОГРАММА</t>
  </si>
  <si>
    <t>бюджетные ассигнования, предусмотренные законом Воронежской области об областном бюджете, всего</t>
  </si>
  <si>
    <t>в том числе:</t>
  </si>
  <si>
    <t>местный бюджет</t>
  </si>
  <si>
    <t>внебюджетные источники, всего</t>
  </si>
  <si>
    <t xml:space="preserve">территориальные              государственные внебюджетные фонды                        </t>
  </si>
  <si>
    <t>физические лица</t>
  </si>
  <si>
    <t>Основное 
мероприятие 1.1</t>
  </si>
  <si>
    <t>Основное 
мероприятие 1.4</t>
  </si>
  <si>
    <t>Основное 
мероприятие 1.7</t>
  </si>
  <si>
    <t>Основное 
мероприятие 1.8</t>
  </si>
  <si>
    <t>Основное 
мероприятие 1.10</t>
  </si>
  <si>
    <t>Основное 
мероприятие 1.11</t>
  </si>
  <si>
    <t>Основное 
мероприятие 1.12</t>
  </si>
  <si>
    <t>Основное 
мероприятие 1.15</t>
  </si>
  <si>
    <t>Основное 
мероприятие 1.16</t>
  </si>
  <si>
    <t>Основное 
мероприятие 1.17</t>
  </si>
  <si>
    <t>Основное 
мероприятие 1.21</t>
  </si>
  <si>
    <t>Основное 
мероприятие 1.22</t>
  </si>
  <si>
    <t>ПОДПРОГРАММА 2</t>
  </si>
  <si>
    <t>Основное 
мероприятие 2.1</t>
  </si>
  <si>
    <t>Основное 
мероприятие 2.2</t>
  </si>
  <si>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</si>
  <si>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r>
      <t xml:space="preserve"> 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</si>
  <si>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3 </t>
    </r>
    <r>
      <rPr>
        <sz val="11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</si>
  <si>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r>
      <rPr>
        <vertAlign val="superscript"/>
        <sz val="11"/>
        <rFont val="Times New Roman"/>
        <family val="1"/>
        <charset val="204"/>
      </rPr>
      <t>4</t>
    </r>
    <r>
      <rPr>
        <sz val="11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</si>
  <si>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>федеральный бюджет (бюджетные ассигнования, не предусмотренные законом Воронежской области об областном бюджете)</t>
  </si>
  <si>
    <t xml:space="preserve">федеральный бюджет </t>
  </si>
  <si>
    <r>
      <t xml:space="preserve">юридические лица </t>
    </r>
    <r>
      <rPr>
        <vertAlign val="superscript"/>
        <sz val="10"/>
        <rFont val="Times New Roman"/>
        <family val="1"/>
        <charset val="204"/>
      </rPr>
      <t>1</t>
    </r>
  </si>
  <si>
    <t>юридические лица</t>
  </si>
  <si>
    <t>Основное 
мероприятие 1.5</t>
  </si>
  <si>
    <t>Основное 
мероприятие 1.6</t>
  </si>
  <si>
    <t>Основное 
мероприятие 1.14</t>
  </si>
  <si>
    <t>Основное 
мероприятие 1.19</t>
  </si>
  <si>
    <t>Основное 
мероприятие 1.20</t>
  </si>
  <si>
    <t>Информация
о расходах федерального, областного и местных бюджетов,
бюджетов территориальных государственных внебюджетных
фондов, юридических и физических лиц на реализацию целей
 государственной программы Воронежской области "Доступная среда"
по состоянию на 01.01.2017 года</t>
  </si>
  <si>
    <t>Информация 
о субсидиях, предусмотренных из федерального и областного бюджетов на реализацию мероприятий государственной программы Воронежской области "Доступная среда" , в разрезе муниципальных образований Воронежской области
по состоянию на 01.01.2017 года</t>
  </si>
  <si>
    <t>96</t>
  </si>
  <si>
    <t>16</t>
  </si>
</sst>
</file>

<file path=xl/styles.xml><?xml version="1.0" encoding="utf-8"?>
<styleSheet xmlns="http://schemas.openxmlformats.org/spreadsheetml/2006/main">
  <numFmts count="3">
    <numFmt numFmtId="43" formatCode="_-* #,##0.00_р_._-;\-* #,##0.00_р_._-;_-* &quot;-&quot;??_р_._-;_-@_-"/>
    <numFmt numFmtId="164" formatCode="#,##0.0"/>
    <numFmt numFmtId="165" formatCode="0.0"/>
  </numFmts>
  <fonts count="34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1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Arial Cyr"/>
      <charset val="204"/>
    </font>
    <font>
      <i/>
      <sz val="26"/>
      <name val="Times New Roman"/>
      <family val="1"/>
      <charset val="204"/>
    </font>
    <font>
      <sz val="30"/>
      <name val="Times New Roman"/>
      <family val="1"/>
      <charset val="204"/>
    </font>
    <font>
      <sz val="28"/>
      <name val="Arial Cyr"/>
      <charset val="204"/>
    </font>
    <font>
      <vertAlign val="superscript"/>
      <sz val="26"/>
      <name val="Times New Roman"/>
      <family val="1"/>
      <charset val="204"/>
    </font>
    <font>
      <sz val="22"/>
      <name val="Times New Roman"/>
      <family val="1"/>
      <charset val="204"/>
    </font>
    <font>
      <sz val="18"/>
      <name val="Times New Roman"/>
      <family val="1"/>
      <charset val="204"/>
    </font>
    <font>
      <b/>
      <sz val="26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28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sz val="10"/>
      <color rgb="FFFF0000"/>
      <name val="Arial Cyr"/>
      <charset val="204"/>
    </font>
    <font>
      <vertAlign val="superscript"/>
      <sz val="10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43" fontId="9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285">
    <xf numFmtId="0" fontId="0" fillId="0" borderId="0" xfId="0"/>
    <xf numFmtId="0" fontId="0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2" borderId="0" xfId="0" applyFont="1" applyFill="1" applyAlignment="1">
      <alignment vertical="center"/>
    </xf>
    <xf numFmtId="0" fontId="13" fillId="0" borderId="0" xfId="0" applyFont="1"/>
    <xf numFmtId="0" fontId="11" fillId="0" borderId="0" xfId="0" applyFont="1"/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Fill="1"/>
    <xf numFmtId="0" fontId="11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 indent="2"/>
    </xf>
    <xf numFmtId="0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textRotation="90" wrapText="1"/>
    </xf>
    <xf numFmtId="0" fontId="16" fillId="0" borderId="0" xfId="0" applyFont="1" applyAlignment="1">
      <alignment horizontal="center" vertical="center"/>
    </xf>
    <xf numFmtId="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2" borderId="2" xfId="0" applyFont="1" applyFill="1" applyBorder="1" applyAlignment="1">
      <alignment horizontal="left" vertical="center" wrapText="1" indent="2"/>
    </xf>
    <xf numFmtId="0" fontId="11" fillId="2" borderId="4" xfId="0" applyNumberFormat="1" applyFont="1" applyFill="1" applyBorder="1" applyAlignment="1">
      <alignment horizontal="center" vertical="center" wrapText="1"/>
    </xf>
    <xf numFmtId="0" fontId="11" fillId="2" borderId="4" xfId="3" applyFont="1" applyFill="1" applyBorder="1" applyAlignment="1">
      <alignment horizontal="center" wrapText="1"/>
    </xf>
    <xf numFmtId="0" fontId="19" fillId="0" borderId="5" xfId="0" applyNumberFormat="1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0" fillId="0" borderId="0" xfId="0" applyAlignment="1"/>
    <xf numFmtId="0" fontId="20" fillId="0" borderId="0" xfId="0" applyFont="1" applyFill="1" applyAlignment="1">
      <alignment horizontal="right" vertical="center" wrapText="1"/>
    </xf>
    <xf numFmtId="0" fontId="11" fillId="0" borderId="0" xfId="0" applyFont="1" applyFill="1" applyAlignment="1">
      <alignment horizontal="right"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0" fillId="2" borderId="0" xfId="0" applyFont="1" applyFill="1" applyBorder="1"/>
    <xf numFmtId="0" fontId="0" fillId="2" borderId="0" xfId="0" applyFont="1" applyFill="1"/>
    <xf numFmtId="0" fontId="13" fillId="2" borderId="0" xfId="0" applyFont="1" applyFill="1"/>
    <xf numFmtId="0" fontId="0" fillId="2" borderId="0" xfId="0" applyFill="1"/>
    <xf numFmtId="0" fontId="13" fillId="2" borderId="0" xfId="0" applyFont="1" applyFill="1" applyBorder="1"/>
    <xf numFmtId="49" fontId="11" fillId="2" borderId="11" xfId="0" applyNumberFormat="1" applyFont="1" applyFill="1" applyBorder="1" applyAlignment="1">
      <alignment horizontal="left" vertical="top" wrapText="1"/>
    </xf>
    <xf numFmtId="49" fontId="11" fillId="2" borderId="13" xfId="0" applyNumberFormat="1" applyFont="1" applyFill="1" applyBorder="1" applyAlignment="1">
      <alignment horizontal="left" vertical="top" wrapText="1"/>
    </xf>
    <xf numFmtId="49" fontId="11" fillId="2" borderId="13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2" borderId="1" xfId="0" applyNumberFormat="1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0" fillId="0" borderId="0" xfId="0" applyFont="1" applyBorder="1"/>
    <xf numFmtId="0" fontId="11" fillId="3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49" fontId="11" fillId="0" borderId="11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49" fontId="11" fillId="0" borderId="13" xfId="0" applyNumberFormat="1" applyFont="1" applyFill="1" applyBorder="1" applyAlignment="1">
      <alignment horizontal="center" vertical="center" wrapText="1"/>
    </xf>
    <xf numFmtId="49" fontId="11" fillId="3" borderId="11" xfId="0" applyNumberFormat="1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 wrapText="1"/>
    </xf>
    <xf numFmtId="0" fontId="11" fillId="3" borderId="5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Continuous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/>
    </xf>
    <xf numFmtId="49" fontId="6" fillId="3" borderId="13" xfId="0" applyNumberFormat="1" applyFont="1" applyFill="1" applyBorder="1" applyAlignment="1">
      <alignment horizontal="center" vertical="top" wrapText="1"/>
    </xf>
    <xf numFmtId="49" fontId="6" fillId="3" borderId="6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3" borderId="0" xfId="0" applyNumberFormat="1" applyFont="1" applyFill="1" applyBorder="1" applyAlignment="1">
      <alignment horizontal="center" wrapText="1"/>
    </xf>
    <xf numFmtId="49" fontId="6" fillId="0" borderId="11" xfId="0" applyNumberFormat="1" applyFont="1" applyFill="1" applyBorder="1" applyAlignment="1">
      <alignment horizontal="center" vertical="top" wrapText="1"/>
    </xf>
    <xf numFmtId="0" fontId="6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wrapText="1"/>
    </xf>
    <xf numFmtId="49" fontId="6" fillId="0" borderId="13" xfId="0" applyNumberFormat="1" applyFont="1" applyFill="1" applyBorder="1" applyAlignment="1">
      <alignment horizontal="center" vertical="top" wrapText="1"/>
    </xf>
    <xf numFmtId="49" fontId="6" fillId="3" borderId="1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3" borderId="0" xfId="0" applyNumberFormat="1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center" vertical="center"/>
    </xf>
    <xf numFmtId="49" fontId="6" fillId="3" borderId="0" xfId="0" applyNumberFormat="1" applyFont="1" applyFill="1" applyBorder="1" applyAlignment="1">
      <alignment horizontal="left"/>
    </xf>
    <xf numFmtId="0" fontId="27" fillId="0" borderId="3" xfId="0" applyFont="1" applyBorder="1"/>
    <xf numFmtId="0" fontId="27" fillId="0" borderId="3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164" fontId="26" fillId="2" borderId="1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vertical="top" wrapText="1"/>
    </xf>
    <xf numFmtId="165" fontId="11" fillId="3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3" fillId="0" borderId="0" xfId="0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1" xfId="0" applyFont="1" applyBorder="1" applyAlignment="1">
      <alignment horizontal="centerContinuous" vertical="center" wrapText="1"/>
    </xf>
    <xf numFmtId="0" fontId="2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23" fillId="0" borderId="1" xfId="0" applyNumberFormat="1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center"/>
    </xf>
    <xf numFmtId="0" fontId="11" fillId="2" borderId="4" xfId="3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165" fontId="11" fillId="0" borderId="1" xfId="0" applyNumberFormat="1" applyFont="1" applyBorder="1" applyAlignment="1">
      <alignment vertical="center"/>
    </xf>
    <xf numFmtId="4" fontId="6" fillId="0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vertical="center"/>
    </xf>
    <xf numFmtId="165" fontId="16" fillId="2" borderId="0" xfId="0" applyNumberFormat="1" applyFont="1" applyFill="1"/>
    <xf numFmtId="0" fontId="11" fillId="0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3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18" fillId="2" borderId="5" xfId="0" applyNumberFormat="1" applyFont="1" applyFill="1" applyBorder="1" applyAlignment="1">
      <alignment horizontal="center" vertical="top" wrapText="1"/>
    </xf>
    <xf numFmtId="0" fontId="18" fillId="2" borderId="6" xfId="0" applyNumberFormat="1" applyFont="1" applyFill="1" applyBorder="1" applyAlignment="1">
      <alignment horizontal="center" vertical="top" wrapText="1"/>
    </xf>
    <xf numFmtId="0" fontId="11" fillId="2" borderId="5" xfId="0" applyNumberFormat="1" applyFont="1" applyFill="1" applyBorder="1" applyAlignment="1">
      <alignment horizontal="left" vertical="top" wrapText="1"/>
    </xf>
    <xf numFmtId="0" fontId="11" fillId="2" borderId="6" xfId="0" applyNumberFormat="1" applyFont="1" applyFill="1" applyBorder="1" applyAlignment="1">
      <alignment horizontal="left" vertical="top" wrapText="1"/>
    </xf>
    <xf numFmtId="0" fontId="11" fillId="2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8" fillId="2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6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left" vertical="top" wrapText="1"/>
    </xf>
    <xf numFmtId="0" fontId="11" fillId="3" borderId="6" xfId="0" applyFont="1" applyFill="1" applyBorder="1" applyAlignment="1">
      <alignment horizontal="left" vertical="top" wrapText="1"/>
    </xf>
    <xf numFmtId="0" fontId="11" fillId="3" borderId="5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horizontal="left" vertical="top" wrapText="1"/>
    </xf>
    <xf numFmtId="49" fontId="11" fillId="2" borderId="5" xfId="0" applyNumberFormat="1" applyFont="1" applyFill="1" applyBorder="1" applyAlignment="1">
      <alignment horizontal="center" vertical="top" wrapText="1"/>
    </xf>
    <xf numFmtId="49" fontId="11" fillId="2" borderId="6" xfId="0" applyNumberFormat="1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49" fontId="11" fillId="2" borderId="5" xfId="0" applyNumberFormat="1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center" vertical="top" wrapText="1"/>
    </xf>
    <xf numFmtId="0" fontId="13" fillId="2" borderId="6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49" fontId="11" fillId="2" borderId="1" xfId="0" applyNumberFormat="1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center" vertical="top" wrapText="1"/>
    </xf>
    <xf numFmtId="0" fontId="11" fillId="2" borderId="5" xfId="0" applyNumberFormat="1" applyFont="1" applyFill="1" applyBorder="1" applyAlignment="1">
      <alignment horizontal="center" vertical="top" wrapText="1"/>
    </xf>
    <xf numFmtId="0" fontId="11" fillId="2" borderId="6" xfId="0" applyNumberFormat="1" applyFont="1" applyFill="1" applyBorder="1" applyAlignment="1">
      <alignment horizontal="center" vertical="top" wrapText="1"/>
    </xf>
    <xf numFmtId="0" fontId="13" fillId="2" borderId="6" xfId="0" applyNumberFormat="1" applyFont="1" applyFill="1" applyBorder="1" applyAlignment="1">
      <alignment horizontal="center" vertical="top" wrapText="1"/>
    </xf>
    <xf numFmtId="0" fontId="13" fillId="2" borderId="2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right" vertical="center"/>
    </xf>
    <xf numFmtId="0" fontId="0" fillId="0" borderId="0" xfId="0" applyAlignment="1"/>
    <xf numFmtId="0" fontId="11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 vertical="center" wrapText="1"/>
    </xf>
    <xf numFmtId="0" fontId="0" fillId="2" borderId="6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3" fillId="2" borderId="6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/>
    </xf>
    <xf numFmtId="0" fontId="13" fillId="2" borderId="6" xfId="0" applyNumberFormat="1" applyFont="1" applyFill="1" applyBorder="1" applyAlignment="1">
      <alignment horizontal="center" vertical="top"/>
    </xf>
    <xf numFmtId="0" fontId="13" fillId="2" borderId="2" xfId="0" applyNumberFormat="1" applyFont="1" applyFill="1" applyBorder="1" applyAlignment="1">
      <alignment horizontal="center" vertical="top"/>
    </xf>
    <xf numFmtId="49" fontId="11" fillId="0" borderId="5" xfId="0" applyNumberFormat="1" applyFont="1" applyFill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49" fontId="11" fillId="0" borderId="5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23" fillId="0" borderId="1" xfId="0" applyNumberFormat="1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49" fontId="33" fillId="0" borderId="1" xfId="0" applyNumberFormat="1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horizontal="left" vertical="top" wrapText="1"/>
    </xf>
    <xf numFmtId="49" fontId="8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11" fillId="0" borderId="1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5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9">
    <cellStyle name="Обычный" xfId="0" builtinId="0"/>
    <cellStyle name="Обычный 2" xfId="1"/>
    <cellStyle name="Обычный 2 2" xfId="3"/>
    <cellStyle name="Обычный 2 2 2" xfId="7"/>
    <cellStyle name="Обычный 2 3" xfId="4"/>
    <cellStyle name="Обычный 3" xfId="5"/>
    <cellStyle name="Обычный 4" xfId="6"/>
    <cellStyle name="Обычный 5" xfId="8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opLeftCell="A31" zoomScale="36" zoomScaleNormal="36" zoomScaleSheetLayoutView="31" workbookViewId="0">
      <selection activeCell="B17" sqref="B17"/>
    </sheetView>
  </sheetViews>
  <sheetFormatPr defaultRowHeight="33"/>
  <cols>
    <col min="1" max="1" width="48.42578125" style="83" customWidth="1"/>
    <col min="2" max="2" width="91.28515625" style="83" customWidth="1"/>
    <col min="3" max="3" width="152.42578125" style="83" customWidth="1"/>
    <col min="4" max="4" width="154" style="83" customWidth="1"/>
    <col min="5" max="17" width="135.7109375" customWidth="1"/>
  </cols>
  <sheetData>
    <row r="1" spans="1:5">
      <c r="A1" s="61"/>
      <c r="B1" s="61"/>
      <c r="C1" s="61"/>
      <c r="D1" s="61" t="s">
        <v>191</v>
      </c>
      <c r="E1" s="8"/>
    </row>
    <row r="2" spans="1:5" ht="6" customHeight="1">
      <c r="A2" s="62"/>
      <c r="B2" s="62"/>
      <c r="C2" s="62"/>
      <c r="D2" s="62"/>
      <c r="E2" s="8"/>
    </row>
    <row r="3" spans="1:5" s="1" customFormat="1" ht="146.25" customHeight="1">
      <c r="A3" s="168" t="s">
        <v>213</v>
      </c>
      <c r="B3" s="168"/>
      <c r="C3" s="168"/>
      <c r="D3" s="168"/>
      <c r="E3" s="63"/>
    </row>
    <row r="4" spans="1:5">
      <c r="A4" s="64"/>
      <c r="B4" s="62"/>
      <c r="C4" s="62"/>
      <c r="D4" s="65"/>
      <c r="E4" s="8"/>
    </row>
    <row r="5" spans="1:5" ht="51.75" customHeight="1">
      <c r="A5" s="169" t="s">
        <v>3</v>
      </c>
      <c r="B5" s="169" t="s">
        <v>214</v>
      </c>
      <c r="C5" s="170" t="s">
        <v>192</v>
      </c>
      <c r="D5" s="170"/>
      <c r="E5" s="8"/>
    </row>
    <row r="6" spans="1:5" s="68" customFormat="1" ht="134.25" customHeight="1">
      <c r="A6" s="169"/>
      <c r="B6" s="169"/>
      <c r="C6" s="66" t="s">
        <v>193</v>
      </c>
      <c r="D6" s="57" t="s">
        <v>194</v>
      </c>
      <c r="E6" s="67"/>
    </row>
    <row r="7" spans="1:5" s="70" customFormat="1" ht="43.5" customHeight="1">
      <c r="A7" s="66">
        <v>1</v>
      </c>
      <c r="B7" s="57">
        <v>2</v>
      </c>
      <c r="C7" s="66">
        <v>3</v>
      </c>
      <c r="D7" s="66">
        <v>4</v>
      </c>
      <c r="E7" s="69"/>
    </row>
    <row r="8" spans="1:5" ht="79.5" customHeight="1">
      <c r="A8" s="71" t="s">
        <v>64</v>
      </c>
      <c r="B8" s="72" t="s">
        <v>81</v>
      </c>
      <c r="C8" s="66" t="s">
        <v>195</v>
      </c>
      <c r="D8" s="73" t="s">
        <v>215</v>
      </c>
    </row>
    <row r="9" spans="1:5" ht="85.5" customHeight="1">
      <c r="A9" s="74" t="s">
        <v>65</v>
      </c>
      <c r="B9" s="171" t="s">
        <v>103</v>
      </c>
      <c r="C9" s="75" t="s">
        <v>196</v>
      </c>
      <c r="D9" s="73" t="s">
        <v>215</v>
      </c>
    </row>
    <row r="10" spans="1:5" ht="85.5" customHeight="1">
      <c r="A10" s="76"/>
      <c r="B10" s="172"/>
      <c r="C10" s="66" t="s">
        <v>197</v>
      </c>
      <c r="D10" s="66" t="s">
        <v>198</v>
      </c>
    </row>
    <row r="11" spans="1:5" ht="84" customHeight="1">
      <c r="A11" s="76"/>
      <c r="B11" s="172"/>
      <c r="C11" s="66" t="s">
        <v>199</v>
      </c>
      <c r="D11" s="66" t="s">
        <v>200</v>
      </c>
    </row>
    <row r="12" spans="1:5" ht="61.5" customHeight="1">
      <c r="A12" s="76"/>
      <c r="B12" s="172"/>
      <c r="C12" s="66" t="s">
        <v>201</v>
      </c>
      <c r="D12" s="66" t="s">
        <v>202</v>
      </c>
    </row>
    <row r="13" spans="1:5" ht="96.75" customHeight="1">
      <c r="A13" s="76"/>
      <c r="B13" s="172"/>
      <c r="C13" s="66" t="s">
        <v>203</v>
      </c>
      <c r="D13" s="66" t="s">
        <v>204</v>
      </c>
    </row>
    <row r="14" spans="1:5" ht="87.75" customHeight="1">
      <c r="A14" s="76"/>
      <c r="B14" s="172"/>
      <c r="C14" s="66" t="s">
        <v>205</v>
      </c>
      <c r="D14" s="66" t="s">
        <v>206</v>
      </c>
    </row>
    <row r="15" spans="1:5" ht="81.75" customHeight="1">
      <c r="A15" s="76"/>
      <c r="B15" s="172"/>
      <c r="C15" s="66" t="s">
        <v>207</v>
      </c>
      <c r="D15" s="66" t="s">
        <v>208</v>
      </c>
    </row>
    <row r="16" spans="1:5" ht="92.25" customHeight="1">
      <c r="A16" s="76"/>
      <c r="B16" s="172"/>
      <c r="C16" s="66" t="s">
        <v>209</v>
      </c>
      <c r="D16" s="66" t="s">
        <v>216</v>
      </c>
    </row>
    <row r="17" spans="1:4" ht="198.75" customHeight="1">
      <c r="A17" s="77" t="s">
        <v>1</v>
      </c>
      <c r="B17" s="78" t="s">
        <v>82</v>
      </c>
      <c r="C17" s="75" t="s">
        <v>210</v>
      </c>
      <c r="D17" s="66" t="s">
        <v>217</v>
      </c>
    </row>
    <row r="18" spans="1:4" ht="118.5" customHeight="1">
      <c r="A18" s="77" t="s">
        <v>83</v>
      </c>
      <c r="B18" s="78" t="s">
        <v>104</v>
      </c>
      <c r="C18" s="75" t="s">
        <v>210</v>
      </c>
      <c r="D18" s="66" t="s">
        <v>218</v>
      </c>
    </row>
    <row r="19" spans="1:4" ht="198">
      <c r="A19" s="77" t="s">
        <v>136</v>
      </c>
      <c r="B19" s="78" t="s">
        <v>137</v>
      </c>
      <c r="C19" s="75" t="s">
        <v>210</v>
      </c>
      <c r="D19" s="66" t="s">
        <v>217</v>
      </c>
    </row>
    <row r="20" spans="1:4" ht="297.75" customHeight="1">
      <c r="A20" s="77" t="s">
        <v>139</v>
      </c>
      <c r="B20" s="79" t="s">
        <v>140</v>
      </c>
      <c r="C20" s="75" t="s">
        <v>210</v>
      </c>
      <c r="D20" s="66" t="s">
        <v>217</v>
      </c>
    </row>
    <row r="21" spans="1:4" ht="240.75" customHeight="1">
      <c r="A21" s="77" t="s">
        <v>85</v>
      </c>
      <c r="B21" s="78" t="s">
        <v>158</v>
      </c>
      <c r="C21" s="66" t="s">
        <v>209</v>
      </c>
      <c r="D21" s="66" t="s">
        <v>219</v>
      </c>
    </row>
    <row r="22" spans="1:4" ht="198">
      <c r="A22" s="77" t="s">
        <v>86</v>
      </c>
      <c r="B22" s="78" t="s">
        <v>84</v>
      </c>
      <c r="C22" s="66" t="s">
        <v>197</v>
      </c>
      <c r="D22" s="66" t="s">
        <v>220</v>
      </c>
    </row>
    <row r="23" spans="1:4" ht="329.25" customHeight="1">
      <c r="A23" s="77" t="s">
        <v>87</v>
      </c>
      <c r="B23" s="79" t="s">
        <v>189</v>
      </c>
      <c r="C23" s="66" t="s">
        <v>199</v>
      </c>
      <c r="D23" s="66" t="s">
        <v>221</v>
      </c>
    </row>
    <row r="24" spans="1:4" ht="264">
      <c r="A24" s="77" t="s">
        <v>88</v>
      </c>
      <c r="B24" s="78" t="s">
        <v>90</v>
      </c>
      <c r="C24" s="66" t="s">
        <v>201</v>
      </c>
      <c r="D24" s="66" t="s">
        <v>222</v>
      </c>
    </row>
    <row r="25" spans="1:4" ht="198">
      <c r="A25" s="77" t="s">
        <v>89</v>
      </c>
      <c r="B25" s="78" t="s">
        <v>91</v>
      </c>
      <c r="C25" s="66" t="s">
        <v>201</v>
      </c>
      <c r="D25" s="66" t="s">
        <v>222</v>
      </c>
    </row>
    <row r="26" spans="1:4" ht="165">
      <c r="A26" s="77" t="s">
        <v>170</v>
      </c>
      <c r="B26" s="78" t="s">
        <v>171</v>
      </c>
      <c r="C26" s="66" t="s">
        <v>201</v>
      </c>
      <c r="D26" s="66" t="s">
        <v>222</v>
      </c>
    </row>
    <row r="27" spans="1:4" ht="231">
      <c r="A27" s="77" t="s">
        <v>95</v>
      </c>
      <c r="B27" s="78" t="s">
        <v>92</v>
      </c>
      <c r="C27" s="66" t="s">
        <v>203</v>
      </c>
      <c r="D27" s="66" t="s">
        <v>223</v>
      </c>
    </row>
    <row r="28" spans="1:4" ht="231">
      <c r="A28" s="77" t="s">
        <v>105</v>
      </c>
      <c r="B28" s="78" t="s">
        <v>93</v>
      </c>
      <c r="C28" s="66" t="s">
        <v>203</v>
      </c>
      <c r="D28" s="66" t="s">
        <v>223</v>
      </c>
    </row>
    <row r="29" spans="1:4" ht="112.5" customHeight="1">
      <c r="A29" s="77" t="s">
        <v>96</v>
      </c>
      <c r="B29" s="78" t="s">
        <v>94</v>
      </c>
      <c r="C29" s="66" t="s">
        <v>203</v>
      </c>
      <c r="D29" s="66" t="s">
        <v>223</v>
      </c>
    </row>
    <row r="30" spans="1:4" ht="264">
      <c r="A30" s="77" t="s">
        <v>143</v>
      </c>
      <c r="B30" s="79" t="s">
        <v>144</v>
      </c>
      <c r="C30" s="75" t="s">
        <v>205</v>
      </c>
      <c r="D30" s="66" t="s">
        <v>224</v>
      </c>
    </row>
    <row r="31" spans="1:4" ht="231">
      <c r="A31" s="77" t="s">
        <v>182</v>
      </c>
      <c r="B31" s="78" t="s">
        <v>183</v>
      </c>
      <c r="C31" s="75" t="s">
        <v>207</v>
      </c>
      <c r="D31" s="66" t="s">
        <v>225</v>
      </c>
    </row>
    <row r="32" spans="1:4" ht="90" customHeight="1">
      <c r="A32" s="77" t="s">
        <v>106</v>
      </c>
      <c r="B32" s="78" t="s">
        <v>97</v>
      </c>
      <c r="C32" s="75" t="s">
        <v>207</v>
      </c>
      <c r="D32" s="66" t="s">
        <v>226</v>
      </c>
    </row>
    <row r="33" spans="1:4" ht="364.5" customHeight="1">
      <c r="A33" s="77" t="s">
        <v>107</v>
      </c>
      <c r="B33" s="79" t="s">
        <v>98</v>
      </c>
      <c r="C33" s="75" t="s">
        <v>209</v>
      </c>
      <c r="D33" s="66" t="s">
        <v>227</v>
      </c>
    </row>
    <row r="34" spans="1:4" ht="132">
      <c r="A34" s="74" t="s">
        <v>7</v>
      </c>
      <c r="B34" s="80" t="s">
        <v>99</v>
      </c>
      <c r="C34" s="75" t="s">
        <v>196</v>
      </c>
      <c r="D34" s="66" t="s">
        <v>215</v>
      </c>
    </row>
    <row r="35" spans="1:4" ht="170.25" customHeight="1">
      <c r="A35" s="81" t="s">
        <v>2</v>
      </c>
      <c r="B35" s="80" t="s">
        <v>101</v>
      </c>
      <c r="C35" s="75" t="s">
        <v>196</v>
      </c>
      <c r="D35" s="66" t="s">
        <v>228</v>
      </c>
    </row>
    <row r="36" spans="1:4" ht="160.5" customHeight="1">
      <c r="A36" s="81" t="s">
        <v>100</v>
      </c>
      <c r="B36" s="82" t="s">
        <v>102</v>
      </c>
      <c r="C36" s="75" t="s">
        <v>196</v>
      </c>
      <c r="D36" s="66" t="s">
        <v>229</v>
      </c>
    </row>
  </sheetData>
  <mergeCells count="5">
    <mergeCell ref="A3:D3"/>
    <mergeCell ref="A5:A6"/>
    <mergeCell ref="B5:B6"/>
    <mergeCell ref="C5:D5"/>
    <mergeCell ref="B9:B16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  <colBreaks count="1" manualBreakCount="1">
    <brk id="4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topLeftCell="C30" workbookViewId="0">
      <selection activeCell="H37" sqref="H37"/>
    </sheetView>
  </sheetViews>
  <sheetFormatPr defaultRowHeight="12.75"/>
  <cols>
    <col min="1" max="1" width="22.140625" style="1" customWidth="1"/>
    <col min="2" max="2" width="28.28515625" style="1" customWidth="1"/>
    <col min="3" max="3" width="34.7109375" style="133" customWidth="1"/>
    <col min="4" max="4" width="17.5703125" style="133" customWidth="1"/>
    <col min="5" max="6" width="16.28515625" style="133" customWidth="1"/>
    <col min="7" max="7" width="13.85546875" style="133" customWidth="1"/>
    <col min="8" max="8" width="19.85546875" style="133" customWidth="1"/>
    <col min="9" max="9" width="42" style="133" customWidth="1"/>
    <col min="10" max="10" width="23.85546875" style="1" customWidth="1"/>
  </cols>
  <sheetData>
    <row r="1" spans="1:11" ht="18.75">
      <c r="A1" s="84"/>
      <c r="B1" s="84"/>
      <c r="C1" s="85"/>
      <c r="D1" s="86"/>
      <c r="E1" s="86"/>
      <c r="F1" s="86"/>
      <c r="G1" s="86"/>
      <c r="H1" s="86"/>
      <c r="I1" s="86" t="s">
        <v>230</v>
      </c>
      <c r="J1" s="87"/>
    </row>
    <row r="2" spans="1:11" ht="18.75">
      <c r="A2" s="84"/>
      <c r="B2" s="84"/>
      <c r="C2" s="88"/>
      <c r="D2" s="88"/>
      <c r="E2" s="88"/>
      <c r="F2" s="88"/>
      <c r="G2" s="88"/>
      <c r="H2" s="88"/>
      <c r="I2" s="88"/>
      <c r="J2" s="89"/>
    </row>
    <row r="3" spans="1:11" s="1" customFormat="1" ht="90" customHeight="1">
      <c r="A3" s="176" t="s">
        <v>271</v>
      </c>
      <c r="B3" s="177"/>
      <c r="C3" s="177"/>
      <c r="D3" s="177"/>
      <c r="E3" s="177"/>
      <c r="F3" s="177"/>
      <c r="G3" s="177"/>
      <c r="H3" s="177"/>
      <c r="I3" s="177"/>
      <c r="J3" s="90"/>
    </row>
    <row r="4" spans="1:11">
      <c r="A4" s="91"/>
      <c r="B4" s="91"/>
      <c r="C4" s="92"/>
      <c r="D4" s="93"/>
      <c r="E4" s="93"/>
      <c r="F4" s="93"/>
      <c r="G4" s="92"/>
      <c r="H4" s="92"/>
      <c r="I4" s="92"/>
      <c r="J4" s="94"/>
    </row>
    <row r="5" spans="1:11" s="68" customFormat="1" ht="72" customHeight="1">
      <c r="A5" s="178" t="s">
        <v>3</v>
      </c>
      <c r="B5" s="179" t="s">
        <v>231</v>
      </c>
      <c r="C5" s="179" t="s">
        <v>232</v>
      </c>
      <c r="D5" s="178" t="s">
        <v>233</v>
      </c>
      <c r="E5" s="180" t="s">
        <v>234</v>
      </c>
      <c r="F5" s="180" t="s">
        <v>235</v>
      </c>
      <c r="G5" s="183" t="s">
        <v>236</v>
      </c>
      <c r="H5" s="184"/>
      <c r="I5" s="178" t="s">
        <v>237</v>
      </c>
      <c r="J5" s="96"/>
    </row>
    <row r="6" spans="1:11" s="1" customFormat="1" ht="15.75" hidden="1" customHeight="1">
      <c r="A6" s="178"/>
      <c r="B6" s="179"/>
      <c r="C6" s="179"/>
      <c r="D6" s="178"/>
      <c r="E6" s="181"/>
      <c r="F6" s="181"/>
      <c r="G6" s="185"/>
      <c r="H6" s="186"/>
      <c r="I6" s="178"/>
      <c r="J6" s="96"/>
    </row>
    <row r="7" spans="1:11" s="68" customFormat="1" ht="87" customHeight="1">
      <c r="A7" s="178"/>
      <c r="B7" s="179"/>
      <c r="C7" s="179"/>
      <c r="D7" s="178"/>
      <c r="E7" s="182"/>
      <c r="F7" s="182"/>
      <c r="G7" s="97" t="s">
        <v>238</v>
      </c>
      <c r="H7" s="97" t="s">
        <v>239</v>
      </c>
      <c r="I7" s="178"/>
      <c r="J7" s="98"/>
      <c r="K7" s="96"/>
    </row>
    <row r="8" spans="1:11" s="70" customFormat="1" ht="15.75">
      <c r="A8" s="99">
        <v>1</v>
      </c>
      <c r="B8" s="99">
        <v>2</v>
      </c>
      <c r="C8" s="97">
        <v>3</v>
      </c>
      <c r="D8" s="97">
        <v>4</v>
      </c>
      <c r="E8" s="97">
        <v>5</v>
      </c>
      <c r="F8" s="97">
        <v>6</v>
      </c>
      <c r="G8" s="97">
        <v>7</v>
      </c>
      <c r="H8" s="97">
        <v>8</v>
      </c>
      <c r="I8" s="97">
        <v>9</v>
      </c>
      <c r="J8" s="96"/>
    </row>
    <row r="9" spans="1:11" s="1" customFormat="1" ht="115.5" customHeight="1">
      <c r="A9" s="100" t="s">
        <v>64</v>
      </c>
      <c r="B9" s="99" t="s">
        <v>81</v>
      </c>
      <c r="C9" s="101" t="s">
        <v>240</v>
      </c>
      <c r="D9" s="102" t="s">
        <v>241</v>
      </c>
      <c r="E9" s="102" t="s">
        <v>242</v>
      </c>
      <c r="F9" s="102" t="s">
        <v>243</v>
      </c>
      <c r="G9" s="134">
        <v>57</v>
      </c>
      <c r="H9" s="162">
        <v>63.9</v>
      </c>
      <c r="I9" s="102"/>
      <c r="J9" s="103"/>
    </row>
    <row r="10" spans="1:11" s="1" customFormat="1" ht="109.5" customHeight="1">
      <c r="A10" s="104"/>
      <c r="B10" s="105"/>
      <c r="C10" s="101" t="s">
        <v>244</v>
      </c>
      <c r="D10" s="102" t="s">
        <v>241</v>
      </c>
      <c r="E10" s="106" t="s">
        <v>242</v>
      </c>
      <c r="F10" s="106" t="s">
        <v>243</v>
      </c>
      <c r="G10" s="134">
        <v>50.1</v>
      </c>
      <c r="H10" s="163" t="s">
        <v>310</v>
      </c>
      <c r="I10" s="108"/>
      <c r="J10" s="109"/>
    </row>
    <row r="11" spans="1:11" s="1" customFormat="1" ht="110.25">
      <c r="A11" s="110" t="s">
        <v>65</v>
      </c>
      <c r="B11" s="173" t="s">
        <v>103</v>
      </c>
      <c r="C11" s="111" t="s">
        <v>245</v>
      </c>
      <c r="D11" s="102" t="s">
        <v>241</v>
      </c>
      <c r="E11" s="112"/>
      <c r="F11" s="112" t="s">
        <v>246</v>
      </c>
      <c r="G11" s="134">
        <v>8</v>
      </c>
      <c r="H11" s="164">
        <v>10</v>
      </c>
      <c r="I11" s="112"/>
      <c r="J11" s="114"/>
    </row>
    <row r="12" spans="1:11" s="1" customFormat="1" ht="124.5" customHeight="1">
      <c r="A12" s="115"/>
      <c r="B12" s="172"/>
      <c r="C12" s="111" t="s">
        <v>247</v>
      </c>
      <c r="D12" s="102" t="s">
        <v>241</v>
      </c>
      <c r="E12" s="106" t="s">
        <v>242</v>
      </c>
      <c r="F12" s="106" t="s">
        <v>243</v>
      </c>
      <c r="G12" s="134">
        <v>44.4</v>
      </c>
      <c r="H12" s="165" t="s">
        <v>311</v>
      </c>
      <c r="I12" s="112"/>
      <c r="J12" s="114"/>
    </row>
    <row r="13" spans="1:11" ht="164.25" customHeight="1">
      <c r="A13" s="116" t="s">
        <v>1</v>
      </c>
      <c r="B13" s="117" t="s">
        <v>82</v>
      </c>
      <c r="C13" s="118" t="s">
        <v>273</v>
      </c>
      <c r="D13" s="102" t="s">
        <v>241</v>
      </c>
      <c r="E13" s="106" t="s">
        <v>242</v>
      </c>
      <c r="F13" s="106" t="s">
        <v>243</v>
      </c>
      <c r="G13" s="165" t="s">
        <v>272</v>
      </c>
      <c r="H13" s="165" t="s">
        <v>272</v>
      </c>
      <c r="I13" s="112"/>
      <c r="J13" s="114"/>
    </row>
    <row r="14" spans="1:11" ht="78.75" customHeight="1">
      <c r="A14" s="116" t="s">
        <v>83</v>
      </c>
      <c r="B14" s="117" t="s">
        <v>104</v>
      </c>
      <c r="C14" s="118" t="s">
        <v>249</v>
      </c>
      <c r="D14" s="112"/>
      <c r="E14" s="106" t="s">
        <v>242</v>
      </c>
      <c r="F14" s="112" t="s">
        <v>248</v>
      </c>
      <c r="G14" s="165" t="s">
        <v>267</v>
      </c>
      <c r="H14" s="165" t="s">
        <v>274</v>
      </c>
      <c r="I14" s="112"/>
      <c r="J14" s="114"/>
    </row>
    <row r="15" spans="1:11" ht="150.75" customHeight="1">
      <c r="A15" s="116" t="s">
        <v>136</v>
      </c>
      <c r="B15" s="117" t="s">
        <v>137</v>
      </c>
      <c r="C15" s="118" t="s">
        <v>275</v>
      </c>
      <c r="D15" s="112" t="s">
        <v>241</v>
      </c>
      <c r="E15" s="106" t="s">
        <v>242</v>
      </c>
      <c r="F15" s="106" t="s">
        <v>243</v>
      </c>
      <c r="G15" s="165" t="s">
        <v>276</v>
      </c>
      <c r="H15" s="165" t="s">
        <v>312</v>
      </c>
      <c r="I15" s="112"/>
      <c r="J15" s="114"/>
    </row>
    <row r="16" spans="1:11" ht="249.75" customHeight="1">
      <c r="A16" s="116" t="s">
        <v>139</v>
      </c>
      <c r="B16" s="121" t="s">
        <v>140</v>
      </c>
      <c r="C16" s="120" t="s">
        <v>277</v>
      </c>
      <c r="D16" s="112"/>
      <c r="E16" s="106" t="s">
        <v>242</v>
      </c>
      <c r="F16" s="112" t="s">
        <v>248</v>
      </c>
      <c r="G16" s="165" t="s">
        <v>251</v>
      </c>
      <c r="H16" s="165" t="s">
        <v>278</v>
      </c>
      <c r="I16" s="112"/>
      <c r="J16" s="114"/>
    </row>
    <row r="17" spans="1:10" ht="195.75" customHeight="1">
      <c r="A17" s="116" t="s">
        <v>85</v>
      </c>
      <c r="B17" s="117" t="s">
        <v>158</v>
      </c>
      <c r="C17" s="118" t="s">
        <v>279</v>
      </c>
      <c r="D17" s="112" t="s">
        <v>241</v>
      </c>
      <c r="E17" s="112" t="s">
        <v>242</v>
      </c>
      <c r="F17" s="112" t="s">
        <v>243</v>
      </c>
      <c r="G17" s="165" t="s">
        <v>280</v>
      </c>
      <c r="H17" s="165" t="s">
        <v>280</v>
      </c>
      <c r="I17" s="112"/>
      <c r="J17" s="114"/>
    </row>
    <row r="18" spans="1:10" ht="190.5" customHeight="1">
      <c r="A18" s="116" t="s">
        <v>86</v>
      </c>
      <c r="B18" s="117" t="s">
        <v>84</v>
      </c>
      <c r="C18" s="118" t="s">
        <v>250</v>
      </c>
      <c r="D18" s="112" t="s">
        <v>241</v>
      </c>
      <c r="E18" s="112" t="s">
        <v>242</v>
      </c>
      <c r="F18" s="112" t="s">
        <v>243</v>
      </c>
      <c r="G18" s="165" t="s">
        <v>281</v>
      </c>
      <c r="H18" s="164" t="s">
        <v>313</v>
      </c>
      <c r="I18" s="119"/>
      <c r="J18" s="114"/>
    </row>
    <row r="19" spans="1:10" ht="157.5" customHeight="1">
      <c r="A19" s="187" t="s">
        <v>87</v>
      </c>
      <c r="B19" s="190" t="s">
        <v>293</v>
      </c>
      <c r="C19" s="118" t="s">
        <v>252</v>
      </c>
      <c r="D19" s="112" t="s">
        <v>241</v>
      </c>
      <c r="E19" s="112" t="s">
        <v>242</v>
      </c>
      <c r="F19" s="112" t="s">
        <v>243</v>
      </c>
      <c r="G19" s="165" t="s">
        <v>287</v>
      </c>
      <c r="H19" s="164" t="s">
        <v>314</v>
      </c>
      <c r="I19" s="112"/>
      <c r="J19" s="114"/>
    </row>
    <row r="20" spans="1:10" ht="138" customHeight="1">
      <c r="A20" s="188"/>
      <c r="B20" s="191"/>
      <c r="C20" s="118" t="s">
        <v>282</v>
      </c>
      <c r="D20" s="112"/>
      <c r="E20" s="112" t="s">
        <v>242</v>
      </c>
      <c r="F20" s="112" t="s">
        <v>243</v>
      </c>
      <c r="G20" s="165" t="s">
        <v>288</v>
      </c>
      <c r="H20" s="164" t="s">
        <v>374</v>
      </c>
      <c r="I20" s="112"/>
      <c r="J20" s="114"/>
    </row>
    <row r="21" spans="1:10" ht="120" customHeight="1">
      <c r="A21" s="188"/>
      <c r="B21" s="191"/>
      <c r="C21" s="118" t="s">
        <v>283</v>
      </c>
      <c r="D21" s="112"/>
      <c r="E21" s="112" t="s">
        <v>242</v>
      </c>
      <c r="F21" s="112" t="s">
        <v>243</v>
      </c>
      <c r="G21" s="165" t="s">
        <v>289</v>
      </c>
      <c r="H21" s="164" t="s">
        <v>308</v>
      </c>
      <c r="I21" s="112"/>
      <c r="J21" s="114"/>
    </row>
    <row r="22" spans="1:10" ht="110.25">
      <c r="A22" s="188"/>
      <c r="B22" s="191"/>
      <c r="C22" s="118" t="s">
        <v>284</v>
      </c>
      <c r="D22" s="112"/>
      <c r="E22" s="112" t="s">
        <v>242</v>
      </c>
      <c r="F22" s="112" t="s">
        <v>243</v>
      </c>
      <c r="G22" s="165" t="s">
        <v>290</v>
      </c>
      <c r="H22" s="164" t="s">
        <v>278</v>
      </c>
      <c r="I22" s="112"/>
      <c r="J22" s="114"/>
    </row>
    <row r="23" spans="1:10" ht="157.5" customHeight="1">
      <c r="A23" s="188"/>
      <c r="B23" s="191"/>
      <c r="C23" s="118" t="s">
        <v>285</v>
      </c>
      <c r="D23" s="112" t="s">
        <v>241</v>
      </c>
      <c r="E23" s="112" t="s">
        <v>242</v>
      </c>
      <c r="F23" s="112" t="s">
        <v>243</v>
      </c>
      <c r="G23" s="161" t="s">
        <v>291</v>
      </c>
      <c r="H23" s="164" t="s">
        <v>375</v>
      </c>
      <c r="I23" s="112"/>
      <c r="J23" s="114"/>
    </row>
    <row r="24" spans="1:10" ht="129" customHeight="1">
      <c r="A24" s="189"/>
      <c r="B24" s="192"/>
      <c r="C24" s="118" t="s">
        <v>286</v>
      </c>
      <c r="D24" s="112"/>
      <c r="E24" s="112" t="s">
        <v>242</v>
      </c>
      <c r="F24" s="112" t="s">
        <v>243</v>
      </c>
      <c r="G24" s="165" t="s">
        <v>292</v>
      </c>
      <c r="H24" s="164" t="s">
        <v>315</v>
      </c>
      <c r="I24" s="112"/>
      <c r="J24" s="114"/>
    </row>
    <row r="25" spans="1:10" ht="188.25" customHeight="1">
      <c r="A25" s="116" t="s">
        <v>88</v>
      </c>
      <c r="B25" s="117" t="s">
        <v>90</v>
      </c>
      <c r="C25" s="118" t="s">
        <v>253</v>
      </c>
      <c r="D25" s="112" t="s">
        <v>241</v>
      </c>
      <c r="E25" s="112" t="s">
        <v>242</v>
      </c>
      <c r="F25" s="112" t="s">
        <v>243</v>
      </c>
      <c r="G25" s="165" t="s">
        <v>294</v>
      </c>
      <c r="H25" s="165" t="s">
        <v>267</v>
      </c>
      <c r="I25" s="112"/>
      <c r="J25" s="114"/>
    </row>
    <row r="26" spans="1:10" ht="204.75">
      <c r="A26" s="116" t="s">
        <v>89</v>
      </c>
      <c r="B26" s="117" t="s">
        <v>91</v>
      </c>
      <c r="C26" s="120" t="s">
        <v>254</v>
      </c>
      <c r="D26" s="112" t="s">
        <v>241</v>
      </c>
      <c r="E26" s="112" t="s">
        <v>242</v>
      </c>
      <c r="F26" s="112" t="s">
        <v>243</v>
      </c>
      <c r="G26" s="165" t="s">
        <v>294</v>
      </c>
      <c r="H26" s="165" t="s">
        <v>267</v>
      </c>
      <c r="I26" s="112"/>
      <c r="J26" s="114"/>
    </row>
    <row r="27" spans="1:10" ht="144.75" customHeight="1">
      <c r="A27" s="116" t="s">
        <v>170</v>
      </c>
      <c r="B27" s="117" t="s">
        <v>171</v>
      </c>
      <c r="C27" s="120" t="s">
        <v>295</v>
      </c>
      <c r="D27" s="112" t="s">
        <v>241</v>
      </c>
      <c r="E27" s="112" t="s">
        <v>242</v>
      </c>
      <c r="F27" s="112" t="s">
        <v>243</v>
      </c>
      <c r="G27" s="165" t="s">
        <v>296</v>
      </c>
      <c r="H27" s="165">
        <v>33.299999999999997</v>
      </c>
      <c r="I27" s="112"/>
      <c r="J27" s="114"/>
    </row>
    <row r="28" spans="1:10" ht="152.25" customHeight="1">
      <c r="A28" s="116" t="s">
        <v>95</v>
      </c>
      <c r="B28" s="117" t="s">
        <v>92</v>
      </c>
      <c r="C28" s="118" t="s">
        <v>255</v>
      </c>
      <c r="D28" s="112" t="s">
        <v>241</v>
      </c>
      <c r="E28" s="112" t="s">
        <v>242</v>
      </c>
      <c r="F28" s="112" t="s">
        <v>243</v>
      </c>
      <c r="G28" s="165" t="s">
        <v>297</v>
      </c>
      <c r="H28" s="165" t="s">
        <v>316</v>
      </c>
      <c r="I28" s="112"/>
      <c r="J28" s="114"/>
    </row>
    <row r="29" spans="1:10" ht="174.75" customHeight="1">
      <c r="A29" s="116" t="s">
        <v>105</v>
      </c>
      <c r="B29" s="117" t="s">
        <v>93</v>
      </c>
      <c r="C29" s="118" t="s">
        <v>256</v>
      </c>
      <c r="D29" s="112"/>
      <c r="E29" s="112" t="s">
        <v>242</v>
      </c>
      <c r="F29" s="112" t="s">
        <v>248</v>
      </c>
      <c r="G29" s="165" t="s">
        <v>298</v>
      </c>
      <c r="H29" s="165" t="s">
        <v>317</v>
      </c>
      <c r="I29" s="112"/>
      <c r="J29" s="114"/>
    </row>
    <row r="30" spans="1:10" ht="117.75" customHeight="1">
      <c r="A30" s="116" t="s">
        <v>96</v>
      </c>
      <c r="B30" s="117" t="s">
        <v>94</v>
      </c>
      <c r="C30" s="118" t="s">
        <v>257</v>
      </c>
      <c r="D30" s="112"/>
      <c r="E30" s="112" t="s">
        <v>242</v>
      </c>
      <c r="F30" s="112" t="s">
        <v>243</v>
      </c>
      <c r="G30" s="165" t="s">
        <v>299</v>
      </c>
      <c r="H30" s="165" t="s">
        <v>299</v>
      </c>
      <c r="I30" s="112"/>
      <c r="J30" s="114"/>
    </row>
    <row r="31" spans="1:10" ht="346.5">
      <c r="A31" s="116" t="s">
        <v>211</v>
      </c>
      <c r="B31" s="121" t="s">
        <v>212</v>
      </c>
      <c r="C31" s="118" t="s">
        <v>258</v>
      </c>
      <c r="D31" s="112" t="s">
        <v>241</v>
      </c>
      <c r="E31" s="112" t="s">
        <v>242</v>
      </c>
      <c r="F31" s="112" t="s">
        <v>243</v>
      </c>
      <c r="G31" s="165" t="s">
        <v>300</v>
      </c>
      <c r="H31" s="164">
        <v>47.4</v>
      </c>
      <c r="I31" s="112"/>
      <c r="J31" s="114"/>
    </row>
    <row r="32" spans="1:10" ht="181.5" customHeight="1">
      <c r="A32" s="116" t="s">
        <v>143</v>
      </c>
      <c r="B32" s="121" t="s">
        <v>144</v>
      </c>
      <c r="C32" s="118" t="s">
        <v>301</v>
      </c>
      <c r="D32" s="112" t="s">
        <v>241</v>
      </c>
      <c r="E32" s="112" t="s">
        <v>242</v>
      </c>
      <c r="F32" s="112" t="s">
        <v>243</v>
      </c>
      <c r="G32" s="165" t="s">
        <v>302</v>
      </c>
      <c r="H32" s="164" t="s">
        <v>318</v>
      </c>
      <c r="I32" s="112"/>
      <c r="J32" s="114"/>
    </row>
    <row r="33" spans="1:10" ht="181.5" customHeight="1">
      <c r="A33" s="116" t="s">
        <v>182</v>
      </c>
      <c r="B33" s="121" t="s">
        <v>183</v>
      </c>
      <c r="C33" s="118" t="s">
        <v>303</v>
      </c>
      <c r="D33" s="112" t="s">
        <v>241</v>
      </c>
      <c r="E33" s="112" t="s">
        <v>242</v>
      </c>
      <c r="F33" s="112" t="s">
        <v>243</v>
      </c>
      <c r="G33" s="165" t="s">
        <v>304</v>
      </c>
      <c r="H33" s="164" t="s">
        <v>319</v>
      </c>
      <c r="I33" s="112"/>
      <c r="J33" s="114"/>
    </row>
    <row r="34" spans="1:10" ht="168.75" customHeight="1">
      <c r="A34" s="116" t="s">
        <v>106</v>
      </c>
      <c r="B34" s="117" t="s">
        <v>97</v>
      </c>
      <c r="C34" s="118" t="s">
        <v>259</v>
      </c>
      <c r="D34" s="112" t="s">
        <v>260</v>
      </c>
      <c r="E34" s="112" t="s">
        <v>242</v>
      </c>
      <c r="F34" s="112" t="s">
        <v>243</v>
      </c>
      <c r="G34" s="165" t="s">
        <v>305</v>
      </c>
      <c r="H34" s="165">
        <v>54.4</v>
      </c>
      <c r="I34" s="112"/>
      <c r="J34" s="114"/>
    </row>
    <row r="35" spans="1:10" ht="299.25" customHeight="1">
      <c r="A35" s="116" t="s">
        <v>107</v>
      </c>
      <c r="B35" s="121" t="s">
        <v>98</v>
      </c>
      <c r="C35" s="101" t="s">
        <v>261</v>
      </c>
      <c r="D35" s="112"/>
      <c r="E35" s="112"/>
      <c r="F35" s="112" t="s">
        <v>262</v>
      </c>
      <c r="G35" s="165" t="s">
        <v>263</v>
      </c>
      <c r="H35" s="165" t="s">
        <v>263</v>
      </c>
      <c r="I35" s="112"/>
      <c r="J35" s="114"/>
    </row>
    <row r="36" spans="1:10" s="1" customFormat="1" ht="157.5" customHeight="1">
      <c r="A36" s="110" t="s">
        <v>7</v>
      </c>
      <c r="B36" s="122" t="s">
        <v>99</v>
      </c>
      <c r="C36" s="113" t="s">
        <v>264</v>
      </c>
      <c r="D36" s="112"/>
      <c r="E36" s="112" t="s">
        <v>242</v>
      </c>
      <c r="F36" s="112" t="s">
        <v>243</v>
      </c>
      <c r="G36" s="165" t="s">
        <v>306</v>
      </c>
      <c r="H36" s="165" t="s">
        <v>307</v>
      </c>
      <c r="I36" s="112"/>
      <c r="J36" s="114"/>
    </row>
    <row r="37" spans="1:10" ht="157.5" customHeight="1">
      <c r="A37" s="123" t="s">
        <v>2</v>
      </c>
      <c r="B37" s="112" t="s">
        <v>101</v>
      </c>
      <c r="C37" s="113" t="s">
        <v>266</v>
      </c>
      <c r="D37" s="107"/>
      <c r="E37" s="107" t="s">
        <v>242</v>
      </c>
      <c r="F37" s="107" t="s">
        <v>243</v>
      </c>
      <c r="G37" s="163" t="s">
        <v>267</v>
      </c>
      <c r="H37" s="163" t="s">
        <v>267</v>
      </c>
      <c r="I37" s="107"/>
      <c r="J37" s="109"/>
    </row>
    <row r="38" spans="1:10" ht="180.75" customHeight="1">
      <c r="A38" s="113" t="s">
        <v>100</v>
      </c>
      <c r="B38" s="112" t="s">
        <v>102</v>
      </c>
      <c r="C38" s="124" t="s">
        <v>268</v>
      </c>
      <c r="D38" s="107" t="s">
        <v>309</v>
      </c>
      <c r="E38" s="107" t="s">
        <v>242</v>
      </c>
      <c r="F38" s="107" t="s">
        <v>243</v>
      </c>
      <c r="G38" s="163" t="s">
        <v>265</v>
      </c>
      <c r="H38" s="163" t="s">
        <v>308</v>
      </c>
      <c r="I38" s="107"/>
      <c r="J38" s="109"/>
    </row>
    <row r="39" spans="1:10" ht="15.75">
      <c r="A39" s="125"/>
      <c r="B39" s="125"/>
      <c r="C39" s="126"/>
      <c r="D39" s="126"/>
      <c r="E39" s="126"/>
      <c r="F39" s="126"/>
      <c r="G39" s="126"/>
      <c r="H39" s="126"/>
      <c r="I39" s="126"/>
      <c r="J39" s="127"/>
    </row>
    <row r="40" spans="1:10" ht="9.75" customHeight="1">
      <c r="A40" s="128"/>
      <c r="B40" s="128"/>
      <c r="C40" s="129"/>
      <c r="D40" s="130"/>
      <c r="E40" s="130"/>
      <c r="F40" s="130"/>
      <c r="G40" s="130"/>
      <c r="H40" s="130"/>
      <c r="I40" s="130"/>
      <c r="J40" s="131"/>
    </row>
    <row r="41" spans="1:10" ht="60.75" customHeight="1">
      <c r="A41" s="174" t="s">
        <v>269</v>
      </c>
      <c r="B41" s="174"/>
      <c r="C41" s="175"/>
      <c r="D41" s="175"/>
      <c r="E41" s="175"/>
      <c r="F41" s="175"/>
      <c r="G41" s="175"/>
      <c r="H41" s="175"/>
      <c r="I41" s="175"/>
      <c r="J41" s="132"/>
    </row>
    <row r="42" spans="1:10" ht="45.75" customHeight="1">
      <c r="A42" s="174" t="s">
        <v>270</v>
      </c>
      <c r="B42" s="174"/>
      <c r="C42" s="174"/>
      <c r="D42" s="174"/>
      <c r="E42" s="174"/>
      <c r="F42" s="174"/>
      <c r="G42" s="174"/>
      <c r="H42" s="174"/>
      <c r="I42" s="174"/>
    </row>
  </sheetData>
  <mergeCells count="14">
    <mergeCell ref="B11:B12"/>
    <mergeCell ref="A41:I41"/>
    <mergeCell ref="A42:I42"/>
    <mergeCell ref="A3:I3"/>
    <mergeCell ref="A5:A7"/>
    <mergeCell ref="B5:B7"/>
    <mergeCell ref="C5:C7"/>
    <mergeCell ref="D5:D7"/>
    <mergeCell ref="E5:E7"/>
    <mergeCell ref="F5:F7"/>
    <mergeCell ref="G5:H6"/>
    <mergeCell ref="I5:I7"/>
    <mergeCell ref="A19:A24"/>
    <mergeCell ref="B19:B24"/>
  </mergeCells>
  <pageMargins left="0.70866141732283472" right="0.70866141732283472" top="0.74803149606299213" bottom="0.74803149606299213" header="0.31496062992125984" footer="0.31496062992125984"/>
  <pageSetup paperSize="9" scale="6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  <pageSetUpPr autoPageBreaks="0" fitToPage="1"/>
  </sheetPr>
  <dimension ref="A1:U128"/>
  <sheetViews>
    <sheetView tabSelected="1" topLeftCell="G1" zoomScale="41" zoomScaleNormal="41" zoomScaleSheetLayoutView="20" workbookViewId="0">
      <pane ySplit="7" topLeftCell="A119" activePane="bottomLeft" state="frozen"/>
      <selection activeCell="C1" sqref="C1"/>
      <selection pane="bottomLeft" activeCell="T19" sqref="T19"/>
    </sheetView>
  </sheetViews>
  <sheetFormatPr defaultColWidth="9.140625" defaultRowHeight="33"/>
  <cols>
    <col min="1" max="1" width="48.42578125" style="8" customWidth="1"/>
    <col min="2" max="2" width="67.42578125" style="8" customWidth="1"/>
    <col min="3" max="3" width="89.85546875" style="8" customWidth="1"/>
    <col min="4" max="4" width="52.140625" style="8" customWidth="1"/>
    <col min="5" max="5" width="65.85546875" style="8" customWidth="1"/>
    <col min="6" max="6" width="22.140625" style="8" customWidth="1"/>
    <col min="7" max="7" width="32.140625" style="8" customWidth="1"/>
    <col min="8" max="8" width="30.28515625" style="8" customWidth="1"/>
    <col min="9" max="9" width="24.42578125" style="8" customWidth="1"/>
    <col min="10" max="10" width="31.28515625" style="8" customWidth="1"/>
    <col min="11" max="11" width="25.42578125" style="8" customWidth="1"/>
    <col min="12" max="12" width="25.7109375" style="8" customWidth="1"/>
    <col min="13" max="13" width="33" style="8" customWidth="1"/>
    <col min="14" max="14" width="31" style="8" customWidth="1"/>
    <col min="15" max="15" width="26" style="8" customWidth="1"/>
    <col min="16" max="16" width="36" style="8" customWidth="1"/>
    <col min="17" max="17" width="29" style="8" customWidth="1"/>
    <col min="18" max="18" width="23" style="8" customWidth="1"/>
    <col min="19" max="19" width="29.85546875" style="8" customWidth="1"/>
    <col min="20" max="20" width="33.85546875" style="8" customWidth="1"/>
    <col min="21" max="16384" width="9.140625" style="8"/>
  </cols>
  <sheetData>
    <row r="1" spans="1:21">
      <c r="T1" s="8" t="s">
        <v>321</v>
      </c>
    </row>
    <row r="2" spans="1:21" ht="151.5" customHeight="1">
      <c r="A2" s="168" t="s">
        <v>320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1">
      <c r="A3" s="9"/>
      <c r="B3" s="9"/>
      <c r="C3" s="9"/>
      <c r="D3" s="9"/>
      <c r="E3" s="9"/>
      <c r="F3" s="9"/>
      <c r="G3" s="9"/>
      <c r="H3" s="33"/>
      <c r="I3" s="34"/>
      <c r="J3" s="34"/>
      <c r="K3" s="35"/>
    </row>
    <row r="4" spans="1:21" s="44" customFormat="1" ht="88.5" customHeight="1">
      <c r="A4" s="193" t="s">
        <v>3</v>
      </c>
      <c r="B4" s="193" t="s">
        <v>8</v>
      </c>
      <c r="C4" s="194" t="s">
        <v>59</v>
      </c>
      <c r="D4" s="193" t="s">
        <v>66</v>
      </c>
      <c r="E4" s="193" t="s">
        <v>15</v>
      </c>
      <c r="F4" s="197" t="s">
        <v>61</v>
      </c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9"/>
      <c r="R4" s="200" t="s">
        <v>75</v>
      </c>
      <c r="S4" s="201"/>
      <c r="T4" s="202"/>
    </row>
    <row r="5" spans="1:21" s="44" customFormat="1" ht="258.75" customHeight="1">
      <c r="A5" s="193"/>
      <c r="B5" s="193"/>
      <c r="C5" s="195"/>
      <c r="D5" s="193"/>
      <c r="E5" s="193"/>
      <c r="F5" s="193" t="s">
        <v>63</v>
      </c>
      <c r="G5" s="193"/>
      <c r="H5" s="193"/>
      <c r="I5" s="193" t="s">
        <v>74</v>
      </c>
      <c r="J5" s="193"/>
      <c r="K5" s="193"/>
      <c r="L5" s="193" t="s">
        <v>76</v>
      </c>
      <c r="M5" s="193"/>
      <c r="N5" s="193"/>
      <c r="O5" s="193" t="s">
        <v>62</v>
      </c>
      <c r="P5" s="193"/>
      <c r="Q5" s="193"/>
      <c r="R5" s="203"/>
      <c r="S5" s="204"/>
      <c r="T5" s="205"/>
    </row>
    <row r="6" spans="1:21" s="44" customFormat="1" ht="36" customHeight="1">
      <c r="A6" s="193"/>
      <c r="B6" s="193"/>
      <c r="C6" s="195"/>
      <c r="D6" s="193"/>
      <c r="E6" s="193"/>
      <c r="F6" s="193" t="s">
        <v>0</v>
      </c>
      <c r="G6" s="193" t="s">
        <v>58</v>
      </c>
      <c r="H6" s="193"/>
      <c r="I6" s="193" t="s">
        <v>0</v>
      </c>
      <c r="J6" s="193" t="s">
        <v>58</v>
      </c>
      <c r="K6" s="193"/>
      <c r="L6" s="193" t="s">
        <v>0</v>
      </c>
      <c r="M6" s="193" t="s">
        <v>58</v>
      </c>
      <c r="N6" s="193"/>
      <c r="O6" s="193" t="s">
        <v>0</v>
      </c>
      <c r="P6" s="193" t="s">
        <v>58</v>
      </c>
      <c r="Q6" s="193"/>
      <c r="R6" s="193" t="s">
        <v>0</v>
      </c>
      <c r="S6" s="193" t="s">
        <v>58</v>
      </c>
      <c r="T6" s="193"/>
    </row>
    <row r="7" spans="1:21" s="42" customFormat="1" ht="73.5" customHeight="1">
      <c r="A7" s="193"/>
      <c r="B7" s="193"/>
      <c r="C7" s="196"/>
      <c r="D7" s="193"/>
      <c r="E7" s="193"/>
      <c r="F7" s="193"/>
      <c r="G7" s="38" t="s">
        <v>57</v>
      </c>
      <c r="H7" s="38" t="s">
        <v>4</v>
      </c>
      <c r="I7" s="193"/>
      <c r="J7" s="38" t="s">
        <v>57</v>
      </c>
      <c r="K7" s="38" t="s">
        <v>4</v>
      </c>
      <c r="L7" s="193"/>
      <c r="M7" s="38" t="s">
        <v>57</v>
      </c>
      <c r="N7" s="38" t="s">
        <v>4</v>
      </c>
      <c r="O7" s="193"/>
      <c r="P7" s="38" t="s">
        <v>57</v>
      </c>
      <c r="Q7" s="38" t="s">
        <v>4</v>
      </c>
      <c r="R7" s="193"/>
      <c r="S7" s="38" t="s">
        <v>57</v>
      </c>
      <c r="T7" s="38" t="s">
        <v>4</v>
      </c>
    </row>
    <row r="8" spans="1:21" s="37" customFormat="1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  <c r="P8" s="59">
        <v>16</v>
      </c>
      <c r="Q8" s="59">
        <v>17</v>
      </c>
      <c r="R8" s="59">
        <v>18</v>
      </c>
      <c r="S8" s="59">
        <v>19</v>
      </c>
      <c r="T8" s="59">
        <v>20</v>
      </c>
    </row>
    <row r="9" spans="1:21" s="42" customFormat="1" ht="89.25" customHeight="1">
      <c r="A9" s="222" t="s">
        <v>64</v>
      </c>
      <c r="B9" s="135" t="s">
        <v>81</v>
      </c>
      <c r="C9" s="224" t="s">
        <v>120</v>
      </c>
      <c r="D9" s="60" t="s">
        <v>67</v>
      </c>
      <c r="E9" s="66"/>
      <c r="F9" s="136">
        <f>F10+F11+F12+F13+F14+F15+F16+F17</f>
        <v>75853.5</v>
      </c>
      <c r="G9" s="136">
        <f t="shared" ref="G9:K9" si="0">G10+G11+G12+G13+G14+G15+G16+G17</f>
        <v>49272.099999999991</v>
      </c>
      <c r="H9" s="136">
        <f t="shared" si="0"/>
        <v>26581.399999999998</v>
      </c>
      <c r="I9" s="136">
        <f t="shared" si="0"/>
        <v>480215.99999999988</v>
      </c>
      <c r="J9" s="136">
        <f t="shared" si="0"/>
        <v>453634.59999999992</v>
      </c>
      <c r="K9" s="136">
        <f t="shared" si="0"/>
        <v>26581.399999999998</v>
      </c>
      <c r="L9" s="136">
        <f t="shared" ref="L9:N9" si="1">L10+L11+L12+L13+L14+L15+L16+L17</f>
        <v>480215.99999999988</v>
      </c>
      <c r="M9" s="136">
        <f t="shared" si="1"/>
        <v>453634.59999999992</v>
      </c>
      <c r="N9" s="136">
        <f t="shared" si="1"/>
        <v>26581.399999999998</v>
      </c>
      <c r="O9" s="136">
        <f>O10+O11+O12+O13+O14+O15+O16+O17</f>
        <v>479303.14999999991</v>
      </c>
      <c r="P9" s="136">
        <f t="shared" ref="P9:Q9" si="2">P10+P11+P12+P13+P14+P15+P16+P17</f>
        <v>453216.64999999991</v>
      </c>
      <c r="Q9" s="136">
        <f t="shared" si="2"/>
        <v>26086.5</v>
      </c>
      <c r="R9" s="54">
        <f>O9/L9*100</f>
        <v>99.809908457860629</v>
      </c>
      <c r="S9" s="54">
        <f t="shared" ref="S9" si="3">P9/M9*100</f>
        <v>99.907866375272079</v>
      </c>
      <c r="T9" s="54">
        <f t="shared" ref="T9" si="4">Q9/N9*100</f>
        <v>98.138171804344395</v>
      </c>
    </row>
    <row r="10" spans="1:21" s="42" customFormat="1" ht="113.25" customHeight="1">
      <c r="A10" s="223"/>
      <c r="B10" s="137"/>
      <c r="C10" s="225"/>
      <c r="D10" s="60" t="s">
        <v>108</v>
      </c>
      <c r="E10" s="66" t="s">
        <v>77</v>
      </c>
      <c r="F10" s="136">
        <f>F19+F20+F21+F22+F23+F24+F25+F26+F117+F118+F119+F120+F121</f>
        <v>8482.7999999999993</v>
      </c>
      <c r="G10" s="136">
        <f t="shared" ref="G10:K10" si="5">G19+G20+G21+G22+G23+G24+G25+G26+G117+G118+G119+G120+G121</f>
        <v>5561.7999999999993</v>
      </c>
      <c r="H10" s="136">
        <f t="shared" si="5"/>
        <v>2921</v>
      </c>
      <c r="I10" s="136">
        <f t="shared" si="5"/>
        <v>412845.3</v>
      </c>
      <c r="J10" s="136">
        <f t="shared" si="5"/>
        <v>409924.3</v>
      </c>
      <c r="K10" s="136">
        <f t="shared" si="5"/>
        <v>2921</v>
      </c>
      <c r="L10" s="136">
        <f t="shared" ref="L10:N10" si="6">L19+L20+L21+L22+L23+L24+L25+L26+L117+L118+L119+L120+L121</f>
        <v>412845.3</v>
      </c>
      <c r="M10" s="136">
        <f t="shared" si="6"/>
        <v>409924.3</v>
      </c>
      <c r="N10" s="136">
        <f t="shared" si="6"/>
        <v>2921</v>
      </c>
      <c r="O10" s="136">
        <f>O19+O20+O21+O22+O23+O24+O25+O26+O117+O118+O119+O120+O121</f>
        <v>412372.25</v>
      </c>
      <c r="P10" s="136">
        <f t="shared" ref="P10:Q10" si="7">P19+P20+P21+P22+P23+P24+P25+P26+P117+P118+P119+P120+P121</f>
        <v>409508.05</v>
      </c>
      <c r="Q10" s="136">
        <f t="shared" si="7"/>
        <v>2864.2000000000003</v>
      </c>
      <c r="R10" s="54">
        <f t="shared" ref="R10:R73" si="8">O10/L10*100</f>
        <v>99.885417128401372</v>
      </c>
      <c r="S10" s="54">
        <f t="shared" ref="S10:S73" si="9">P10/M10*100</f>
        <v>99.898456861425387</v>
      </c>
      <c r="T10" s="54">
        <f t="shared" ref="T10:T73" si="10">Q10/N10*100</f>
        <v>98.055460458747007</v>
      </c>
    </row>
    <row r="11" spans="1:21" s="42" customFormat="1" ht="105.75" customHeight="1">
      <c r="A11" s="138"/>
      <c r="B11" s="137"/>
      <c r="C11" s="225"/>
      <c r="D11" s="60" t="s">
        <v>109</v>
      </c>
      <c r="E11" s="66" t="s">
        <v>77</v>
      </c>
      <c r="F11" s="136">
        <f>F27+F28+F29</f>
        <v>7138.6</v>
      </c>
      <c r="G11" s="136">
        <f t="shared" ref="G11:K11" si="11">G27+G28+G29</f>
        <v>4579.8</v>
      </c>
      <c r="H11" s="136">
        <f t="shared" si="11"/>
        <v>2558.8000000000002</v>
      </c>
      <c r="I11" s="136">
        <f t="shared" si="11"/>
        <v>7138.6</v>
      </c>
      <c r="J11" s="136">
        <f t="shared" si="11"/>
        <v>4579.8</v>
      </c>
      <c r="K11" s="136">
        <f t="shared" si="11"/>
        <v>2558.8000000000002</v>
      </c>
      <c r="L11" s="136">
        <f t="shared" ref="L11:N11" si="12">L27+L28+L29</f>
        <v>7138.6</v>
      </c>
      <c r="M11" s="136">
        <f t="shared" si="12"/>
        <v>4579.8</v>
      </c>
      <c r="N11" s="136">
        <f t="shared" si="12"/>
        <v>2558.8000000000002</v>
      </c>
      <c r="O11" s="136">
        <f>O27+O28+O29</f>
        <v>7135.6</v>
      </c>
      <c r="P11" s="136">
        <f t="shared" ref="P11:Q11" si="13">P27+P28+P29</f>
        <v>4579.8</v>
      </c>
      <c r="Q11" s="136">
        <f t="shared" si="13"/>
        <v>2555.8000000000002</v>
      </c>
      <c r="R11" s="54">
        <f t="shared" si="8"/>
        <v>99.957974953072025</v>
      </c>
      <c r="S11" s="54">
        <f t="shared" si="9"/>
        <v>100</v>
      </c>
      <c r="T11" s="54">
        <f t="shared" si="10"/>
        <v>99.882757542598085</v>
      </c>
    </row>
    <row r="12" spans="1:21" s="42" customFormat="1" ht="141.75" customHeight="1">
      <c r="A12" s="138"/>
      <c r="B12" s="137"/>
      <c r="C12" s="225"/>
      <c r="D12" s="60" t="s">
        <v>110</v>
      </c>
      <c r="E12" s="66" t="s">
        <v>77</v>
      </c>
      <c r="F12" s="136">
        <f>F30+F31+F32+F33+F34+F35+F36</f>
        <v>28480.6</v>
      </c>
      <c r="G12" s="136">
        <f t="shared" ref="G12:K12" si="14">G30+G31+G32+G33+G34+G35+G36</f>
        <v>19317.8</v>
      </c>
      <c r="H12" s="136">
        <f t="shared" si="14"/>
        <v>9162.7999999999993</v>
      </c>
      <c r="I12" s="136">
        <f t="shared" si="14"/>
        <v>28480.6</v>
      </c>
      <c r="J12" s="136">
        <f t="shared" si="14"/>
        <v>19317.8</v>
      </c>
      <c r="K12" s="136">
        <f t="shared" si="14"/>
        <v>9162.7999999999993</v>
      </c>
      <c r="L12" s="136">
        <f t="shared" ref="L12:N12" si="15">L30+L31+L32+L33+L34+L35+L36</f>
        <v>28480.6</v>
      </c>
      <c r="M12" s="136">
        <f t="shared" si="15"/>
        <v>19317.8</v>
      </c>
      <c r="N12" s="136">
        <f t="shared" si="15"/>
        <v>9162.7999999999993</v>
      </c>
      <c r="O12" s="136">
        <f>O30+O31+O32+O33+O34+O35+O36</f>
        <v>28480.6</v>
      </c>
      <c r="P12" s="136">
        <f t="shared" ref="P12:Q12" si="16">P30+P31+P32+P33+P34+P35+P36</f>
        <v>19317.8</v>
      </c>
      <c r="Q12" s="136">
        <f t="shared" si="16"/>
        <v>9162.7999999999993</v>
      </c>
      <c r="R12" s="54">
        <f t="shared" si="8"/>
        <v>100</v>
      </c>
      <c r="S12" s="54">
        <f t="shared" si="9"/>
        <v>100</v>
      </c>
      <c r="T12" s="54">
        <f t="shared" si="10"/>
        <v>100</v>
      </c>
    </row>
    <row r="13" spans="1:21" s="42" customFormat="1" ht="78.75" customHeight="1">
      <c r="A13" s="138"/>
      <c r="B13" s="137"/>
      <c r="C13" s="225"/>
      <c r="D13" s="60" t="s">
        <v>111</v>
      </c>
      <c r="E13" s="66" t="s">
        <v>77</v>
      </c>
      <c r="F13" s="136">
        <f>F37+F38+F39+F40+F41+F42+F43+F44+F45</f>
        <v>5376</v>
      </c>
      <c r="G13" s="136">
        <f t="shared" ref="G13:K13" si="17">G37+G38+G39+G40+G41+G42+G43+G44+G45</f>
        <v>3449</v>
      </c>
      <c r="H13" s="136">
        <f t="shared" si="17"/>
        <v>1927</v>
      </c>
      <c r="I13" s="136">
        <f t="shared" si="17"/>
        <v>5376</v>
      </c>
      <c r="J13" s="136">
        <f t="shared" si="17"/>
        <v>3449</v>
      </c>
      <c r="K13" s="136">
        <f t="shared" si="17"/>
        <v>1927</v>
      </c>
      <c r="L13" s="136">
        <f t="shared" ref="L13:N13" si="18">L37+L38+L39+L40+L41+L42+L43+L44+L45</f>
        <v>5376</v>
      </c>
      <c r="M13" s="136">
        <f t="shared" si="18"/>
        <v>3449</v>
      </c>
      <c r="N13" s="136">
        <f t="shared" si="18"/>
        <v>1927</v>
      </c>
      <c r="O13" s="136">
        <f>O37+O38+O39+O40+O41+O42+O43+O44+O45</f>
        <v>5375.1</v>
      </c>
      <c r="P13" s="136">
        <f t="shared" ref="P13:Q13" si="19">P37+P38+P39+P40+P41+P42+P43+P44+P45</f>
        <v>3449</v>
      </c>
      <c r="Q13" s="136">
        <f t="shared" si="19"/>
        <v>1926.1</v>
      </c>
      <c r="R13" s="54">
        <f t="shared" si="8"/>
        <v>99.983258928571445</v>
      </c>
      <c r="S13" s="54">
        <f t="shared" si="9"/>
        <v>100</v>
      </c>
      <c r="T13" s="54">
        <f t="shared" si="10"/>
        <v>99.953295277633629</v>
      </c>
    </row>
    <row r="14" spans="1:21" s="42" customFormat="1" ht="144.75" customHeight="1">
      <c r="A14" s="138"/>
      <c r="B14" s="137"/>
      <c r="C14" s="225"/>
      <c r="D14" s="60" t="s">
        <v>112</v>
      </c>
      <c r="E14" s="66" t="s">
        <v>77</v>
      </c>
      <c r="F14" s="136">
        <f>F46+F47+F48+F49</f>
        <v>8951.2999999999993</v>
      </c>
      <c r="G14" s="136">
        <f t="shared" ref="G14:K14" si="20">G46+G47+G48+G49</f>
        <v>5988.3</v>
      </c>
      <c r="H14" s="136">
        <f t="shared" si="20"/>
        <v>2963</v>
      </c>
      <c r="I14" s="136">
        <f t="shared" si="20"/>
        <v>8951.2999999999993</v>
      </c>
      <c r="J14" s="136">
        <f t="shared" si="20"/>
        <v>5988.3</v>
      </c>
      <c r="K14" s="136">
        <f t="shared" si="20"/>
        <v>2963</v>
      </c>
      <c r="L14" s="136">
        <f t="shared" ref="L14:N14" si="21">L46+L47+L48+L49</f>
        <v>8951.2999999999993</v>
      </c>
      <c r="M14" s="136">
        <f t="shared" si="21"/>
        <v>5988.3</v>
      </c>
      <c r="N14" s="136">
        <f t="shared" si="21"/>
        <v>2963</v>
      </c>
      <c r="O14" s="136">
        <f>O46+O47+O48+O49</f>
        <v>8951.2999999999993</v>
      </c>
      <c r="P14" s="136">
        <f t="shared" ref="P14:Q14" si="22">P46+P47+P48+P49</f>
        <v>5988.3</v>
      </c>
      <c r="Q14" s="136">
        <f t="shared" si="22"/>
        <v>2963</v>
      </c>
      <c r="R14" s="54">
        <f t="shared" si="8"/>
        <v>100</v>
      </c>
      <c r="S14" s="54">
        <f t="shared" si="9"/>
        <v>100</v>
      </c>
      <c r="T14" s="54">
        <f t="shared" si="10"/>
        <v>100</v>
      </c>
    </row>
    <row r="15" spans="1:21" ht="157.5" customHeight="1">
      <c r="A15" s="138"/>
      <c r="B15" s="137"/>
      <c r="C15" s="225"/>
      <c r="D15" s="60" t="s">
        <v>113</v>
      </c>
      <c r="E15" s="66" t="s">
        <v>77</v>
      </c>
      <c r="F15" s="136">
        <f>F50+F51</f>
        <v>5579.6</v>
      </c>
      <c r="G15" s="136">
        <f t="shared" ref="G15:K15" si="23">G50+G51</f>
        <v>3579.6</v>
      </c>
      <c r="H15" s="136">
        <f t="shared" si="23"/>
        <v>2000</v>
      </c>
      <c r="I15" s="136">
        <f t="shared" si="23"/>
        <v>5579.6</v>
      </c>
      <c r="J15" s="136">
        <f t="shared" si="23"/>
        <v>3579.6</v>
      </c>
      <c r="K15" s="136">
        <f t="shared" si="23"/>
        <v>2000</v>
      </c>
      <c r="L15" s="136">
        <f t="shared" ref="L15:N15" si="24">L50+L51</f>
        <v>5579.6</v>
      </c>
      <c r="M15" s="136">
        <f t="shared" si="24"/>
        <v>3579.6</v>
      </c>
      <c r="N15" s="136">
        <f t="shared" si="24"/>
        <v>2000</v>
      </c>
      <c r="O15" s="136">
        <f>O50+O51</f>
        <v>5451.5</v>
      </c>
      <c r="P15" s="136">
        <f t="shared" ref="P15:Q15" si="25">P50+P51</f>
        <v>3579.6</v>
      </c>
      <c r="Q15" s="136">
        <f t="shared" si="25"/>
        <v>1871.9</v>
      </c>
      <c r="R15" s="54">
        <f t="shared" si="8"/>
        <v>97.704136497239929</v>
      </c>
      <c r="S15" s="54">
        <f t="shared" si="9"/>
        <v>100</v>
      </c>
      <c r="T15" s="54">
        <f t="shared" si="10"/>
        <v>93.594999999999999</v>
      </c>
    </row>
    <row r="16" spans="1:21" ht="111.75" customHeight="1">
      <c r="A16" s="138"/>
      <c r="B16" s="137"/>
      <c r="C16" s="225"/>
      <c r="D16" s="60" t="s">
        <v>114</v>
      </c>
      <c r="E16" s="66" t="s">
        <v>77</v>
      </c>
      <c r="F16" s="136">
        <f>F52+F53+F54+F55</f>
        <v>6766.5</v>
      </c>
      <c r="G16" s="136">
        <f t="shared" ref="G16:K16" si="26">G52+G53+G54+G55</f>
        <v>3042.7</v>
      </c>
      <c r="H16" s="136">
        <f t="shared" si="26"/>
        <v>3723.8</v>
      </c>
      <c r="I16" s="136">
        <f t="shared" si="26"/>
        <v>6766.5</v>
      </c>
      <c r="J16" s="136">
        <f t="shared" si="26"/>
        <v>3042.7</v>
      </c>
      <c r="K16" s="136">
        <f t="shared" si="26"/>
        <v>3723.8</v>
      </c>
      <c r="L16" s="136">
        <f t="shared" ref="L16:N16" si="27">L52+L53+L54+L55</f>
        <v>6766.5</v>
      </c>
      <c r="M16" s="136">
        <f t="shared" si="27"/>
        <v>3042.7</v>
      </c>
      <c r="N16" s="136">
        <f t="shared" si="27"/>
        <v>3723.8</v>
      </c>
      <c r="O16" s="136">
        <f>O52+O53+O54+O55</f>
        <v>6458.7000000000007</v>
      </c>
      <c r="P16" s="136">
        <f t="shared" ref="P16:Q16" si="28">P52+P53+P54+P55</f>
        <v>3041</v>
      </c>
      <c r="Q16" s="136">
        <f t="shared" si="28"/>
        <v>3417.7</v>
      </c>
      <c r="R16" s="54">
        <f t="shared" si="8"/>
        <v>95.451119485701625</v>
      </c>
      <c r="S16" s="54">
        <f t="shared" si="9"/>
        <v>99.944128570020055</v>
      </c>
      <c r="T16" s="54">
        <f t="shared" si="10"/>
        <v>91.779902250389384</v>
      </c>
    </row>
    <row r="17" spans="1:20" ht="179.25" customHeight="1">
      <c r="A17" s="138"/>
      <c r="B17" s="137"/>
      <c r="C17" s="226"/>
      <c r="D17" s="60" t="s">
        <v>115</v>
      </c>
      <c r="E17" s="66" t="s">
        <v>77</v>
      </c>
      <c r="F17" s="136">
        <f>F56+F57+F58</f>
        <v>5078.1000000000004</v>
      </c>
      <c r="G17" s="136">
        <f t="shared" ref="G17:K17" si="29">G56+G57+G58</f>
        <v>3753.1</v>
      </c>
      <c r="H17" s="136">
        <f t="shared" si="29"/>
        <v>1325</v>
      </c>
      <c r="I17" s="136">
        <f t="shared" si="29"/>
        <v>5078.1000000000004</v>
      </c>
      <c r="J17" s="136">
        <f t="shared" si="29"/>
        <v>3753.1</v>
      </c>
      <c r="K17" s="136">
        <f t="shared" si="29"/>
        <v>1325</v>
      </c>
      <c r="L17" s="136">
        <f t="shared" ref="L17:N17" si="30">L56+L57+L58</f>
        <v>5078.1000000000004</v>
      </c>
      <c r="M17" s="136">
        <f t="shared" si="30"/>
        <v>3753.1</v>
      </c>
      <c r="N17" s="136">
        <f t="shared" si="30"/>
        <v>1325</v>
      </c>
      <c r="O17" s="136">
        <f>O56+O57+O58</f>
        <v>5078.1000000000004</v>
      </c>
      <c r="P17" s="136">
        <f t="shared" ref="P17:Q17" si="31">P56+P57+P58</f>
        <v>3753.1</v>
      </c>
      <c r="Q17" s="136">
        <f t="shared" si="31"/>
        <v>1325</v>
      </c>
      <c r="R17" s="54">
        <f t="shared" si="8"/>
        <v>100</v>
      </c>
      <c r="S17" s="54">
        <f t="shared" si="9"/>
        <v>100</v>
      </c>
      <c r="T17" s="54">
        <f t="shared" si="10"/>
        <v>100</v>
      </c>
    </row>
    <row r="18" spans="1:20" ht="100.5" customHeight="1">
      <c r="A18" s="45" t="s">
        <v>65</v>
      </c>
      <c r="B18" s="228" t="s">
        <v>103</v>
      </c>
      <c r="C18" s="241" t="s">
        <v>121</v>
      </c>
      <c r="D18" s="58" t="s">
        <v>67</v>
      </c>
      <c r="E18" s="59" t="s">
        <v>116</v>
      </c>
      <c r="F18" s="36">
        <f>F19+F20+F21+F22+F23+F24+F25+F26+F27+F28+F29+F30+F31+F32+F33+F34+F35+F36+F37+F38+F39+F40+F41+F42+F43+F44+F45+F46+F47+F48+F49+F50+F51+F52+F53+F54+F55+F56+F57+F58</f>
        <v>75519.60000000002</v>
      </c>
      <c r="G18" s="36">
        <f t="shared" ref="G18:K18" si="32">G19+G20+G21+G22+G23+G24+G25+G26+G27+G28+G29+G30+G31+G32+G33+G34+G35+G36+G37+G38+G39+G40+G41+G42+G43+G44+G45+G46+G47+G48+G49+G50+G51+G52+G53+G54+G55+G56+G57+G58</f>
        <v>48938.2</v>
      </c>
      <c r="H18" s="36">
        <f t="shared" si="32"/>
        <v>26581.399999999998</v>
      </c>
      <c r="I18" s="36">
        <f t="shared" si="32"/>
        <v>75519.60000000002</v>
      </c>
      <c r="J18" s="36">
        <f t="shared" si="32"/>
        <v>48938.2</v>
      </c>
      <c r="K18" s="36">
        <f t="shared" si="32"/>
        <v>26581.399999999998</v>
      </c>
      <c r="L18" s="36">
        <f t="shared" ref="L18:N18" si="33">L19+L20+L21+L22+L23+L24+L25+L26+L27+L28+L29+L30+L31+L32+L33+L34+L35+L36+L37+L38+L39+L40+L41+L42+L43+L44+L45+L46+L47+L48+L49+L50+L51+L52+L53+L54+L55+L56+L57+L58</f>
        <v>75519.60000000002</v>
      </c>
      <c r="M18" s="36">
        <f t="shared" si="33"/>
        <v>48938.2</v>
      </c>
      <c r="N18" s="36">
        <f t="shared" si="33"/>
        <v>26581.399999999998</v>
      </c>
      <c r="O18" s="36">
        <f>O19+O20+O21+O22+O23+O24+O25+O26+O27+O28+O29+O30+O31+O32+O33+O34+O35+O36+O37+O38+O39+O40+O41+O42+O43+O44+O45+O46+O47+O48+O49+O50+O51+O52+O53+O54+O55+O56+O57+O58</f>
        <v>75023.000000000015</v>
      </c>
      <c r="P18" s="36">
        <f t="shared" ref="P18:Q18" si="34">P19+P20+P21+P22+P23+P24+P25+P26+P27+P28+P29+P30+P31+P32+P33+P34+P35+P36+P37+P38+P39+P40+P41+P42+P43+P44+P45+P46+P47+P48+P49+P50+P51+P52+P53+P54+P55+P56+P57+P58</f>
        <v>48936.5</v>
      </c>
      <c r="Q18" s="36">
        <f t="shared" si="34"/>
        <v>26086.500000000004</v>
      </c>
      <c r="R18" s="54">
        <f t="shared" si="8"/>
        <v>99.342422364525234</v>
      </c>
      <c r="S18" s="54">
        <f t="shared" si="9"/>
        <v>99.996526231042424</v>
      </c>
      <c r="T18" s="54">
        <f t="shared" si="10"/>
        <v>98.13817180434441</v>
      </c>
    </row>
    <row r="19" spans="1:20" ht="55.5" customHeight="1">
      <c r="A19" s="46"/>
      <c r="B19" s="229"/>
      <c r="C19" s="242"/>
      <c r="D19" s="206" t="s">
        <v>108</v>
      </c>
      <c r="E19" s="59" t="s">
        <v>155</v>
      </c>
      <c r="F19" s="36">
        <f>F60</f>
        <v>4511.8999999999996</v>
      </c>
      <c r="G19" s="36">
        <f t="shared" ref="G19:K21" si="35">G60</f>
        <v>4511.8999999999996</v>
      </c>
      <c r="H19" s="36">
        <f t="shared" si="35"/>
        <v>0</v>
      </c>
      <c r="I19" s="36">
        <f t="shared" si="35"/>
        <v>4511.8999999999996</v>
      </c>
      <c r="J19" s="36">
        <f t="shared" si="35"/>
        <v>4511.8999999999996</v>
      </c>
      <c r="K19" s="36">
        <f t="shared" si="35"/>
        <v>0</v>
      </c>
      <c r="L19" s="36">
        <f t="shared" ref="L19:N19" si="36">L60</f>
        <v>4511.8999999999996</v>
      </c>
      <c r="M19" s="36">
        <f t="shared" si="36"/>
        <v>4511.8999999999996</v>
      </c>
      <c r="N19" s="36">
        <f t="shared" si="36"/>
        <v>0</v>
      </c>
      <c r="O19" s="36">
        <f>O60</f>
        <v>4511.8999999999996</v>
      </c>
      <c r="P19" s="36">
        <f t="shared" ref="P19:Q19" si="37">P60</f>
        <v>4511.8999999999996</v>
      </c>
      <c r="Q19" s="36">
        <f t="shared" si="37"/>
        <v>0</v>
      </c>
      <c r="R19" s="54">
        <f t="shared" si="8"/>
        <v>100</v>
      </c>
      <c r="S19" s="54">
        <f t="shared" si="9"/>
        <v>100</v>
      </c>
      <c r="T19" s="54"/>
    </row>
    <row r="20" spans="1:20" ht="80.25" customHeight="1">
      <c r="A20" s="46"/>
      <c r="B20" s="229"/>
      <c r="C20" s="242"/>
      <c r="D20" s="208"/>
      <c r="E20" s="59" t="s">
        <v>154</v>
      </c>
      <c r="F20" s="36">
        <f>F61</f>
        <v>721</v>
      </c>
      <c r="G20" s="36">
        <f t="shared" si="35"/>
        <v>0</v>
      </c>
      <c r="H20" s="36">
        <f t="shared" si="35"/>
        <v>721</v>
      </c>
      <c r="I20" s="36">
        <f t="shared" si="35"/>
        <v>721</v>
      </c>
      <c r="J20" s="36">
        <f t="shared" si="35"/>
        <v>0</v>
      </c>
      <c r="K20" s="36">
        <f t="shared" si="35"/>
        <v>721</v>
      </c>
      <c r="L20" s="36">
        <f t="shared" ref="L20:N20" si="38">L61</f>
        <v>721</v>
      </c>
      <c r="M20" s="36">
        <f t="shared" si="38"/>
        <v>0</v>
      </c>
      <c r="N20" s="36">
        <f t="shared" si="38"/>
        <v>721</v>
      </c>
      <c r="O20" s="36">
        <f>O61</f>
        <v>721</v>
      </c>
      <c r="P20" s="36">
        <f t="shared" ref="P20:Q20" si="39">P61</f>
        <v>0</v>
      </c>
      <c r="Q20" s="36">
        <f t="shared" si="39"/>
        <v>721</v>
      </c>
      <c r="R20" s="54">
        <f t="shared" si="8"/>
        <v>100</v>
      </c>
      <c r="S20" s="54"/>
      <c r="T20" s="54">
        <f t="shared" si="10"/>
        <v>100</v>
      </c>
    </row>
    <row r="21" spans="1:20" ht="61.5" customHeight="1">
      <c r="A21" s="46"/>
      <c r="B21" s="229"/>
      <c r="C21" s="242"/>
      <c r="D21" s="208"/>
      <c r="E21" s="59" t="s">
        <v>123</v>
      </c>
      <c r="F21" s="36">
        <f>F62</f>
        <v>1650</v>
      </c>
      <c r="G21" s="36">
        <f t="shared" si="35"/>
        <v>0</v>
      </c>
      <c r="H21" s="36">
        <f t="shared" si="35"/>
        <v>1650</v>
      </c>
      <c r="I21" s="36">
        <f t="shared" si="35"/>
        <v>1650</v>
      </c>
      <c r="J21" s="36">
        <f t="shared" si="35"/>
        <v>0</v>
      </c>
      <c r="K21" s="36">
        <f t="shared" si="35"/>
        <v>1650</v>
      </c>
      <c r="L21" s="36">
        <f t="shared" ref="L21:N21" si="40">L62</f>
        <v>1650</v>
      </c>
      <c r="M21" s="36">
        <f t="shared" si="40"/>
        <v>0</v>
      </c>
      <c r="N21" s="36">
        <f t="shared" si="40"/>
        <v>1650</v>
      </c>
      <c r="O21" s="36">
        <f>O62</f>
        <v>1650</v>
      </c>
      <c r="P21" s="36">
        <f t="shared" ref="P21:Q21" si="41">P62</f>
        <v>0</v>
      </c>
      <c r="Q21" s="36">
        <f t="shared" si="41"/>
        <v>1650</v>
      </c>
      <c r="R21" s="54">
        <f t="shared" si="8"/>
        <v>100</v>
      </c>
      <c r="S21" s="54"/>
      <c r="T21" s="54">
        <f t="shared" si="10"/>
        <v>100</v>
      </c>
    </row>
    <row r="22" spans="1:20">
      <c r="A22" s="46"/>
      <c r="B22" s="229"/>
      <c r="C22" s="242"/>
      <c r="D22" s="208"/>
      <c r="E22" s="59" t="s">
        <v>122</v>
      </c>
      <c r="F22" s="36">
        <f>F64</f>
        <v>150</v>
      </c>
      <c r="G22" s="36">
        <f t="shared" ref="G22:K22" si="42">G64</f>
        <v>0</v>
      </c>
      <c r="H22" s="36">
        <f t="shared" si="42"/>
        <v>150</v>
      </c>
      <c r="I22" s="36">
        <f t="shared" si="42"/>
        <v>150</v>
      </c>
      <c r="J22" s="36">
        <f t="shared" si="42"/>
        <v>0</v>
      </c>
      <c r="K22" s="36">
        <f t="shared" si="42"/>
        <v>150</v>
      </c>
      <c r="L22" s="36">
        <f t="shared" ref="L22:N22" si="43">L64</f>
        <v>150</v>
      </c>
      <c r="M22" s="36">
        <f t="shared" si="43"/>
        <v>0</v>
      </c>
      <c r="N22" s="36">
        <f t="shared" si="43"/>
        <v>150</v>
      </c>
      <c r="O22" s="36">
        <f>O64</f>
        <v>149.9</v>
      </c>
      <c r="P22" s="36">
        <f t="shared" ref="P22:Q22" si="44">P64</f>
        <v>0</v>
      </c>
      <c r="Q22" s="36">
        <f t="shared" si="44"/>
        <v>149.9</v>
      </c>
      <c r="R22" s="54">
        <f t="shared" si="8"/>
        <v>99.933333333333337</v>
      </c>
      <c r="S22" s="54"/>
      <c r="T22" s="54">
        <f t="shared" si="10"/>
        <v>99.933333333333337</v>
      </c>
    </row>
    <row r="23" spans="1:20">
      <c r="A23" s="46"/>
      <c r="B23" s="229"/>
      <c r="C23" s="242"/>
      <c r="D23" s="208"/>
      <c r="E23" s="59" t="s">
        <v>156</v>
      </c>
      <c r="F23" s="36">
        <f>F66</f>
        <v>358</v>
      </c>
      <c r="G23" s="36">
        <f t="shared" ref="G23:K24" si="45">G66</f>
        <v>358</v>
      </c>
      <c r="H23" s="36">
        <f t="shared" si="45"/>
        <v>0</v>
      </c>
      <c r="I23" s="36">
        <f t="shared" si="45"/>
        <v>358</v>
      </c>
      <c r="J23" s="36">
        <f t="shared" si="45"/>
        <v>358</v>
      </c>
      <c r="K23" s="36">
        <f t="shared" si="45"/>
        <v>0</v>
      </c>
      <c r="L23" s="36">
        <f t="shared" ref="L23:N23" si="46">L66</f>
        <v>358</v>
      </c>
      <c r="M23" s="36">
        <f t="shared" si="46"/>
        <v>358</v>
      </c>
      <c r="N23" s="36">
        <f t="shared" si="46"/>
        <v>0</v>
      </c>
      <c r="O23" s="36">
        <f>O66</f>
        <v>358</v>
      </c>
      <c r="P23" s="36">
        <f t="shared" ref="P23:Q23" si="47">P66</f>
        <v>358</v>
      </c>
      <c r="Q23" s="36">
        <f t="shared" si="47"/>
        <v>0</v>
      </c>
      <c r="R23" s="54">
        <f t="shared" si="8"/>
        <v>100</v>
      </c>
      <c r="S23" s="54">
        <f t="shared" si="9"/>
        <v>100</v>
      </c>
      <c r="T23" s="54"/>
    </row>
    <row r="24" spans="1:20">
      <c r="A24" s="46"/>
      <c r="B24" s="229"/>
      <c r="C24" s="242"/>
      <c r="D24" s="208"/>
      <c r="E24" s="59" t="s">
        <v>124</v>
      </c>
      <c r="F24" s="36">
        <f>F67</f>
        <v>200</v>
      </c>
      <c r="G24" s="36">
        <f t="shared" si="45"/>
        <v>0</v>
      </c>
      <c r="H24" s="36">
        <f t="shared" si="45"/>
        <v>200</v>
      </c>
      <c r="I24" s="36">
        <f t="shared" si="45"/>
        <v>200</v>
      </c>
      <c r="J24" s="36">
        <f t="shared" si="45"/>
        <v>0</v>
      </c>
      <c r="K24" s="36">
        <f t="shared" si="45"/>
        <v>200</v>
      </c>
      <c r="L24" s="36">
        <f t="shared" ref="L24:N24" si="48">L67</f>
        <v>200</v>
      </c>
      <c r="M24" s="36">
        <f t="shared" si="48"/>
        <v>0</v>
      </c>
      <c r="N24" s="36">
        <f t="shared" si="48"/>
        <v>200</v>
      </c>
      <c r="O24" s="36">
        <f>O67</f>
        <v>143.30000000000001</v>
      </c>
      <c r="P24" s="36">
        <f t="shared" ref="P24:Q24" si="49">P67</f>
        <v>0</v>
      </c>
      <c r="Q24" s="36">
        <f t="shared" si="49"/>
        <v>143.30000000000001</v>
      </c>
      <c r="R24" s="54">
        <f t="shared" si="8"/>
        <v>71.650000000000006</v>
      </c>
      <c r="S24" s="54"/>
      <c r="T24" s="54">
        <f t="shared" si="10"/>
        <v>71.650000000000006</v>
      </c>
    </row>
    <row r="25" spans="1:20">
      <c r="A25" s="46"/>
      <c r="B25" s="229"/>
      <c r="C25" s="242"/>
      <c r="D25" s="208"/>
      <c r="E25" s="59" t="s">
        <v>157</v>
      </c>
      <c r="F25" s="36">
        <f>F69</f>
        <v>358</v>
      </c>
      <c r="G25" s="36">
        <f t="shared" ref="G25:K26" si="50">G69</f>
        <v>358</v>
      </c>
      <c r="H25" s="36">
        <f t="shared" si="50"/>
        <v>0</v>
      </c>
      <c r="I25" s="36">
        <f t="shared" si="50"/>
        <v>358</v>
      </c>
      <c r="J25" s="36">
        <f t="shared" si="50"/>
        <v>358</v>
      </c>
      <c r="K25" s="36">
        <f t="shared" si="50"/>
        <v>0</v>
      </c>
      <c r="L25" s="36">
        <f t="shared" ref="L25:N25" si="51">L69</f>
        <v>358</v>
      </c>
      <c r="M25" s="36">
        <f t="shared" si="51"/>
        <v>358</v>
      </c>
      <c r="N25" s="36">
        <f t="shared" si="51"/>
        <v>0</v>
      </c>
      <c r="O25" s="36">
        <f>O69</f>
        <v>358</v>
      </c>
      <c r="P25" s="36">
        <f t="shared" ref="P25:Q25" si="52">P69</f>
        <v>358</v>
      </c>
      <c r="Q25" s="36">
        <f t="shared" si="52"/>
        <v>0</v>
      </c>
      <c r="R25" s="54">
        <f t="shared" si="8"/>
        <v>100</v>
      </c>
      <c r="S25" s="54">
        <f t="shared" si="9"/>
        <v>100</v>
      </c>
      <c r="T25" s="54"/>
    </row>
    <row r="26" spans="1:20">
      <c r="A26" s="46"/>
      <c r="B26" s="229"/>
      <c r="C26" s="242"/>
      <c r="D26" s="227"/>
      <c r="E26" s="59" t="s">
        <v>125</v>
      </c>
      <c r="F26" s="36">
        <f>F70</f>
        <v>200</v>
      </c>
      <c r="G26" s="36">
        <f t="shared" si="50"/>
        <v>0</v>
      </c>
      <c r="H26" s="36">
        <f t="shared" si="50"/>
        <v>200</v>
      </c>
      <c r="I26" s="36">
        <f t="shared" si="50"/>
        <v>200</v>
      </c>
      <c r="J26" s="36">
        <f t="shared" si="50"/>
        <v>0</v>
      </c>
      <c r="K26" s="36">
        <f t="shared" si="50"/>
        <v>200</v>
      </c>
      <c r="L26" s="36">
        <f t="shared" ref="L26:N26" si="53">L70</f>
        <v>200</v>
      </c>
      <c r="M26" s="36">
        <f t="shared" si="53"/>
        <v>0</v>
      </c>
      <c r="N26" s="36">
        <f t="shared" si="53"/>
        <v>200</v>
      </c>
      <c r="O26" s="36">
        <f>O70</f>
        <v>200</v>
      </c>
      <c r="P26" s="36">
        <f t="shared" ref="P26:Q26" si="54">P70</f>
        <v>0</v>
      </c>
      <c r="Q26" s="36">
        <f t="shared" si="54"/>
        <v>200</v>
      </c>
      <c r="R26" s="54">
        <f t="shared" si="8"/>
        <v>100</v>
      </c>
      <c r="S26" s="54"/>
      <c r="T26" s="54">
        <f t="shared" si="10"/>
        <v>100</v>
      </c>
    </row>
    <row r="27" spans="1:20">
      <c r="A27" s="46"/>
      <c r="B27" s="229"/>
      <c r="C27" s="242"/>
      <c r="D27" s="206" t="s">
        <v>109</v>
      </c>
      <c r="E27" s="59" t="s">
        <v>161</v>
      </c>
      <c r="F27" s="36">
        <f>F74</f>
        <v>4479.8</v>
      </c>
      <c r="G27" s="36">
        <f t="shared" ref="G27:K27" si="55">G74</f>
        <v>4479.8</v>
      </c>
      <c r="H27" s="36">
        <f t="shared" si="55"/>
        <v>0</v>
      </c>
      <c r="I27" s="36">
        <f t="shared" si="55"/>
        <v>4479.8</v>
      </c>
      <c r="J27" s="36">
        <f t="shared" si="55"/>
        <v>4479.8</v>
      </c>
      <c r="K27" s="36">
        <f t="shared" si="55"/>
        <v>0</v>
      </c>
      <c r="L27" s="36">
        <f t="shared" ref="L27:N27" si="56">L74</f>
        <v>4479.8</v>
      </c>
      <c r="M27" s="36">
        <f t="shared" si="56"/>
        <v>4479.8</v>
      </c>
      <c r="N27" s="36">
        <f t="shared" si="56"/>
        <v>0</v>
      </c>
      <c r="O27" s="36">
        <f>O74</f>
        <v>4479.8</v>
      </c>
      <c r="P27" s="36">
        <f t="shared" ref="P27:Q27" si="57">P74</f>
        <v>4479.8</v>
      </c>
      <c r="Q27" s="36">
        <f t="shared" si="57"/>
        <v>0</v>
      </c>
      <c r="R27" s="54">
        <f t="shared" si="8"/>
        <v>100</v>
      </c>
      <c r="S27" s="54">
        <f t="shared" si="9"/>
        <v>100</v>
      </c>
      <c r="T27" s="54"/>
    </row>
    <row r="28" spans="1:20">
      <c r="A28" s="46"/>
      <c r="B28" s="229"/>
      <c r="C28" s="242"/>
      <c r="D28" s="208"/>
      <c r="E28" s="59" t="s">
        <v>162</v>
      </c>
      <c r="F28" s="36">
        <f t="shared" ref="F28:K29" si="58">F75</f>
        <v>100</v>
      </c>
      <c r="G28" s="36">
        <f t="shared" si="58"/>
        <v>100</v>
      </c>
      <c r="H28" s="36">
        <f t="shared" si="58"/>
        <v>0</v>
      </c>
      <c r="I28" s="36">
        <f t="shared" si="58"/>
        <v>100</v>
      </c>
      <c r="J28" s="36">
        <f t="shared" si="58"/>
        <v>100</v>
      </c>
      <c r="K28" s="36">
        <f t="shared" si="58"/>
        <v>0</v>
      </c>
      <c r="L28" s="36">
        <f t="shared" ref="L28:N28" si="59">L75</f>
        <v>100</v>
      </c>
      <c r="M28" s="36">
        <f t="shared" si="59"/>
        <v>100</v>
      </c>
      <c r="N28" s="36">
        <f t="shared" si="59"/>
        <v>0</v>
      </c>
      <c r="O28" s="36">
        <f t="shared" ref="O28:Q28" si="60">O75</f>
        <v>100</v>
      </c>
      <c r="P28" s="36">
        <f t="shared" si="60"/>
        <v>100</v>
      </c>
      <c r="Q28" s="36">
        <f t="shared" si="60"/>
        <v>0</v>
      </c>
      <c r="R28" s="54">
        <f t="shared" si="8"/>
        <v>100</v>
      </c>
      <c r="S28" s="54">
        <f t="shared" si="9"/>
        <v>100</v>
      </c>
      <c r="T28" s="54"/>
    </row>
    <row r="29" spans="1:20">
      <c r="A29" s="47"/>
      <c r="B29" s="219"/>
      <c r="C29" s="243"/>
      <c r="D29" s="227"/>
      <c r="E29" s="59" t="s">
        <v>126</v>
      </c>
      <c r="F29" s="36">
        <f t="shared" si="58"/>
        <v>2558.8000000000002</v>
      </c>
      <c r="G29" s="36">
        <f t="shared" si="58"/>
        <v>0</v>
      </c>
      <c r="H29" s="36">
        <f t="shared" si="58"/>
        <v>2558.8000000000002</v>
      </c>
      <c r="I29" s="36">
        <f t="shared" si="58"/>
        <v>2558.8000000000002</v>
      </c>
      <c r="J29" s="36">
        <f t="shared" si="58"/>
        <v>0</v>
      </c>
      <c r="K29" s="36">
        <f t="shared" si="58"/>
        <v>2558.8000000000002</v>
      </c>
      <c r="L29" s="36">
        <f t="shared" ref="L29:N29" si="61">L76</f>
        <v>2558.8000000000002</v>
      </c>
      <c r="M29" s="36">
        <f t="shared" si="61"/>
        <v>0</v>
      </c>
      <c r="N29" s="36">
        <f t="shared" si="61"/>
        <v>2558.8000000000002</v>
      </c>
      <c r="O29" s="36">
        <f t="shared" ref="O29:Q29" si="62">O76</f>
        <v>2555.8000000000002</v>
      </c>
      <c r="P29" s="36">
        <f t="shared" si="62"/>
        <v>0</v>
      </c>
      <c r="Q29" s="36">
        <f t="shared" si="62"/>
        <v>2555.8000000000002</v>
      </c>
      <c r="R29" s="54">
        <f t="shared" si="8"/>
        <v>99.882757542598085</v>
      </c>
      <c r="S29" s="54"/>
      <c r="T29" s="54">
        <f t="shared" si="10"/>
        <v>99.882757542598085</v>
      </c>
    </row>
    <row r="30" spans="1:20" ht="66" customHeight="1">
      <c r="A30" s="47"/>
      <c r="B30" s="219"/>
      <c r="C30" s="243"/>
      <c r="D30" s="206" t="s">
        <v>110</v>
      </c>
      <c r="E30" s="59" t="s">
        <v>165</v>
      </c>
      <c r="F30" s="36">
        <f>F78</f>
        <v>5793.8</v>
      </c>
      <c r="G30" s="36">
        <f t="shared" ref="G30:K30" si="63">G78</f>
        <v>5793.8</v>
      </c>
      <c r="H30" s="36">
        <f t="shared" si="63"/>
        <v>0</v>
      </c>
      <c r="I30" s="36">
        <f t="shared" si="63"/>
        <v>5793.8</v>
      </c>
      <c r="J30" s="36">
        <f t="shared" si="63"/>
        <v>5793.8</v>
      </c>
      <c r="K30" s="36">
        <f t="shared" si="63"/>
        <v>0</v>
      </c>
      <c r="L30" s="36">
        <f t="shared" ref="L30:N30" si="64">L78</f>
        <v>5793.8</v>
      </c>
      <c r="M30" s="36">
        <f t="shared" si="64"/>
        <v>5793.8</v>
      </c>
      <c r="N30" s="36">
        <f t="shared" si="64"/>
        <v>0</v>
      </c>
      <c r="O30" s="36">
        <f>O78</f>
        <v>5793.8</v>
      </c>
      <c r="P30" s="36">
        <f t="shared" ref="P30:Q30" si="65">P78</f>
        <v>5793.8</v>
      </c>
      <c r="Q30" s="36">
        <f t="shared" si="65"/>
        <v>0</v>
      </c>
      <c r="R30" s="54">
        <f t="shared" si="8"/>
        <v>100</v>
      </c>
      <c r="S30" s="54">
        <f t="shared" si="9"/>
        <v>100</v>
      </c>
      <c r="T30" s="54"/>
    </row>
    <row r="31" spans="1:20">
      <c r="A31" s="47"/>
      <c r="B31" s="219"/>
      <c r="C31" s="243"/>
      <c r="D31" s="207"/>
      <c r="E31" s="59" t="s">
        <v>166</v>
      </c>
      <c r="F31" s="36">
        <f t="shared" ref="F31:K36" si="66">F79</f>
        <v>13524</v>
      </c>
      <c r="G31" s="36">
        <f t="shared" si="66"/>
        <v>13524</v>
      </c>
      <c r="H31" s="36">
        <f t="shared" si="66"/>
        <v>0</v>
      </c>
      <c r="I31" s="36">
        <f t="shared" si="66"/>
        <v>13524</v>
      </c>
      <c r="J31" s="36">
        <f t="shared" si="66"/>
        <v>13524</v>
      </c>
      <c r="K31" s="36">
        <f t="shared" si="66"/>
        <v>0</v>
      </c>
      <c r="L31" s="36">
        <f t="shared" ref="L31:N31" si="67">L79</f>
        <v>13524</v>
      </c>
      <c r="M31" s="36">
        <f t="shared" si="67"/>
        <v>13524</v>
      </c>
      <c r="N31" s="36">
        <f t="shared" si="67"/>
        <v>0</v>
      </c>
      <c r="O31" s="36">
        <f t="shared" ref="O31:Q31" si="68">O79</f>
        <v>13524</v>
      </c>
      <c r="P31" s="36">
        <f t="shared" si="68"/>
        <v>13524</v>
      </c>
      <c r="Q31" s="36">
        <f t="shared" si="68"/>
        <v>0</v>
      </c>
      <c r="R31" s="54">
        <f t="shared" si="8"/>
        <v>100</v>
      </c>
      <c r="S31" s="54">
        <f t="shared" si="9"/>
        <v>100</v>
      </c>
      <c r="T31" s="54"/>
    </row>
    <row r="32" spans="1:20">
      <c r="A32" s="47"/>
      <c r="B32" s="219"/>
      <c r="C32" s="243"/>
      <c r="D32" s="207"/>
      <c r="E32" s="59" t="s">
        <v>163</v>
      </c>
      <c r="F32" s="36">
        <f t="shared" si="66"/>
        <v>480</v>
      </c>
      <c r="G32" s="36">
        <f t="shared" si="66"/>
        <v>0</v>
      </c>
      <c r="H32" s="36">
        <f t="shared" si="66"/>
        <v>480</v>
      </c>
      <c r="I32" s="36">
        <f t="shared" si="66"/>
        <v>480</v>
      </c>
      <c r="J32" s="36">
        <f t="shared" si="66"/>
        <v>0</v>
      </c>
      <c r="K32" s="36">
        <f t="shared" si="66"/>
        <v>480</v>
      </c>
      <c r="L32" s="36">
        <f t="shared" ref="L32:N32" si="69">L80</f>
        <v>480</v>
      </c>
      <c r="M32" s="36">
        <f t="shared" si="69"/>
        <v>0</v>
      </c>
      <c r="N32" s="36">
        <f t="shared" si="69"/>
        <v>480</v>
      </c>
      <c r="O32" s="36">
        <f t="shared" ref="O32:Q32" si="70">O80</f>
        <v>480</v>
      </c>
      <c r="P32" s="36">
        <f t="shared" si="70"/>
        <v>0</v>
      </c>
      <c r="Q32" s="36">
        <f t="shared" si="70"/>
        <v>480</v>
      </c>
      <c r="R32" s="54">
        <f t="shared" si="8"/>
        <v>100</v>
      </c>
      <c r="S32" s="54"/>
      <c r="T32" s="54">
        <f t="shared" si="10"/>
        <v>100</v>
      </c>
    </row>
    <row r="33" spans="1:20">
      <c r="A33" s="47"/>
      <c r="B33" s="219"/>
      <c r="C33" s="243"/>
      <c r="D33" s="207"/>
      <c r="E33" s="59" t="s">
        <v>164</v>
      </c>
      <c r="F33" s="36">
        <f t="shared" si="66"/>
        <v>720</v>
      </c>
      <c r="G33" s="36">
        <f t="shared" si="66"/>
        <v>0</v>
      </c>
      <c r="H33" s="36">
        <f t="shared" si="66"/>
        <v>720</v>
      </c>
      <c r="I33" s="36">
        <f t="shared" si="66"/>
        <v>720</v>
      </c>
      <c r="J33" s="36">
        <f t="shared" si="66"/>
        <v>0</v>
      </c>
      <c r="K33" s="36">
        <f t="shared" si="66"/>
        <v>720</v>
      </c>
      <c r="L33" s="36">
        <f t="shared" ref="L33:N33" si="71">L81</f>
        <v>720</v>
      </c>
      <c r="M33" s="36">
        <f t="shared" si="71"/>
        <v>0</v>
      </c>
      <c r="N33" s="36">
        <f t="shared" si="71"/>
        <v>720</v>
      </c>
      <c r="O33" s="36">
        <f t="shared" ref="O33:Q33" si="72">O81</f>
        <v>720</v>
      </c>
      <c r="P33" s="36">
        <f t="shared" si="72"/>
        <v>0</v>
      </c>
      <c r="Q33" s="36">
        <f t="shared" si="72"/>
        <v>720</v>
      </c>
      <c r="R33" s="54">
        <f t="shared" si="8"/>
        <v>100</v>
      </c>
      <c r="S33" s="54"/>
      <c r="T33" s="54">
        <f t="shared" si="10"/>
        <v>100</v>
      </c>
    </row>
    <row r="34" spans="1:20">
      <c r="A34" s="47"/>
      <c r="B34" s="219"/>
      <c r="C34" s="243"/>
      <c r="D34" s="207"/>
      <c r="E34" s="59" t="s">
        <v>127</v>
      </c>
      <c r="F34" s="36">
        <f t="shared" si="66"/>
        <v>1594.8</v>
      </c>
      <c r="G34" s="36">
        <f t="shared" si="66"/>
        <v>0</v>
      </c>
      <c r="H34" s="36">
        <f t="shared" si="66"/>
        <v>1594.8</v>
      </c>
      <c r="I34" s="36">
        <f t="shared" si="66"/>
        <v>1594.8</v>
      </c>
      <c r="J34" s="36">
        <f t="shared" si="66"/>
        <v>0</v>
      </c>
      <c r="K34" s="36">
        <f t="shared" si="66"/>
        <v>1594.8</v>
      </c>
      <c r="L34" s="36">
        <f t="shared" ref="L34:N34" si="73">L82</f>
        <v>1594.8</v>
      </c>
      <c r="M34" s="36">
        <f t="shared" si="73"/>
        <v>0</v>
      </c>
      <c r="N34" s="36">
        <f t="shared" si="73"/>
        <v>1594.8</v>
      </c>
      <c r="O34" s="36">
        <f t="shared" ref="O34:Q34" si="74">O82</f>
        <v>1594.8</v>
      </c>
      <c r="P34" s="36">
        <f t="shared" si="74"/>
        <v>0</v>
      </c>
      <c r="Q34" s="36">
        <f t="shared" si="74"/>
        <v>1594.8</v>
      </c>
      <c r="R34" s="54">
        <f t="shared" si="8"/>
        <v>100</v>
      </c>
      <c r="S34" s="54"/>
      <c r="T34" s="54">
        <f t="shared" si="10"/>
        <v>100</v>
      </c>
    </row>
    <row r="35" spans="1:20">
      <c r="A35" s="47"/>
      <c r="B35" s="219"/>
      <c r="C35" s="243"/>
      <c r="D35" s="208"/>
      <c r="E35" s="59" t="s">
        <v>128</v>
      </c>
      <c r="F35" s="36">
        <f t="shared" si="66"/>
        <v>4776</v>
      </c>
      <c r="G35" s="36">
        <f t="shared" si="66"/>
        <v>0</v>
      </c>
      <c r="H35" s="36">
        <f t="shared" si="66"/>
        <v>4776</v>
      </c>
      <c r="I35" s="36">
        <f t="shared" si="66"/>
        <v>4776</v>
      </c>
      <c r="J35" s="36">
        <f t="shared" si="66"/>
        <v>0</v>
      </c>
      <c r="K35" s="36">
        <f t="shared" si="66"/>
        <v>4776</v>
      </c>
      <c r="L35" s="36">
        <f t="shared" ref="L35:N35" si="75">L83</f>
        <v>4776</v>
      </c>
      <c r="M35" s="36">
        <f t="shared" si="75"/>
        <v>0</v>
      </c>
      <c r="N35" s="36">
        <f t="shared" si="75"/>
        <v>4776</v>
      </c>
      <c r="O35" s="36">
        <f t="shared" ref="O35:Q35" si="76">O83</f>
        <v>4776</v>
      </c>
      <c r="P35" s="36">
        <f t="shared" si="76"/>
        <v>0</v>
      </c>
      <c r="Q35" s="36">
        <f t="shared" si="76"/>
        <v>4776</v>
      </c>
      <c r="R35" s="54">
        <f t="shared" si="8"/>
        <v>100</v>
      </c>
      <c r="S35" s="54"/>
      <c r="T35" s="54">
        <f t="shared" si="10"/>
        <v>100</v>
      </c>
    </row>
    <row r="36" spans="1:20">
      <c r="A36" s="47"/>
      <c r="B36" s="219"/>
      <c r="C36" s="243"/>
      <c r="D36" s="217"/>
      <c r="E36" s="59" t="s">
        <v>322</v>
      </c>
      <c r="F36" s="36">
        <f t="shared" si="66"/>
        <v>1592</v>
      </c>
      <c r="G36" s="36">
        <f t="shared" si="66"/>
        <v>0</v>
      </c>
      <c r="H36" s="36">
        <f t="shared" si="66"/>
        <v>1592</v>
      </c>
      <c r="I36" s="36">
        <f t="shared" si="66"/>
        <v>1592</v>
      </c>
      <c r="J36" s="36">
        <f t="shared" si="66"/>
        <v>0</v>
      </c>
      <c r="K36" s="36">
        <f t="shared" si="66"/>
        <v>1592</v>
      </c>
      <c r="L36" s="36">
        <f t="shared" ref="L36:N36" si="77">L84</f>
        <v>1592</v>
      </c>
      <c r="M36" s="36">
        <f t="shared" si="77"/>
        <v>0</v>
      </c>
      <c r="N36" s="36">
        <f t="shared" si="77"/>
        <v>1592</v>
      </c>
      <c r="O36" s="36">
        <f t="shared" ref="O36:Q36" si="78">O84</f>
        <v>1592</v>
      </c>
      <c r="P36" s="36">
        <f t="shared" si="78"/>
        <v>0</v>
      </c>
      <c r="Q36" s="36">
        <f t="shared" si="78"/>
        <v>1592</v>
      </c>
      <c r="R36" s="54">
        <f t="shared" si="8"/>
        <v>100</v>
      </c>
      <c r="S36" s="54"/>
      <c r="T36" s="54">
        <f t="shared" si="10"/>
        <v>100</v>
      </c>
    </row>
    <row r="37" spans="1:20">
      <c r="A37" s="47"/>
      <c r="B37" s="219"/>
      <c r="C37" s="243"/>
      <c r="D37" s="206" t="s">
        <v>111</v>
      </c>
      <c r="E37" s="59" t="s">
        <v>167</v>
      </c>
      <c r="F37" s="36">
        <f>F86</f>
        <v>1865.8</v>
      </c>
      <c r="G37" s="36">
        <f t="shared" ref="G37:K37" si="79">G86</f>
        <v>1865.8</v>
      </c>
      <c r="H37" s="36">
        <f t="shared" si="79"/>
        <v>0</v>
      </c>
      <c r="I37" s="36">
        <f t="shared" si="79"/>
        <v>1865.8</v>
      </c>
      <c r="J37" s="36">
        <f t="shared" si="79"/>
        <v>1865.8</v>
      </c>
      <c r="K37" s="36">
        <f t="shared" si="79"/>
        <v>0</v>
      </c>
      <c r="L37" s="36">
        <f t="shared" ref="L37:N37" si="80">L86</f>
        <v>1865.8</v>
      </c>
      <c r="M37" s="36">
        <f t="shared" si="80"/>
        <v>1865.8</v>
      </c>
      <c r="N37" s="36">
        <f t="shared" si="80"/>
        <v>0</v>
      </c>
      <c r="O37" s="36">
        <f>O86</f>
        <v>1865.8</v>
      </c>
      <c r="P37" s="36">
        <f t="shared" ref="P37:Q37" si="81">P86</f>
        <v>1865.8</v>
      </c>
      <c r="Q37" s="36">
        <f t="shared" si="81"/>
        <v>0</v>
      </c>
      <c r="R37" s="54">
        <f t="shared" si="8"/>
        <v>100</v>
      </c>
      <c r="S37" s="54">
        <f t="shared" si="9"/>
        <v>100</v>
      </c>
      <c r="T37" s="54"/>
    </row>
    <row r="38" spans="1:20">
      <c r="A38" s="47"/>
      <c r="B38" s="219"/>
      <c r="C38" s="243"/>
      <c r="D38" s="208"/>
      <c r="E38" s="59" t="s">
        <v>168</v>
      </c>
      <c r="F38" s="36">
        <f t="shared" ref="F38:K41" si="82">F87</f>
        <v>640</v>
      </c>
      <c r="G38" s="36">
        <f t="shared" si="82"/>
        <v>640</v>
      </c>
      <c r="H38" s="36">
        <f t="shared" si="82"/>
        <v>0</v>
      </c>
      <c r="I38" s="36">
        <f t="shared" si="82"/>
        <v>640</v>
      </c>
      <c r="J38" s="36">
        <f t="shared" si="82"/>
        <v>640</v>
      </c>
      <c r="K38" s="36">
        <f t="shared" si="82"/>
        <v>0</v>
      </c>
      <c r="L38" s="36">
        <f t="shared" ref="L38:N38" si="83">L87</f>
        <v>640</v>
      </c>
      <c r="M38" s="36">
        <f t="shared" si="83"/>
        <v>640</v>
      </c>
      <c r="N38" s="36">
        <f t="shared" si="83"/>
        <v>0</v>
      </c>
      <c r="O38" s="36">
        <f t="shared" ref="O38:Q38" si="84">O87</f>
        <v>640</v>
      </c>
      <c r="P38" s="36">
        <f t="shared" si="84"/>
        <v>640</v>
      </c>
      <c r="Q38" s="36">
        <f t="shared" si="84"/>
        <v>0</v>
      </c>
      <c r="R38" s="54">
        <f t="shared" si="8"/>
        <v>100</v>
      </c>
      <c r="S38" s="54">
        <f t="shared" si="9"/>
        <v>100</v>
      </c>
      <c r="T38" s="54"/>
    </row>
    <row r="39" spans="1:20">
      <c r="A39" s="47"/>
      <c r="B39" s="219"/>
      <c r="C39" s="243"/>
      <c r="D39" s="208"/>
      <c r="E39" s="59" t="s">
        <v>129</v>
      </c>
      <c r="F39" s="36">
        <f t="shared" si="82"/>
        <v>280</v>
      </c>
      <c r="G39" s="36">
        <f t="shared" si="82"/>
        <v>0</v>
      </c>
      <c r="H39" s="36">
        <f t="shared" si="82"/>
        <v>280</v>
      </c>
      <c r="I39" s="36">
        <f t="shared" si="82"/>
        <v>280</v>
      </c>
      <c r="J39" s="36">
        <f t="shared" si="82"/>
        <v>0</v>
      </c>
      <c r="K39" s="36">
        <f t="shared" si="82"/>
        <v>280</v>
      </c>
      <c r="L39" s="36">
        <f t="shared" ref="L39:N39" si="85">L88</f>
        <v>280</v>
      </c>
      <c r="M39" s="36">
        <f t="shared" si="85"/>
        <v>0</v>
      </c>
      <c r="N39" s="36">
        <f t="shared" si="85"/>
        <v>280</v>
      </c>
      <c r="O39" s="36">
        <f t="shared" ref="O39:Q39" si="86">O88</f>
        <v>279.89999999999998</v>
      </c>
      <c r="P39" s="36">
        <f t="shared" si="86"/>
        <v>0</v>
      </c>
      <c r="Q39" s="36">
        <f t="shared" si="86"/>
        <v>279.89999999999998</v>
      </c>
      <c r="R39" s="54">
        <f t="shared" si="8"/>
        <v>99.964285714285708</v>
      </c>
      <c r="S39" s="54"/>
      <c r="T39" s="54">
        <f t="shared" si="10"/>
        <v>99.964285714285708</v>
      </c>
    </row>
    <row r="40" spans="1:20">
      <c r="A40" s="47"/>
      <c r="B40" s="219"/>
      <c r="C40" s="243"/>
      <c r="D40" s="208"/>
      <c r="E40" s="59" t="s">
        <v>130</v>
      </c>
      <c r="F40" s="36">
        <f t="shared" si="82"/>
        <v>560</v>
      </c>
      <c r="G40" s="36">
        <f t="shared" si="82"/>
        <v>0</v>
      </c>
      <c r="H40" s="36">
        <f t="shared" si="82"/>
        <v>560</v>
      </c>
      <c r="I40" s="36">
        <f t="shared" si="82"/>
        <v>560</v>
      </c>
      <c r="J40" s="36">
        <f t="shared" si="82"/>
        <v>0</v>
      </c>
      <c r="K40" s="36">
        <f t="shared" si="82"/>
        <v>560</v>
      </c>
      <c r="L40" s="36">
        <f t="shared" ref="L40:N40" si="87">L89</f>
        <v>560</v>
      </c>
      <c r="M40" s="36">
        <f t="shared" si="87"/>
        <v>0</v>
      </c>
      <c r="N40" s="36">
        <f t="shared" si="87"/>
        <v>560</v>
      </c>
      <c r="O40" s="36">
        <f t="shared" ref="O40:Q40" si="88">O89</f>
        <v>560</v>
      </c>
      <c r="P40" s="36">
        <f t="shared" si="88"/>
        <v>0</v>
      </c>
      <c r="Q40" s="36">
        <f t="shared" si="88"/>
        <v>560</v>
      </c>
      <c r="R40" s="54">
        <f t="shared" si="8"/>
        <v>100</v>
      </c>
      <c r="S40" s="54"/>
      <c r="T40" s="54">
        <f t="shared" si="10"/>
        <v>100</v>
      </c>
    </row>
    <row r="41" spans="1:20">
      <c r="A41" s="47"/>
      <c r="B41" s="219"/>
      <c r="C41" s="243"/>
      <c r="D41" s="208"/>
      <c r="E41" s="59" t="s">
        <v>131</v>
      </c>
      <c r="F41" s="36">
        <f t="shared" si="82"/>
        <v>560</v>
      </c>
      <c r="G41" s="36">
        <f t="shared" si="82"/>
        <v>0</v>
      </c>
      <c r="H41" s="36">
        <f t="shared" si="82"/>
        <v>560</v>
      </c>
      <c r="I41" s="36">
        <f t="shared" si="82"/>
        <v>560</v>
      </c>
      <c r="J41" s="36">
        <f t="shared" si="82"/>
        <v>0</v>
      </c>
      <c r="K41" s="36">
        <f t="shared" si="82"/>
        <v>560</v>
      </c>
      <c r="L41" s="36">
        <f t="shared" ref="L41:N41" si="89">L90</f>
        <v>560</v>
      </c>
      <c r="M41" s="36">
        <f t="shared" si="89"/>
        <v>0</v>
      </c>
      <c r="N41" s="36">
        <f t="shared" si="89"/>
        <v>560</v>
      </c>
      <c r="O41" s="36">
        <f t="shared" ref="O41:Q41" si="90">O90</f>
        <v>559.20000000000005</v>
      </c>
      <c r="P41" s="36">
        <f t="shared" si="90"/>
        <v>0</v>
      </c>
      <c r="Q41" s="36">
        <f t="shared" si="90"/>
        <v>559.20000000000005</v>
      </c>
      <c r="R41" s="54">
        <f t="shared" si="8"/>
        <v>99.857142857142861</v>
      </c>
      <c r="S41" s="54"/>
      <c r="T41" s="54">
        <f t="shared" si="10"/>
        <v>99.857142857142861</v>
      </c>
    </row>
    <row r="42" spans="1:20">
      <c r="A42" s="47"/>
      <c r="B42" s="219"/>
      <c r="C42" s="243"/>
      <c r="D42" s="208"/>
      <c r="E42" s="59" t="s">
        <v>169</v>
      </c>
      <c r="F42" s="36">
        <f>F92</f>
        <v>585.20000000000005</v>
      </c>
      <c r="G42" s="36">
        <f t="shared" ref="G42:K43" si="91">G92</f>
        <v>585.20000000000005</v>
      </c>
      <c r="H42" s="36">
        <f t="shared" si="91"/>
        <v>0</v>
      </c>
      <c r="I42" s="36">
        <f t="shared" si="91"/>
        <v>585.20000000000005</v>
      </c>
      <c r="J42" s="36">
        <f t="shared" si="91"/>
        <v>585.20000000000005</v>
      </c>
      <c r="K42" s="36">
        <f t="shared" si="91"/>
        <v>0</v>
      </c>
      <c r="L42" s="36">
        <f t="shared" ref="L42:N42" si="92">L92</f>
        <v>585.20000000000005</v>
      </c>
      <c r="M42" s="36">
        <f t="shared" si="92"/>
        <v>585.20000000000005</v>
      </c>
      <c r="N42" s="36">
        <f t="shared" si="92"/>
        <v>0</v>
      </c>
      <c r="O42" s="36">
        <f>O92</f>
        <v>585.20000000000005</v>
      </c>
      <c r="P42" s="36">
        <f t="shared" ref="P42:Q42" si="93">P92</f>
        <v>585.20000000000005</v>
      </c>
      <c r="Q42" s="36">
        <f t="shared" si="93"/>
        <v>0</v>
      </c>
      <c r="R42" s="54">
        <f t="shared" si="8"/>
        <v>100</v>
      </c>
      <c r="S42" s="54">
        <f t="shared" si="9"/>
        <v>100</v>
      </c>
      <c r="T42" s="54"/>
    </row>
    <row r="43" spans="1:20">
      <c r="A43" s="47"/>
      <c r="B43" s="219"/>
      <c r="C43" s="243"/>
      <c r="D43" s="208"/>
      <c r="E43" s="59" t="s">
        <v>188</v>
      </c>
      <c r="F43" s="36">
        <f>F93</f>
        <v>327</v>
      </c>
      <c r="G43" s="36">
        <f t="shared" si="91"/>
        <v>0</v>
      </c>
      <c r="H43" s="36">
        <f t="shared" si="91"/>
        <v>327</v>
      </c>
      <c r="I43" s="36">
        <f t="shared" si="91"/>
        <v>327</v>
      </c>
      <c r="J43" s="36">
        <f t="shared" si="91"/>
        <v>0</v>
      </c>
      <c r="K43" s="36">
        <f t="shared" si="91"/>
        <v>327</v>
      </c>
      <c r="L43" s="36">
        <f t="shared" ref="L43:N43" si="94">L93</f>
        <v>327</v>
      </c>
      <c r="M43" s="36">
        <f t="shared" si="94"/>
        <v>0</v>
      </c>
      <c r="N43" s="36">
        <f t="shared" si="94"/>
        <v>327</v>
      </c>
      <c r="O43" s="36">
        <f>O93</f>
        <v>327</v>
      </c>
      <c r="P43" s="36">
        <f t="shared" ref="P43:Q43" si="95">P93</f>
        <v>0</v>
      </c>
      <c r="Q43" s="36">
        <f t="shared" si="95"/>
        <v>327</v>
      </c>
      <c r="R43" s="54">
        <f t="shared" si="8"/>
        <v>100</v>
      </c>
      <c r="S43" s="54"/>
      <c r="T43" s="54">
        <f t="shared" si="10"/>
        <v>100</v>
      </c>
    </row>
    <row r="44" spans="1:20">
      <c r="A44" s="47"/>
      <c r="B44" s="219"/>
      <c r="C44" s="243"/>
      <c r="D44" s="208"/>
      <c r="E44" s="59" t="s">
        <v>174</v>
      </c>
      <c r="F44" s="36">
        <f>F95</f>
        <v>358</v>
      </c>
      <c r="G44" s="36">
        <f t="shared" ref="G44:K45" si="96">G95</f>
        <v>358</v>
      </c>
      <c r="H44" s="36">
        <f t="shared" si="96"/>
        <v>0</v>
      </c>
      <c r="I44" s="36">
        <f t="shared" si="96"/>
        <v>358</v>
      </c>
      <c r="J44" s="36">
        <f t="shared" si="96"/>
        <v>358</v>
      </c>
      <c r="K44" s="36">
        <f t="shared" si="96"/>
        <v>0</v>
      </c>
      <c r="L44" s="36">
        <f t="shared" ref="L44:N44" si="97">L95</f>
        <v>358</v>
      </c>
      <c r="M44" s="36">
        <f t="shared" si="97"/>
        <v>358</v>
      </c>
      <c r="N44" s="36">
        <f t="shared" si="97"/>
        <v>0</v>
      </c>
      <c r="O44" s="36">
        <f>O95</f>
        <v>358</v>
      </c>
      <c r="P44" s="36">
        <f t="shared" ref="P44:Q44" si="98">P95</f>
        <v>358</v>
      </c>
      <c r="Q44" s="36">
        <f t="shared" si="98"/>
        <v>0</v>
      </c>
      <c r="R44" s="54">
        <f t="shared" si="8"/>
        <v>100</v>
      </c>
      <c r="S44" s="54">
        <f t="shared" si="9"/>
        <v>100</v>
      </c>
      <c r="T44" s="54"/>
    </row>
    <row r="45" spans="1:20">
      <c r="A45" s="47"/>
      <c r="B45" s="219"/>
      <c r="C45" s="243"/>
      <c r="D45" s="208"/>
      <c r="E45" s="59" t="s">
        <v>173</v>
      </c>
      <c r="F45" s="36">
        <f>F96</f>
        <v>200</v>
      </c>
      <c r="G45" s="36">
        <f t="shared" si="96"/>
        <v>0</v>
      </c>
      <c r="H45" s="36">
        <f t="shared" si="96"/>
        <v>200</v>
      </c>
      <c r="I45" s="36">
        <f t="shared" si="96"/>
        <v>200</v>
      </c>
      <c r="J45" s="36">
        <f t="shared" si="96"/>
        <v>0</v>
      </c>
      <c r="K45" s="36">
        <f t="shared" si="96"/>
        <v>200</v>
      </c>
      <c r="L45" s="36">
        <f t="shared" ref="L45:N45" si="99">L96</f>
        <v>200</v>
      </c>
      <c r="M45" s="36">
        <f t="shared" si="99"/>
        <v>0</v>
      </c>
      <c r="N45" s="36">
        <f t="shared" si="99"/>
        <v>200</v>
      </c>
      <c r="O45" s="36">
        <f>O96</f>
        <v>200</v>
      </c>
      <c r="P45" s="36">
        <f t="shared" ref="P45:Q45" si="100">P96</f>
        <v>0</v>
      </c>
      <c r="Q45" s="36">
        <f t="shared" si="100"/>
        <v>200</v>
      </c>
      <c r="R45" s="54">
        <f t="shared" si="8"/>
        <v>100</v>
      </c>
      <c r="S45" s="54"/>
      <c r="T45" s="54">
        <f t="shared" si="10"/>
        <v>100</v>
      </c>
    </row>
    <row r="46" spans="1:20">
      <c r="A46" s="47"/>
      <c r="B46" s="219"/>
      <c r="C46" s="243"/>
      <c r="D46" s="245" t="s">
        <v>112</v>
      </c>
      <c r="E46" s="59" t="s">
        <v>175</v>
      </c>
      <c r="F46" s="36">
        <f>F98</f>
        <v>4238.3</v>
      </c>
      <c r="G46" s="36">
        <f t="shared" ref="G46:K46" si="101">G98</f>
        <v>4238.3</v>
      </c>
      <c r="H46" s="36">
        <f t="shared" si="101"/>
        <v>0</v>
      </c>
      <c r="I46" s="36">
        <f t="shared" si="101"/>
        <v>4238.3</v>
      </c>
      <c r="J46" s="36">
        <f t="shared" si="101"/>
        <v>4238.3</v>
      </c>
      <c r="K46" s="36">
        <f t="shared" si="101"/>
        <v>0</v>
      </c>
      <c r="L46" s="36">
        <f t="shared" ref="L46:N46" si="102">L98</f>
        <v>4238.3</v>
      </c>
      <c r="M46" s="36">
        <f t="shared" si="102"/>
        <v>4238.3</v>
      </c>
      <c r="N46" s="36">
        <f t="shared" si="102"/>
        <v>0</v>
      </c>
      <c r="O46" s="36">
        <f>O98</f>
        <v>4238.3</v>
      </c>
      <c r="P46" s="36">
        <f t="shared" ref="P46:Q46" si="103">P98</f>
        <v>4238.3</v>
      </c>
      <c r="Q46" s="36">
        <f t="shared" si="103"/>
        <v>0</v>
      </c>
      <c r="R46" s="54">
        <f t="shared" si="8"/>
        <v>100</v>
      </c>
      <c r="S46" s="54">
        <f t="shared" si="9"/>
        <v>100</v>
      </c>
      <c r="T46" s="54"/>
    </row>
    <row r="47" spans="1:20">
      <c r="A47" s="47"/>
      <c r="B47" s="219"/>
      <c r="C47" s="243"/>
      <c r="D47" s="245"/>
      <c r="E47" s="59" t="s">
        <v>176</v>
      </c>
      <c r="F47" s="36">
        <f t="shared" ref="F47:K47" si="104">F99</f>
        <v>2368</v>
      </c>
      <c r="G47" s="36">
        <f t="shared" si="104"/>
        <v>0</v>
      </c>
      <c r="H47" s="36">
        <f t="shared" si="104"/>
        <v>2368</v>
      </c>
      <c r="I47" s="36">
        <f t="shared" si="104"/>
        <v>2368</v>
      </c>
      <c r="J47" s="36">
        <f t="shared" si="104"/>
        <v>0</v>
      </c>
      <c r="K47" s="36">
        <f t="shared" si="104"/>
        <v>2368</v>
      </c>
      <c r="L47" s="36">
        <f t="shared" ref="L47:N47" si="105">L99</f>
        <v>2368</v>
      </c>
      <c r="M47" s="36">
        <f t="shared" si="105"/>
        <v>0</v>
      </c>
      <c r="N47" s="36">
        <f t="shared" si="105"/>
        <v>2368</v>
      </c>
      <c r="O47" s="36">
        <f t="shared" ref="O47:Q47" si="106">O99</f>
        <v>2368</v>
      </c>
      <c r="P47" s="36">
        <f t="shared" si="106"/>
        <v>0</v>
      </c>
      <c r="Q47" s="36">
        <f t="shared" si="106"/>
        <v>2368</v>
      </c>
      <c r="R47" s="54">
        <f t="shared" si="8"/>
        <v>100</v>
      </c>
      <c r="S47" s="54"/>
      <c r="T47" s="54">
        <f t="shared" si="10"/>
        <v>100</v>
      </c>
    </row>
    <row r="48" spans="1:20">
      <c r="A48" s="47"/>
      <c r="B48" s="219"/>
      <c r="C48" s="243"/>
      <c r="D48" s="245"/>
      <c r="E48" s="59" t="s">
        <v>177</v>
      </c>
      <c r="F48" s="36">
        <f t="shared" ref="F48:K48" si="107">F101</f>
        <v>595</v>
      </c>
      <c r="G48" s="36">
        <f t="shared" si="107"/>
        <v>0</v>
      </c>
      <c r="H48" s="36">
        <f t="shared" si="107"/>
        <v>595</v>
      </c>
      <c r="I48" s="36">
        <f t="shared" si="107"/>
        <v>595</v>
      </c>
      <c r="J48" s="36">
        <f t="shared" si="107"/>
        <v>0</v>
      </c>
      <c r="K48" s="36">
        <f t="shared" si="107"/>
        <v>595</v>
      </c>
      <c r="L48" s="36">
        <f t="shared" ref="L48:N48" si="108">L101</f>
        <v>595</v>
      </c>
      <c r="M48" s="36">
        <f t="shared" si="108"/>
        <v>0</v>
      </c>
      <c r="N48" s="36">
        <f t="shared" si="108"/>
        <v>595</v>
      </c>
      <c r="O48" s="36">
        <f t="shared" ref="O48:Q48" si="109">O101</f>
        <v>595</v>
      </c>
      <c r="P48" s="36">
        <f t="shared" si="109"/>
        <v>0</v>
      </c>
      <c r="Q48" s="36">
        <f t="shared" si="109"/>
        <v>595</v>
      </c>
      <c r="R48" s="54">
        <f t="shared" si="8"/>
        <v>100</v>
      </c>
      <c r="S48" s="54"/>
      <c r="T48" s="54">
        <f t="shared" si="10"/>
        <v>100</v>
      </c>
    </row>
    <row r="49" spans="1:20" ht="41.25" customHeight="1">
      <c r="A49" s="47"/>
      <c r="B49" s="219"/>
      <c r="C49" s="243"/>
      <c r="D49" s="245"/>
      <c r="E49" s="59" t="s">
        <v>179</v>
      </c>
      <c r="F49" s="36">
        <f t="shared" ref="F49:K49" si="110">F103</f>
        <v>1750</v>
      </c>
      <c r="G49" s="36">
        <f t="shared" si="110"/>
        <v>1750</v>
      </c>
      <c r="H49" s="36">
        <f t="shared" si="110"/>
        <v>0</v>
      </c>
      <c r="I49" s="36">
        <f t="shared" si="110"/>
        <v>1750</v>
      </c>
      <c r="J49" s="36">
        <f t="shared" si="110"/>
        <v>1750</v>
      </c>
      <c r="K49" s="36">
        <f t="shared" si="110"/>
        <v>0</v>
      </c>
      <c r="L49" s="36">
        <f t="shared" ref="L49:N49" si="111">L103</f>
        <v>1750</v>
      </c>
      <c r="M49" s="36">
        <f t="shared" si="111"/>
        <v>1750</v>
      </c>
      <c r="N49" s="36">
        <f t="shared" si="111"/>
        <v>0</v>
      </c>
      <c r="O49" s="36">
        <f t="shared" ref="O49:Q49" si="112">O103</f>
        <v>1750</v>
      </c>
      <c r="P49" s="36">
        <f t="shared" si="112"/>
        <v>1750</v>
      </c>
      <c r="Q49" s="36">
        <f t="shared" si="112"/>
        <v>0</v>
      </c>
      <c r="R49" s="54">
        <f t="shared" si="8"/>
        <v>100</v>
      </c>
      <c r="S49" s="54">
        <f t="shared" si="9"/>
        <v>100</v>
      </c>
      <c r="T49" s="54"/>
    </row>
    <row r="50" spans="1:20" ht="66" customHeight="1">
      <c r="A50" s="47"/>
      <c r="B50" s="219"/>
      <c r="C50" s="243"/>
      <c r="D50" s="206" t="s">
        <v>113</v>
      </c>
      <c r="E50" s="59" t="s">
        <v>181</v>
      </c>
      <c r="F50" s="36">
        <f>F105</f>
        <v>3579.6</v>
      </c>
      <c r="G50" s="36">
        <f t="shared" ref="G50:K51" si="113">G105</f>
        <v>3579.6</v>
      </c>
      <c r="H50" s="36">
        <f t="shared" si="113"/>
        <v>0</v>
      </c>
      <c r="I50" s="36">
        <f t="shared" si="113"/>
        <v>3579.6</v>
      </c>
      <c r="J50" s="36">
        <f t="shared" si="113"/>
        <v>3579.6</v>
      </c>
      <c r="K50" s="36">
        <f t="shared" si="113"/>
        <v>0</v>
      </c>
      <c r="L50" s="36">
        <f t="shared" ref="L50:N50" si="114">L105</f>
        <v>3579.6</v>
      </c>
      <c r="M50" s="36">
        <f t="shared" si="114"/>
        <v>3579.6</v>
      </c>
      <c r="N50" s="36">
        <f t="shared" si="114"/>
        <v>0</v>
      </c>
      <c r="O50" s="36">
        <f>O105</f>
        <v>3579.6</v>
      </c>
      <c r="P50" s="36">
        <f t="shared" ref="P50:Q50" si="115">P105</f>
        <v>3579.6</v>
      </c>
      <c r="Q50" s="36">
        <f t="shared" si="115"/>
        <v>0</v>
      </c>
      <c r="R50" s="54">
        <f t="shared" si="8"/>
        <v>100</v>
      </c>
      <c r="S50" s="54">
        <f t="shared" si="9"/>
        <v>100</v>
      </c>
      <c r="T50" s="54"/>
    </row>
    <row r="51" spans="1:20" ht="84" customHeight="1">
      <c r="A51" s="47"/>
      <c r="B51" s="219"/>
      <c r="C51" s="243"/>
      <c r="D51" s="227"/>
      <c r="E51" s="59" t="s">
        <v>180</v>
      </c>
      <c r="F51" s="36">
        <f>F106</f>
        <v>2000</v>
      </c>
      <c r="G51" s="36">
        <f t="shared" si="113"/>
        <v>0</v>
      </c>
      <c r="H51" s="36">
        <f t="shared" si="113"/>
        <v>2000</v>
      </c>
      <c r="I51" s="36">
        <f t="shared" si="113"/>
        <v>2000</v>
      </c>
      <c r="J51" s="36">
        <f t="shared" si="113"/>
        <v>0</v>
      </c>
      <c r="K51" s="36">
        <f t="shared" si="113"/>
        <v>2000</v>
      </c>
      <c r="L51" s="36">
        <f t="shared" ref="L51:N51" si="116">L106</f>
        <v>2000</v>
      </c>
      <c r="M51" s="36">
        <f t="shared" si="116"/>
        <v>0</v>
      </c>
      <c r="N51" s="36">
        <f t="shared" si="116"/>
        <v>2000</v>
      </c>
      <c r="O51" s="36">
        <f>O106</f>
        <v>1871.9</v>
      </c>
      <c r="P51" s="36">
        <f t="shared" ref="P51:Q51" si="117">P106</f>
        <v>0</v>
      </c>
      <c r="Q51" s="36">
        <f t="shared" si="117"/>
        <v>1871.9</v>
      </c>
      <c r="R51" s="54">
        <f t="shared" si="8"/>
        <v>93.594999999999999</v>
      </c>
      <c r="S51" s="54"/>
      <c r="T51" s="54">
        <f t="shared" si="10"/>
        <v>93.594999999999999</v>
      </c>
    </row>
    <row r="52" spans="1:20">
      <c r="A52" s="47"/>
      <c r="B52" s="219"/>
      <c r="C52" s="243"/>
      <c r="D52" s="206" t="s">
        <v>114</v>
      </c>
      <c r="E52" s="59" t="s">
        <v>190</v>
      </c>
      <c r="F52" s="36">
        <f>F108</f>
        <v>3042.7</v>
      </c>
      <c r="G52" s="36">
        <f t="shared" ref="G52:K53" si="118">G108</f>
        <v>3042.7</v>
      </c>
      <c r="H52" s="36">
        <f t="shared" si="118"/>
        <v>0</v>
      </c>
      <c r="I52" s="36">
        <f t="shared" si="118"/>
        <v>3042.7</v>
      </c>
      <c r="J52" s="36">
        <f t="shared" si="118"/>
        <v>3042.7</v>
      </c>
      <c r="K52" s="36">
        <f t="shared" si="118"/>
        <v>0</v>
      </c>
      <c r="L52" s="36">
        <f t="shared" ref="L52:N52" si="119">L108</f>
        <v>3042.7</v>
      </c>
      <c r="M52" s="36">
        <f t="shared" si="119"/>
        <v>3042.7</v>
      </c>
      <c r="N52" s="36">
        <f t="shared" si="119"/>
        <v>0</v>
      </c>
      <c r="O52" s="36">
        <f>O108</f>
        <v>3041</v>
      </c>
      <c r="P52" s="36">
        <f t="shared" ref="P52:Q52" si="120">P108</f>
        <v>3041</v>
      </c>
      <c r="Q52" s="36">
        <f t="shared" si="120"/>
        <v>0</v>
      </c>
      <c r="R52" s="54">
        <f t="shared" si="8"/>
        <v>99.944128570020055</v>
      </c>
      <c r="S52" s="54">
        <f t="shared" si="9"/>
        <v>99.944128570020055</v>
      </c>
      <c r="T52" s="54"/>
    </row>
    <row r="53" spans="1:20">
      <c r="A53" s="47"/>
      <c r="B53" s="219"/>
      <c r="C53" s="243"/>
      <c r="D53" s="207"/>
      <c r="E53" s="59" t="s">
        <v>185</v>
      </c>
      <c r="F53" s="36">
        <f>F109</f>
        <v>1700</v>
      </c>
      <c r="G53" s="36">
        <f t="shared" si="118"/>
        <v>0</v>
      </c>
      <c r="H53" s="36">
        <f t="shared" si="118"/>
        <v>1700</v>
      </c>
      <c r="I53" s="36">
        <f t="shared" si="118"/>
        <v>1700</v>
      </c>
      <c r="J53" s="36">
        <f t="shared" si="118"/>
        <v>0</v>
      </c>
      <c r="K53" s="36">
        <f t="shared" si="118"/>
        <v>1700</v>
      </c>
      <c r="L53" s="36">
        <f t="shared" ref="L53:N53" si="121">L109</f>
        <v>1700</v>
      </c>
      <c r="M53" s="36">
        <f t="shared" si="121"/>
        <v>0</v>
      </c>
      <c r="N53" s="36">
        <f t="shared" si="121"/>
        <v>1700</v>
      </c>
      <c r="O53" s="36">
        <f>O109</f>
        <v>1661.7</v>
      </c>
      <c r="P53" s="36">
        <f t="shared" ref="P53:Q53" si="122">P109</f>
        <v>0</v>
      </c>
      <c r="Q53" s="36">
        <f t="shared" si="122"/>
        <v>1661.7</v>
      </c>
      <c r="R53" s="54">
        <f t="shared" si="8"/>
        <v>97.747058823529414</v>
      </c>
      <c r="S53" s="54"/>
      <c r="T53" s="54">
        <f t="shared" si="10"/>
        <v>97.747058823529414</v>
      </c>
    </row>
    <row r="54" spans="1:20">
      <c r="A54" s="47"/>
      <c r="B54" s="219"/>
      <c r="C54" s="243"/>
      <c r="D54" s="207"/>
      <c r="E54" s="59" t="s">
        <v>132</v>
      </c>
      <c r="F54" s="36">
        <f>F111</f>
        <v>147.1</v>
      </c>
      <c r="G54" s="36">
        <f t="shared" ref="G54:K55" si="123">G111</f>
        <v>0</v>
      </c>
      <c r="H54" s="36">
        <f t="shared" si="123"/>
        <v>147.1</v>
      </c>
      <c r="I54" s="36">
        <f t="shared" si="123"/>
        <v>147.1</v>
      </c>
      <c r="J54" s="36">
        <f t="shared" si="123"/>
        <v>0</v>
      </c>
      <c r="K54" s="36">
        <f t="shared" si="123"/>
        <v>147.1</v>
      </c>
      <c r="L54" s="36">
        <f t="shared" ref="L54:N54" si="124">L111</f>
        <v>147.1</v>
      </c>
      <c r="M54" s="36">
        <f t="shared" si="124"/>
        <v>0</v>
      </c>
      <c r="N54" s="36">
        <f t="shared" si="124"/>
        <v>147.1</v>
      </c>
      <c r="O54" s="36">
        <f>O111</f>
        <v>147.1</v>
      </c>
      <c r="P54" s="36">
        <f t="shared" ref="P54:Q54" si="125">P111</f>
        <v>0</v>
      </c>
      <c r="Q54" s="36">
        <f t="shared" si="125"/>
        <v>147.1</v>
      </c>
      <c r="R54" s="54">
        <f t="shared" si="8"/>
        <v>100</v>
      </c>
      <c r="S54" s="54"/>
      <c r="T54" s="54">
        <f t="shared" si="10"/>
        <v>100</v>
      </c>
    </row>
    <row r="55" spans="1:20">
      <c r="A55" s="47"/>
      <c r="B55" s="219"/>
      <c r="C55" s="243"/>
      <c r="D55" s="227"/>
      <c r="E55" s="59" t="s">
        <v>133</v>
      </c>
      <c r="F55" s="36">
        <f>F112</f>
        <v>1876.7</v>
      </c>
      <c r="G55" s="36">
        <f t="shared" si="123"/>
        <v>0</v>
      </c>
      <c r="H55" s="36">
        <f t="shared" si="123"/>
        <v>1876.7</v>
      </c>
      <c r="I55" s="36">
        <f t="shared" si="123"/>
        <v>1876.7</v>
      </c>
      <c r="J55" s="36">
        <f t="shared" si="123"/>
        <v>0</v>
      </c>
      <c r="K55" s="36">
        <f t="shared" si="123"/>
        <v>1876.7</v>
      </c>
      <c r="L55" s="36">
        <f t="shared" ref="L55:N55" si="126">L112</f>
        <v>1876.7</v>
      </c>
      <c r="M55" s="36">
        <f t="shared" si="126"/>
        <v>0</v>
      </c>
      <c r="N55" s="36">
        <f t="shared" si="126"/>
        <v>1876.7</v>
      </c>
      <c r="O55" s="36">
        <f>O112</f>
        <v>1608.9</v>
      </c>
      <c r="P55" s="36">
        <f t="shared" ref="P55:Q55" si="127">P112</f>
        <v>0</v>
      </c>
      <c r="Q55" s="36">
        <f t="shared" si="127"/>
        <v>1608.9</v>
      </c>
      <c r="R55" s="54">
        <f t="shared" si="8"/>
        <v>85.730271220759846</v>
      </c>
      <c r="S55" s="54"/>
      <c r="T55" s="54">
        <f t="shared" si="10"/>
        <v>85.730271220759846</v>
      </c>
    </row>
    <row r="56" spans="1:20" ht="42.75" customHeight="1">
      <c r="A56" s="47"/>
      <c r="B56" s="219"/>
      <c r="C56" s="243"/>
      <c r="D56" s="206" t="s">
        <v>115</v>
      </c>
      <c r="E56" s="59" t="s">
        <v>160</v>
      </c>
      <c r="F56" s="36">
        <f>F72</f>
        <v>500</v>
      </c>
      <c r="G56" s="36">
        <f t="shared" ref="G56:K56" si="128">G72</f>
        <v>0</v>
      </c>
      <c r="H56" s="36">
        <f t="shared" si="128"/>
        <v>500</v>
      </c>
      <c r="I56" s="36">
        <f t="shared" si="128"/>
        <v>500</v>
      </c>
      <c r="J56" s="36">
        <f t="shared" si="128"/>
        <v>0</v>
      </c>
      <c r="K56" s="36">
        <f t="shared" si="128"/>
        <v>500</v>
      </c>
      <c r="L56" s="36">
        <f t="shared" ref="L56:N56" si="129">L72</f>
        <v>500</v>
      </c>
      <c r="M56" s="36">
        <f t="shared" si="129"/>
        <v>0</v>
      </c>
      <c r="N56" s="36">
        <f t="shared" si="129"/>
        <v>500</v>
      </c>
      <c r="O56" s="36">
        <f>O72</f>
        <v>500</v>
      </c>
      <c r="P56" s="36">
        <f t="shared" ref="P56:Q56" si="130">P72</f>
        <v>0</v>
      </c>
      <c r="Q56" s="36">
        <f t="shared" si="130"/>
        <v>500</v>
      </c>
      <c r="R56" s="54">
        <f t="shared" si="8"/>
        <v>100</v>
      </c>
      <c r="S56" s="54"/>
      <c r="T56" s="54">
        <f t="shared" si="10"/>
        <v>100</v>
      </c>
    </row>
    <row r="57" spans="1:20" ht="45" customHeight="1">
      <c r="A57" s="47"/>
      <c r="B57" s="219"/>
      <c r="C57" s="243"/>
      <c r="D57" s="207"/>
      <c r="E57" s="59" t="s">
        <v>186</v>
      </c>
      <c r="F57" s="36">
        <f>F114</f>
        <v>3753.1</v>
      </c>
      <c r="G57" s="36">
        <f t="shared" ref="G57:K58" si="131">G114</f>
        <v>3753.1</v>
      </c>
      <c r="H57" s="36">
        <f t="shared" si="131"/>
        <v>0</v>
      </c>
      <c r="I57" s="36">
        <f t="shared" si="131"/>
        <v>3753.1</v>
      </c>
      <c r="J57" s="36">
        <f t="shared" si="131"/>
        <v>3753.1</v>
      </c>
      <c r="K57" s="36">
        <f t="shared" si="131"/>
        <v>0</v>
      </c>
      <c r="L57" s="36">
        <f t="shared" ref="L57:N57" si="132">L114</f>
        <v>3753.1</v>
      </c>
      <c r="M57" s="36">
        <f t="shared" si="132"/>
        <v>3753.1</v>
      </c>
      <c r="N57" s="36">
        <f t="shared" si="132"/>
        <v>0</v>
      </c>
      <c r="O57" s="36">
        <f>O114</f>
        <v>3753.1</v>
      </c>
      <c r="P57" s="36">
        <f t="shared" ref="P57:Q57" si="133">P114</f>
        <v>3753.1</v>
      </c>
      <c r="Q57" s="36">
        <f t="shared" si="133"/>
        <v>0</v>
      </c>
      <c r="R57" s="54">
        <f t="shared" si="8"/>
        <v>100</v>
      </c>
      <c r="S57" s="54">
        <f t="shared" si="9"/>
        <v>100</v>
      </c>
      <c r="T57" s="54"/>
    </row>
    <row r="58" spans="1:20" ht="51" customHeight="1">
      <c r="A58" s="47"/>
      <c r="B58" s="230"/>
      <c r="C58" s="244"/>
      <c r="D58" s="227"/>
      <c r="E58" s="59" t="s">
        <v>134</v>
      </c>
      <c r="F58" s="36">
        <f>F115</f>
        <v>825</v>
      </c>
      <c r="G58" s="36">
        <f t="shared" si="131"/>
        <v>0</v>
      </c>
      <c r="H58" s="36">
        <f t="shared" si="131"/>
        <v>825</v>
      </c>
      <c r="I58" s="36">
        <f t="shared" si="131"/>
        <v>825</v>
      </c>
      <c r="J58" s="36">
        <f t="shared" si="131"/>
        <v>0</v>
      </c>
      <c r="K58" s="36">
        <f t="shared" si="131"/>
        <v>825</v>
      </c>
      <c r="L58" s="36">
        <f t="shared" ref="L58:N58" si="134">L115</f>
        <v>825</v>
      </c>
      <c r="M58" s="36">
        <f t="shared" si="134"/>
        <v>0</v>
      </c>
      <c r="N58" s="36">
        <f t="shared" si="134"/>
        <v>825</v>
      </c>
      <c r="O58" s="36">
        <f>O115</f>
        <v>825</v>
      </c>
      <c r="P58" s="36">
        <f t="shared" ref="P58:Q58" si="135">P115</f>
        <v>0</v>
      </c>
      <c r="Q58" s="36">
        <f t="shared" si="135"/>
        <v>825</v>
      </c>
      <c r="R58" s="54">
        <f t="shared" si="8"/>
        <v>100</v>
      </c>
      <c r="S58" s="54"/>
      <c r="T58" s="54">
        <f t="shared" si="10"/>
        <v>100</v>
      </c>
    </row>
    <row r="59" spans="1:20" ht="80.099999999999994" customHeight="1">
      <c r="A59" s="213" t="s">
        <v>1</v>
      </c>
      <c r="B59" s="209" t="s">
        <v>82</v>
      </c>
      <c r="C59" s="209" t="s">
        <v>323</v>
      </c>
      <c r="D59" s="206" t="s">
        <v>108</v>
      </c>
      <c r="E59" s="59" t="s">
        <v>116</v>
      </c>
      <c r="F59" s="36">
        <f>G59+H59</f>
        <v>6882.9</v>
      </c>
      <c r="G59" s="36">
        <f>+G60+G61+G62</f>
        <v>4511.8999999999996</v>
      </c>
      <c r="H59" s="36">
        <f>+H60+H61+H62</f>
        <v>2371</v>
      </c>
      <c r="I59" s="36">
        <f t="shared" ref="I59:I72" si="136">J59+K59</f>
        <v>6882.9</v>
      </c>
      <c r="J59" s="36">
        <f>+J60+J61+J62</f>
        <v>4511.8999999999996</v>
      </c>
      <c r="K59" s="36">
        <f>+K60+K61+K62</f>
        <v>2371</v>
      </c>
      <c r="L59" s="36">
        <f t="shared" ref="L59:L70" si="137">M59+N59</f>
        <v>6882.9</v>
      </c>
      <c r="M59" s="36">
        <f>+M60+M61+M62</f>
        <v>4511.8999999999996</v>
      </c>
      <c r="N59" s="36">
        <f>+N60+N61+N62</f>
        <v>2371</v>
      </c>
      <c r="O59" s="36">
        <f>P59+Q59</f>
        <v>6882.9</v>
      </c>
      <c r="P59" s="36">
        <f>+P60+P61+P62</f>
        <v>4511.8999999999996</v>
      </c>
      <c r="Q59" s="36">
        <f>+Q60+Q61+Q62</f>
        <v>2371</v>
      </c>
      <c r="R59" s="54">
        <f t="shared" si="8"/>
        <v>100</v>
      </c>
      <c r="S59" s="54">
        <f t="shared" si="9"/>
        <v>100</v>
      </c>
      <c r="T59" s="54">
        <f t="shared" si="10"/>
        <v>100</v>
      </c>
    </row>
    <row r="60" spans="1:20" ht="80.099999999999994" customHeight="1">
      <c r="A60" s="213"/>
      <c r="B60" s="210"/>
      <c r="C60" s="210"/>
      <c r="D60" s="207"/>
      <c r="E60" s="59" t="s">
        <v>155</v>
      </c>
      <c r="F60" s="36">
        <f t="shared" ref="F60:F72" si="138">G60+H60</f>
        <v>4511.8999999999996</v>
      </c>
      <c r="G60" s="36">
        <v>4511.8999999999996</v>
      </c>
      <c r="H60" s="36"/>
      <c r="I60" s="36">
        <f t="shared" si="136"/>
        <v>4511.8999999999996</v>
      </c>
      <c r="J60" s="36">
        <v>4511.8999999999996</v>
      </c>
      <c r="K60" s="36"/>
      <c r="L60" s="36">
        <f t="shared" si="137"/>
        <v>4511.8999999999996</v>
      </c>
      <c r="M60" s="36">
        <v>4511.8999999999996</v>
      </c>
      <c r="N60" s="36"/>
      <c r="O60" s="36">
        <f t="shared" ref="O60:O70" si="139">P60+Q60</f>
        <v>4511.8999999999996</v>
      </c>
      <c r="P60" s="36">
        <v>4511.8999999999996</v>
      </c>
      <c r="Q60" s="36"/>
      <c r="R60" s="54">
        <f t="shared" si="8"/>
        <v>100</v>
      </c>
      <c r="S60" s="54">
        <f t="shared" si="9"/>
        <v>100</v>
      </c>
      <c r="T60" s="54"/>
    </row>
    <row r="61" spans="1:20" ht="80.099999999999994" customHeight="1">
      <c r="A61" s="213"/>
      <c r="B61" s="210"/>
      <c r="C61" s="210"/>
      <c r="D61" s="207"/>
      <c r="E61" s="59" t="s">
        <v>154</v>
      </c>
      <c r="F61" s="36">
        <f t="shared" si="138"/>
        <v>721</v>
      </c>
      <c r="G61" s="36"/>
      <c r="H61" s="36">
        <v>721</v>
      </c>
      <c r="I61" s="36">
        <f t="shared" si="136"/>
        <v>721</v>
      </c>
      <c r="J61" s="36"/>
      <c r="K61" s="36">
        <v>721</v>
      </c>
      <c r="L61" s="36">
        <f t="shared" si="137"/>
        <v>721</v>
      </c>
      <c r="M61" s="36"/>
      <c r="N61" s="36">
        <v>721</v>
      </c>
      <c r="O61" s="36">
        <f t="shared" si="139"/>
        <v>721</v>
      </c>
      <c r="P61" s="36"/>
      <c r="Q61" s="36">
        <v>721</v>
      </c>
      <c r="R61" s="54">
        <f t="shared" si="8"/>
        <v>100</v>
      </c>
      <c r="S61" s="54"/>
      <c r="T61" s="54">
        <f t="shared" si="10"/>
        <v>100</v>
      </c>
    </row>
    <row r="62" spans="1:20" ht="80.099999999999994" customHeight="1">
      <c r="A62" s="231"/>
      <c r="B62" s="219"/>
      <c r="C62" s="219"/>
      <c r="D62" s="208"/>
      <c r="E62" s="59" t="s">
        <v>123</v>
      </c>
      <c r="F62" s="36">
        <f t="shared" si="138"/>
        <v>1650</v>
      </c>
      <c r="G62" s="36"/>
      <c r="H62" s="36">
        <v>1650</v>
      </c>
      <c r="I62" s="36">
        <f t="shared" si="136"/>
        <v>1650</v>
      </c>
      <c r="J62" s="36"/>
      <c r="K62" s="36">
        <v>1650</v>
      </c>
      <c r="L62" s="36">
        <f t="shared" si="137"/>
        <v>1650</v>
      </c>
      <c r="M62" s="36"/>
      <c r="N62" s="36">
        <v>1650</v>
      </c>
      <c r="O62" s="36">
        <f t="shared" si="139"/>
        <v>1650</v>
      </c>
      <c r="P62" s="36"/>
      <c r="Q62" s="36">
        <v>1650</v>
      </c>
      <c r="R62" s="54">
        <f t="shared" si="8"/>
        <v>100</v>
      </c>
      <c r="S62" s="54"/>
      <c r="T62" s="54">
        <f t="shared" si="10"/>
        <v>100</v>
      </c>
    </row>
    <row r="63" spans="1:20" ht="159.75" customHeight="1">
      <c r="A63" s="211" t="s">
        <v>83</v>
      </c>
      <c r="B63" s="209" t="s">
        <v>104</v>
      </c>
      <c r="C63" s="209" t="s">
        <v>135</v>
      </c>
      <c r="D63" s="206" t="s">
        <v>108</v>
      </c>
      <c r="E63" s="59" t="s">
        <v>116</v>
      </c>
      <c r="F63" s="36">
        <f t="shared" si="138"/>
        <v>150</v>
      </c>
      <c r="G63" s="36">
        <f>G64</f>
        <v>0</v>
      </c>
      <c r="H63" s="36">
        <f>H64</f>
        <v>150</v>
      </c>
      <c r="I63" s="36">
        <f t="shared" si="136"/>
        <v>150</v>
      </c>
      <c r="J63" s="36">
        <f>J64</f>
        <v>0</v>
      </c>
      <c r="K63" s="36">
        <f>K64</f>
        <v>150</v>
      </c>
      <c r="L63" s="36">
        <f t="shared" si="137"/>
        <v>150</v>
      </c>
      <c r="M63" s="36">
        <f>M64</f>
        <v>0</v>
      </c>
      <c r="N63" s="36">
        <f>N64</f>
        <v>150</v>
      </c>
      <c r="O63" s="36">
        <f t="shared" si="139"/>
        <v>149.9</v>
      </c>
      <c r="P63" s="36">
        <f>P64</f>
        <v>0</v>
      </c>
      <c r="Q63" s="36">
        <f>Q64</f>
        <v>149.9</v>
      </c>
      <c r="R63" s="54">
        <f t="shared" si="8"/>
        <v>99.933333333333337</v>
      </c>
      <c r="S63" s="54"/>
      <c r="T63" s="54">
        <f t="shared" si="10"/>
        <v>99.933333333333337</v>
      </c>
    </row>
    <row r="64" spans="1:20" ht="151.5" customHeight="1">
      <c r="A64" s="212"/>
      <c r="B64" s="210"/>
      <c r="C64" s="210"/>
      <c r="D64" s="207"/>
      <c r="E64" s="59" t="s">
        <v>122</v>
      </c>
      <c r="F64" s="36">
        <f t="shared" si="138"/>
        <v>150</v>
      </c>
      <c r="G64" s="36"/>
      <c r="H64" s="36">
        <v>150</v>
      </c>
      <c r="I64" s="36">
        <f t="shared" si="136"/>
        <v>150</v>
      </c>
      <c r="J64" s="36"/>
      <c r="K64" s="36">
        <v>150</v>
      </c>
      <c r="L64" s="36">
        <f t="shared" si="137"/>
        <v>150</v>
      </c>
      <c r="M64" s="36"/>
      <c r="N64" s="36">
        <v>150</v>
      </c>
      <c r="O64" s="36">
        <f t="shared" si="139"/>
        <v>149.9</v>
      </c>
      <c r="P64" s="36"/>
      <c r="Q64" s="36">
        <v>149.9</v>
      </c>
      <c r="R64" s="54">
        <f t="shared" si="8"/>
        <v>99.933333333333337</v>
      </c>
      <c r="S64" s="54"/>
      <c r="T64" s="54">
        <f t="shared" si="10"/>
        <v>99.933333333333337</v>
      </c>
    </row>
    <row r="65" spans="1:20" ht="118.5" customHeight="1">
      <c r="A65" s="211" t="s">
        <v>136</v>
      </c>
      <c r="B65" s="209" t="s">
        <v>137</v>
      </c>
      <c r="C65" s="209" t="s">
        <v>138</v>
      </c>
      <c r="D65" s="206" t="s">
        <v>108</v>
      </c>
      <c r="E65" s="59" t="s">
        <v>116</v>
      </c>
      <c r="F65" s="36">
        <f t="shared" si="138"/>
        <v>558</v>
      </c>
      <c r="G65" s="36">
        <f>G66+G67</f>
        <v>358</v>
      </c>
      <c r="H65" s="36">
        <f>H66+H67</f>
        <v>200</v>
      </c>
      <c r="I65" s="36">
        <f t="shared" si="136"/>
        <v>558</v>
      </c>
      <c r="J65" s="36">
        <f>J66+J67</f>
        <v>358</v>
      </c>
      <c r="K65" s="36">
        <f>K66+K67</f>
        <v>200</v>
      </c>
      <c r="L65" s="36">
        <f t="shared" si="137"/>
        <v>558</v>
      </c>
      <c r="M65" s="36">
        <f>M66+M67</f>
        <v>358</v>
      </c>
      <c r="N65" s="36">
        <f>N66+N67</f>
        <v>200</v>
      </c>
      <c r="O65" s="36">
        <f t="shared" si="139"/>
        <v>501.3</v>
      </c>
      <c r="P65" s="36">
        <f>P66+P67</f>
        <v>358</v>
      </c>
      <c r="Q65" s="36">
        <f>Q66+Q67</f>
        <v>143.30000000000001</v>
      </c>
      <c r="R65" s="54">
        <f t="shared" si="8"/>
        <v>89.838709677419359</v>
      </c>
      <c r="S65" s="54">
        <f t="shared" si="9"/>
        <v>100</v>
      </c>
      <c r="T65" s="54">
        <f t="shared" si="10"/>
        <v>71.650000000000006</v>
      </c>
    </row>
    <row r="66" spans="1:20" ht="100.5" customHeight="1">
      <c r="A66" s="212"/>
      <c r="B66" s="210"/>
      <c r="C66" s="210"/>
      <c r="D66" s="207"/>
      <c r="E66" s="59" t="s">
        <v>156</v>
      </c>
      <c r="F66" s="36">
        <f t="shared" si="138"/>
        <v>358</v>
      </c>
      <c r="G66" s="36">
        <v>358</v>
      </c>
      <c r="H66" s="36"/>
      <c r="I66" s="36">
        <f t="shared" si="136"/>
        <v>358</v>
      </c>
      <c r="J66" s="36">
        <v>358</v>
      </c>
      <c r="K66" s="36"/>
      <c r="L66" s="36">
        <f t="shared" si="137"/>
        <v>358</v>
      </c>
      <c r="M66" s="36">
        <v>358</v>
      </c>
      <c r="N66" s="36"/>
      <c r="O66" s="36">
        <f t="shared" si="139"/>
        <v>358</v>
      </c>
      <c r="P66" s="36">
        <v>358</v>
      </c>
      <c r="Q66" s="36"/>
      <c r="R66" s="54">
        <f t="shared" si="8"/>
        <v>100</v>
      </c>
      <c r="S66" s="54">
        <f t="shared" si="9"/>
        <v>100</v>
      </c>
      <c r="T66" s="54"/>
    </row>
    <row r="67" spans="1:20" ht="99" customHeight="1">
      <c r="A67" s="212"/>
      <c r="B67" s="210"/>
      <c r="C67" s="210"/>
      <c r="D67" s="207"/>
      <c r="E67" s="59" t="s">
        <v>124</v>
      </c>
      <c r="F67" s="36">
        <f t="shared" si="138"/>
        <v>200</v>
      </c>
      <c r="G67" s="36"/>
      <c r="H67" s="36">
        <v>200</v>
      </c>
      <c r="I67" s="36">
        <f t="shared" si="136"/>
        <v>200</v>
      </c>
      <c r="J67" s="36"/>
      <c r="K67" s="36">
        <v>200</v>
      </c>
      <c r="L67" s="36">
        <f t="shared" si="137"/>
        <v>200</v>
      </c>
      <c r="M67" s="36"/>
      <c r="N67" s="36">
        <v>200</v>
      </c>
      <c r="O67" s="36">
        <f t="shared" si="139"/>
        <v>143.30000000000001</v>
      </c>
      <c r="P67" s="36"/>
      <c r="Q67" s="36">
        <v>143.30000000000001</v>
      </c>
      <c r="R67" s="54">
        <f t="shared" si="8"/>
        <v>71.650000000000006</v>
      </c>
      <c r="S67" s="54"/>
      <c r="T67" s="54">
        <f t="shared" si="10"/>
        <v>71.650000000000006</v>
      </c>
    </row>
    <row r="68" spans="1:20" ht="106.5" customHeight="1">
      <c r="A68" s="211" t="s">
        <v>139</v>
      </c>
      <c r="B68" s="209" t="s">
        <v>140</v>
      </c>
      <c r="C68" s="209" t="s">
        <v>141</v>
      </c>
      <c r="D68" s="206" t="s">
        <v>108</v>
      </c>
      <c r="E68" s="59" t="s">
        <v>116</v>
      </c>
      <c r="F68" s="36">
        <f t="shared" si="138"/>
        <v>558</v>
      </c>
      <c r="G68" s="36">
        <f>G69+G70</f>
        <v>358</v>
      </c>
      <c r="H68" s="36">
        <f>H69+H70</f>
        <v>200</v>
      </c>
      <c r="I68" s="36">
        <f t="shared" si="136"/>
        <v>558</v>
      </c>
      <c r="J68" s="36">
        <f>J69+J70</f>
        <v>358</v>
      </c>
      <c r="K68" s="36">
        <f>K69+K70</f>
        <v>200</v>
      </c>
      <c r="L68" s="36">
        <f t="shared" si="137"/>
        <v>558</v>
      </c>
      <c r="M68" s="36">
        <f>M69+M70</f>
        <v>358</v>
      </c>
      <c r="N68" s="36">
        <f>N69+N70</f>
        <v>200</v>
      </c>
      <c r="O68" s="36">
        <f t="shared" si="139"/>
        <v>558</v>
      </c>
      <c r="P68" s="36">
        <f>P69+P70</f>
        <v>358</v>
      </c>
      <c r="Q68" s="36">
        <f>Q69+Q70</f>
        <v>200</v>
      </c>
      <c r="R68" s="54">
        <f t="shared" si="8"/>
        <v>100</v>
      </c>
      <c r="S68" s="54">
        <f t="shared" si="9"/>
        <v>100</v>
      </c>
      <c r="T68" s="54">
        <f t="shared" si="10"/>
        <v>100</v>
      </c>
    </row>
    <row r="69" spans="1:20" ht="95.25" customHeight="1">
      <c r="A69" s="212"/>
      <c r="B69" s="210"/>
      <c r="C69" s="210"/>
      <c r="D69" s="207"/>
      <c r="E69" s="59" t="s">
        <v>157</v>
      </c>
      <c r="F69" s="36">
        <f t="shared" si="138"/>
        <v>358</v>
      </c>
      <c r="G69" s="36">
        <v>358</v>
      </c>
      <c r="H69" s="36"/>
      <c r="I69" s="36">
        <f t="shared" si="136"/>
        <v>358</v>
      </c>
      <c r="J69" s="36">
        <v>358</v>
      </c>
      <c r="K69" s="36"/>
      <c r="L69" s="36">
        <f t="shared" si="137"/>
        <v>358</v>
      </c>
      <c r="M69" s="36">
        <v>358</v>
      </c>
      <c r="N69" s="36"/>
      <c r="O69" s="36">
        <f t="shared" si="139"/>
        <v>358</v>
      </c>
      <c r="P69" s="36">
        <v>358</v>
      </c>
      <c r="Q69" s="36"/>
      <c r="R69" s="54">
        <f t="shared" si="8"/>
        <v>100</v>
      </c>
      <c r="S69" s="54">
        <f t="shared" si="9"/>
        <v>100</v>
      </c>
      <c r="T69" s="54"/>
    </row>
    <row r="70" spans="1:20" ht="136.5" customHeight="1">
      <c r="A70" s="212"/>
      <c r="B70" s="210"/>
      <c r="C70" s="210"/>
      <c r="D70" s="207"/>
      <c r="E70" s="59" t="s">
        <v>125</v>
      </c>
      <c r="F70" s="36">
        <f t="shared" si="138"/>
        <v>200</v>
      </c>
      <c r="G70" s="36"/>
      <c r="H70" s="36">
        <v>200</v>
      </c>
      <c r="I70" s="36">
        <f t="shared" si="136"/>
        <v>200</v>
      </c>
      <c r="J70" s="36"/>
      <c r="K70" s="36">
        <v>200</v>
      </c>
      <c r="L70" s="36">
        <f t="shared" si="137"/>
        <v>200</v>
      </c>
      <c r="M70" s="36"/>
      <c r="N70" s="36">
        <v>200</v>
      </c>
      <c r="O70" s="36">
        <f t="shared" si="139"/>
        <v>200</v>
      </c>
      <c r="P70" s="36"/>
      <c r="Q70" s="36">
        <v>200</v>
      </c>
      <c r="R70" s="54">
        <f t="shared" si="8"/>
        <v>100</v>
      </c>
      <c r="S70" s="54"/>
      <c r="T70" s="54">
        <f t="shared" si="10"/>
        <v>100</v>
      </c>
    </row>
    <row r="71" spans="1:20" ht="90.75" customHeight="1">
      <c r="A71" s="213" t="s">
        <v>85</v>
      </c>
      <c r="B71" s="215" t="s">
        <v>158</v>
      </c>
      <c r="C71" s="215" t="s">
        <v>159</v>
      </c>
      <c r="D71" s="245" t="s">
        <v>115</v>
      </c>
      <c r="E71" s="59" t="s">
        <v>116</v>
      </c>
      <c r="F71" s="36">
        <f>F72</f>
        <v>500</v>
      </c>
      <c r="G71" s="36">
        <f t="shared" ref="G71:Q71" si="140">G72</f>
        <v>0</v>
      </c>
      <c r="H71" s="36">
        <f t="shared" si="140"/>
        <v>500</v>
      </c>
      <c r="I71" s="36">
        <f t="shared" si="140"/>
        <v>500</v>
      </c>
      <c r="J71" s="36">
        <f t="shared" si="140"/>
        <v>0</v>
      </c>
      <c r="K71" s="36">
        <f t="shared" si="140"/>
        <v>500</v>
      </c>
      <c r="L71" s="36">
        <f t="shared" si="140"/>
        <v>500</v>
      </c>
      <c r="M71" s="36">
        <f t="shared" si="140"/>
        <v>0</v>
      </c>
      <c r="N71" s="36">
        <f t="shared" si="140"/>
        <v>500</v>
      </c>
      <c r="O71" s="36">
        <f>O72</f>
        <v>500</v>
      </c>
      <c r="P71" s="36">
        <f t="shared" si="140"/>
        <v>0</v>
      </c>
      <c r="Q71" s="36">
        <f t="shared" si="140"/>
        <v>500</v>
      </c>
      <c r="R71" s="54">
        <f t="shared" si="8"/>
        <v>100</v>
      </c>
      <c r="S71" s="54"/>
      <c r="T71" s="54">
        <f t="shared" si="10"/>
        <v>100</v>
      </c>
    </row>
    <row r="72" spans="1:20" ht="150.75" customHeight="1">
      <c r="A72" s="214"/>
      <c r="B72" s="216"/>
      <c r="C72" s="216"/>
      <c r="D72" s="214"/>
      <c r="E72" s="59" t="s">
        <v>160</v>
      </c>
      <c r="F72" s="36">
        <f t="shared" si="138"/>
        <v>500</v>
      </c>
      <c r="G72" s="36">
        <v>0</v>
      </c>
      <c r="H72" s="36">
        <v>500</v>
      </c>
      <c r="I72" s="36">
        <f t="shared" si="136"/>
        <v>500</v>
      </c>
      <c r="J72" s="36">
        <v>0</v>
      </c>
      <c r="K72" s="36">
        <v>500</v>
      </c>
      <c r="L72" s="36">
        <f t="shared" ref="L72" si="141">M72+N72</f>
        <v>500</v>
      </c>
      <c r="M72" s="36">
        <v>0</v>
      </c>
      <c r="N72" s="36">
        <v>500</v>
      </c>
      <c r="O72" s="36">
        <f t="shared" ref="O72" si="142">P72+Q72</f>
        <v>500</v>
      </c>
      <c r="P72" s="36">
        <v>0</v>
      </c>
      <c r="Q72" s="36">
        <v>500</v>
      </c>
      <c r="R72" s="54">
        <f t="shared" si="8"/>
        <v>100</v>
      </c>
      <c r="S72" s="54"/>
      <c r="T72" s="54">
        <f t="shared" si="10"/>
        <v>100</v>
      </c>
    </row>
    <row r="73" spans="1:20" ht="118.5" customHeight="1">
      <c r="A73" s="211" t="s">
        <v>86</v>
      </c>
      <c r="B73" s="209" t="s">
        <v>84</v>
      </c>
      <c r="C73" s="209" t="s">
        <v>142</v>
      </c>
      <c r="D73" s="206" t="s">
        <v>109</v>
      </c>
      <c r="E73" s="59" t="s">
        <v>116</v>
      </c>
      <c r="F73" s="36">
        <f>G73+H73</f>
        <v>7138.6</v>
      </c>
      <c r="G73" s="36">
        <f>G74+G75+G76</f>
        <v>4579.8</v>
      </c>
      <c r="H73" s="36">
        <f>H74+H75+H76</f>
        <v>2558.8000000000002</v>
      </c>
      <c r="I73" s="36">
        <f>J73+K73</f>
        <v>7138.6</v>
      </c>
      <c r="J73" s="36">
        <f>J74+J75+J76</f>
        <v>4579.8</v>
      </c>
      <c r="K73" s="36">
        <f>K74+K75+K76</f>
        <v>2558.8000000000002</v>
      </c>
      <c r="L73" s="36">
        <f>M73+N73</f>
        <v>7138.6</v>
      </c>
      <c r="M73" s="36">
        <f>M74+M75+M76</f>
        <v>4579.8</v>
      </c>
      <c r="N73" s="36">
        <f>N74+N75+N76</f>
        <v>2558.8000000000002</v>
      </c>
      <c r="O73" s="36">
        <f>P73+Q73</f>
        <v>7135.6</v>
      </c>
      <c r="P73" s="36">
        <f>P74+P75+P76</f>
        <v>4579.8</v>
      </c>
      <c r="Q73" s="36">
        <f>Q74+Q75+Q76</f>
        <v>2555.8000000000002</v>
      </c>
      <c r="R73" s="54">
        <f t="shared" si="8"/>
        <v>99.957974953072025</v>
      </c>
      <c r="S73" s="54">
        <f t="shared" si="9"/>
        <v>100</v>
      </c>
      <c r="T73" s="54">
        <f t="shared" si="10"/>
        <v>99.882757542598085</v>
      </c>
    </row>
    <row r="74" spans="1:20" ht="50.1" customHeight="1">
      <c r="A74" s="212"/>
      <c r="B74" s="210"/>
      <c r="C74" s="210"/>
      <c r="D74" s="207"/>
      <c r="E74" s="59" t="s">
        <v>161</v>
      </c>
      <c r="F74" s="36">
        <f t="shared" ref="F74:F115" si="143">G74+H74</f>
        <v>4479.8</v>
      </c>
      <c r="G74" s="36">
        <v>4479.8</v>
      </c>
      <c r="H74" s="36">
        <v>0</v>
      </c>
      <c r="I74" s="36">
        <f t="shared" ref="I74:I103" si="144">J74+K74</f>
        <v>4479.8</v>
      </c>
      <c r="J74" s="36">
        <v>4479.8</v>
      </c>
      <c r="K74" s="36">
        <v>0</v>
      </c>
      <c r="L74" s="36">
        <f t="shared" ref="L74:L99" si="145">M74+N74</f>
        <v>4479.8</v>
      </c>
      <c r="M74" s="36">
        <v>4479.8</v>
      </c>
      <c r="N74" s="36">
        <v>0</v>
      </c>
      <c r="O74" s="36">
        <f t="shared" ref="O74:O99" si="146">P74+Q74</f>
        <v>4479.8</v>
      </c>
      <c r="P74" s="36">
        <v>4479.8</v>
      </c>
      <c r="Q74" s="36">
        <v>0</v>
      </c>
      <c r="R74" s="54">
        <f t="shared" ref="R74:R128" si="147">O74/L74*100</f>
        <v>100</v>
      </c>
      <c r="S74" s="54">
        <f t="shared" ref="S74:S128" si="148">P74/M74*100</f>
        <v>100</v>
      </c>
      <c r="T74" s="54"/>
    </row>
    <row r="75" spans="1:20" ht="50.1" customHeight="1">
      <c r="A75" s="212"/>
      <c r="B75" s="210"/>
      <c r="C75" s="210"/>
      <c r="D75" s="207"/>
      <c r="E75" s="59" t="s">
        <v>162</v>
      </c>
      <c r="F75" s="36">
        <f t="shared" si="143"/>
        <v>100</v>
      </c>
      <c r="G75" s="36">
        <v>100</v>
      </c>
      <c r="H75" s="36">
        <v>0</v>
      </c>
      <c r="I75" s="36">
        <f t="shared" si="144"/>
        <v>100</v>
      </c>
      <c r="J75" s="36">
        <v>100</v>
      </c>
      <c r="K75" s="36">
        <v>0</v>
      </c>
      <c r="L75" s="36">
        <f t="shared" si="145"/>
        <v>100</v>
      </c>
      <c r="M75" s="36">
        <v>100</v>
      </c>
      <c r="N75" s="36">
        <v>0</v>
      </c>
      <c r="O75" s="36">
        <f t="shared" si="146"/>
        <v>100</v>
      </c>
      <c r="P75" s="36">
        <v>100</v>
      </c>
      <c r="Q75" s="36">
        <v>0</v>
      </c>
      <c r="R75" s="54">
        <f t="shared" si="147"/>
        <v>100</v>
      </c>
      <c r="S75" s="54">
        <f t="shared" si="148"/>
        <v>100</v>
      </c>
      <c r="T75" s="54"/>
    </row>
    <row r="76" spans="1:20" ht="50.1" customHeight="1">
      <c r="A76" s="212"/>
      <c r="B76" s="210"/>
      <c r="C76" s="210"/>
      <c r="D76" s="207"/>
      <c r="E76" s="59" t="s">
        <v>126</v>
      </c>
      <c r="F76" s="36">
        <f t="shared" si="143"/>
        <v>2558.8000000000002</v>
      </c>
      <c r="G76" s="36">
        <v>0</v>
      </c>
      <c r="H76" s="36">
        <v>2558.8000000000002</v>
      </c>
      <c r="I76" s="36">
        <f t="shared" si="144"/>
        <v>2558.8000000000002</v>
      </c>
      <c r="J76" s="36">
        <v>0</v>
      </c>
      <c r="K76" s="36">
        <v>2558.8000000000002</v>
      </c>
      <c r="L76" s="36">
        <f t="shared" si="145"/>
        <v>2558.8000000000002</v>
      </c>
      <c r="M76" s="36">
        <v>0</v>
      </c>
      <c r="N76" s="36">
        <v>2558.8000000000002</v>
      </c>
      <c r="O76" s="36">
        <f t="shared" si="146"/>
        <v>2555.8000000000002</v>
      </c>
      <c r="P76" s="36">
        <v>0</v>
      </c>
      <c r="Q76" s="36">
        <v>2555.8000000000002</v>
      </c>
      <c r="R76" s="54">
        <f t="shared" si="147"/>
        <v>99.882757542598085</v>
      </c>
      <c r="S76" s="54"/>
      <c r="T76" s="54">
        <f t="shared" ref="T74:T128" si="149">Q76/N76*100</f>
        <v>99.882757542598085</v>
      </c>
    </row>
    <row r="77" spans="1:20" ht="50.1" customHeight="1">
      <c r="A77" s="211" t="s">
        <v>87</v>
      </c>
      <c r="B77" s="209" t="s">
        <v>189</v>
      </c>
      <c r="C77" s="209" t="s">
        <v>324</v>
      </c>
      <c r="D77" s="206" t="s">
        <v>110</v>
      </c>
      <c r="E77" s="59" t="s">
        <v>116</v>
      </c>
      <c r="F77" s="36">
        <f t="shared" si="143"/>
        <v>28480.6</v>
      </c>
      <c r="G77" s="36">
        <f>G78+G79+G80+G81+G82+G83+G84</f>
        <v>19317.8</v>
      </c>
      <c r="H77" s="36">
        <f>H78+H79+H80+H81+H82+H83+H84</f>
        <v>9162.7999999999993</v>
      </c>
      <c r="I77" s="36">
        <f t="shared" si="144"/>
        <v>28480.6</v>
      </c>
      <c r="J77" s="36">
        <f>J78+J79+J80+J81+J82+J83+J84</f>
        <v>19317.8</v>
      </c>
      <c r="K77" s="36">
        <f>K78+K79+K80+K81+K82+K83+K84</f>
        <v>9162.7999999999993</v>
      </c>
      <c r="L77" s="36">
        <f t="shared" si="145"/>
        <v>28480.6</v>
      </c>
      <c r="M77" s="36">
        <f>M78+M79+M80+M81+M82+M83+M84</f>
        <v>19317.8</v>
      </c>
      <c r="N77" s="36">
        <f>N78+N79+N80+N81+N82+N83+N84</f>
        <v>9162.7999999999993</v>
      </c>
      <c r="O77" s="36">
        <f t="shared" si="146"/>
        <v>28480.6</v>
      </c>
      <c r="P77" s="36">
        <f>P78+P79+P80+P81+P82+P83+P84</f>
        <v>19317.8</v>
      </c>
      <c r="Q77" s="36">
        <f>Q78+Q79+Q80+Q81+Q82+Q83+Q84</f>
        <v>9162.7999999999993</v>
      </c>
      <c r="R77" s="54">
        <f t="shared" si="147"/>
        <v>100</v>
      </c>
      <c r="S77" s="54">
        <f t="shared" si="148"/>
        <v>100</v>
      </c>
      <c r="T77" s="54">
        <f t="shared" si="149"/>
        <v>100</v>
      </c>
    </row>
    <row r="78" spans="1:20" ht="50.1" customHeight="1">
      <c r="A78" s="212"/>
      <c r="B78" s="210"/>
      <c r="C78" s="210"/>
      <c r="D78" s="207"/>
      <c r="E78" s="59" t="s">
        <v>165</v>
      </c>
      <c r="F78" s="36">
        <f t="shared" si="143"/>
        <v>5793.8</v>
      </c>
      <c r="G78" s="36">
        <v>5793.8</v>
      </c>
      <c r="H78" s="36"/>
      <c r="I78" s="36">
        <f t="shared" si="144"/>
        <v>5793.8</v>
      </c>
      <c r="J78" s="36">
        <v>5793.8</v>
      </c>
      <c r="K78" s="36"/>
      <c r="L78" s="36">
        <f t="shared" si="145"/>
        <v>5793.8</v>
      </c>
      <c r="M78" s="36">
        <v>5793.8</v>
      </c>
      <c r="N78" s="36"/>
      <c r="O78" s="36">
        <f t="shared" si="146"/>
        <v>5793.8</v>
      </c>
      <c r="P78" s="36">
        <v>5793.8</v>
      </c>
      <c r="Q78" s="36"/>
      <c r="R78" s="54">
        <f t="shared" si="147"/>
        <v>100</v>
      </c>
      <c r="S78" s="54">
        <f t="shared" si="148"/>
        <v>100</v>
      </c>
      <c r="T78" s="54"/>
    </row>
    <row r="79" spans="1:20" ht="50.1" customHeight="1">
      <c r="A79" s="212"/>
      <c r="B79" s="210"/>
      <c r="C79" s="210"/>
      <c r="D79" s="207"/>
      <c r="E79" s="59" t="s">
        <v>166</v>
      </c>
      <c r="F79" s="36">
        <f t="shared" si="143"/>
        <v>13524</v>
      </c>
      <c r="G79" s="36">
        <v>13524</v>
      </c>
      <c r="H79" s="36"/>
      <c r="I79" s="36">
        <f t="shared" si="144"/>
        <v>13524</v>
      </c>
      <c r="J79" s="36">
        <v>13524</v>
      </c>
      <c r="K79" s="36"/>
      <c r="L79" s="36">
        <f t="shared" si="145"/>
        <v>13524</v>
      </c>
      <c r="M79" s="36">
        <v>13524</v>
      </c>
      <c r="N79" s="36"/>
      <c r="O79" s="36">
        <f t="shared" si="146"/>
        <v>13524</v>
      </c>
      <c r="P79" s="36">
        <v>13524</v>
      </c>
      <c r="Q79" s="36"/>
      <c r="R79" s="54">
        <f t="shared" si="147"/>
        <v>100</v>
      </c>
      <c r="S79" s="54">
        <f t="shared" si="148"/>
        <v>100</v>
      </c>
      <c r="T79" s="54"/>
    </row>
    <row r="80" spans="1:20" ht="50.1" customHeight="1">
      <c r="A80" s="212"/>
      <c r="B80" s="210"/>
      <c r="C80" s="210"/>
      <c r="D80" s="207"/>
      <c r="E80" s="59" t="s">
        <v>163</v>
      </c>
      <c r="F80" s="36">
        <f t="shared" si="143"/>
        <v>480</v>
      </c>
      <c r="G80" s="36"/>
      <c r="H80" s="36">
        <v>480</v>
      </c>
      <c r="I80" s="36">
        <f t="shared" si="144"/>
        <v>480</v>
      </c>
      <c r="J80" s="36"/>
      <c r="K80" s="36">
        <v>480</v>
      </c>
      <c r="L80" s="36">
        <f t="shared" si="145"/>
        <v>480</v>
      </c>
      <c r="M80" s="36"/>
      <c r="N80" s="36">
        <v>480</v>
      </c>
      <c r="O80" s="36">
        <f t="shared" si="146"/>
        <v>480</v>
      </c>
      <c r="P80" s="36"/>
      <c r="Q80" s="36">
        <v>480</v>
      </c>
      <c r="R80" s="54">
        <f t="shared" si="147"/>
        <v>100</v>
      </c>
      <c r="S80" s="54"/>
      <c r="T80" s="54">
        <f t="shared" si="149"/>
        <v>100</v>
      </c>
    </row>
    <row r="81" spans="1:20" ht="50.1" customHeight="1">
      <c r="A81" s="212"/>
      <c r="B81" s="210"/>
      <c r="C81" s="210"/>
      <c r="D81" s="207"/>
      <c r="E81" s="59" t="s">
        <v>164</v>
      </c>
      <c r="F81" s="36">
        <f t="shared" si="143"/>
        <v>720</v>
      </c>
      <c r="G81" s="36"/>
      <c r="H81" s="36">
        <v>720</v>
      </c>
      <c r="I81" s="36">
        <f t="shared" si="144"/>
        <v>720</v>
      </c>
      <c r="J81" s="36"/>
      <c r="K81" s="36">
        <v>720</v>
      </c>
      <c r="L81" s="36">
        <f t="shared" si="145"/>
        <v>720</v>
      </c>
      <c r="M81" s="36"/>
      <c r="N81" s="36">
        <v>720</v>
      </c>
      <c r="O81" s="36">
        <f t="shared" si="146"/>
        <v>720</v>
      </c>
      <c r="P81" s="36"/>
      <c r="Q81" s="36">
        <v>720</v>
      </c>
      <c r="R81" s="54">
        <f t="shared" si="147"/>
        <v>100</v>
      </c>
      <c r="S81" s="54"/>
      <c r="T81" s="54">
        <f t="shared" si="149"/>
        <v>100</v>
      </c>
    </row>
    <row r="82" spans="1:20" ht="50.1" customHeight="1">
      <c r="A82" s="212"/>
      <c r="B82" s="210"/>
      <c r="C82" s="210"/>
      <c r="D82" s="207"/>
      <c r="E82" s="59" t="s">
        <v>127</v>
      </c>
      <c r="F82" s="36">
        <f t="shared" si="143"/>
        <v>1594.8</v>
      </c>
      <c r="G82" s="36"/>
      <c r="H82" s="36">
        <v>1594.8</v>
      </c>
      <c r="I82" s="36">
        <f t="shared" si="144"/>
        <v>1594.8</v>
      </c>
      <c r="J82" s="36"/>
      <c r="K82" s="36">
        <v>1594.8</v>
      </c>
      <c r="L82" s="36">
        <f t="shared" si="145"/>
        <v>1594.8</v>
      </c>
      <c r="M82" s="36"/>
      <c r="N82" s="36">
        <v>1594.8</v>
      </c>
      <c r="O82" s="36">
        <f t="shared" si="146"/>
        <v>1594.8</v>
      </c>
      <c r="P82" s="36"/>
      <c r="Q82" s="36">
        <v>1594.8</v>
      </c>
      <c r="R82" s="54">
        <f t="shared" si="147"/>
        <v>100</v>
      </c>
      <c r="S82" s="54"/>
      <c r="T82" s="54">
        <f t="shared" si="149"/>
        <v>100</v>
      </c>
    </row>
    <row r="83" spans="1:20" ht="50.1" customHeight="1">
      <c r="A83" s="212"/>
      <c r="B83" s="210"/>
      <c r="C83" s="210"/>
      <c r="D83" s="207"/>
      <c r="E83" s="59" t="s">
        <v>128</v>
      </c>
      <c r="F83" s="36">
        <f t="shared" si="143"/>
        <v>4776</v>
      </c>
      <c r="G83" s="36"/>
      <c r="H83" s="36">
        <v>4776</v>
      </c>
      <c r="I83" s="36">
        <f t="shared" si="144"/>
        <v>4776</v>
      </c>
      <c r="J83" s="36"/>
      <c r="K83" s="36">
        <v>4776</v>
      </c>
      <c r="L83" s="36">
        <f t="shared" si="145"/>
        <v>4776</v>
      </c>
      <c r="M83" s="36"/>
      <c r="N83" s="36">
        <v>4776</v>
      </c>
      <c r="O83" s="36">
        <f t="shared" si="146"/>
        <v>4776</v>
      </c>
      <c r="P83" s="36"/>
      <c r="Q83" s="36">
        <v>4776</v>
      </c>
      <c r="R83" s="54">
        <f t="shared" si="147"/>
        <v>100</v>
      </c>
      <c r="S83" s="54"/>
      <c r="T83" s="54">
        <f t="shared" si="149"/>
        <v>100</v>
      </c>
    </row>
    <row r="84" spans="1:20" ht="50.1" customHeight="1">
      <c r="A84" s="217"/>
      <c r="B84" s="218"/>
      <c r="C84" s="218"/>
      <c r="D84" s="217"/>
      <c r="E84" s="59" t="s">
        <v>322</v>
      </c>
      <c r="F84" s="36">
        <f t="shared" si="143"/>
        <v>1592</v>
      </c>
      <c r="G84" s="36"/>
      <c r="H84" s="36">
        <v>1592</v>
      </c>
      <c r="I84" s="36">
        <f t="shared" si="144"/>
        <v>1592</v>
      </c>
      <c r="J84" s="36"/>
      <c r="K84" s="36">
        <v>1592</v>
      </c>
      <c r="L84" s="36">
        <f t="shared" si="145"/>
        <v>1592</v>
      </c>
      <c r="M84" s="36"/>
      <c r="N84" s="36">
        <v>1592</v>
      </c>
      <c r="O84" s="36">
        <f t="shared" si="146"/>
        <v>1592</v>
      </c>
      <c r="P84" s="36"/>
      <c r="Q84" s="36">
        <v>1592</v>
      </c>
      <c r="R84" s="54">
        <f t="shared" si="147"/>
        <v>100</v>
      </c>
      <c r="S84" s="54"/>
      <c r="T84" s="54">
        <f t="shared" si="149"/>
        <v>100</v>
      </c>
    </row>
    <row r="85" spans="1:20" ht="50.1" customHeight="1">
      <c r="A85" s="211" t="s">
        <v>88</v>
      </c>
      <c r="B85" s="209" t="s">
        <v>90</v>
      </c>
      <c r="C85" s="220" t="s">
        <v>325</v>
      </c>
      <c r="D85" s="206" t="s">
        <v>111</v>
      </c>
      <c r="E85" s="59" t="s">
        <v>116</v>
      </c>
      <c r="F85" s="36">
        <f t="shared" si="143"/>
        <v>3905.8</v>
      </c>
      <c r="G85" s="36">
        <f>G86+G87+G88+G89+G90</f>
        <v>2505.8000000000002</v>
      </c>
      <c r="H85" s="36">
        <f>H86+H87+H88+H89+H90</f>
        <v>1400</v>
      </c>
      <c r="I85" s="36">
        <f t="shared" si="144"/>
        <v>3905.8</v>
      </c>
      <c r="J85" s="36">
        <f>J86+J87+J88+J89+J90</f>
        <v>2505.8000000000002</v>
      </c>
      <c r="K85" s="36">
        <f>K86+K87+K88+K89+K90</f>
        <v>1400</v>
      </c>
      <c r="L85" s="36">
        <f t="shared" si="145"/>
        <v>3905.8</v>
      </c>
      <c r="M85" s="36">
        <f>M86+M87+M88+M89+M90</f>
        <v>2505.8000000000002</v>
      </c>
      <c r="N85" s="36">
        <f>N86+N87+N88+N89+N90</f>
        <v>1400</v>
      </c>
      <c r="O85" s="36">
        <f t="shared" si="146"/>
        <v>3904.9</v>
      </c>
      <c r="P85" s="36">
        <f>P86+P87+P88+P89+P90</f>
        <v>2505.8000000000002</v>
      </c>
      <c r="Q85" s="36">
        <f>Q86+Q87+Q88+Q89+Q90</f>
        <v>1399.1</v>
      </c>
      <c r="R85" s="54">
        <f t="shared" si="147"/>
        <v>99.976957345486198</v>
      </c>
      <c r="S85" s="54">
        <f t="shared" si="148"/>
        <v>100</v>
      </c>
      <c r="T85" s="54">
        <f t="shared" si="149"/>
        <v>99.935714285714283</v>
      </c>
    </row>
    <row r="86" spans="1:20" ht="50.1" customHeight="1">
      <c r="A86" s="212"/>
      <c r="B86" s="210"/>
      <c r="C86" s="221"/>
      <c r="D86" s="207"/>
      <c r="E86" s="59" t="s">
        <v>167</v>
      </c>
      <c r="F86" s="36">
        <f t="shared" si="143"/>
        <v>1865.8</v>
      </c>
      <c r="G86" s="36">
        <v>1865.8</v>
      </c>
      <c r="H86" s="36">
        <v>0</v>
      </c>
      <c r="I86" s="36">
        <f t="shared" si="144"/>
        <v>1865.8</v>
      </c>
      <c r="J86" s="36">
        <v>1865.8</v>
      </c>
      <c r="K86" s="36">
        <v>0</v>
      </c>
      <c r="L86" s="36">
        <f t="shared" si="145"/>
        <v>1865.8</v>
      </c>
      <c r="M86" s="36">
        <v>1865.8</v>
      </c>
      <c r="N86" s="36">
        <v>0</v>
      </c>
      <c r="O86" s="36">
        <f t="shared" si="146"/>
        <v>1865.8</v>
      </c>
      <c r="P86" s="36">
        <v>1865.8</v>
      </c>
      <c r="Q86" s="36"/>
      <c r="R86" s="54">
        <f t="shared" si="147"/>
        <v>100</v>
      </c>
      <c r="S86" s="54">
        <f t="shared" si="148"/>
        <v>100</v>
      </c>
      <c r="T86" s="54"/>
    </row>
    <row r="87" spans="1:20" ht="50.1" customHeight="1">
      <c r="A87" s="212"/>
      <c r="B87" s="210"/>
      <c r="C87" s="221"/>
      <c r="D87" s="207"/>
      <c r="E87" s="59" t="s">
        <v>168</v>
      </c>
      <c r="F87" s="36">
        <f t="shared" si="143"/>
        <v>640</v>
      </c>
      <c r="G87" s="36">
        <v>640</v>
      </c>
      <c r="H87" s="36">
        <v>0</v>
      </c>
      <c r="I87" s="36">
        <f t="shared" si="144"/>
        <v>640</v>
      </c>
      <c r="J87" s="36">
        <v>640</v>
      </c>
      <c r="K87" s="36">
        <v>0</v>
      </c>
      <c r="L87" s="36">
        <f t="shared" si="145"/>
        <v>640</v>
      </c>
      <c r="M87" s="36">
        <v>640</v>
      </c>
      <c r="N87" s="36">
        <v>0</v>
      </c>
      <c r="O87" s="36">
        <f t="shared" si="146"/>
        <v>640</v>
      </c>
      <c r="P87" s="36">
        <v>640</v>
      </c>
      <c r="Q87" s="36"/>
      <c r="R87" s="54">
        <f t="shared" si="147"/>
        <v>100</v>
      </c>
      <c r="S87" s="54">
        <f t="shared" si="148"/>
        <v>100</v>
      </c>
      <c r="T87" s="54"/>
    </row>
    <row r="88" spans="1:20" ht="50.1" customHeight="1">
      <c r="A88" s="208"/>
      <c r="B88" s="219"/>
      <c r="C88" s="221"/>
      <c r="D88" s="208"/>
      <c r="E88" s="59" t="s">
        <v>129</v>
      </c>
      <c r="F88" s="36">
        <f t="shared" si="143"/>
        <v>280</v>
      </c>
      <c r="G88" s="36">
        <v>0</v>
      </c>
      <c r="H88" s="36">
        <v>280</v>
      </c>
      <c r="I88" s="36">
        <f t="shared" si="144"/>
        <v>280</v>
      </c>
      <c r="J88" s="36">
        <v>0</v>
      </c>
      <c r="K88" s="36">
        <v>280</v>
      </c>
      <c r="L88" s="36">
        <f t="shared" si="145"/>
        <v>280</v>
      </c>
      <c r="M88" s="36">
        <v>0</v>
      </c>
      <c r="N88" s="36">
        <v>280</v>
      </c>
      <c r="O88" s="36">
        <f t="shared" si="146"/>
        <v>279.89999999999998</v>
      </c>
      <c r="P88" s="36">
        <v>0</v>
      </c>
      <c r="Q88" s="36">
        <v>279.89999999999998</v>
      </c>
      <c r="R88" s="54">
        <f t="shared" si="147"/>
        <v>99.964285714285708</v>
      </c>
      <c r="S88" s="54"/>
      <c r="T88" s="54">
        <f t="shared" si="149"/>
        <v>99.964285714285708</v>
      </c>
    </row>
    <row r="89" spans="1:20" ht="50.1" customHeight="1">
      <c r="A89" s="208"/>
      <c r="B89" s="219"/>
      <c r="C89" s="221"/>
      <c r="D89" s="208"/>
      <c r="E89" s="59" t="s">
        <v>130</v>
      </c>
      <c r="F89" s="36">
        <f t="shared" si="143"/>
        <v>560</v>
      </c>
      <c r="G89" s="36">
        <v>0</v>
      </c>
      <c r="H89" s="36">
        <v>560</v>
      </c>
      <c r="I89" s="36">
        <f t="shared" si="144"/>
        <v>560</v>
      </c>
      <c r="J89" s="36">
        <v>0</v>
      </c>
      <c r="K89" s="36">
        <v>560</v>
      </c>
      <c r="L89" s="36">
        <f t="shared" si="145"/>
        <v>560</v>
      </c>
      <c r="M89" s="36">
        <v>0</v>
      </c>
      <c r="N89" s="36">
        <v>560</v>
      </c>
      <c r="O89" s="36">
        <f t="shared" si="146"/>
        <v>560</v>
      </c>
      <c r="P89" s="36">
        <v>0</v>
      </c>
      <c r="Q89" s="36">
        <v>560</v>
      </c>
      <c r="R89" s="54">
        <f t="shared" si="147"/>
        <v>100</v>
      </c>
      <c r="S89" s="54"/>
      <c r="T89" s="54">
        <f t="shared" si="149"/>
        <v>100</v>
      </c>
    </row>
    <row r="90" spans="1:20" ht="50.1" customHeight="1">
      <c r="A90" s="208"/>
      <c r="B90" s="219"/>
      <c r="C90" s="221"/>
      <c r="D90" s="208"/>
      <c r="E90" s="59" t="s">
        <v>131</v>
      </c>
      <c r="F90" s="36">
        <f t="shared" si="143"/>
        <v>560</v>
      </c>
      <c r="G90" s="36">
        <v>0</v>
      </c>
      <c r="H90" s="36">
        <v>560</v>
      </c>
      <c r="I90" s="36">
        <f t="shared" si="144"/>
        <v>560</v>
      </c>
      <c r="J90" s="36">
        <v>0</v>
      </c>
      <c r="K90" s="36">
        <v>560</v>
      </c>
      <c r="L90" s="36">
        <f t="shared" si="145"/>
        <v>560</v>
      </c>
      <c r="M90" s="36">
        <v>0</v>
      </c>
      <c r="N90" s="36">
        <v>560</v>
      </c>
      <c r="O90" s="36">
        <f t="shared" si="146"/>
        <v>559.20000000000005</v>
      </c>
      <c r="P90" s="36">
        <v>0</v>
      </c>
      <c r="Q90" s="36">
        <v>559.20000000000005</v>
      </c>
      <c r="R90" s="54">
        <f t="shared" si="147"/>
        <v>99.857142857142861</v>
      </c>
      <c r="S90" s="54"/>
      <c r="T90" s="54">
        <f t="shared" si="149"/>
        <v>99.857142857142861</v>
      </c>
    </row>
    <row r="91" spans="1:20" ht="90.75" customHeight="1">
      <c r="A91" s="211" t="s">
        <v>89</v>
      </c>
      <c r="B91" s="209" t="s">
        <v>91</v>
      </c>
      <c r="C91" s="209" t="s">
        <v>326</v>
      </c>
      <c r="D91" s="206" t="s">
        <v>111</v>
      </c>
      <c r="E91" s="59" t="s">
        <v>116</v>
      </c>
      <c r="F91" s="36">
        <f t="shared" si="143"/>
        <v>912.2</v>
      </c>
      <c r="G91" s="36">
        <f>G92+G93</f>
        <v>585.20000000000005</v>
      </c>
      <c r="H91" s="36">
        <f>H92+H93</f>
        <v>327</v>
      </c>
      <c r="I91" s="36">
        <f t="shared" si="144"/>
        <v>912.2</v>
      </c>
      <c r="J91" s="36">
        <f>J92+J93</f>
        <v>585.20000000000005</v>
      </c>
      <c r="K91" s="36">
        <f>K92+K93</f>
        <v>327</v>
      </c>
      <c r="L91" s="36">
        <f t="shared" si="145"/>
        <v>912.2</v>
      </c>
      <c r="M91" s="36">
        <f>M92+M93</f>
        <v>585.20000000000005</v>
      </c>
      <c r="N91" s="36">
        <f>N92+N93</f>
        <v>327</v>
      </c>
      <c r="O91" s="36">
        <f t="shared" si="146"/>
        <v>912.2</v>
      </c>
      <c r="P91" s="36">
        <f>P92+P93</f>
        <v>585.20000000000005</v>
      </c>
      <c r="Q91" s="36">
        <f>Q92+Q93</f>
        <v>327</v>
      </c>
      <c r="R91" s="54">
        <f t="shared" si="147"/>
        <v>100</v>
      </c>
      <c r="S91" s="54">
        <f t="shared" si="148"/>
        <v>100</v>
      </c>
      <c r="T91" s="54">
        <f t="shared" si="149"/>
        <v>100</v>
      </c>
    </row>
    <row r="92" spans="1:20" ht="90.75" customHeight="1">
      <c r="A92" s="212"/>
      <c r="B92" s="210"/>
      <c r="C92" s="210"/>
      <c r="D92" s="207"/>
      <c r="E92" s="59" t="s">
        <v>169</v>
      </c>
      <c r="F92" s="36">
        <f t="shared" si="143"/>
        <v>585.20000000000005</v>
      </c>
      <c r="G92" s="36">
        <v>585.20000000000005</v>
      </c>
      <c r="H92" s="36">
        <v>0</v>
      </c>
      <c r="I92" s="36">
        <f t="shared" si="144"/>
        <v>585.20000000000005</v>
      </c>
      <c r="J92" s="36">
        <v>585.20000000000005</v>
      </c>
      <c r="K92" s="36">
        <v>0</v>
      </c>
      <c r="L92" s="36">
        <f t="shared" si="145"/>
        <v>585.20000000000005</v>
      </c>
      <c r="M92" s="36">
        <v>585.20000000000005</v>
      </c>
      <c r="N92" s="36">
        <v>0</v>
      </c>
      <c r="O92" s="36">
        <f t="shared" si="146"/>
        <v>585.20000000000005</v>
      </c>
      <c r="P92" s="36">
        <v>585.20000000000005</v>
      </c>
      <c r="Q92" s="36">
        <v>0</v>
      </c>
      <c r="R92" s="54">
        <f t="shared" si="147"/>
        <v>100</v>
      </c>
      <c r="S92" s="54">
        <f t="shared" si="148"/>
        <v>100</v>
      </c>
      <c r="T92" s="54"/>
    </row>
    <row r="93" spans="1:20" ht="99" customHeight="1">
      <c r="A93" s="208"/>
      <c r="B93" s="219"/>
      <c r="C93" s="219"/>
      <c r="D93" s="208"/>
      <c r="E93" s="59" t="s">
        <v>188</v>
      </c>
      <c r="F93" s="36">
        <f t="shared" si="143"/>
        <v>327</v>
      </c>
      <c r="G93" s="36">
        <v>0</v>
      </c>
      <c r="H93" s="36">
        <v>327</v>
      </c>
      <c r="I93" s="36">
        <f t="shared" si="144"/>
        <v>327</v>
      </c>
      <c r="J93" s="36">
        <v>0</v>
      </c>
      <c r="K93" s="36">
        <v>327</v>
      </c>
      <c r="L93" s="36">
        <f t="shared" si="145"/>
        <v>327</v>
      </c>
      <c r="M93" s="36">
        <v>0</v>
      </c>
      <c r="N93" s="36">
        <v>327</v>
      </c>
      <c r="O93" s="36">
        <f t="shared" si="146"/>
        <v>327</v>
      </c>
      <c r="P93" s="36">
        <v>0</v>
      </c>
      <c r="Q93" s="36">
        <v>327</v>
      </c>
      <c r="R93" s="54">
        <f t="shared" si="147"/>
        <v>100</v>
      </c>
      <c r="S93" s="54"/>
      <c r="T93" s="54">
        <f t="shared" si="149"/>
        <v>100</v>
      </c>
    </row>
    <row r="94" spans="1:20" ht="96.75" customHeight="1">
      <c r="A94" s="211" t="s">
        <v>170</v>
      </c>
      <c r="B94" s="209" t="s">
        <v>171</v>
      </c>
      <c r="C94" s="209" t="s">
        <v>172</v>
      </c>
      <c r="D94" s="206" t="s">
        <v>111</v>
      </c>
      <c r="E94" s="59" t="s">
        <v>116</v>
      </c>
      <c r="F94" s="36">
        <f t="shared" si="143"/>
        <v>558</v>
      </c>
      <c r="G94" s="36">
        <f>G95+G96</f>
        <v>358</v>
      </c>
      <c r="H94" s="36">
        <f>H95+H96</f>
        <v>200</v>
      </c>
      <c r="I94" s="36">
        <f t="shared" si="144"/>
        <v>558</v>
      </c>
      <c r="J94" s="36">
        <f>J95+J96</f>
        <v>358</v>
      </c>
      <c r="K94" s="36">
        <f>K95+K96</f>
        <v>200</v>
      </c>
      <c r="L94" s="36">
        <f t="shared" si="145"/>
        <v>558</v>
      </c>
      <c r="M94" s="36">
        <f>M95+M96</f>
        <v>358</v>
      </c>
      <c r="N94" s="36">
        <f>N95+N96</f>
        <v>200</v>
      </c>
      <c r="O94" s="36">
        <f t="shared" si="146"/>
        <v>558</v>
      </c>
      <c r="P94" s="36">
        <f>P95+P96</f>
        <v>358</v>
      </c>
      <c r="Q94" s="36">
        <f>Q95+Q96</f>
        <v>200</v>
      </c>
      <c r="R94" s="54">
        <f t="shared" si="147"/>
        <v>100</v>
      </c>
      <c r="S94" s="54">
        <f t="shared" si="148"/>
        <v>100</v>
      </c>
      <c r="T94" s="54">
        <f t="shared" si="149"/>
        <v>100</v>
      </c>
    </row>
    <row r="95" spans="1:20" ht="81" customHeight="1">
      <c r="A95" s="212"/>
      <c r="B95" s="210"/>
      <c r="C95" s="210"/>
      <c r="D95" s="207"/>
      <c r="E95" s="59" t="s">
        <v>174</v>
      </c>
      <c r="F95" s="36">
        <f t="shared" si="143"/>
        <v>358</v>
      </c>
      <c r="G95" s="36">
        <v>358</v>
      </c>
      <c r="H95" s="36">
        <v>0</v>
      </c>
      <c r="I95" s="36">
        <f t="shared" si="144"/>
        <v>358</v>
      </c>
      <c r="J95" s="36">
        <v>358</v>
      </c>
      <c r="K95" s="36">
        <v>0</v>
      </c>
      <c r="L95" s="36">
        <f t="shared" si="145"/>
        <v>358</v>
      </c>
      <c r="M95" s="36">
        <v>358</v>
      </c>
      <c r="N95" s="36">
        <v>0</v>
      </c>
      <c r="O95" s="36">
        <f t="shared" si="146"/>
        <v>358</v>
      </c>
      <c r="P95" s="36">
        <v>358</v>
      </c>
      <c r="Q95" s="36">
        <v>0</v>
      </c>
      <c r="R95" s="54">
        <f t="shared" si="147"/>
        <v>100</v>
      </c>
      <c r="S95" s="54">
        <f t="shared" si="148"/>
        <v>100</v>
      </c>
      <c r="T95" s="54"/>
    </row>
    <row r="96" spans="1:20" ht="95.25" customHeight="1">
      <c r="A96" s="208"/>
      <c r="B96" s="219"/>
      <c r="C96" s="219"/>
      <c r="D96" s="208"/>
      <c r="E96" s="59" t="s">
        <v>173</v>
      </c>
      <c r="F96" s="36">
        <f t="shared" si="143"/>
        <v>200</v>
      </c>
      <c r="G96" s="36">
        <v>0</v>
      </c>
      <c r="H96" s="36">
        <v>200</v>
      </c>
      <c r="I96" s="36">
        <f t="shared" si="144"/>
        <v>200</v>
      </c>
      <c r="J96" s="36">
        <v>0</v>
      </c>
      <c r="K96" s="36">
        <v>200</v>
      </c>
      <c r="L96" s="36">
        <f t="shared" si="145"/>
        <v>200</v>
      </c>
      <c r="M96" s="36">
        <v>0</v>
      </c>
      <c r="N96" s="36">
        <v>200</v>
      </c>
      <c r="O96" s="36">
        <f t="shared" si="146"/>
        <v>200</v>
      </c>
      <c r="P96" s="36">
        <v>0</v>
      </c>
      <c r="Q96" s="36">
        <v>200</v>
      </c>
      <c r="R96" s="54">
        <f t="shared" si="147"/>
        <v>100</v>
      </c>
      <c r="S96" s="54"/>
      <c r="T96" s="54">
        <f t="shared" si="149"/>
        <v>100</v>
      </c>
    </row>
    <row r="97" spans="1:20" ht="93" customHeight="1">
      <c r="A97" s="211" t="s">
        <v>95</v>
      </c>
      <c r="B97" s="209" t="s">
        <v>92</v>
      </c>
      <c r="C97" s="220" t="s">
        <v>327</v>
      </c>
      <c r="D97" s="206" t="s">
        <v>112</v>
      </c>
      <c r="E97" s="59" t="s">
        <v>116</v>
      </c>
      <c r="F97" s="36">
        <f t="shared" si="143"/>
        <v>6606.3</v>
      </c>
      <c r="G97" s="36">
        <f>G98+G99</f>
        <v>4238.3</v>
      </c>
      <c r="H97" s="36">
        <f>H98+H99</f>
        <v>2368</v>
      </c>
      <c r="I97" s="36">
        <f t="shared" si="144"/>
        <v>6606.3</v>
      </c>
      <c r="J97" s="36">
        <f>J98+J99</f>
        <v>4238.3</v>
      </c>
      <c r="K97" s="36">
        <f>K98+K99</f>
        <v>2368</v>
      </c>
      <c r="L97" s="36">
        <f t="shared" si="145"/>
        <v>6606.3</v>
      </c>
      <c r="M97" s="36">
        <f>M98+M99</f>
        <v>4238.3</v>
      </c>
      <c r="N97" s="36">
        <f>N98+N99</f>
        <v>2368</v>
      </c>
      <c r="O97" s="36">
        <f t="shared" si="146"/>
        <v>6606.3</v>
      </c>
      <c r="P97" s="36">
        <f>P98+P99</f>
        <v>4238.3</v>
      </c>
      <c r="Q97" s="36">
        <f>Q98+Q99</f>
        <v>2368</v>
      </c>
      <c r="R97" s="54">
        <f t="shared" si="147"/>
        <v>100</v>
      </c>
      <c r="S97" s="54">
        <f t="shared" si="148"/>
        <v>100</v>
      </c>
      <c r="T97" s="54">
        <f t="shared" si="149"/>
        <v>100</v>
      </c>
    </row>
    <row r="98" spans="1:20" ht="116.25" customHeight="1">
      <c r="A98" s="212"/>
      <c r="B98" s="210"/>
      <c r="C98" s="221"/>
      <c r="D98" s="207"/>
      <c r="E98" s="59" t="s">
        <v>175</v>
      </c>
      <c r="F98" s="36">
        <f t="shared" si="143"/>
        <v>4238.3</v>
      </c>
      <c r="G98" s="36">
        <v>4238.3</v>
      </c>
      <c r="H98" s="36">
        <v>0</v>
      </c>
      <c r="I98" s="36">
        <f t="shared" si="144"/>
        <v>4238.3</v>
      </c>
      <c r="J98" s="36">
        <v>4238.3</v>
      </c>
      <c r="K98" s="36">
        <v>0</v>
      </c>
      <c r="L98" s="36">
        <f t="shared" si="145"/>
        <v>4238.3</v>
      </c>
      <c r="M98" s="36">
        <v>4238.3</v>
      </c>
      <c r="N98" s="36">
        <v>0</v>
      </c>
      <c r="O98" s="36">
        <f t="shared" si="146"/>
        <v>4238.3</v>
      </c>
      <c r="P98" s="36">
        <v>4238.3</v>
      </c>
      <c r="Q98" s="36">
        <v>0</v>
      </c>
      <c r="R98" s="54">
        <f t="shared" si="147"/>
        <v>100</v>
      </c>
      <c r="S98" s="54">
        <f t="shared" si="148"/>
        <v>100</v>
      </c>
      <c r="T98" s="54"/>
    </row>
    <row r="99" spans="1:20" ht="75" customHeight="1">
      <c r="A99" s="208"/>
      <c r="B99" s="219"/>
      <c r="C99" s="221"/>
      <c r="D99" s="207"/>
      <c r="E99" s="59" t="s">
        <v>176</v>
      </c>
      <c r="F99" s="36">
        <f t="shared" si="143"/>
        <v>2368</v>
      </c>
      <c r="G99" s="36">
        <v>0</v>
      </c>
      <c r="H99" s="36">
        <v>2368</v>
      </c>
      <c r="I99" s="36">
        <f t="shared" si="144"/>
        <v>2368</v>
      </c>
      <c r="J99" s="36">
        <v>0</v>
      </c>
      <c r="K99" s="36">
        <v>2368</v>
      </c>
      <c r="L99" s="36">
        <f t="shared" si="145"/>
        <v>2368</v>
      </c>
      <c r="M99" s="36">
        <v>0</v>
      </c>
      <c r="N99" s="36">
        <v>2368</v>
      </c>
      <c r="O99" s="36">
        <f t="shared" si="146"/>
        <v>2368</v>
      </c>
      <c r="P99" s="36">
        <v>0</v>
      </c>
      <c r="Q99" s="36">
        <v>2368</v>
      </c>
      <c r="R99" s="54">
        <f t="shared" si="147"/>
        <v>100</v>
      </c>
      <c r="S99" s="54"/>
      <c r="T99" s="54">
        <f t="shared" si="149"/>
        <v>100</v>
      </c>
    </row>
    <row r="100" spans="1:20" ht="175.5" customHeight="1">
      <c r="A100" s="213" t="s">
        <v>105</v>
      </c>
      <c r="B100" s="215" t="s">
        <v>93</v>
      </c>
      <c r="C100" s="215" t="s">
        <v>117</v>
      </c>
      <c r="D100" s="245" t="s">
        <v>112</v>
      </c>
      <c r="E100" s="59" t="s">
        <v>116</v>
      </c>
      <c r="F100" s="36">
        <f>F101</f>
        <v>595</v>
      </c>
      <c r="G100" s="36">
        <f t="shared" ref="G100:Q100" si="150">G101</f>
        <v>0</v>
      </c>
      <c r="H100" s="36">
        <f t="shared" si="150"/>
        <v>595</v>
      </c>
      <c r="I100" s="36">
        <f t="shared" si="150"/>
        <v>595</v>
      </c>
      <c r="J100" s="36">
        <f t="shared" si="150"/>
        <v>0</v>
      </c>
      <c r="K100" s="36">
        <f t="shared" si="150"/>
        <v>595</v>
      </c>
      <c r="L100" s="36">
        <f t="shared" si="150"/>
        <v>595</v>
      </c>
      <c r="M100" s="36">
        <f t="shared" si="150"/>
        <v>0</v>
      </c>
      <c r="N100" s="36">
        <f t="shared" si="150"/>
        <v>595</v>
      </c>
      <c r="O100" s="36">
        <f>O101</f>
        <v>595</v>
      </c>
      <c r="P100" s="36">
        <f t="shared" si="150"/>
        <v>0</v>
      </c>
      <c r="Q100" s="36">
        <f t="shared" si="150"/>
        <v>595</v>
      </c>
      <c r="R100" s="54">
        <f t="shared" si="147"/>
        <v>100</v>
      </c>
      <c r="S100" s="54"/>
      <c r="T100" s="54">
        <f t="shared" si="149"/>
        <v>100</v>
      </c>
    </row>
    <row r="101" spans="1:20" ht="114.75" customHeight="1">
      <c r="A101" s="214"/>
      <c r="B101" s="216"/>
      <c r="C101" s="216"/>
      <c r="D101" s="214"/>
      <c r="E101" s="59" t="s">
        <v>177</v>
      </c>
      <c r="F101" s="36">
        <f t="shared" si="143"/>
        <v>595</v>
      </c>
      <c r="G101" s="36">
        <v>0</v>
      </c>
      <c r="H101" s="36">
        <v>595</v>
      </c>
      <c r="I101" s="36">
        <f t="shared" si="144"/>
        <v>595</v>
      </c>
      <c r="J101" s="36">
        <v>0</v>
      </c>
      <c r="K101" s="36">
        <v>595</v>
      </c>
      <c r="L101" s="36">
        <f t="shared" ref="L101" si="151">M101+N101</f>
        <v>595</v>
      </c>
      <c r="M101" s="36">
        <v>0</v>
      </c>
      <c r="N101" s="36">
        <v>595</v>
      </c>
      <c r="O101" s="36">
        <f t="shared" ref="O101" si="152">P101+Q101</f>
        <v>595</v>
      </c>
      <c r="P101" s="36">
        <v>0</v>
      </c>
      <c r="Q101" s="36">
        <v>595</v>
      </c>
      <c r="R101" s="54">
        <f t="shared" si="147"/>
        <v>100</v>
      </c>
      <c r="S101" s="54"/>
      <c r="T101" s="54">
        <f t="shared" si="149"/>
        <v>100</v>
      </c>
    </row>
    <row r="102" spans="1:20" ht="122.25" customHeight="1">
      <c r="A102" s="211" t="s">
        <v>96</v>
      </c>
      <c r="B102" s="209" t="s">
        <v>94</v>
      </c>
      <c r="C102" s="209" t="s">
        <v>178</v>
      </c>
      <c r="D102" s="206" t="s">
        <v>112</v>
      </c>
      <c r="E102" s="59" t="s">
        <v>116</v>
      </c>
      <c r="F102" s="36">
        <f>F103</f>
        <v>1750</v>
      </c>
      <c r="G102" s="36">
        <f t="shared" ref="G102:Q102" si="153">G103</f>
        <v>1750</v>
      </c>
      <c r="H102" s="36">
        <f t="shared" si="153"/>
        <v>0</v>
      </c>
      <c r="I102" s="36">
        <f t="shared" si="153"/>
        <v>1750</v>
      </c>
      <c r="J102" s="36">
        <f t="shared" si="153"/>
        <v>1750</v>
      </c>
      <c r="K102" s="36">
        <f t="shared" si="153"/>
        <v>0</v>
      </c>
      <c r="L102" s="36">
        <f t="shared" si="153"/>
        <v>1750</v>
      </c>
      <c r="M102" s="36">
        <f t="shared" si="153"/>
        <v>1750</v>
      </c>
      <c r="N102" s="36">
        <f t="shared" si="153"/>
        <v>0</v>
      </c>
      <c r="O102" s="36">
        <f>O103</f>
        <v>1750</v>
      </c>
      <c r="P102" s="36">
        <f t="shared" si="153"/>
        <v>1750</v>
      </c>
      <c r="Q102" s="36">
        <f t="shared" si="153"/>
        <v>0</v>
      </c>
      <c r="R102" s="54">
        <f t="shared" si="147"/>
        <v>100</v>
      </c>
      <c r="S102" s="54">
        <f t="shared" si="148"/>
        <v>100</v>
      </c>
      <c r="T102" s="54"/>
    </row>
    <row r="103" spans="1:20" ht="116.25" customHeight="1">
      <c r="A103" s="217"/>
      <c r="B103" s="218"/>
      <c r="C103" s="218"/>
      <c r="D103" s="217"/>
      <c r="E103" s="59" t="s">
        <v>179</v>
      </c>
      <c r="F103" s="36">
        <f t="shared" si="143"/>
        <v>1750</v>
      </c>
      <c r="G103" s="36">
        <v>1750</v>
      </c>
      <c r="H103" s="36">
        <v>0</v>
      </c>
      <c r="I103" s="36">
        <f t="shared" si="144"/>
        <v>1750</v>
      </c>
      <c r="J103" s="36">
        <v>1750</v>
      </c>
      <c r="K103" s="36">
        <v>0</v>
      </c>
      <c r="L103" s="36">
        <f t="shared" ref="L103" si="154">M103+N103</f>
        <v>1750</v>
      </c>
      <c r="M103" s="36">
        <v>1750</v>
      </c>
      <c r="N103" s="36">
        <v>0</v>
      </c>
      <c r="O103" s="36">
        <f t="shared" ref="O103" si="155">P103+Q103</f>
        <v>1750</v>
      </c>
      <c r="P103" s="36">
        <v>1750</v>
      </c>
      <c r="Q103" s="36">
        <v>0</v>
      </c>
      <c r="R103" s="54">
        <f t="shared" si="147"/>
        <v>100</v>
      </c>
      <c r="S103" s="54">
        <f t="shared" si="148"/>
        <v>100</v>
      </c>
      <c r="T103" s="54"/>
    </row>
    <row r="104" spans="1:20" ht="93" customHeight="1">
      <c r="A104" s="211" t="s">
        <v>143</v>
      </c>
      <c r="B104" s="209" t="s">
        <v>144</v>
      </c>
      <c r="C104" s="209" t="s">
        <v>145</v>
      </c>
      <c r="D104" s="206" t="s">
        <v>113</v>
      </c>
      <c r="E104" s="59" t="s">
        <v>116</v>
      </c>
      <c r="F104" s="36">
        <f>G104+H104</f>
        <v>5579.6</v>
      </c>
      <c r="G104" s="36">
        <f>G105+G106</f>
        <v>3579.6</v>
      </c>
      <c r="H104" s="36">
        <f>H105+H106</f>
        <v>2000</v>
      </c>
      <c r="I104" s="36">
        <f>J104+K104</f>
        <v>5579.6</v>
      </c>
      <c r="J104" s="36">
        <f>J105+J106</f>
        <v>3579.6</v>
      </c>
      <c r="K104" s="36">
        <f>K105+K106</f>
        <v>2000</v>
      </c>
      <c r="L104" s="36">
        <f>M104+N104</f>
        <v>5579.6</v>
      </c>
      <c r="M104" s="36">
        <f>M105+M106</f>
        <v>3579.6</v>
      </c>
      <c r="N104" s="36">
        <f>N105+N106</f>
        <v>2000</v>
      </c>
      <c r="O104" s="36">
        <f>P104+Q104</f>
        <v>5451.5</v>
      </c>
      <c r="P104" s="36">
        <f>P105+P106</f>
        <v>3579.6</v>
      </c>
      <c r="Q104" s="36">
        <f>Q105+Q106</f>
        <v>1871.9</v>
      </c>
      <c r="R104" s="54">
        <f t="shared" si="147"/>
        <v>97.704136497239929</v>
      </c>
      <c r="S104" s="54">
        <f t="shared" si="148"/>
        <v>100</v>
      </c>
      <c r="T104" s="54">
        <f t="shared" si="149"/>
        <v>93.594999999999999</v>
      </c>
    </row>
    <row r="105" spans="1:20" ht="85.5" customHeight="1">
      <c r="A105" s="212"/>
      <c r="B105" s="210"/>
      <c r="C105" s="210"/>
      <c r="D105" s="207"/>
      <c r="E105" s="59" t="s">
        <v>181</v>
      </c>
      <c r="F105" s="36">
        <f t="shared" ref="F105:F106" si="156">G105+H105</f>
        <v>3579.6</v>
      </c>
      <c r="G105" s="36">
        <v>3579.6</v>
      </c>
      <c r="H105" s="36"/>
      <c r="I105" s="36">
        <f t="shared" ref="I105:I106" si="157">J105+K105</f>
        <v>3579.6</v>
      </c>
      <c r="J105" s="36">
        <v>3579.6</v>
      </c>
      <c r="K105" s="36"/>
      <c r="L105" s="36">
        <f t="shared" ref="L105:L106" si="158">M105+N105</f>
        <v>3579.6</v>
      </c>
      <c r="M105" s="36">
        <v>3579.6</v>
      </c>
      <c r="N105" s="36"/>
      <c r="O105" s="36">
        <f t="shared" ref="O105:O106" si="159">P105+Q105</f>
        <v>3579.6</v>
      </c>
      <c r="P105" s="36">
        <v>3579.6</v>
      </c>
      <c r="Q105" s="36"/>
      <c r="R105" s="54">
        <f t="shared" si="147"/>
        <v>100</v>
      </c>
      <c r="S105" s="54">
        <f t="shared" si="148"/>
        <v>100</v>
      </c>
      <c r="T105" s="54"/>
    </row>
    <row r="106" spans="1:20" ht="50.1" customHeight="1">
      <c r="A106" s="212"/>
      <c r="B106" s="210"/>
      <c r="C106" s="210"/>
      <c r="D106" s="207"/>
      <c r="E106" s="59" t="s">
        <v>180</v>
      </c>
      <c r="F106" s="36">
        <f t="shared" si="156"/>
        <v>2000</v>
      </c>
      <c r="G106" s="36"/>
      <c r="H106" s="36">
        <v>2000</v>
      </c>
      <c r="I106" s="36">
        <f t="shared" si="157"/>
        <v>2000</v>
      </c>
      <c r="J106" s="36"/>
      <c r="K106" s="36">
        <v>2000</v>
      </c>
      <c r="L106" s="36">
        <f t="shared" si="158"/>
        <v>2000</v>
      </c>
      <c r="M106" s="36"/>
      <c r="N106" s="36">
        <v>2000</v>
      </c>
      <c r="O106" s="36">
        <f t="shared" si="159"/>
        <v>1871.9</v>
      </c>
      <c r="P106" s="36"/>
      <c r="Q106" s="36">
        <v>1871.9</v>
      </c>
      <c r="R106" s="54">
        <f t="shared" si="147"/>
        <v>93.594999999999999</v>
      </c>
      <c r="S106" s="54"/>
      <c r="T106" s="54">
        <f t="shared" si="149"/>
        <v>93.594999999999999</v>
      </c>
    </row>
    <row r="107" spans="1:20" ht="75" customHeight="1">
      <c r="A107" s="211" t="s">
        <v>182</v>
      </c>
      <c r="B107" s="209" t="s">
        <v>183</v>
      </c>
      <c r="C107" s="209" t="s">
        <v>184</v>
      </c>
      <c r="D107" s="206" t="s">
        <v>114</v>
      </c>
      <c r="E107" s="59" t="s">
        <v>116</v>
      </c>
      <c r="F107" s="36">
        <f>G107+H107</f>
        <v>4742.7</v>
      </c>
      <c r="G107" s="36">
        <f>G108+G109</f>
        <v>3042.7</v>
      </c>
      <c r="H107" s="36">
        <f>H108+H109</f>
        <v>1700</v>
      </c>
      <c r="I107" s="36">
        <f>J107+K107</f>
        <v>4742.7</v>
      </c>
      <c r="J107" s="36">
        <f>J108+J109</f>
        <v>3042.7</v>
      </c>
      <c r="K107" s="36">
        <f>K108+K109</f>
        <v>1700</v>
      </c>
      <c r="L107" s="36">
        <f>M107+N107</f>
        <v>4742.7</v>
      </c>
      <c r="M107" s="36">
        <f>M108+M109</f>
        <v>3042.7</v>
      </c>
      <c r="N107" s="36">
        <f>N108+N109</f>
        <v>1700</v>
      </c>
      <c r="O107" s="36">
        <f>P107+Q107</f>
        <v>4702.7</v>
      </c>
      <c r="P107" s="36">
        <f>P108+P109</f>
        <v>3041</v>
      </c>
      <c r="Q107" s="36">
        <f>Q108+Q109</f>
        <v>1661.7</v>
      </c>
      <c r="R107" s="54">
        <f t="shared" si="147"/>
        <v>99.156598562000553</v>
      </c>
      <c r="S107" s="54">
        <f t="shared" si="148"/>
        <v>99.944128570020055</v>
      </c>
      <c r="T107" s="54">
        <f t="shared" si="149"/>
        <v>97.747058823529414</v>
      </c>
    </row>
    <row r="108" spans="1:20" ht="99" customHeight="1">
      <c r="A108" s="208"/>
      <c r="B108" s="219"/>
      <c r="C108" s="219"/>
      <c r="D108" s="208"/>
      <c r="E108" s="59" t="s">
        <v>190</v>
      </c>
      <c r="F108" s="36">
        <f t="shared" ref="F108:F109" si="160">G108+H108</f>
        <v>3042.7</v>
      </c>
      <c r="G108" s="36">
        <v>3042.7</v>
      </c>
      <c r="H108" s="36">
        <v>0</v>
      </c>
      <c r="I108" s="36">
        <f t="shared" ref="I108:I115" si="161">J108+K108</f>
        <v>3042.7</v>
      </c>
      <c r="J108" s="36">
        <v>3042.7</v>
      </c>
      <c r="K108" s="36">
        <v>0</v>
      </c>
      <c r="L108" s="36">
        <f t="shared" ref="L108:L115" si="162">M108+N108</f>
        <v>3042.7</v>
      </c>
      <c r="M108" s="36">
        <v>3042.7</v>
      </c>
      <c r="N108" s="36">
        <v>0</v>
      </c>
      <c r="O108" s="36">
        <f t="shared" ref="O108:O115" si="163">P108+Q108</f>
        <v>3041</v>
      </c>
      <c r="P108" s="36">
        <v>3041</v>
      </c>
      <c r="Q108" s="36"/>
      <c r="R108" s="54">
        <f t="shared" si="147"/>
        <v>99.944128570020055</v>
      </c>
      <c r="S108" s="54">
        <f t="shared" si="148"/>
        <v>99.944128570020055</v>
      </c>
      <c r="T108" s="54"/>
    </row>
    <row r="109" spans="1:20" ht="50.1" customHeight="1">
      <c r="A109" s="227"/>
      <c r="B109" s="230"/>
      <c r="C109" s="230"/>
      <c r="D109" s="227"/>
      <c r="E109" s="59" t="s">
        <v>185</v>
      </c>
      <c r="F109" s="36">
        <f t="shared" si="160"/>
        <v>1700</v>
      </c>
      <c r="G109" s="36">
        <v>0</v>
      </c>
      <c r="H109" s="36">
        <v>1700</v>
      </c>
      <c r="I109" s="36">
        <f t="shared" si="161"/>
        <v>1700</v>
      </c>
      <c r="J109" s="36">
        <v>0</v>
      </c>
      <c r="K109" s="36">
        <v>1700</v>
      </c>
      <c r="L109" s="36">
        <f t="shared" si="162"/>
        <v>1700</v>
      </c>
      <c r="M109" s="36">
        <v>0</v>
      </c>
      <c r="N109" s="36">
        <v>1700</v>
      </c>
      <c r="O109" s="36">
        <f t="shared" si="163"/>
        <v>1661.7</v>
      </c>
      <c r="P109" s="36"/>
      <c r="Q109" s="36">
        <v>1661.7</v>
      </c>
      <c r="R109" s="54">
        <f t="shared" si="147"/>
        <v>97.747058823529414</v>
      </c>
      <c r="S109" s="54"/>
      <c r="T109" s="54">
        <f t="shared" si="149"/>
        <v>97.747058823529414</v>
      </c>
    </row>
    <row r="110" spans="1:20" ht="69" customHeight="1">
      <c r="A110" s="211" t="s">
        <v>106</v>
      </c>
      <c r="B110" s="209" t="s">
        <v>97</v>
      </c>
      <c r="C110" s="209" t="s">
        <v>118</v>
      </c>
      <c r="D110" s="206" t="s">
        <v>114</v>
      </c>
      <c r="E110" s="59" t="s">
        <v>116</v>
      </c>
      <c r="F110" s="36">
        <f t="shared" si="143"/>
        <v>2023.8</v>
      </c>
      <c r="G110" s="36">
        <f>G111+G112</f>
        <v>0</v>
      </c>
      <c r="H110" s="36">
        <f>H111+H112</f>
        <v>2023.8</v>
      </c>
      <c r="I110" s="36">
        <f t="shared" si="161"/>
        <v>2023.8</v>
      </c>
      <c r="J110" s="36">
        <f>J111+J112</f>
        <v>0</v>
      </c>
      <c r="K110" s="36">
        <f>K111+K112</f>
        <v>2023.8</v>
      </c>
      <c r="L110" s="36">
        <f t="shared" si="162"/>
        <v>2023.8</v>
      </c>
      <c r="M110" s="36">
        <f>M111+M112</f>
        <v>0</v>
      </c>
      <c r="N110" s="36">
        <f>N111+N112</f>
        <v>2023.8</v>
      </c>
      <c r="O110" s="36">
        <f t="shared" si="163"/>
        <v>1756</v>
      </c>
      <c r="P110" s="36">
        <f>P111+P112</f>
        <v>0</v>
      </c>
      <c r="Q110" s="36">
        <f>Q111+Q112</f>
        <v>1756</v>
      </c>
      <c r="R110" s="54">
        <f t="shared" si="147"/>
        <v>86.767467141021839</v>
      </c>
      <c r="S110" s="54"/>
      <c r="T110" s="54">
        <f t="shared" si="149"/>
        <v>86.767467141021839</v>
      </c>
    </row>
    <row r="111" spans="1:20" ht="87" customHeight="1">
      <c r="A111" s="208"/>
      <c r="B111" s="219"/>
      <c r="C111" s="219"/>
      <c r="D111" s="208"/>
      <c r="E111" s="59" t="s">
        <v>132</v>
      </c>
      <c r="F111" s="36">
        <f t="shared" si="143"/>
        <v>147.1</v>
      </c>
      <c r="G111" s="36">
        <v>0</v>
      </c>
      <c r="H111" s="36">
        <v>147.1</v>
      </c>
      <c r="I111" s="36">
        <f t="shared" si="161"/>
        <v>147.1</v>
      </c>
      <c r="J111" s="36">
        <v>0</v>
      </c>
      <c r="K111" s="36">
        <v>147.1</v>
      </c>
      <c r="L111" s="36">
        <f t="shared" si="162"/>
        <v>147.1</v>
      </c>
      <c r="M111" s="36">
        <v>0</v>
      </c>
      <c r="N111" s="36">
        <v>147.1</v>
      </c>
      <c r="O111" s="36">
        <f t="shared" si="163"/>
        <v>147.1</v>
      </c>
      <c r="P111" s="36"/>
      <c r="Q111" s="36">
        <v>147.1</v>
      </c>
      <c r="R111" s="54">
        <f t="shared" si="147"/>
        <v>100</v>
      </c>
      <c r="S111" s="54"/>
      <c r="T111" s="54">
        <f t="shared" si="149"/>
        <v>100</v>
      </c>
    </row>
    <row r="112" spans="1:20" ht="162" customHeight="1">
      <c r="A112" s="227"/>
      <c r="B112" s="230"/>
      <c r="C112" s="230"/>
      <c r="D112" s="227"/>
      <c r="E112" s="59" t="s">
        <v>133</v>
      </c>
      <c r="F112" s="36">
        <f t="shared" si="143"/>
        <v>1876.7</v>
      </c>
      <c r="G112" s="36">
        <v>0</v>
      </c>
      <c r="H112" s="36">
        <v>1876.7</v>
      </c>
      <c r="I112" s="36">
        <f t="shared" si="161"/>
        <v>1876.7</v>
      </c>
      <c r="J112" s="36">
        <v>0</v>
      </c>
      <c r="K112" s="36">
        <v>1876.7</v>
      </c>
      <c r="L112" s="36">
        <f t="shared" si="162"/>
        <v>1876.7</v>
      </c>
      <c r="M112" s="36">
        <v>0</v>
      </c>
      <c r="N112" s="36">
        <v>1876.7</v>
      </c>
      <c r="O112" s="36">
        <f t="shared" si="163"/>
        <v>1608.9</v>
      </c>
      <c r="P112" s="36">
        <v>0</v>
      </c>
      <c r="Q112" s="36">
        <v>1608.9</v>
      </c>
      <c r="R112" s="54">
        <f t="shared" si="147"/>
        <v>85.730271220759846</v>
      </c>
      <c r="S112" s="54"/>
      <c r="T112" s="54">
        <f t="shared" si="149"/>
        <v>85.730271220759846</v>
      </c>
    </row>
    <row r="113" spans="1:20" ht="122.25" customHeight="1">
      <c r="A113" s="211" t="s">
        <v>107</v>
      </c>
      <c r="B113" s="209" t="s">
        <v>98</v>
      </c>
      <c r="C113" s="220" t="s">
        <v>119</v>
      </c>
      <c r="D113" s="206" t="s">
        <v>115</v>
      </c>
      <c r="E113" s="59" t="s">
        <v>116</v>
      </c>
      <c r="F113" s="36">
        <f t="shared" si="143"/>
        <v>4578.1000000000004</v>
      </c>
      <c r="G113" s="36">
        <f>G114+G115</f>
        <v>3753.1</v>
      </c>
      <c r="H113" s="36">
        <f>H114+H115</f>
        <v>825</v>
      </c>
      <c r="I113" s="36">
        <f t="shared" si="161"/>
        <v>4578.1000000000004</v>
      </c>
      <c r="J113" s="36">
        <f>J114+J115</f>
        <v>3753.1</v>
      </c>
      <c r="K113" s="36">
        <f>K114+K115</f>
        <v>825</v>
      </c>
      <c r="L113" s="36">
        <f t="shared" si="162"/>
        <v>4578.1000000000004</v>
      </c>
      <c r="M113" s="36">
        <f>M114+M115</f>
        <v>3753.1</v>
      </c>
      <c r="N113" s="36">
        <f>N114+N115</f>
        <v>825</v>
      </c>
      <c r="O113" s="36">
        <f t="shared" si="163"/>
        <v>4578.1000000000004</v>
      </c>
      <c r="P113" s="36">
        <f>P114+P115</f>
        <v>3753.1</v>
      </c>
      <c r="Q113" s="36">
        <f>Q114+Q115</f>
        <v>825</v>
      </c>
      <c r="R113" s="54">
        <f t="shared" si="147"/>
        <v>100</v>
      </c>
      <c r="S113" s="54">
        <f t="shared" si="148"/>
        <v>100</v>
      </c>
      <c r="T113" s="54">
        <f t="shared" si="149"/>
        <v>100</v>
      </c>
    </row>
    <row r="114" spans="1:20" ht="120.75" customHeight="1">
      <c r="A114" s="212"/>
      <c r="B114" s="210"/>
      <c r="C114" s="221"/>
      <c r="D114" s="207"/>
      <c r="E114" s="59" t="s">
        <v>186</v>
      </c>
      <c r="F114" s="36">
        <f t="shared" si="143"/>
        <v>3753.1</v>
      </c>
      <c r="G114" s="36">
        <v>3753.1</v>
      </c>
      <c r="H114" s="36">
        <v>0</v>
      </c>
      <c r="I114" s="36">
        <f t="shared" si="161"/>
        <v>3753.1</v>
      </c>
      <c r="J114" s="36">
        <v>3753.1</v>
      </c>
      <c r="K114" s="36">
        <v>0</v>
      </c>
      <c r="L114" s="36">
        <f t="shared" si="162"/>
        <v>3753.1</v>
      </c>
      <c r="M114" s="36">
        <v>3753.1</v>
      </c>
      <c r="N114" s="36">
        <v>0</v>
      </c>
      <c r="O114" s="36">
        <f t="shared" si="163"/>
        <v>3753.1</v>
      </c>
      <c r="P114" s="36">
        <v>3753.1</v>
      </c>
      <c r="Q114" s="36">
        <v>0</v>
      </c>
      <c r="R114" s="54">
        <f t="shared" si="147"/>
        <v>100</v>
      </c>
      <c r="S114" s="54">
        <f t="shared" si="148"/>
        <v>100</v>
      </c>
      <c r="T114" s="54"/>
    </row>
    <row r="115" spans="1:20" ht="126.75" customHeight="1">
      <c r="A115" s="227"/>
      <c r="B115" s="230"/>
      <c r="C115" s="230"/>
      <c r="D115" s="227"/>
      <c r="E115" s="59" t="s">
        <v>134</v>
      </c>
      <c r="F115" s="36">
        <f t="shared" si="143"/>
        <v>825</v>
      </c>
      <c r="G115" s="36">
        <v>0</v>
      </c>
      <c r="H115" s="36">
        <v>825</v>
      </c>
      <c r="I115" s="36">
        <f t="shared" si="161"/>
        <v>825</v>
      </c>
      <c r="J115" s="36">
        <v>0</v>
      </c>
      <c r="K115" s="36">
        <v>825</v>
      </c>
      <c r="L115" s="36">
        <f t="shared" si="162"/>
        <v>825</v>
      </c>
      <c r="M115" s="36">
        <v>0</v>
      </c>
      <c r="N115" s="36">
        <v>825</v>
      </c>
      <c r="O115" s="36">
        <f t="shared" si="163"/>
        <v>825</v>
      </c>
      <c r="P115" s="36">
        <v>0</v>
      </c>
      <c r="Q115" s="36">
        <v>825</v>
      </c>
      <c r="R115" s="54">
        <f t="shared" si="147"/>
        <v>100</v>
      </c>
      <c r="S115" s="54"/>
      <c r="T115" s="54">
        <f t="shared" si="149"/>
        <v>100</v>
      </c>
    </row>
    <row r="116" spans="1:20" ht="50.1" customHeight="1">
      <c r="A116" s="232" t="s">
        <v>7</v>
      </c>
      <c r="B116" s="233" t="s">
        <v>99</v>
      </c>
      <c r="C116" s="220" t="s">
        <v>146</v>
      </c>
      <c r="D116" s="206" t="s">
        <v>108</v>
      </c>
      <c r="E116" s="59" t="s">
        <v>116</v>
      </c>
      <c r="F116" s="36">
        <f>F117+F118+F119+F120+F121</f>
        <v>333.9</v>
      </c>
      <c r="G116" s="36">
        <f t="shared" ref="G116:K116" si="164">G117+G118+G119+G120+G121</f>
        <v>333.9</v>
      </c>
      <c r="H116" s="36">
        <f t="shared" si="164"/>
        <v>0</v>
      </c>
      <c r="I116" s="36">
        <f t="shared" si="164"/>
        <v>404696.39999999997</v>
      </c>
      <c r="J116" s="36">
        <f t="shared" si="164"/>
        <v>404696.39999999997</v>
      </c>
      <c r="K116" s="36">
        <f t="shared" si="164"/>
        <v>0</v>
      </c>
      <c r="L116" s="36">
        <f t="shared" ref="L116:N116" si="165">L117+L118+L119+L120+L121</f>
        <v>404696.39999999997</v>
      </c>
      <c r="M116" s="36">
        <f t="shared" si="165"/>
        <v>404696.39999999997</v>
      </c>
      <c r="N116" s="36">
        <f t="shared" si="165"/>
        <v>0</v>
      </c>
      <c r="O116" s="36">
        <f>O117+O118+O119+O120+O121</f>
        <v>404280.14999999997</v>
      </c>
      <c r="P116" s="36">
        <f t="shared" ref="P116:Q116" si="166">P117+P118+P119+P120+P121</f>
        <v>404280.14999999997</v>
      </c>
      <c r="Q116" s="36">
        <f t="shared" si="166"/>
        <v>0</v>
      </c>
      <c r="R116" s="54">
        <f t="shared" si="147"/>
        <v>99.897145119155994</v>
      </c>
      <c r="S116" s="54">
        <f t="shared" si="148"/>
        <v>99.897145119155994</v>
      </c>
      <c r="T116" s="54"/>
    </row>
    <row r="117" spans="1:20" ht="50.1" customHeight="1">
      <c r="A117" s="208"/>
      <c r="B117" s="219"/>
      <c r="C117" s="219"/>
      <c r="D117" s="208"/>
      <c r="E117" s="59" t="s">
        <v>147</v>
      </c>
      <c r="F117" s="36">
        <f>F123</f>
        <v>0.9</v>
      </c>
      <c r="G117" s="36">
        <f t="shared" ref="G117:K118" si="167">G123</f>
        <v>0.9</v>
      </c>
      <c r="H117" s="36">
        <f t="shared" si="167"/>
        <v>0</v>
      </c>
      <c r="I117" s="36">
        <f t="shared" si="167"/>
        <v>0.9</v>
      </c>
      <c r="J117" s="36">
        <f t="shared" si="167"/>
        <v>0.9</v>
      </c>
      <c r="K117" s="36">
        <f t="shared" si="167"/>
        <v>0</v>
      </c>
      <c r="L117" s="36">
        <f t="shared" ref="L117:N117" si="168">L123</f>
        <v>0.9</v>
      </c>
      <c r="M117" s="36">
        <f t="shared" si="168"/>
        <v>0.9</v>
      </c>
      <c r="N117" s="36">
        <f t="shared" si="168"/>
        <v>0</v>
      </c>
      <c r="O117" s="36">
        <f>O123</f>
        <v>0.05</v>
      </c>
      <c r="P117" s="36">
        <f t="shared" ref="P117:Q117" si="169">P123</f>
        <v>0.05</v>
      </c>
      <c r="Q117" s="36">
        <f t="shared" si="169"/>
        <v>0</v>
      </c>
      <c r="R117" s="54">
        <f t="shared" si="147"/>
        <v>5.5555555555555562</v>
      </c>
      <c r="S117" s="54">
        <f t="shared" si="148"/>
        <v>5.5555555555555562</v>
      </c>
      <c r="T117" s="54"/>
    </row>
    <row r="118" spans="1:20" ht="50.1" customHeight="1">
      <c r="A118" s="208"/>
      <c r="B118" s="219"/>
      <c r="C118" s="219"/>
      <c r="D118" s="208"/>
      <c r="E118" s="59" t="s">
        <v>148</v>
      </c>
      <c r="F118" s="36">
        <f>F124</f>
        <v>333</v>
      </c>
      <c r="G118" s="36">
        <f t="shared" si="167"/>
        <v>333</v>
      </c>
      <c r="H118" s="36">
        <f t="shared" si="167"/>
        <v>0</v>
      </c>
      <c r="I118" s="36">
        <f t="shared" si="167"/>
        <v>333</v>
      </c>
      <c r="J118" s="36">
        <f t="shared" si="167"/>
        <v>333</v>
      </c>
      <c r="K118" s="36">
        <f t="shared" si="167"/>
        <v>0</v>
      </c>
      <c r="L118" s="36">
        <f t="shared" ref="L118:N118" si="170">L124</f>
        <v>333</v>
      </c>
      <c r="M118" s="36">
        <f t="shared" si="170"/>
        <v>333</v>
      </c>
      <c r="N118" s="36">
        <f t="shared" si="170"/>
        <v>0</v>
      </c>
      <c r="O118" s="36">
        <f>O124</f>
        <v>87.1</v>
      </c>
      <c r="P118" s="36">
        <f t="shared" ref="P118:Q118" si="171">P124</f>
        <v>87.1</v>
      </c>
      <c r="Q118" s="36">
        <f t="shared" si="171"/>
        <v>0</v>
      </c>
      <c r="R118" s="54">
        <f t="shared" si="147"/>
        <v>26.15615615615615</v>
      </c>
      <c r="S118" s="54">
        <f t="shared" si="148"/>
        <v>26.15615615615615</v>
      </c>
      <c r="T118" s="54"/>
    </row>
    <row r="119" spans="1:20" ht="50.1" customHeight="1">
      <c r="A119" s="208"/>
      <c r="B119" s="219"/>
      <c r="C119" s="219"/>
      <c r="D119" s="208"/>
      <c r="E119" s="59" t="s">
        <v>151</v>
      </c>
      <c r="F119" s="36">
        <f>F126</f>
        <v>0</v>
      </c>
      <c r="G119" s="36">
        <f t="shared" ref="G119:K119" si="172">G126</f>
        <v>0</v>
      </c>
      <c r="H119" s="36">
        <f t="shared" si="172"/>
        <v>0</v>
      </c>
      <c r="I119" s="36">
        <f t="shared" si="172"/>
        <v>3208.6</v>
      </c>
      <c r="J119" s="36">
        <f t="shared" si="172"/>
        <v>3208.6</v>
      </c>
      <c r="K119" s="36">
        <f t="shared" si="172"/>
        <v>0</v>
      </c>
      <c r="L119" s="36">
        <f t="shared" ref="L119:N119" si="173">L126</f>
        <v>3208.6</v>
      </c>
      <c r="M119" s="36">
        <f t="shared" si="173"/>
        <v>3208.6</v>
      </c>
      <c r="N119" s="36">
        <f t="shared" si="173"/>
        <v>0</v>
      </c>
      <c r="O119" s="36">
        <f>O126</f>
        <v>3208.6</v>
      </c>
      <c r="P119" s="36">
        <f t="shared" ref="P119:Q119" si="174">P126</f>
        <v>3208.6</v>
      </c>
      <c r="Q119" s="36">
        <f t="shared" si="174"/>
        <v>0</v>
      </c>
      <c r="R119" s="54">
        <f t="shared" si="147"/>
        <v>100</v>
      </c>
      <c r="S119" s="54">
        <f t="shared" si="148"/>
        <v>100</v>
      </c>
      <c r="T119" s="54"/>
    </row>
    <row r="120" spans="1:20" ht="50.1" customHeight="1">
      <c r="A120" s="208"/>
      <c r="B120" s="219"/>
      <c r="C120" s="219"/>
      <c r="D120" s="208"/>
      <c r="E120" s="59" t="s">
        <v>152</v>
      </c>
      <c r="F120" s="36">
        <f t="shared" ref="F120:K121" si="175">F127</f>
        <v>0</v>
      </c>
      <c r="G120" s="36">
        <f t="shared" si="175"/>
        <v>0</v>
      </c>
      <c r="H120" s="36">
        <f t="shared" si="175"/>
        <v>0</v>
      </c>
      <c r="I120" s="36">
        <f t="shared" si="175"/>
        <v>478.6</v>
      </c>
      <c r="J120" s="36">
        <f t="shared" si="175"/>
        <v>478.6</v>
      </c>
      <c r="K120" s="36">
        <f t="shared" si="175"/>
        <v>0</v>
      </c>
      <c r="L120" s="36">
        <f t="shared" ref="L120:N120" si="176">L127</f>
        <v>478.6</v>
      </c>
      <c r="M120" s="36">
        <f t="shared" si="176"/>
        <v>478.6</v>
      </c>
      <c r="N120" s="36">
        <f t="shared" si="176"/>
        <v>0</v>
      </c>
      <c r="O120" s="36">
        <f t="shared" ref="O120:Q120" si="177">O127</f>
        <v>478.6</v>
      </c>
      <c r="P120" s="36">
        <f t="shared" si="177"/>
        <v>478.6</v>
      </c>
      <c r="Q120" s="36">
        <f t="shared" si="177"/>
        <v>0</v>
      </c>
      <c r="R120" s="54">
        <f t="shared" si="147"/>
        <v>100</v>
      </c>
      <c r="S120" s="54">
        <f t="shared" si="148"/>
        <v>100</v>
      </c>
      <c r="T120" s="54"/>
    </row>
    <row r="121" spans="1:20" ht="50.1" customHeight="1">
      <c r="A121" s="227"/>
      <c r="B121" s="230"/>
      <c r="C121" s="230"/>
      <c r="D121" s="227"/>
      <c r="E121" s="59" t="s">
        <v>153</v>
      </c>
      <c r="F121" s="36">
        <f t="shared" si="175"/>
        <v>0</v>
      </c>
      <c r="G121" s="36">
        <f t="shared" si="175"/>
        <v>0</v>
      </c>
      <c r="H121" s="36">
        <f t="shared" si="175"/>
        <v>0</v>
      </c>
      <c r="I121" s="36">
        <f t="shared" si="175"/>
        <v>400675.3</v>
      </c>
      <c r="J121" s="36">
        <f t="shared" si="175"/>
        <v>400675.3</v>
      </c>
      <c r="K121" s="36">
        <f t="shared" si="175"/>
        <v>0</v>
      </c>
      <c r="L121" s="36">
        <f t="shared" ref="L121:N121" si="178">L128</f>
        <v>400675.3</v>
      </c>
      <c r="M121" s="36">
        <f t="shared" si="178"/>
        <v>400675.3</v>
      </c>
      <c r="N121" s="36">
        <f t="shared" si="178"/>
        <v>0</v>
      </c>
      <c r="O121" s="36">
        <f t="shared" ref="O121:Q121" si="179">O128</f>
        <v>400505.8</v>
      </c>
      <c r="P121" s="36">
        <f t="shared" si="179"/>
        <v>400505.8</v>
      </c>
      <c r="Q121" s="36">
        <f t="shared" si="179"/>
        <v>0</v>
      </c>
      <c r="R121" s="54">
        <f t="shared" si="147"/>
        <v>99.957696419020593</v>
      </c>
      <c r="S121" s="54">
        <f t="shared" si="148"/>
        <v>99.957696419020593</v>
      </c>
      <c r="T121" s="54"/>
    </row>
    <row r="122" spans="1:20" ht="106.5" customHeight="1">
      <c r="A122" s="232" t="s">
        <v>2</v>
      </c>
      <c r="B122" s="233" t="s">
        <v>101</v>
      </c>
      <c r="C122" s="220" t="s">
        <v>149</v>
      </c>
      <c r="D122" s="206" t="s">
        <v>108</v>
      </c>
      <c r="E122" s="59" t="s">
        <v>116</v>
      </c>
      <c r="F122" s="36">
        <f t="shared" ref="F122:F128" si="180">G122+H122</f>
        <v>333.9</v>
      </c>
      <c r="G122" s="36">
        <f>G123+G124</f>
        <v>333.9</v>
      </c>
      <c r="H122" s="36">
        <f>H123+H124</f>
        <v>0</v>
      </c>
      <c r="I122" s="36">
        <f t="shared" ref="I122:I124" si="181">J122+K122</f>
        <v>333.9</v>
      </c>
      <c r="J122" s="36">
        <f>J123+J124</f>
        <v>333.9</v>
      </c>
      <c r="K122" s="36">
        <f>K123+K124</f>
        <v>0</v>
      </c>
      <c r="L122" s="36">
        <f t="shared" ref="L122" si="182">M122+N122</f>
        <v>333.9</v>
      </c>
      <c r="M122" s="36">
        <f>M123+M124</f>
        <v>333.9</v>
      </c>
      <c r="N122" s="36">
        <f>N123+N124</f>
        <v>0</v>
      </c>
      <c r="O122" s="36">
        <f t="shared" ref="O122:O124" si="183">P122+Q122</f>
        <v>87.149999999999991</v>
      </c>
      <c r="P122" s="36">
        <f>P123+P124</f>
        <v>87.149999999999991</v>
      </c>
      <c r="Q122" s="36">
        <f>Q123+Q124</f>
        <v>0</v>
      </c>
      <c r="R122" s="54">
        <f t="shared" si="147"/>
        <v>26.10062893081761</v>
      </c>
      <c r="S122" s="54">
        <f t="shared" si="148"/>
        <v>26.10062893081761</v>
      </c>
      <c r="T122" s="54"/>
    </row>
    <row r="123" spans="1:20" ht="95.25" customHeight="1">
      <c r="A123" s="208"/>
      <c r="B123" s="234"/>
      <c r="C123" s="221"/>
      <c r="D123" s="208"/>
      <c r="E123" s="59" t="s">
        <v>147</v>
      </c>
      <c r="F123" s="36">
        <f t="shared" si="180"/>
        <v>0.9</v>
      </c>
      <c r="G123" s="36">
        <v>0.9</v>
      </c>
      <c r="H123" s="36">
        <v>0</v>
      </c>
      <c r="I123" s="36">
        <f>J123+K123</f>
        <v>0.9</v>
      </c>
      <c r="J123" s="36">
        <v>0.9</v>
      </c>
      <c r="K123" s="36">
        <v>0</v>
      </c>
      <c r="L123" s="36">
        <f>M123+N123</f>
        <v>0.9</v>
      </c>
      <c r="M123" s="36">
        <v>0.9</v>
      </c>
      <c r="N123" s="36">
        <v>0</v>
      </c>
      <c r="O123" s="36">
        <f t="shared" si="183"/>
        <v>0.05</v>
      </c>
      <c r="P123" s="36">
        <v>0.05</v>
      </c>
      <c r="Q123" s="36"/>
      <c r="R123" s="54">
        <f t="shared" si="147"/>
        <v>5.5555555555555562</v>
      </c>
      <c r="S123" s="54">
        <f t="shared" si="148"/>
        <v>5.5555555555555562</v>
      </c>
      <c r="T123" s="54"/>
    </row>
    <row r="124" spans="1:20" ht="77.25" customHeight="1">
      <c r="A124" s="227"/>
      <c r="B124" s="235"/>
      <c r="C124" s="236"/>
      <c r="D124" s="227"/>
      <c r="E124" s="59" t="s">
        <v>148</v>
      </c>
      <c r="F124" s="36">
        <f t="shared" si="180"/>
        <v>333</v>
      </c>
      <c r="G124" s="36">
        <v>333</v>
      </c>
      <c r="H124" s="36">
        <v>0</v>
      </c>
      <c r="I124" s="36">
        <f t="shared" si="181"/>
        <v>333</v>
      </c>
      <c r="J124" s="36">
        <v>333</v>
      </c>
      <c r="K124" s="36">
        <v>0</v>
      </c>
      <c r="L124" s="36">
        <f t="shared" ref="L124" si="184">M124+N124</f>
        <v>333</v>
      </c>
      <c r="M124" s="36">
        <v>333</v>
      </c>
      <c r="N124" s="36">
        <v>0</v>
      </c>
      <c r="O124" s="36">
        <f t="shared" si="183"/>
        <v>87.1</v>
      </c>
      <c r="P124" s="36">
        <v>87.1</v>
      </c>
      <c r="Q124" s="36"/>
      <c r="R124" s="54">
        <f t="shared" si="147"/>
        <v>26.15615615615615</v>
      </c>
      <c r="S124" s="54">
        <f t="shared" si="148"/>
        <v>26.15615615615615</v>
      </c>
      <c r="T124" s="54"/>
    </row>
    <row r="125" spans="1:20" ht="96.75" customHeight="1">
      <c r="A125" s="238" t="s">
        <v>100</v>
      </c>
      <c r="B125" s="228" t="s">
        <v>102</v>
      </c>
      <c r="C125" s="220" t="s">
        <v>150</v>
      </c>
      <c r="D125" s="206" t="s">
        <v>108</v>
      </c>
      <c r="E125" s="59" t="s">
        <v>116</v>
      </c>
      <c r="F125" s="36">
        <f>F126+F127+F128</f>
        <v>0</v>
      </c>
      <c r="G125" s="36">
        <f t="shared" ref="G125:K125" si="185">G126+G127+G128</f>
        <v>0</v>
      </c>
      <c r="H125" s="36">
        <f t="shared" si="185"/>
        <v>0</v>
      </c>
      <c r="I125" s="36">
        <f t="shared" si="185"/>
        <v>404362.5</v>
      </c>
      <c r="J125" s="36">
        <f t="shared" si="185"/>
        <v>404362.5</v>
      </c>
      <c r="K125" s="36">
        <f t="shared" si="185"/>
        <v>0</v>
      </c>
      <c r="L125" s="36">
        <f t="shared" ref="L125:N125" si="186">L126+L127+L128</f>
        <v>404362.5</v>
      </c>
      <c r="M125" s="36">
        <f t="shared" si="186"/>
        <v>404362.5</v>
      </c>
      <c r="N125" s="36">
        <f t="shared" si="186"/>
        <v>0</v>
      </c>
      <c r="O125" s="36">
        <f>O126+O127+O128</f>
        <v>404193</v>
      </c>
      <c r="P125" s="36">
        <f t="shared" ref="P125:Q125" si="187">P126+P127+P128</f>
        <v>404193</v>
      </c>
      <c r="Q125" s="36">
        <f t="shared" si="187"/>
        <v>0</v>
      </c>
      <c r="R125" s="54">
        <f t="shared" si="147"/>
        <v>99.958082166373003</v>
      </c>
      <c r="S125" s="54">
        <f t="shared" si="148"/>
        <v>99.958082166373003</v>
      </c>
      <c r="T125" s="54"/>
    </row>
    <row r="126" spans="1:20" ht="50.1" customHeight="1">
      <c r="A126" s="239"/>
      <c r="B126" s="229"/>
      <c r="C126" s="221"/>
      <c r="D126" s="207"/>
      <c r="E126" s="59" t="s">
        <v>151</v>
      </c>
      <c r="F126" s="36">
        <f t="shared" si="180"/>
        <v>0</v>
      </c>
      <c r="G126" s="36"/>
      <c r="H126" s="36"/>
      <c r="I126" s="36">
        <f t="shared" ref="I126:I128" si="188">J126+K126</f>
        <v>3208.6</v>
      </c>
      <c r="J126" s="36">
        <v>3208.6</v>
      </c>
      <c r="K126" s="36">
        <v>0</v>
      </c>
      <c r="L126" s="36">
        <f t="shared" ref="L126:L128" si="189">M126+N126</f>
        <v>3208.6</v>
      </c>
      <c r="M126" s="36">
        <v>3208.6</v>
      </c>
      <c r="N126" s="36">
        <v>0</v>
      </c>
      <c r="O126" s="36">
        <f t="shared" ref="O126:O128" si="190">P126+Q126</f>
        <v>3208.6</v>
      </c>
      <c r="P126" s="36">
        <v>3208.6</v>
      </c>
      <c r="Q126" s="36"/>
      <c r="R126" s="54">
        <f t="shared" si="147"/>
        <v>100</v>
      </c>
      <c r="S126" s="54">
        <f t="shared" si="148"/>
        <v>100</v>
      </c>
      <c r="T126" s="54"/>
    </row>
    <row r="127" spans="1:20" ht="50.1" customHeight="1">
      <c r="A127" s="239"/>
      <c r="B127" s="229"/>
      <c r="C127" s="221"/>
      <c r="D127" s="207"/>
      <c r="E127" s="59" t="s">
        <v>152</v>
      </c>
      <c r="F127" s="36">
        <f t="shared" si="180"/>
        <v>0</v>
      </c>
      <c r="G127" s="36"/>
      <c r="H127" s="36"/>
      <c r="I127" s="36">
        <f t="shared" si="188"/>
        <v>478.6</v>
      </c>
      <c r="J127" s="36">
        <v>478.6</v>
      </c>
      <c r="K127" s="36">
        <v>0</v>
      </c>
      <c r="L127" s="36">
        <f t="shared" si="189"/>
        <v>478.6</v>
      </c>
      <c r="M127" s="36">
        <v>478.6</v>
      </c>
      <c r="N127" s="36">
        <v>0</v>
      </c>
      <c r="O127" s="36">
        <f t="shared" si="190"/>
        <v>478.6</v>
      </c>
      <c r="P127" s="36">
        <v>478.6</v>
      </c>
      <c r="Q127" s="36"/>
      <c r="R127" s="54">
        <f t="shared" si="147"/>
        <v>100</v>
      </c>
      <c r="S127" s="54">
        <f t="shared" si="148"/>
        <v>100</v>
      </c>
      <c r="T127" s="54"/>
    </row>
    <row r="128" spans="1:20" ht="50.1" customHeight="1">
      <c r="A128" s="239"/>
      <c r="B128" s="240"/>
      <c r="C128" s="236"/>
      <c r="D128" s="237"/>
      <c r="E128" s="59" t="s">
        <v>153</v>
      </c>
      <c r="F128" s="36">
        <f t="shared" si="180"/>
        <v>0</v>
      </c>
      <c r="G128" s="36"/>
      <c r="H128" s="36"/>
      <c r="I128" s="36">
        <f t="shared" si="188"/>
        <v>400675.3</v>
      </c>
      <c r="J128" s="36">
        <v>400675.3</v>
      </c>
      <c r="K128" s="36">
        <v>0</v>
      </c>
      <c r="L128" s="36">
        <f t="shared" si="189"/>
        <v>400675.3</v>
      </c>
      <c r="M128" s="36">
        <v>400675.3</v>
      </c>
      <c r="N128" s="36">
        <v>0</v>
      </c>
      <c r="O128" s="36">
        <f t="shared" si="190"/>
        <v>400505.8</v>
      </c>
      <c r="P128" s="36">
        <v>400505.8</v>
      </c>
      <c r="Q128" s="36"/>
      <c r="R128" s="54">
        <f t="shared" si="147"/>
        <v>99.957696419020593</v>
      </c>
      <c r="S128" s="54">
        <f t="shared" si="148"/>
        <v>99.957696419020593</v>
      </c>
      <c r="T128" s="54"/>
    </row>
  </sheetData>
  <mergeCells count="114">
    <mergeCell ref="D122:D124"/>
    <mergeCell ref="D125:D128"/>
    <mergeCell ref="A125:A128"/>
    <mergeCell ref="B125:B128"/>
    <mergeCell ref="C125:C128"/>
    <mergeCell ref="C18:C58"/>
    <mergeCell ref="D30:D36"/>
    <mergeCell ref="D37:D45"/>
    <mergeCell ref="D46:D49"/>
    <mergeCell ref="D50:D51"/>
    <mergeCell ref="D52:D55"/>
    <mergeCell ref="D56:D58"/>
    <mergeCell ref="D59:D62"/>
    <mergeCell ref="D63:D64"/>
    <mergeCell ref="D65:D67"/>
    <mergeCell ref="D68:D70"/>
    <mergeCell ref="D71:D72"/>
    <mergeCell ref="D73:D76"/>
    <mergeCell ref="D77:D84"/>
    <mergeCell ref="D85:D90"/>
    <mergeCell ref="D97:D99"/>
    <mergeCell ref="D100:D101"/>
    <mergeCell ref="D102:D103"/>
    <mergeCell ref="D104:D106"/>
    <mergeCell ref="D110:D112"/>
    <mergeCell ref="A113:A115"/>
    <mergeCell ref="B113:B115"/>
    <mergeCell ref="C113:C115"/>
    <mergeCell ref="A116:A121"/>
    <mergeCell ref="B116:B121"/>
    <mergeCell ref="C116:C121"/>
    <mergeCell ref="D113:D115"/>
    <mergeCell ref="D116:D121"/>
    <mergeCell ref="A97:A99"/>
    <mergeCell ref="B97:B99"/>
    <mergeCell ref="C97:C99"/>
    <mergeCell ref="A100:A101"/>
    <mergeCell ref="B100:B101"/>
    <mergeCell ref="C100:C101"/>
    <mergeCell ref="A94:A96"/>
    <mergeCell ref="B94:B96"/>
    <mergeCell ref="D107:D109"/>
    <mergeCell ref="A102:A103"/>
    <mergeCell ref="B102:B103"/>
    <mergeCell ref="C102:C103"/>
    <mergeCell ref="C94:C96"/>
    <mergeCell ref="D94:D96"/>
    <mergeCell ref="A122:A124"/>
    <mergeCell ref="B122:B124"/>
    <mergeCell ref="C122:C124"/>
    <mergeCell ref="A104:A106"/>
    <mergeCell ref="B104:B106"/>
    <mergeCell ref="C104:C106"/>
    <mergeCell ref="A107:A109"/>
    <mergeCell ref="B107:B109"/>
    <mergeCell ref="C107:C109"/>
    <mergeCell ref="A110:A112"/>
    <mergeCell ref="B110:B112"/>
    <mergeCell ref="C110:C112"/>
    <mergeCell ref="A9:A10"/>
    <mergeCell ref="C9:C17"/>
    <mergeCell ref="D19:D26"/>
    <mergeCell ref="D27:D29"/>
    <mergeCell ref="B18:B58"/>
    <mergeCell ref="A59:A62"/>
    <mergeCell ref="B59:B62"/>
    <mergeCell ref="C59:C62"/>
    <mergeCell ref="A63:A64"/>
    <mergeCell ref="D91:D93"/>
    <mergeCell ref="B63:B64"/>
    <mergeCell ref="C63:C64"/>
    <mergeCell ref="A65:A67"/>
    <mergeCell ref="B65:B67"/>
    <mergeCell ref="C65:C67"/>
    <mergeCell ref="A68:A70"/>
    <mergeCell ref="B68:B70"/>
    <mergeCell ref="C68:C70"/>
    <mergeCell ref="A71:A72"/>
    <mergeCell ref="B71:B72"/>
    <mergeCell ref="C71:C72"/>
    <mergeCell ref="A73:A76"/>
    <mergeCell ref="B73:B76"/>
    <mergeCell ref="C73:C76"/>
    <mergeCell ref="A77:A84"/>
    <mergeCell ref="B77:B84"/>
    <mergeCell ref="C77:C84"/>
    <mergeCell ref="A85:A90"/>
    <mergeCell ref="B85:B90"/>
    <mergeCell ref="C85:C90"/>
    <mergeCell ref="A91:A93"/>
    <mergeCell ref="B91:B93"/>
    <mergeCell ref="C91:C93"/>
    <mergeCell ref="A2:U2"/>
    <mergeCell ref="A4:A7"/>
    <mergeCell ref="B4:B7"/>
    <mergeCell ref="C4:C7"/>
    <mergeCell ref="D4:D7"/>
    <mergeCell ref="E4:E7"/>
    <mergeCell ref="F4:Q4"/>
    <mergeCell ref="R4:T5"/>
    <mergeCell ref="F5:H5"/>
    <mergeCell ref="I5:K5"/>
    <mergeCell ref="L5:N5"/>
    <mergeCell ref="O5:Q5"/>
    <mergeCell ref="F6:F7"/>
    <mergeCell ref="G6:H6"/>
    <mergeCell ref="I6:I7"/>
    <mergeCell ref="R6:R7"/>
    <mergeCell ref="J6:K6"/>
    <mergeCell ref="L6:L7"/>
    <mergeCell ref="M6:N6"/>
    <mergeCell ref="O6:O7"/>
    <mergeCell ref="P6:Q6"/>
    <mergeCell ref="S6:T6"/>
  </mergeCells>
  <printOptions horizontalCentered="1"/>
  <pageMargins left="0.39370078740157483" right="0.39370078740157483" top="0.51" bottom="0.55118110236220474" header="0.25" footer="0.27559055118110237"/>
  <pageSetup paperSize="9" scale="18" firstPageNumber="163" fitToHeight="0" orientation="landscape" r:id="rId1"/>
  <headerFooter differentFirst="1" scaleWithDoc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/>
    <pageSetUpPr autoPageBreaks="0" fitToPage="1"/>
  </sheetPr>
  <dimension ref="A1:U295"/>
  <sheetViews>
    <sheetView topLeftCell="B1" zoomScale="42" zoomScaleNormal="42" zoomScaleSheetLayoutView="32" workbookViewId="0">
      <pane ySplit="8" topLeftCell="A18" activePane="bottomLeft" state="frozen"/>
      <selection activeCell="B8" sqref="B8"/>
      <selection pane="bottomLeft" activeCell="C5" sqref="C5:C8"/>
    </sheetView>
  </sheetViews>
  <sheetFormatPr defaultRowHeight="33"/>
  <cols>
    <col min="1" max="1" width="48.42578125" style="8" customWidth="1"/>
    <col min="2" max="2" width="53.85546875" style="8" customWidth="1"/>
    <col min="3" max="3" width="95.5703125" style="8" customWidth="1"/>
    <col min="4" max="4" width="27.140625" style="8" customWidth="1"/>
    <col min="5" max="5" width="32.140625" style="8" customWidth="1"/>
    <col min="6" max="6" width="23.7109375" style="8" customWidth="1"/>
    <col min="7" max="7" width="26.28515625" style="8" customWidth="1"/>
    <col min="8" max="8" width="31.28515625" style="8" customWidth="1"/>
    <col min="9" max="9" width="23.28515625" style="8" customWidth="1"/>
    <col min="10" max="10" width="25.140625" customWidth="1"/>
    <col min="11" max="11" width="31.42578125" customWidth="1"/>
    <col min="12" max="12" width="26.7109375" customWidth="1"/>
    <col min="13" max="13" width="28.140625" customWidth="1"/>
    <col min="14" max="14" width="34" customWidth="1"/>
    <col min="15" max="15" width="32.7109375" customWidth="1"/>
    <col min="17" max="17" width="24.140625" customWidth="1"/>
  </cols>
  <sheetData>
    <row r="1" spans="1:21" ht="35.25">
      <c r="A1" s="9"/>
      <c r="B1" s="9"/>
      <c r="C1" s="9"/>
      <c r="D1" s="9"/>
      <c r="E1" s="9"/>
      <c r="F1" s="246"/>
      <c r="G1" s="247"/>
      <c r="H1" s="247"/>
      <c r="I1" s="247"/>
    </row>
    <row r="2" spans="1:21">
      <c r="A2" s="10"/>
      <c r="B2" s="10"/>
      <c r="C2" s="10"/>
      <c r="D2" s="10"/>
      <c r="E2" s="10"/>
      <c r="F2" s="10"/>
      <c r="G2" s="10"/>
      <c r="H2" s="248"/>
      <c r="I2" s="248"/>
      <c r="O2" s="9" t="s">
        <v>328</v>
      </c>
    </row>
    <row r="3" spans="1:21" s="1" customFormat="1" ht="125.25" customHeight="1">
      <c r="A3" s="249" t="s">
        <v>329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32"/>
      <c r="Q3" s="32"/>
      <c r="R3" s="32"/>
      <c r="S3" s="32"/>
      <c r="T3" s="32"/>
      <c r="U3" s="32"/>
    </row>
    <row r="4" spans="1:21">
      <c r="A4" s="11"/>
      <c r="B4" s="12"/>
      <c r="C4" s="10"/>
      <c r="D4" s="10"/>
      <c r="E4" s="10"/>
      <c r="F4" s="10"/>
      <c r="G4" s="10"/>
      <c r="H4" s="10"/>
      <c r="I4" s="10"/>
    </row>
    <row r="5" spans="1:21" s="40" customFormat="1" ht="88.5" customHeight="1">
      <c r="A5" s="193" t="s">
        <v>3</v>
      </c>
      <c r="B5" s="193" t="s">
        <v>8</v>
      </c>
      <c r="C5" s="193" t="s">
        <v>68</v>
      </c>
      <c r="D5" s="193" t="s">
        <v>61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21" s="40" customFormat="1" ht="228" customHeight="1">
      <c r="A6" s="193"/>
      <c r="B6" s="193"/>
      <c r="C6" s="193"/>
      <c r="D6" s="193" t="s">
        <v>63</v>
      </c>
      <c r="E6" s="193"/>
      <c r="F6" s="193"/>
      <c r="G6" s="193" t="s">
        <v>78</v>
      </c>
      <c r="H6" s="193"/>
      <c r="I6" s="193"/>
      <c r="J6" s="193" t="s">
        <v>79</v>
      </c>
      <c r="K6" s="193"/>
      <c r="L6" s="193"/>
      <c r="M6" s="193" t="s">
        <v>62</v>
      </c>
      <c r="N6" s="193"/>
      <c r="O6" s="193"/>
    </row>
    <row r="7" spans="1:21" s="40" customFormat="1" ht="74.25" customHeight="1">
      <c r="A7" s="193"/>
      <c r="B7" s="193"/>
      <c r="C7" s="193"/>
      <c r="D7" s="193" t="s">
        <v>0</v>
      </c>
      <c r="E7" s="193" t="s">
        <v>58</v>
      </c>
      <c r="F7" s="193"/>
      <c r="G7" s="193" t="s">
        <v>0</v>
      </c>
      <c r="H7" s="193" t="s">
        <v>58</v>
      </c>
      <c r="I7" s="193"/>
      <c r="J7" s="193" t="s">
        <v>0</v>
      </c>
      <c r="K7" s="193" t="s">
        <v>58</v>
      </c>
      <c r="L7" s="193"/>
      <c r="M7" s="193" t="s">
        <v>0</v>
      </c>
      <c r="N7" s="193" t="s">
        <v>58</v>
      </c>
      <c r="O7" s="193"/>
    </row>
    <row r="8" spans="1:21" s="41" customFormat="1" ht="105" customHeight="1">
      <c r="A8" s="193"/>
      <c r="B8" s="193"/>
      <c r="C8" s="193"/>
      <c r="D8" s="193"/>
      <c r="E8" s="38" t="s">
        <v>57</v>
      </c>
      <c r="F8" s="38" t="s">
        <v>4</v>
      </c>
      <c r="G8" s="193"/>
      <c r="H8" s="38" t="s">
        <v>57</v>
      </c>
      <c r="I8" s="38" t="s">
        <v>4</v>
      </c>
      <c r="J8" s="193"/>
      <c r="K8" s="38" t="s">
        <v>57</v>
      </c>
      <c r="L8" s="38" t="s">
        <v>4</v>
      </c>
      <c r="M8" s="193"/>
      <c r="N8" s="38" t="s">
        <v>57</v>
      </c>
      <c r="O8" s="38" t="s">
        <v>4</v>
      </c>
    </row>
    <row r="9" spans="1:21" s="39" customFormat="1">
      <c r="A9" s="38">
        <v>1</v>
      </c>
      <c r="B9" s="38">
        <v>2</v>
      </c>
      <c r="C9" s="38">
        <v>3</v>
      </c>
      <c r="D9" s="38">
        <v>4</v>
      </c>
      <c r="E9" s="38">
        <v>5</v>
      </c>
      <c r="F9" s="38">
        <v>6</v>
      </c>
      <c r="G9" s="38">
        <v>7</v>
      </c>
      <c r="H9" s="38">
        <v>8</v>
      </c>
      <c r="I9" s="38">
        <v>9</v>
      </c>
      <c r="J9" s="38">
        <v>10</v>
      </c>
      <c r="K9" s="38">
        <v>11</v>
      </c>
      <c r="L9" s="38">
        <v>12</v>
      </c>
      <c r="M9" s="38">
        <v>13</v>
      </c>
      <c r="N9" s="38">
        <v>14</v>
      </c>
      <c r="O9" s="38">
        <v>15</v>
      </c>
    </row>
    <row r="10" spans="1:21" s="43" customFormat="1" ht="34.5">
      <c r="A10" s="224" t="s">
        <v>64</v>
      </c>
      <c r="B10" s="224" t="s">
        <v>81</v>
      </c>
      <c r="C10" s="139" t="s">
        <v>69</v>
      </c>
      <c r="D10" s="136">
        <f>D23+D257</f>
        <v>75853.5</v>
      </c>
      <c r="E10" s="136">
        <f t="shared" ref="E10:I10" si="0">E23+E257</f>
        <v>49272.1</v>
      </c>
      <c r="F10" s="136">
        <f t="shared" si="0"/>
        <v>26581.399999999998</v>
      </c>
      <c r="G10" s="136">
        <f t="shared" si="0"/>
        <v>480216</v>
      </c>
      <c r="H10" s="136">
        <f t="shared" si="0"/>
        <v>453634.60000000003</v>
      </c>
      <c r="I10" s="136">
        <f t="shared" si="0"/>
        <v>26581.399999999998</v>
      </c>
      <c r="J10" s="136">
        <f t="shared" ref="J10:L10" si="1">J23+J257</f>
        <v>480216</v>
      </c>
      <c r="K10" s="136">
        <f t="shared" si="1"/>
        <v>453634.60000000003</v>
      </c>
      <c r="L10" s="136">
        <f t="shared" si="1"/>
        <v>26581.399999999998</v>
      </c>
      <c r="M10" s="136">
        <f t="shared" ref="M10:O10" si="2">M23+M257</f>
        <v>479303.2</v>
      </c>
      <c r="N10" s="136">
        <f t="shared" si="2"/>
        <v>453216.7</v>
      </c>
      <c r="O10" s="136">
        <f t="shared" si="2"/>
        <v>26086.5</v>
      </c>
      <c r="Q10" s="167"/>
    </row>
    <row r="11" spans="1:21" ht="66">
      <c r="A11" s="225"/>
      <c r="B11" s="225"/>
      <c r="C11" s="139" t="s">
        <v>13</v>
      </c>
      <c r="D11" s="136">
        <f t="shared" ref="D11:I11" si="3">D24+D258</f>
        <v>24736.100000000002</v>
      </c>
      <c r="E11" s="136">
        <f t="shared" si="3"/>
        <v>19243.7</v>
      </c>
      <c r="F11" s="136">
        <f t="shared" si="3"/>
        <v>5492.4</v>
      </c>
      <c r="G11" s="136">
        <f t="shared" si="3"/>
        <v>24736.100000000002</v>
      </c>
      <c r="H11" s="136">
        <f t="shared" si="3"/>
        <v>19243.7</v>
      </c>
      <c r="I11" s="136">
        <f t="shared" si="3"/>
        <v>5492.4</v>
      </c>
      <c r="J11" s="136">
        <f t="shared" ref="J11:L11" si="4">J24+J258</f>
        <v>24736.100000000002</v>
      </c>
      <c r="K11" s="136">
        <f t="shared" si="4"/>
        <v>19243.7</v>
      </c>
      <c r="L11" s="136">
        <f t="shared" si="4"/>
        <v>5492.4</v>
      </c>
      <c r="M11" s="136">
        <f t="shared" ref="M11:O11" si="5">M24+M258</f>
        <v>24428.2</v>
      </c>
      <c r="N11" s="136">
        <f t="shared" si="5"/>
        <v>19243.7</v>
      </c>
      <c r="O11" s="136">
        <f t="shared" si="5"/>
        <v>5184.5</v>
      </c>
      <c r="Q11" s="167"/>
    </row>
    <row r="12" spans="1:21" ht="34.5">
      <c r="A12" s="225"/>
      <c r="B12" s="225"/>
      <c r="C12" s="139" t="s">
        <v>12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Q12" s="167"/>
    </row>
    <row r="13" spans="1:21" ht="132">
      <c r="A13" s="225"/>
      <c r="B13" s="225"/>
      <c r="C13" s="13" t="s">
        <v>49</v>
      </c>
      <c r="D13" s="136">
        <f t="shared" ref="D13:I22" si="6">D26+D260</f>
        <v>0</v>
      </c>
      <c r="E13" s="136">
        <f t="shared" si="6"/>
        <v>0</v>
      </c>
      <c r="F13" s="136">
        <f t="shared" si="6"/>
        <v>0</v>
      </c>
      <c r="G13" s="136">
        <f t="shared" si="6"/>
        <v>0</v>
      </c>
      <c r="H13" s="136">
        <f t="shared" si="6"/>
        <v>0</v>
      </c>
      <c r="I13" s="136">
        <f t="shared" si="6"/>
        <v>0</v>
      </c>
      <c r="J13" s="136">
        <f t="shared" ref="J13:L13" si="7">J26+J260</f>
        <v>0</v>
      </c>
      <c r="K13" s="136">
        <f t="shared" si="7"/>
        <v>0</v>
      </c>
      <c r="L13" s="136">
        <f t="shared" si="7"/>
        <v>0</v>
      </c>
      <c r="M13" s="136">
        <f t="shared" ref="M13:O13" si="8">M26+M260</f>
        <v>0</v>
      </c>
      <c r="N13" s="136">
        <f t="shared" si="8"/>
        <v>0</v>
      </c>
      <c r="O13" s="136">
        <f t="shared" si="8"/>
        <v>0</v>
      </c>
      <c r="Q13" s="167"/>
    </row>
    <row r="14" spans="1:21" ht="99">
      <c r="A14" s="225"/>
      <c r="B14" s="225"/>
      <c r="C14" s="14" t="s">
        <v>55</v>
      </c>
      <c r="D14" s="136">
        <f t="shared" si="6"/>
        <v>0</v>
      </c>
      <c r="E14" s="136">
        <f t="shared" si="6"/>
        <v>0</v>
      </c>
      <c r="F14" s="136">
        <f t="shared" si="6"/>
        <v>0</v>
      </c>
      <c r="G14" s="136">
        <f t="shared" si="6"/>
        <v>0</v>
      </c>
      <c r="H14" s="136">
        <f t="shared" si="6"/>
        <v>0</v>
      </c>
      <c r="I14" s="136">
        <f t="shared" si="6"/>
        <v>0</v>
      </c>
      <c r="J14" s="136">
        <f t="shared" ref="J14:L14" si="9">J27+J261</f>
        <v>0</v>
      </c>
      <c r="K14" s="136">
        <f t="shared" si="9"/>
        <v>0</v>
      </c>
      <c r="L14" s="136">
        <f t="shared" si="9"/>
        <v>0</v>
      </c>
      <c r="M14" s="136">
        <f t="shared" ref="M14:O14" si="10">M27+M261</f>
        <v>0</v>
      </c>
      <c r="N14" s="136">
        <f t="shared" si="10"/>
        <v>0</v>
      </c>
      <c r="O14" s="136">
        <f t="shared" si="10"/>
        <v>0</v>
      </c>
      <c r="Q14" s="167"/>
    </row>
    <row r="15" spans="1:21" ht="132">
      <c r="A15" s="225"/>
      <c r="B15" s="225"/>
      <c r="C15" s="14" t="s">
        <v>56</v>
      </c>
      <c r="D15" s="136">
        <f t="shared" si="6"/>
        <v>0</v>
      </c>
      <c r="E15" s="136">
        <f t="shared" si="6"/>
        <v>0</v>
      </c>
      <c r="F15" s="136">
        <f t="shared" si="6"/>
        <v>0</v>
      </c>
      <c r="G15" s="136">
        <f t="shared" si="6"/>
        <v>0</v>
      </c>
      <c r="H15" s="136">
        <f t="shared" si="6"/>
        <v>0</v>
      </c>
      <c r="I15" s="136">
        <f t="shared" si="6"/>
        <v>0</v>
      </c>
      <c r="J15" s="136">
        <f t="shared" ref="J15:L15" si="11">J28+J262</f>
        <v>0</v>
      </c>
      <c r="K15" s="136">
        <f t="shared" si="11"/>
        <v>0</v>
      </c>
      <c r="L15" s="136">
        <f t="shared" si="11"/>
        <v>0</v>
      </c>
      <c r="M15" s="136">
        <f t="shared" ref="M15:O15" si="12">M28+M262</f>
        <v>0</v>
      </c>
      <c r="N15" s="136">
        <f t="shared" si="12"/>
        <v>0</v>
      </c>
      <c r="O15" s="136">
        <f t="shared" si="12"/>
        <v>0</v>
      </c>
      <c r="Q15" s="167"/>
    </row>
    <row r="16" spans="1:21" ht="99">
      <c r="A16" s="225"/>
      <c r="B16" s="225"/>
      <c r="C16" s="14" t="s">
        <v>50</v>
      </c>
      <c r="D16" s="136">
        <f t="shared" si="6"/>
        <v>0</v>
      </c>
      <c r="E16" s="136">
        <f t="shared" si="6"/>
        <v>0</v>
      </c>
      <c r="F16" s="136">
        <f t="shared" si="6"/>
        <v>0</v>
      </c>
      <c r="G16" s="136">
        <f t="shared" si="6"/>
        <v>0</v>
      </c>
      <c r="H16" s="136">
        <f t="shared" si="6"/>
        <v>0</v>
      </c>
      <c r="I16" s="136">
        <f t="shared" si="6"/>
        <v>0</v>
      </c>
      <c r="J16" s="136">
        <f t="shared" ref="J16:L16" si="13">J29+J263</f>
        <v>0</v>
      </c>
      <c r="K16" s="136">
        <f t="shared" si="13"/>
        <v>0</v>
      </c>
      <c r="L16" s="136">
        <f t="shared" si="13"/>
        <v>0</v>
      </c>
      <c r="M16" s="136">
        <f t="shared" ref="M16:O16" si="14">M29+M263</f>
        <v>0</v>
      </c>
      <c r="N16" s="136">
        <f t="shared" si="14"/>
        <v>0</v>
      </c>
      <c r="O16" s="136">
        <f t="shared" si="14"/>
        <v>0</v>
      </c>
      <c r="Q16" s="167"/>
    </row>
    <row r="17" spans="1:17" ht="132">
      <c r="A17" s="225"/>
      <c r="B17" s="225"/>
      <c r="C17" s="14" t="s">
        <v>51</v>
      </c>
      <c r="D17" s="136">
        <f t="shared" si="6"/>
        <v>0</v>
      </c>
      <c r="E17" s="136">
        <f t="shared" si="6"/>
        <v>0</v>
      </c>
      <c r="F17" s="136">
        <f t="shared" si="6"/>
        <v>0</v>
      </c>
      <c r="G17" s="136">
        <f t="shared" si="6"/>
        <v>0</v>
      </c>
      <c r="H17" s="136">
        <f t="shared" si="6"/>
        <v>0</v>
      </c>
      <c r="I17" s="136">
        <f t="shared" si="6"/>
        <v>0</v>
      </c>
      <c r="J17" s="136">
        <f t="shared" ref="J17:L17" si="15">J30+J264</f>
        <v>0</v>
      </c>
      <c r="K17" s="136">
        <f t="shared" si="15"/>
        <v>0</v>
      </c>
      <c r="L17" s="136">
        <f t="shared" si="15"/>
        <v>0</v>
      </c>
      <c r="M17" s="136">
        <f t="shared" ref="M17:O17" si="16">M30+M264</f>
        <v>0</v>
      </c>
      <c r="N17" s="136">
        <f t="shared" si="16"/>
        <v>0</v>
      </c>
      <c r="O17" s="136">
        <f t="shared" si="16"/>
        <v>0</v>
      </c>
      <c r="Q17" s="167"/>
    </row>
    <row r="18" spans="1:17" ht="99">
      <c r="A18" s="225"/>
      <c r="B18" s="225"/>
      <c r="C18" s="26" t="s">
        <v>52</v>
      </c>
      <c r="D18" s="136">
        <f t="shared" si="6"/>
        <v>0</v>
      </c>
      <c r="E18" s="136">
        <f t="shared" si="6"/>
        <v>0</v>
      </c>
      <c r="F18" s="136">
        <f t="shared" si="6"/>
        <v>0</v>
      </c>
      <c r="G18" s="136">
        <f t="shared" si="6"/>
        <v>0</v>
      </c>
      <c r="H18" s="136">
        <f t="shared" si="6"/>
        <v>0</v>
      </c>
      <c r="I18" s="136">
        <f t="shared" si="6"/>
        <v>0</v>
      </c>
      <c r="J18" s="136">
        <f t="shared" ref="J18:L18" si="17">J31+J265</f>
        <v>0</v>
      </c>
      <c r="K18" s="136">
        <f t="shared" si="17"/>
        <v>0</v>
      </c>
      <c r="L18" s="136">
        <f t="shared" si="17"/>
        <v>0</v>
      </c>
      <c r="M18" s="136">
        <f t="shared" ref="M18:O18" si="18">M31+M265</f>
        <v>0</v>
      </c>
      <c r="N18" s="136">
        <f t="shared" si="18"/>
        <v>0</v>
      </c>
      <c r="O18" s="136">
        <f t="shared" si="18"/>
        <v>0</v>
      </c>
      <c r="Q18" s="167"/>
    </row>
    <row r="19" spans="1:17" ht="132">
      <c r="A19" s="225"/>
      <c r="B19" s="225"/>
      <c r="C19" s="14" t="s">
        <v>53</v>
      </c>
      <c r="D19" s="136">
        <f t="shared" si="6"/>
        <v>0</v>
      </c>
      <c r="E19" s="136">
        <f t="shared" si="6"/>
        <v>0</v>
      </c>
      <c r="F19" s="136">
        <f t="shared" si="6"/>
        <v>0</v>
      </c>
      <c r="G19" s="136">
        <f t="shared" si="6"/>
        <v>0</v>
      </c>
      <c r="H19" s="136">
        <f t="shared" si="6"/>
        <v>0</v>
      </c>
      <c r="I19" s="136">
        <f t="shared" si="6"/>
        <v>0</v>
      </c>
      <c r="J19" s="136">
        <f t="shared" ref="J19:L19" si="19">J32+J266</f>
        <v>0</v>
      </c>
      <c r="K19" s="136">
        <f t="shared" si="19"/>
        <v>0</v>
      </c>
      <c r="L19" s="136">
        <f t="shared" si="19"/>
        <v>0</v>
      </c>
      <c r="M19" s="136">
        <f t="shared" ref="M19:O19" si="20">M32+M266</f>
        <v>0</v>
      </c>
      <c r="N19" s="136">
        <f t="shared" si="20"/>
        <v>0</v>
      </c>
      <c r="O19" s="136">
        <f t="shared" si="20"/>
        <v>0</v>
      </c>
      <c r="Q19" s="167"/>
    </row>
    <row r="20" spans="1:17" ht="132">
      <c r="A20" s="225"/>
      <c r="B20" s="225"/>
      <c r="C20" s="13" t="s">
        <v>54</v>
      </c>
      <c r="D20" s="136">
        <f t="shared" si="6"/>
        <v>24736.100000000002</v>
      </c>
      <c r="E20" s="136">
        <f t="shared" si="6"/>
        <v>19243.7</v>
      </c>
      <c r="F20" s="136">
        <f t="shared" si="6"/>
        <v>5492.4</v>
      </c>
      <c r="G20" s="136">
        <f t="shared" si="6"/>
        <v>24736.100000000002</v>
      </c>
      <c r="H20" s="136">
        <f t="shared" si="6"/>
        <v>19243.7</v>
      </c>
      <c r="I20" s="136">
        <f t="shared" si="6"/>
        <v>5492.4</v>
      </c>
      <c r="J20" s="136">
        <f t="shared" ref="J20:L20" si="21">J33+J267</f>
        <v>24736.100000000002</v>
      </c>
      <c r="K20" s="136">
        <f t="shared" si="21"/>
        <v>19243.7</v>
      </c>
      <c r="L20" s="136">
        <f t="shared" si="21"/>
        <v>5492.4</v>
      </c>
      <c r="M20" s="136">
        <f t="shared" ref="M20:O20" si="22">M33+M267</f>
        <v>24428.2</v>
      </c>
      <c r="N20" s="136">
        <f t="shared" si="22"/>
        <v>19243.7</v>
      </c>
      <c r="O20" s="136">
        <f t="shared" si="22"/>
        <v>5184.5</v>
      </c>
      <c r="Q20" s="167"/>
    </row>
    <row r="21" spans="1:17" ht="34.5">
      <c r="A21" s="225"/>
      <c r="B21" s="225"/>
      <c r="C21" s="139" t="s">
        <v>11</v>
      </c>
      <c r="D21" s="136">
        <f t="shared" si="6"/>
        <v>0</v>
      </c>
      <c r="E21" s="136">
        <f t="shared" si="6"/>
        <v>0</v>
      </c>
      <c r="F21" s="136">
        <f t="shared" si="6"/>
        <v>0</v>
      </c>
      <c r="G21" s="136">
        <f t="shared" si="6"/>
        <v>0</v>
      </c>
      <c r="H21" s="136">
        <f t="shared" si="6"/>
        <v>0</v>
      </c>
      <c r="I21" s="136">
        <f t="shared" si="6"/>
        <v>0</v>
      </c>
      <c r="J21" s="136">
        <f t="shared" ref="J21:L21" si="23">J34+J268</f>
        <v>0</v>
      </c>
      <c r="K21" s="136">
        <f t="shared" si="23"/>
        <v>0</v>
      </c>
      <c r="L21" s="136">
        <f t="shared" si="23"/>
        <v>0</v>
      </c>
      <c r="M21" s="136">
        <f t="shared" ref="M21:O21" si="24">M34+M268</f>
        <v>0</v>
      </c>
      <c r="N21" s="136">
        <f t="shared" si="24"/>
        <v>0</v>
      </c>
      <c r="O21" s="136">
        <f t="shared" si="24"/>
        <v>0</v>
      </c>
      <c r="Q21" s="167"/>
    </row>
    <row r="22" spans="1:17" ht="34.5">
      <c r="A22" s="226"/>
      <c r="B22" s="226"/>
      <c r="C22" s="139" t="s">
        <v>10</v>
      </c>
      <c r="D22" s="136">
        <f t="shared" si="6"/>
        <v>51117.4</v>
      </c>
      <c r="E22" s="136">
        <f t="shared" si="6"/>
        <v>30028.399999999998</v>
      </c>
      <c r="F22" s="136">
        <f t="shared" si="6"/>
        <v>21089</v>
      </c>
      <c r="G22" s="136">
        <f t="shared" si="6"/>
        <v>455479.9</v>
      </c>
      <c r="H22" s="136">
        <f t="shared" si="6"/>
        <v>434390.9</v>
      </c>
      <c r="I22" s="136">
        <f t="shared" si="6"/>
        <v>21089</v>
      </c>
      <c r="J22" s="136">
        <f t="shared" ref="J22:L22" si="25">J35+J269</f>
        <v>455479.9</v>
      </c>
      <c r="K22" s="136">
        <f t="shared" si="25"/>
        <v>434390.9</v>
      </c>
      <c r="L22" s="136">
        <f t="shared" si="25"/>
        <v>21089</v>
      </c>
      <c r="M22" s="136">
        <f t="shared" ref="M22:O22" si="26">M35+M269</f>
        <v>454875</v>
      </c>
      <c r="N22" s="136">
        <f t="shared" si="26"/>
        <v>433973</v>
      </c>
      <c r="O22" s="136">
        <f t="shared" si="26"/>
        <v>20902</v>
      </c>
      <c r="Q22" s="167"/>
    </row>
    <row r="23" spans="1:17" ht="34.5">
      <c r="A23" s="259" t="s">
        <v>65</v>
      </c>
      <c r="B23" s="256" t="s">
        <v>103</v>
      </c>
      <c r="C23" s="139" t="s">
        <v>69</v>
      </c>
      <c r="D23" s="136">
        <f>D36+D49+D62+D75+D88+D101+D114+D127+D140+D153+D166+D179+D192+D205+D218+D231+D244</f>
        <v>75519.600000000006</v>
      </c>
      <c r="E23" s="136">
        <f t="shared" ref="E23:I24" si="27">E36+E49+E62+E75+E88+E101+E114+E127+E140+E153+E166+E179+E192+E205+E218+E231+E244</f>
        <v>48938.2</v>
      </c>
      <c r="F23" s="136">
        <f t="shared" si="27"/>
        <v>26581.399999999998</v>
      </c>
      <c r="G23" s="136">
        <f t="shared" si="27"/>
        <v>75519.600000000006</v>
      </c>
      <c r="H23" s="136">
        <f t="shared" si="27"/>
        <v>48938.2</v>
      </c>
      <c r="I23" s="136">
        <f t="shared" si="27"/>
        <v>26581.399999999998</v>
      </c>
      <c r="J23" s="136">
        <f t="shared" ref="J23:L23" si="28">J36+J49+J62+J75+J88+J101+J114+J127+J140+J153+J166+J179+J192+J205+J218+J231+J244</f>
        <v>75519.600000000006</v>
      </c>
      <c r="K23" s="136">
        <f t="shared" si="28"/>
        <v>48938.2</v>
      </c>
      <c r="L23" s="136">
        <f t="shared" si="28"/>
        <v>26581.399999999998</v>
      </c>
      <c r="M23" s="136">
        <f t="shared" ref="M23:O23" si="29">M36+M49+M62+M75+M88+M101+M114+M127+M140+M153+M166+M179+M192+M205+M218+M231+M244</f>
        <v>75023</v>
      </c>
      <c r="N23" s="136">
        <f t="shared" si="29"/>
        <v>48936.5</v>
      </c>
      <c r="O23" s="136">
        <f t="shared" si="29"/>
        <v>26086.5</v>
      </c>
      <c r="Q23" s="167"/>
    </row>
    <row r="24" spans="1:17" ht="66">
      <c r="A24" s="260"/>
      <c r="B24" s="257"/>
      <c r="C24" s="139" t="s">
        <v>13</v>
      </c>
      <c r="D24" s="136">
        <f>D37+D50+D63+D76+D89+D102+D115+D128+D141+D154+D167+D180+D193+D206+D219+D232+D245</f>
        <v>24736.100000000002</v>
      </c>
      <c r="E24" s="136">
        <f t="shared" si="27"/>
        <v>19243.7</v>
      </c>
      <c r="F24" s="136">
        <f t="shared" si="27"/>
        <v>5492.4</v>
      </c>
      <c r="G24" s="136">
        <f t="shared" si="27"/>
        <v>24736.100000000002</v>
      </c>
      <c r="H24" s="136">
        <f t="shared" si="27"/>
        <v>19243.7</v>
      </c>
      <c r="I24" s="136">
        <f t="shared" si="27"/>
        <v>5492.4</v>
      </c>
      <c r="J24" s="136">
        <f t="shared" ref="J24:L24" si="30">J37+J50+J63+J76+J89+J102+J115+J128+J141+J154+J167+J180+J193+J206+J219+J232+J245</f>
        <v>24736.100000000002</v>
      </c>
      <c r="K24" s="136">
        <f t="shared" si="30"/>
        <v>19243.7</v>
      </c>
      <c r="L24" s="136">
        <f t="shared" si="30"/>
        <v>5492.4</v>
      </c>
      <c r="M24" s="136">
        <f t="shared" ref="M24:O24" si="31">M37+M50+M63+M76+M89+M102+M115+M128+M141+M154+M167+M180+M193+M206+M219+M232+M245</f>
        <v>24428.2</v>
      </c>
      <c r="N24" s="136">
        <f t="shared" si="31"/>
        <v>19243.7</v>
      </c>
      <c r="O24" s="136">
        <f t="shared" si="31"/>
        <v>5184.5</v>
      </c>
      <c r="Q24" s="167"/>
    </row>
    <row r="25" spans="1:17" ht="34.5">
      <c r="A25" s="260"/>
      <c r="B25" s="257"/>
      <c r="C25" s="139" t="s">
        <v>12</v>
      </c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Q25" s="167"/>
    </row>
    <row r="26" spans="1:17" ht="132">
      <c r="A26" s="260"/>
      <c r="B26" s="257"/>
      <c r="C26" s="13" t="s">
        <v>49</v>
      </c>
      <c r="D26" s="136">
        <f t="shared" ref="D26:I35" si="32">D39+D52+D65+D78+D91+D104+D117+D130+D143+D156+D169+D182+D195+D208+D221+D234+D247</f>
        <v>0</v>
      </c>
      <c r="E26" s="136">
        <f t="shared" si="32"/>
        <v>0</v>
      </c>
      <c r="F26" s="136">
        <f t="shared" si="32"/>
        <v>0</v>
      </c>
      <c r="G26" s="136">
        <f t="shared" si="32"/>
        <v>0</v>
      </c>
      <c r="H26" s="136">
        <f t="shared" si="32"/>
        <v>0</v>
      </c>
      <c r="I26" s="136">
        <f t="shared" si="32"/>
        <v>0</v>
      </c>
      <c r="J26" s="136">
        <f t="shared" ref="J26:L26" si="33">J39+J52+J65+J78+J91+J104+J117+J130+J143+J156+J169+J182+J195+J208+J221+J234+J247</f>
        <v>0</v>
      </c>
      <c r="K26" s="136">
        <f t="shared" si="33"/>
        <v>0</v>
      </c>
      <c r="L26" s="136">
        <f t="shared" si="33"/>
        <v>0</v>
      </c>
      <c r="M26" s="136">
        <f t="shared" ref="M26:O26" si="34">M39+M52+M65+M78+M91+M104+M117+M130+M143+M156+M169+M182+M195+M208+M221+M234+M247</f>
        <v>0</v>
      </c>
      <c r="N26" s="136">
        <f t="shared" si="34"/>
        <v>0</v>
      </c>
      <c r="O26" s="136">
        <f t="shared" si="34"/>
        <v>0</v>
      </c>
      <c r="Q26" s="167"/>
    </row>
    <row r="27" spans="1:17" ht="99">
      <c r="A27" s="260"/>
      <c r="B27" s="257"/>
      <c r="C27" s="14" t="s">
        <v>55</v>
      </c>
      <c r="D27" s="136">
        <f t="shared" si="32"/>
        <v>0</v>
      </c>
      <c r="E27" s="136">
        <f t="shared" si="32"/>
        <v>0</v>
      </c>
      <c r="F27" s="136">
        <f t="shared" si="32"/>
        <v>0</v>
      </c>
      <c r="G27" s="136">
        <f t="shared" si="32"/>
        <v>0</v>
      </c>
      <c r="H27" s="136">
        <f t="shared" si="32"/>
        <v>0</v>
      </c>
      <c r="I27" s="136">
        <f t="shared" si="32"/>
        <v>0</v>
      </c>
      <c r="J27" s="136">
        <f t="shared" ref="J27:L27" si="35">J40+J53+J66+J79+J92+J105+J118+J131+J144+J157+J170+J183+J196+J209+J222+J235+J248</f>
        <v>0</v>
      </c>
      <c r="K27" s="136">
        <f t="shared" si="35"/>
        <v>0</v>
      </c>
      <c r="L27" s="136">
        <f t="shared" si="35"/>
        <v>0</v>
      </c>
      <c r="M27" s="136">
        <f t="shared" ref="M27:O27" si="36">M40+M53+M66+M79+M92+M105+M118+M131+M144+M157+M170+M183+M196+M209+M222+M235+M248</f>
        <v>0</v>
      </c>
      <c r="N27" s="136">
        <f t="shared" si="36"/>
        <v>0</v>
      </c>
      <c r="O27" s="136">
        <f t="shared" si="36"/>
        <v>0</v>
      </c>
      <c r="Q27" s="167"/>
    </row>
    <row r="28" spans="1:17" ht="132">
      <c r="A28" s="260"/>
      <c r="B28" s="257"/>
      <c r="C28" s="14" t="s">
        <v>56</v>
      </c>
      <c r="D28" s="136">
        <f t="shared" si="32"/>
        <v>0</v>
      </c>
      <c r="E28" s="136">
        <f t="shared" si="32"/>
        <v>0</v>
      </c>
      <c r="F28" s="136">
        <f t="shared" si="32"/>
        <v>0</v>
      </c>
      <c r="G28" s="136">
        <f t="shared" si="32"/>
        <v>0</v>
      </c>
      <c r="H28" s="136">
        <f t="shared" si="32"/>
        <v>0</v>
      </c>
      <c r="I28" s="136">
        <f t="shared" si="32"/>
        <v>0</v>
      </c>
      <c r="J28" s="136">
        <f t="shared" ref="J28:L28" si="37">J41+J54+J67+J80+J93+J106+J119+J132+J145+J158+J171+J184+J197+J210+J223+J236+J249</f>
        <v>0</v>
      </c>
      <c r="K28" s="136">
        <f t="shared" si="37"/>
        <v>0</v>
      </c>
      <c r="L28" s="136">
        <f t="shared" si="37"/>
        <v>0</v>
      </c>
      <c r="M28" s="136">
        <f t="shared" ref="M28:O28" si="38">M41+M54+M67+M80+M93+M106+M119+M132+M145+M158+M171+M184+M197+M210+M223+M236+M249</f>
        <v>0</v>
      </c>
      <c r="N28" s="136">
        <f t="shared" si="38"/>
        <v>0</v>
      </c>
      <c r="O28" s="136">
        <f t="shared" si="38"/>
        <v>0</v>
      </c>
      <c r="Q28" s="167"/>
    </row>
    <row r="29" spans="1:17" ht="99">
      <c r="A29" s="260"/>
      <c r="B29" s="257"/>
      <c r="C29" s="14" t="s">
        <v>50</v>
      </c>
      <c r="D29" s="136">
        <f t="shared" si="32"/>
        <v>0</v>
      </c>
      <c r="E29" s="136">
        <f t="shared" si="32"/>
        <v>0</v>
      </c>
      <c r="F29" s="136">
        <f t="shared" si="32"/>
        <v>0</v>
      </c>
      <c r="G29" s="136">
        <f t="shared" si="32"/>
        <v>0</v>
      </c>
      <c r="H29" s="136">
        <f t="shared" si="32"/>
        <v>0</v>
      </c>
      <c r="I29" s="136">
        <f t="shared" si="32"/>
        <v>0</v>
      </c>
      <c r="J29" s="136">
        <f t="shared" ref="J29:L29" si="39">J42+J55+J68+J81+J94+J107+J120+J133+J146+J159+J172+J185+J198+J211+J224+J237+J250</f>
        <v>0</v>
      </c>
      <c r="K29" s="136">
        <f t="shared" si="39"/>
        <v>0</v>
      </c>
      <c r="L29" s="136">
        <f t="shared" si="39"/>
        <v>0</v>
      </c>
      <c r="M29" s="136">
        <f t="shared" ref="M29:O29" si="40">M42+M55+M68+M81+M94+M107+M120+M133+M146+M159+M172+M185+M198+M211+M224+M237+M250</f>
        <v>0</v>
      </c>
      <c r="N29" s="136">
        <f t="shared" si="40"/>
        <v>0</v>
      </c>
      <c r="O29" s="136">
        <f t="shared" si="40"/>
        <v>0</v>
      </c>
      <c r="Q29" s="167"/>
    </row>
    <row r="30" spans="1:17" ht="132">
      <c r="A30" s="260"/>
      <c r="B30" s="257"/>
      <c r="C30" s="14" t="s">
        <v>51</v>
      </c>
      <c r="D30" s="136">
        <f t="shared" si="32"/>
        <v>0</v>
      </c>
      <c r="E30" s="136">
        <f t="shared" si="32"/>
        <v>0</v>
      </c>
      <c r="F30" s="136">
        <f t="shared" si="32"/>
        <v>0</v>
      </c>
      <c r="G30" s="136">
        <f t="shared" si="32"/>
        <v>0</v>
      </c>
      <c r="H30" s="136">
        <f t="shared" si="32"/>
        <v>0</v>
      </c>
      <c r="I30" s="136">
        <f t="shared" si="32"/>
        <v>0</v>
      </c>
      <c r="J30" s="136">
        <f t="shared" ref="J30:L30" si="41">J43+J56+J69+J82+J95+J108+J121+J134+J147+J160+J173+J186+J199+J212+J225+J238+J251</f>
        <v>0</v>
      </c>
      <c r="K30" s="136">
        <f t="shared" si="41"/>
        <v>0</v>
      </c>
      <c r="L30" s="136">
        <f t="shared" si="41"/>
        <v>0</v>
      </c>
      <c r="M30" s="136">
        <f t="shared" ref="M30:O30" si="42">M43+M56+M69+M82+M95+M108+M121+M134+M147+M160+M173+M186+M199+M212+M225+M238+M251</f>
        <v>0</v>
      </c>
      <c r="N30" s="136">
        <f t="shared" si="42"/>
        <v>0</v>
      </c>
      <c r="O30" s="136">
        <f t="shared" si="42"/>
        <v>0</v>
      </c>
      <c r="Q30" s="167"/>
    </row>
    <row r="31" spans="1:17" ht="99">
      <c r="A31" s="260"/>
      <c r="B31" s="257"/>
      <c r="C31" s="14" t="s">
        <v>52</v>
      </c>
      <c r="D31" s="136">
        <f t="shared" si="32"/>
        <v>0</v>
      </c>
      <c r="E31" s="136">
        <f t="shared" si="32"/>
        <v>0</v>
      </c>
      <c r="F31" s="136">
        <f t="shared" si="32"/>
        <v>0</v>
      </c>
      <c r="G31" s="136">
        <f t="shared" si="32"/>
        <v>0</v>
      </c>
      <c r="H31" s="136">
        <f t="shared" si="32"/>
        <v>0</v>
      </c>
      <c r="I31" s="136">
        <f t="shared" si="32"/>
        <v>0</v>
      </c>
      <c r="J31" s="136">
        <f t="shared" ref="J31:L31" si="43">J44+J57+J70+J83+J96+J109+J122+J135+J148+J161+J174+J187+J200+J213+J226+J239+J252</f>
        <v>0</v>
      </c>
      <c r="K31" s="136">
        <f t="shared" si="43"/>
        <v>0</v>
      </c>
      <c r="L31" s="136">
        <f t="shared" si="43"/>
        <v>0</v>
      </c>
      <c r="M31" s="136">
        <f t="shared" ref="M31:O31" si="44">M44+M57+M70+M83+M96+M109+M122+M135+M148+M161+M174+M187+M200+M213+M226+M239+M252</f>
        <v>0</v>
      </c>
      <c r="N31" s="136">
        <f t="shared" si="44"/>
        <v>0</v>
      </c>
      <c r="O31" s="136">
        <f t="shared" si="44"/>
        <v>0</v>
      </c>
      <c r="Q31" s="167"/>
    </row>
    <row r="32" spans="1:17" ht="132">
      <c r="A32" s="260"/>
      <c r="B32" s="257"/>
      <c r="C32" s="14" t="s">
        <v>53</v>
      </c>
      <c r="D32" s="136">
        <f t="shared" si="32"/>
        <v>0</v>
      </c>
      <c r="E32" s="136">
        <f t="shared" si="32"/>
        <v>0</v>
      </c>
      <c r="F32" s="136">
        <f t="shared" si="32"/>
        <v>0</v>
      </c>
      <c r="G32" s="136">
        <f t="shared" si="32"/>
        <v>0</v>
      </c>
      <c r="H32" s="136">
        <f t="shared" si="32"/>
        <v>0</v>
      </c>
      <c r="I32" s="136">
        <f t="shared" si="32"/>
        <v>0</v>
      </c>
      <c r="J32" s="136">
        <f t="shared" ref="J32:L32" si="45">J45+J58+J71+J84+J97+J110+J123+J136+J149+J162+J175+J188+J201+J214+J227+J240+J253</f>
        <v>0</v>
      </c>
      <c r="K32" s="136">
        <f t="shared" si="45"/>
        <v>0</v>
      </c>
      <c r="L32" s="136">
        <f t="shared" si="45"/>
        <v>0</v>
      </c>
      <c r="M32" s="136">
        <f t="shared" ref="M32:O32" si="46">M45+M58+M71+M84+M97+M110+M123+M136+M149+M162+M175+M188+M201+M214+M227+M240+M253</f>
        <v>0</v>
      </c>
      <c r="N32" s="136">
        <f t="shared" si="46"/>
        <v>0</v>
      </c>
      <c r="O32" s="136">
        <f t="shared" si="46"/>
        <v>0</v>
      </c>
      <c r="Q32" s="167"/>
    </row>
    <row r="33" spans="1:17" ht="132">
      <c r="A33" s="260"/>
      <c r="B33" s="257"/>
      <c r="C33" s="13" t="s">
        <v>54</v>
      </c>
      <c r="D33" s="136">
        <f t="shared" si="32"/>
        <v>24736.100000000002</v>
      </c>
      <c r="E33" s="136">
        <f t="shared" si="32"/>
        <v>19243.7</v>
      </c>
      <c r="F33" s="136">
        <f t="shared" si="32"/>
        <v>5492.4</v>
      </c>
      <c r="G33" s="136">
        <f t="shared" si="32"/>
        <v>24736.100000000002</v>
      </c>
      <c r="H33" s="136">
        <f t="shared" si="32"/>
        <v>19243.7</v>
      </c>
      <c r="I33" s="136">
        <f t="shared" si="32"/>
        <v>5492.4</v>
      </c>
      <c r="J33" s="136">
        <f t="shared" ref="J33:L33" si="47">J46+J59+J72+J85+J98+J111+J124+J137+J150+J163+J176+J189+J202+J215+J228+J241+J254</f>
        <v>24736.100000000002</v>
      </c>
      <c r="K33" s="136">
        <f t="shared" si="47"/>
        <v>19243.7</v>
      </c>
      <c r="L33" s="136">
        <f t="shared" si="47"/>
        <v>5492.4</v>
      </c>
      <c r="M33" s="136">
        <f t="shared" ref="M33:O33" si="48">M46+M59+M72+M85+M98+M111+M124+M137+M150+M163+M176+M189+M202+M215+M228+M241+M254</f>
        <v>24428.2</v>
      </c>
      <c r="N33" s="136">
        <f t="shared" si="48"/>
        <v>19243.7</v>
      </c>
      <c r="O33" s="136">
        <f t="shared" si="48"/>
        <v>5184.5</v>
      </c>
      <c r="Q33" s="167"/>
    </row>
    <row r="34" spans="1:17" ht="34.5">
      <c r="A34" s="260"/>
      <c r="B34" s="257"/>
      <c r="C34" s="139" t="s">
        <v>11</v>
      </c>
      <c r="D34" s="136">
        <f t="shared" si="32"/>
        <v>0</v>
      </c>
      <c r="E34" s="136">
        <f t="shared" si="32"/>
        <v>0</v>
      </c>
      <c r="F34" s="136">
        <f t="shared" si="32"/>
        <v>0</v>
      </c>
      <c r="G34" s="136">
        <f t="shared" si="32"/>
        <v>0</v>
      </c>
      <c r="H34" s="136">
        <f t="shared" si="32"/>
        <v>0</v>
      </c>
      <c r="I34" s="136">
        <f t="shared" si="32"/>
        <v>0</v>
      </c>
      <c r="J34" s="136">
        <f t="shared" ref="J34:L34" si="49">J47+J60+J73+J86+J99+J112+J125+J138+J151+J164+J177+J190+J203+J216+J229+J242+J255</f>
        <v>0</v>
      </c>
      <c r="K34" s="136">
        <f t="shared" si="49"/>
        <v>0</v>
      </c>
      <c r="L34" s="136">
        <f t="shared" si="49"/>
        <v>0</v>
      </c>
      <c r="M34" s="136">
        <f t="shared" ref="M34:O34" si="50">M47+M60+M73+M86+M99+M112+M125+M138+M151+M164+M177+M190+M203+M216+M229+M242+M255</f>
        <v>0</v>
      </c>
      <c r="N34" s="136">
        <f t="shared" si="50"/>
        <v>0</v>
      </c>
      <c r="O34" s="136">
        <f t="shared" si="50"/>
        <v>0</v>
      </c>
      <c r="Q34" s="167"/>
    </row>
    <row r="35" spans="1:17" ht="34.5">
      <c r="A35" s="217"/>
      <c r="B35" s="258"/>
      <c r="C35" s="139" t="s">
        <v>10</v>
      </c>
      <c r="D35" s="136">
        <f t="shared" si="32"/>
        <v>50783.5</v>
      </c>
      <c r="E35" s="136">
        <f t="shared" si="32"/>
        <v>29694.499999999996</v>
      </c>
      <c r="F35" s="136">
        <f t="shared" si="32"/>
        <v>21089</v>
      </c>
      <c r="G35" s="136">
        <f t="shared" si="32"/>
        <v>50783.5</v>
      </c>
      <c r="H35" s="136">
        <f t="shared" si="32"/>
        <v>29694.499999999996</v>
      </c>
      <c r="I35" s="136">
        <f t="shared" si="32"/>
        <v>21089</v>
      </c>
      <c r="J35" s="136">
        <f t="shared" ref="J35:L35" si="51">J48+J61+J74+J87+J100+J113+J126+J139+J152+J165+J178+J191+J204+J217+J230+J243+J256</f>
        <v>50783.5</v>
      </c>
      <c r="K35" s="136">
        <f t="shared" si="51"/>
        <v>29694.499999999996</v>
      </c>
      <c r="L35" s="136">
        <f t="shared" si="51"/>
        <v>21089</v>
      </c>
      <c r="M35" s="136">
        <f t="shared" ref="M35:O35" si="52">M48+M61+M74+M87+M100+M113+M126+M139+M152+M165+M178+M191+M204+M217+M230+M243+M256</f>
        <v>50594.799999999996</v>
      </c>
      <c r="N35" s="136">
        <f t="shared" si="52"/>
        <v>29692.799999999996</v>
      </c>
      <c r="O35" s="136">
        <f t="shared" si="52"/>
        <v>20902</v>
      </c>
      <c r="Q35" s="167"/>
    </row>
    <row r="36" spans="1:17" ht="34.5">
      <c r="A36" s="232" t="s">
        <v>1</v>
      </c>
      <c r="B36" s="228" t="s">
        <v>82</v>
      </c>
      <c r="C36" s="13" t="s">
        <v>69</v>
      </c>
      <c r="D36" s="36">
        <f>E36+F36</f>
        <v>6882.9</v>
      </c>
      <c r="E36" s="36">
        <f t="shared" ref="E36:F36" si="53">E37+E47+E48</f>
        <v>4511.8999999999996</v>
      </c>
      <c r="F36" s="36">
        <f t="shared" si="53"/>
        <v>2371</v>
      </c>
      <c r="G36" s="36">
        <f>H36+I36</f>
        <v>6882.9</v>
      </c>
      <c r="H36" s="36">
        <f t="shared" ref="H36:I36" si="54">H37+H47+H48</f>
        <v>4511.8999999999996</v>
      </c>
      <c r="I36" s="36">
        <f t="shared" si="54"/>
        <v>2371</v>
      </c>
      <c r="J36" s="36">
        <f>K36+L36</f>
        <v>6882.9</v>
      </c>
      <c r="K36" s="36">
        <f t="shared" ref="K36:L36" si="55">K37+K47+K48</f>
        <v>4511.8999999999996</v>
      </c>
      <c r="L36" s="36">
        <f t="shared" si="55"/>
        <v>2371</v>
      </c>
      <c r="M36" s="36">
        <f>N36+O36</f>
        <v>6882.9</v>
      </c>
      <c r="N36" s="36">
        <f t="shared" ref="N36:O36" si="56">N37+N47+N48</f>
        <v>4511.8999999999996</v>
      </c>
      <c r="O36" s="36">
        <f t="shared" si="56"/>
        <v>2371</v>
      </c>
      <c r="Q36" s="167"/>
    </row>
    <row r="37" spans="1:17" ht="66">
      <c r="A37" s="250"/>
      <c r="B37" s="252"/>
      <c r="C37" s="13" t="s">
        <v>13</v>
      </c>
      <c r="D37" s="36">
        <f>E37+F37</f>
        <v>4711.8999999999996</v>
      </c>
      <c r="E37" s="36">
        <f t="shared" ref="E37:F37" si="57">E39+E46</f>
        <v>4511.8999999999996</v>
      </c>
      <c r="F37" s="36">
        <f t="shared" si="57"/>
        <v>200</v>
      </c>
      <c r="G37" s="36">
        <f>H37+I37</f>
        <v>4711.8999999999996</v>
      </c>
      <c r="H37" s="36">
        <f t="shared" ref="H37:I37" si="58">H39+H46</f>
        <v>4511.8999999999996</v>
      </c>
      <c r="I37" s="36">
        <f t="shared" si="58"/>
        <v>200</v>
      </c>
      <c r="J37" s="36">
        <f>K37+L37</f>
        <v>4711.8999999999996</v>
      </c>
      <c r="K37" s="36">
        <f t="shared" ref="K37:L37" si="59">K39+K46</f>
        <v>4511.8999999999996</v>
      </c>
      <c r="L37" s="36">
        <f t="shared" si="59"/>
        <v>200</v>
      </c>
      <c r="M37" s="36">
        <f>N37+O37</f>
        <v>4711.8999999999996</v>
      </c>
      <c r="N37" s="36">
        <f t="shared" ref="N37:O37" si="60">N39+N46</f>
        <v>4511.8999999999996</v>
      </c>
      <c r="O37" s="36">
        <f t="shared" si="60"/>
        <v>200</v>
      </c>
      <c r="Q37" s="167"/>
    </row>
    <row r="38" spans="1:17" ht="34.5">
      <c r="A38" s="250"/>
      <c r="B38" s="252"/>
      <c r="C38" s="13" t="s">
        <v>12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Q38" s="167"/>
    </row>
    <row r="39" spans="1:17" ht="132">
      <c r="A39" s="250"/>
      <c r="B39" s="252"/>
      <c r="C39" s="13" t="s">
        <v>49</v>
      </c>
      <c r="D39" s="36">
        <f>E39+F39</f>
        <v>0</v>
      </c>
      <c r="E39" s="36">
        <f t="shared" ref="E39:F39" si="61">E40+E41+E42+E43+E44+E45</f>
        <v>0</v>
      </c>
      <c r="F39" s="36">
        <f t="shared" si="61"/>
        <v>0</v>
      </c>
      <c r="G39" s="36">
        <f>H39+I39</f>
        <v>0</v>
      </c>
      <c r="H39" s="36">
        <f t="shared" ref="H39:I39" si="62">H40+H41+H42+H43+H44+H45</f>
        <v>0</v>
      </c>
      <c r="I39" s="36">
        <f t="shared" si="62"/>
        <v>0</v>
      </c>
      <c r="J39" s="36">
        <f>K39+L39</f>
        <v>0</v>
      </c>
      <c r="K39" s="36">
        <f t="shared" ref="K39:L39" si="63">K40+K41+K42+K43+K44+K45</f>
        <v>0</v>
      </c>
      <c r="L39" s="36">
        <f t="shared" si="63"/>
        <v>0</v>
      </c>
      <c r="M39" s="36">
        <f>N39+O39</f>
        <v>0</v>
      </c>
      <c r="N39" s="36">
        <f t="shared" ref="N39:O39" si="64">N40+N41+N42+N43+N44+N45</f>
        <v>0</v>
      </c>
      <c r="O39" s="36">
        <f t="shared" si="64"/>
        <v>0</v>
      </c>
      <c r="Q39" s="167"/>
    </row>
    <row r="40" spans="1:17" ht="99">
      <c r="A40" s="250"/>
      <c r="B40" s="252"/>
      <c r="C40" s="14" t="s">
        <v>55</v>
      </c>
      <c r="D40" s="36">
        <f>E40+F40</f>
        <v>0</v>
      </c>
      <c r="E40" s="36"/>
      <c r="F40" s="36"/>
      <c r="G40" s="36">
        <f>H40+I40</f>
        <v>0</v>
      </c>
      <c r="H40" s="36"/>
      <c r="I40" s="36"/>
      <c r="J40" s="36">
        <f>K40+L40</f>
        <v>0</v>
      </c>
      <c r="K40" s="36"/>
      <c r="L40" s="36"/>
      <c r="M40" s="36">
        <f>N40+O40</f>
        <v>0</v>
      </c>
      <c r="N40" s="36"/>
      <c r="O40" s="36"/>
      <c r="Q40" s="167"/>
    </row>
    <row r="41" spans="1:17" ht="132">
      <c r="A41" s="250"/>
      <c r="B41" s="252"/>
      <c r="C41" s="14" t="s">
        <v>56</v>
      </c>
      <c r="D41" s="36">
        <f t="shared" ref="D41:D48" si="65">E41+F41</f>
        <v>0</v>
      </c>
      <c r="E41" s="36"/>
      <c r="F41" s="36"/>
      <c r="G41" s="36">
        <f t="shared" ref="G41:G48" si="66">H41+I41</f>
        <v>0</v>
      </c>
      <c r="H41" s="36"/>
      <c r="I41" s="36"/>
      <c r="J41" s="36">
        <f t="shared" ref="J41:J48" si="67">K41+L41</f>
        <v>0</v>
      </c>
      <c r="K41" s="36"/>
      <c r="L41" s="36"/>
      <c r="M41" s="36">
        <f t="shared" ref="M41:M48" si="68">N41+O41</f>
        <v>0</v>
      </c>
      <c r="N41" s="36"/>
      <c r="O41" s="36"/>
      <c r="Q41" s="167"/>
    </row>
    <row r="42" spans="1:17" ht="99">
      <c r="A42" s="250"/>
      <c r="B42" s="252"/>
      <c r="C42" s="14" t="s">
        <v>50</v>
      </c>
      <c r="D42" s="36">
        <f t="shared" si="65"/>
        <v>0</v>
      </c>
      <c r="E42" s="36"/>
      <c r="F42" s="36"/>
      <c r="G42" s="36">
        <f t="shared" si="66"/>
        <v>0</v>
      </c>
      <c r="H42" s="36"/>
      <c r="I42" s="36"/>
      <c r="J42" s="36">
        <f t="shared" si="67"/>
        <v>0</v>
      </c>
      <c r="K42" s="36"/>
      <c r="L42" s="36"/>
      <c r="M42" s="36">
        <f t="shared" si="68"/>
        <v>0</v>
      </c>
      <c r="N42" s="36"/>
      <c r="O42" s="36"/>
      <c r="Q42" s="167"/>
    </row>
    <row r="43" spans="1:17" ht="132">
      <c r="A43" s="250"/>
      <c r="B43" s="252"/>
      <c r="C43" s="14" t="s">
        <v>51</v>
      </c>
      <c r="D43" s="36">
        <f t="shared" si="65"/>
        <v>0</v>
      </c>
      <c r="E43" s="36"/>
      <c r="F43" s="36"/>
      <c r="G43" s="36">
        <f t="shared" si="66"/>
        <v>0</v>
      </c>
      <c r="H43" s="36"/>
      <c r="I43" s="36"/>
      <c r="J43" s="36">
        <f t="shared" si="67"/>
        <v>0</v>
      </c>
      <c r="K43" s="36"/>
      <c r="L43" s="36"/>
      <c r="M43" s="36">
        <f t="shared" si="68"/>
        <v>0</v>
      </c>
      <c r="N43" s="36"/>
      <c r="O43" s="36"/>
      <c r="Q43" s="167"/>
    </row>
    <row r="44" spans="1:17" ht="99">
      <c r="A44" s="250"/>
      <c r="B44" s="252"/>
      <c r="C44" s="14" t="s">
        <v>52</v>
      </c>
      <c r="D44" s="36">
        <f t="shared" si="65"/>
        <v>0</v>
      </c>
      <c r="E44" s="36"/>
      <c r="F44" s="36"/>
      <c r="G44" s="36">
        <f t="shared" si="66"/>
        <v>0</v>
      </c>
      <c r="H44" s="36"/>
      <c r="I44" s="36"/>
      <c r="J44" s="36">
        <f t="shared" si="67"/>
        <v>0</v>
      </c>
      <c r="K44" s="36"/>
      <c r="L44" s="36"/>
      <c r="M44" s="36">
        <f t="shared" si="68"/>
        <v>0</v>
      </c>
      <c r="N44" s="36"/>
      <c r="O44" s="36"/>
      <c r="Q44" s="167"/>
    </row>
    <row r="45" spans="1:17" ht="132">
      <c r="A45" s="250"/>
      <c r="B45" s="252"/>
      <c r="C45" s="14" t="s">
        <v>53</v>
      </c>
      <c r="D45" s="36">
        <f t="shared" si="65"/>
        <v>0</v>
      </c>
      <c r="E45" s="36"/>
      <c r="F45" s="36"/>
      <c r="G45" s="36">
        <f t="shared" si="66"/>
        <v>0</v>
      </c>
      <c r="H45" s="36"/>
      <c r="I45" s="36"/>
      <c r="J45" s="36">
        <f t="shared" si="67"/>
        <v>0</v>
      </c>
      <c r="K45" s="36"/>
      <c r="L45" s="36"/>
      <c r="M45" s="36">
        <f t="shared" si="68"/>
        <v>0</v>
      </c>
      <c r="N45" s="36"/>
      <c r="O45" s="36"/>
      <c r="Q45" s="167"/>
    </row>
    <row r="46" spans="1:17" ht="132">
      <c r="A46" s="250"/>
      <c r="B46" s="252"/>
      <c r="C46" s="13" t="s">
        <v>54</v>
      </c>
      <c r="D46" s="36">
        <f t="shared" si="65"/>
        <v>4711.8999999999996</v>
      </c>
      <c r="E46" s="36">
        <v>4511.8999999999996</v>
      </c>
      <c r="F46" s="36">
        <v>200</v>
      </c>
      <c r="G46" s="36">
        <f t="shared" si="66"/>
        <v>4711.8999999999996</v>
      </c>
      <c r="H46" s="36">
        <v>4511.8999999999996</v>
      </c>
      <c r="I46" s="36">
        <v>200</v>
      </c>
      <c r="J46" s="36">
        <f t="shared" si="67"/>
        <v>4711.8999999999996</v>
      </c>
      <c r="K46" s="36">
        <v>4511.8999999999996</v>
      </c>
      <c r="L46" s="36">
        <v>200</v>
      </c>
      <c r="M46" s="36">
        <f t="shared" si="68"/>
        <v>4711.8999999999996</v>
      </c>
      <c r="N46" s="36">
        <v>4511.8999999999996</v>
      </c>
      <c r="O46" s="36">
        <v>200</v>
      </c>
      <c r="Q46" s="167"/>
    </row>
    <row r="47" spans="1:17" ht="34.5">
      <c r="A47" s="250"/>
      <c r="B47" s="252"/>
      <c r="C47" s="13" t="s">
        <v>11</v>
      </c>
      <c r="D47" s="36">
        <f t="shared" si="65"/>
        <v>0</v>
      </c>
      <c r="E47" s="36"/>
      <c r="F47" s="36"/>
      <c r="G47" s="36">
        <f t="shared" si="66"/>
        <v>0</v>
      </c>
      <c r="H47" s="36"/>
      <c r="I47" s="36"/>
      <c r="J47" s="36">
        <f t="shared" si="67"/>
        <v>0</v>
      </c>
      <c r="K47" s="36"/>
      <c r="L47" s="36"/>
      <c r="M47" s="36">
        <f t="shared" si="68"/>
        <v>0</v>
      </c>
      <c r="N47" s="36"/>
      <c r="O47" s="36"/>
      <c r="Q47" s="167"/>
    </row>
    <row r="48" spans="1:17" ht="34.5">
      <c r="A48" s="251"/>
      <c r="B48" s="253"/>
      <c r="C48" s="13" t="s">
        <v>10</v>
      </c>
      <c r="D48" s="36">
        <f t="shared" si="65"/>
        <v>2171</v>
      </c>
      <c r="E48" s="36"/>
      <c r="F48" s="36">
        <v>2171</v>
      </c>
      <c r="G48" s="36">
        <f t="shared" si="66"/>
        <v>2171</v>
      </c>
      <c r="H48" s="36"/>
      <c r="I48" s="36">
        <v>2171</v>
      </c>
      <c r="J48" s="36">
        <f t="shared" si="67"/>
        <v>2171</v>
      </c>
      <c r="K48" s="36"/>
      <c r="L48" s="36">
        <v>2171</v>
      </c>
      <c r="M48" s="36">
        <f t="shared" si="68"/>
        <v>2171</v>
      </c>
      <c r="N48" s="36"/>
      <c r="O48" s="36">
        <v>2171</v>
      </c>
      <c r="Q48" s="167"/>
    </row>
    <row r="49" spans="1:17" ht="34.5">
      <c r="A49" s="232" t="s">
        <v>83</v>
      </c>
      <c r="B49" s="228" t="s">
        <v>104</v>
      </c>
      <c r="C49" s="13" t="s">
        <v>69</v>
      </c>
      <c r="D49" s="36">
        <f>E49+F49</f>
        <v>150</v>
      </c>
      <c r="E49" s="36">
        <f t="shared" ref="E49:F49" si="69">E50+E60+E61</f>
        <v>0</v>
      </c>
      <c r="F49" s="36">
        <f t="shared" si="69"/>
        <v>150</v>
      </c>
      <c r="G49" s="36">
        <f>H49+I49</f>
        <v>150</v>
      </c>
      <c r="H49" s="36">
        <f t="shared" ref="H49:I49" si="70">H50+H60+H61</f>
        <v>0</v>
      </c>
      <c r="I49" s="36">
        <f t="shared" si="70"/>
        <v>150</v>
      </c>
      <c r="J49" s="36">
        <f>K49+L49</f>
        <v>150</v>
      </c>
      <c r="K49" s="36">
        <f t="shared" ref="K49:L49" si="71">K50+K60+K61</f>
        <v>0</v>
      </c>
      <c r="L49" s="36">
        <f t="shared" si="71"/>
        <v>150</v>
      </c>
      <c r="M49" s="36">
        <f>N49+O49</f>
        <v>149.9</v>
      </c>
      <c r="N49" s="36">
        <f t="shared" ref="N49:O49" si="72">N50+N60+N61</f>
        <v>0</v>
      </c>
      <c r="O49" s="36">
        <f t="shared" si="72"/>
        <v>149.9</v>
      </c>
      <c r="Q49" s="167"/>
    </row>
    <row r="50" spans="1:17" ht="66">
      <c r="A50" s="250"/>
      <c r="B50" s="252"/>
      <c r="C50" s="13" t="s">
        <v>13</v>
      </c>
      <c r="D50" s="36">
        <f>E50+F50</f>
        <v>0</v>
      </c>
      <c r="E50" s="36">
        <f t="shared" ref="E50:F50" si="73">E52+E59</f>
        <v>0</v>
      </c>
      <c r="F50" s="36">
        <f t="shared" si="73"/>
        <v>0</v>
      </c>
      <c r="G50" s="36">
        <f>H50+I50</f>
        <v>0</v>
      </c>
      <c r="H50" s="36">
        <f t="shared" ref="H50:I50" si="74">H52+H59</f>
        <v>0</v>
      </c>
      <c r="I50" s="36">
        <f t="shared" si="74"/>
        <v>0</v>
      </c>
      <c r="J50" s="36">
        <f>K50+L50</f>
        <v>0</v>
      </c>
      <c r="K50" s="36">
        <f t="shared" ref="K50:L50" si="75">K52+K59</f>
        <v>0</v>
      </c>
      <c r="L50" s="36">
        <f t="shared" si="75"/>
        <v>0</v>
      </c>
      <c r="M50" s="36">
        <f>N50+O50</f>
        <v>0</v>
      </c>
      <c r="N50" s="36">
        <f t="shared" ref="N50:O50" si="76">N52+N59</f>
        <v>0</v>
      </c>
      <c r="O50" s="36">
        <f t="shared" si="76"/>
        <v>0</v>
      </c>
      <c r="Q50" s="167"/>
    </row>
    <row r="51" spans="1:17" ht="34.5">
      <c r="A51" s="250"/>
      <c r="B51" s="252"/>
      <c r="C51" s="13" t="s">
        <v>12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Q51" s="167"/>
    </row>
    <row r="52" spans="1:17" ht="132">
      <c r="A52" s="250"/>
      <c r="B52" s="252"/>
      <c r="C52" s="13" t="s">
        <v>49</v>
      </c>
      <c r="D52" s="36">
        <f>E52+F52</f>
        <v>0</v>
      </c>
      <c r="E52" s="36">
        <f t="shared" ref="E52:F52" si="77">E53+E54+E55+E56+E57+E58</f>
        <v>0</v>
      </c>
      <c r="F52" s="36">
        <f t="shared" si="77"/>
        <v>0</v>
      </c>
      <c r="G52" s="36">
        <f>H52+I52</f>
        <v>0</v>
      </c>
      <c r="H52" s="36">
        <f t="shared" ref="H52:I52" si="78">H53+H54+H55+H56+H57+H58</f>
        <v>0</v>
      </c>
      <c r="I52" s="36">
        <f t="shared" si="78"/>
        <v>0</v>
      </c>
      <c r="J52" s="36">
        <f>K52+L52</f>
        <v>0</v>
      </c>
      <c r="K52" s="36">
        <f t="shared" ref="K52:L52" si="79">K53+K54+K55+K56+K57+K58</f>
        <v>0</v>
      </c>
      <c r="L52" s="36">
        <f t="shared" si="79"/>
        <v>0</v>
      </c>
      <c r="M52" s="36">
        <f>N52+O52</f>
        <v>0</v>
      </c>
      <c r="N52" s="36">
        <f t="shared" ref="N52:O52" si="80">N53+N54+N55+N56+N57+N58</f>
        <v>0</v>
      </c>
      <c r="O52" s="36">
        <f t="shared" si="80"/>
        <v>0</v>
      </c>
      <c r="Q52" s="167"/>
    </row>
    <row r="53" spans="1:17" ht="99">
      <c r="A53" s="250"/>
      <c r="B53" s="252"/>
      <c r="C53" s="14" t="s">
        <v>55</v>
      </c>
      <c r="D53" s="36">
        <f>E53+F53</f>
        <v>0</v>
      </c>
      <c r="E53" s="36"/>
      <c r="F53" s="36"/>
      <c r="G53" s="36">
        <f>H53+I53</f>
        <v>0</v>
      </c>
      <c r="H53" s="36"/>
      <c r="I53" s="36"/>
      <c r="J53" s="36">
        <f>K53+L53</f>
        <v>0</v>
      </c>
      <c r="K53" s="36"/>
      <c r="L53" s="36"/>
      <c r="M53" s="36">
        <f>N53+O53</f>
        <v>0</v>
      </c>
      <c r="N53" s="36"/>
      <c r="O53" s="36"/>
      <c r="Q53" s="167"/>
    </row>
    <row r="54" spans="1:17" ht="132">
      <c r="A54" s="250"/>
      <c r="B54" s="252"/>
      <c r="C54" s="14" t="s">
        <v>56</v>
      </c>
      <c r="D54" s="36">
        <f t="shared" ref="D54:D61" si="81">E54+F54</f>
        <v>0</v>
      </c>
      <c r="E54" s="36"/>
      <c r="F54" s="36"/>
      <c r="G54" s="36">
        <f t="shared" ref="G54:G61" si="82">H54+I54</f>
        <v>0</v>
      </c>
      <c r="H54" s="36"/>
      <c r="I54" s="36"/>
      <c r="J54" s="36">
        <f t="shared" ref="J54:J61" si="83">K54+L54</f>
        <v>0</v>
      </c>
      <c r="K54" s="36"/>
      <c r="L54" s="36"/>
      <c r="M54" s="36">
        <f t="shared" ref="M54:M61" si="84">N54+O54</f>
        <v>0</v>
      </c>
      <c r="N54" s="36"/>
      <c r="O54" s="36"/>
      <c r="Q54" s="167"/>
    </row>
    <row r="55" spans="1:17" ht="99">
      <c r="A55" s="250"/>
      <c r="B55" s="252"/>
      <c r="C55" s="14" t="s">
        <v>50</v>
      </c>
      <c r="D55" s="36">
        <f t="shared" si="81"/>
        <v>0</v>
      </c>
      <c r="E55" s="36"/>
      <c r="F55" s="36"/>
      <c r="G55" s="36">
        <f t="shared" si="82"/>
        <v>0</v>
      </c>
      <c r="H55" s="36"/>
      <c r="I55" s="36"/>
      <c r="J55" s="36">
        <f t="shared" si="83"/>
        <v>0</v>
      </c>
      <c r="K55" s="36"/>
      <c r="L55" s="36"/>
      <c r="M55" s="36">
        <f t="shared" si="84"/>
        <v>0</v>
      </c>
      <c r="N55" s="36"/>
      <c r="O55" s="36"/>
      <c r="Q55" s="167"/>
    </row>
    <row r="56" spans="1:17" ht="132">
      <c r="A56" s="250"/>
      <c r="B56" s="252"/>
      <c r="C56" s="14" t="s">
        <v>51</v>
      </c>
      <c r="D56" s="36">
        <f t="shared" si="81"/>
        <v>0</v>
      </c>
      <c r="E56" s="36"/>
      <c r="F56" s="36"/>
      <c r="G56" s="36">
        <f t="shared" si="82"/>
        <v>0</v>
      </c>
      <c r="H56" s="36"/>
      <c r="I56" s="36"/>
      <c r="J56" s="36">
        <f t="shared" si="83"/>
        <v>0</v>
      </c>
      <c r="K56" s="36"/>
      <c r="L56" s="36"/>
      <c r="M56" s="36">
        <f t="shared" si="84"/>
        <v>0</v>
      </c>
      <c r="N56" s="36"/>
      <c r="O56" s="36"/>
      <c r="Q56" s="167"/>
    </row>
    <row r="57" spans="1:17" ht="99">
      <c r="A57" s="250"/>
      <c r="B57" s="252"/>
      <c r="C57" s="14" t="s">
        <v>52</v>
      </c>
      <c r="D57" s="36">
        <f t="shared" si="81"/>
        <v>0</v>
      </c>
      <c r="E57" s="36"/>
      <c r="F57" s="36"/>
      <c r="G57" s="36">
        <f t="shared" si="82"/>
        <v>0</v>
      </c>
      <c r="H57" s="36"/>
      <c r="I57" s="36"/>
      <c r="J57" s="36">
        <f t="shared" si="83"/>
        <v>0</v>
      </c>
      <c r="K57" s="36"/>
      <c r="L57" s="36"/>
      <c r="M57" s="36">
        <f t="shared" si="84"/>
        <v>0</v>
      </c>
      <c r="N57" s="36"/>
      <c r="O57" s="36"/>
      <c r="Q57" s="167"/>
    </row>
    <row r="58" spans="1:17" ht="132">
      <c r="A58" s="250"/>
      <c r="B58" s="252"/>
      <c r="C58" s="14" t="s">
        <v>53</v>
      </c>
      <c r="D58" s="36">
        <f t="shared" si="81"/>
        <v>0</v>
      </c>
      <c r="E58" s="36"/>
      <c r="F58" s="36"/>
      <c r="G58" s="36">
        <f t="shared" si="82"/>
        <v>0</v>
      </c>
      <c r="H58" s="36"/>
      <c r="I58" s="36"/>
      <c r="J58" s="36">
        <f t="shared" si="83"/>
        <v>0</v>
      </c>
      <c r="K58" s="36"/>
      <c r="L58" s="36"/>
      <c r="M58" s="36">
        <f t="shared" si="84"/>
        <v>0</v>
      </c>
      <c r="N58" s="36"/>
      <c r="O58" s="36"/>
      <c r="Q58" s="167"/>
    </row>
    <row r="59" spans="1:17" ht="132">
      <c r="A59" s="250"/>
      <c r="B59" s="252"/>
      <c r="C59" s="13" t="s">
        <v>54</v>
      </c>
      <c r="D59" s="36">
        <f t="shared" si="81"/>
        <v>0</v>
      </c>
      <c r="E59" s="36"/>
      <c r="F59" s="36"/>
      <c r="G59" s="36">
        <f t="shared" si="82"/>
        <v>0</v>
      </c>
      <c r="H59" s="36"/>
      <c r="I59" s="36"/>
      <c r="J59" s="36">
        <f t="shared" si="83"/>
        <v>0</v>
      </c>
      <c r="K59" s="36"/>
      <c r="L59" s="36"/>
      <c r="M59" s="36">
        <f t="shared" si="84"/>
        <v>0</v>
      </c>
      <c r="N59" s="36"/>
      <c r="O59" s="36"/>
      <c r="Q59" s="167"/>
    </row>
    <row r="60" spans="1:17" ht="34.5">
      <c r="A60" s="250"/>
      <c r="B60" s="252"/>
      <c r="C60" s="13" t="s">
        <v>11</v>
      </c>
      <c r="D60" s="36">
        <f t="shared" si="81"/>
        <v>0</v>
      </c>
      <c r="E60" s="36"/>
      <c r="F60" s="36"/>
      <c r="G60" s="36">
        <f t="shared" si="82"/>
        <v>0</v>
      </c>
      <c r="H60" s="36"/>
      <c r="I60" s="36"/>
      <c r="J60" s="36">
        <f t="shared" si="83"/>
        <v>0</v>
      </c>
      <c r="K60" s="36"/>
      <c r="L60" s="36"/>
      <c r="M60" s="36">
        <f t="shared" si="84"/>
        <v>0</v>
      </c>
      <c r="N60" s="36"/>
      <c r="O60" s="36"/>
      <c r="Q60" s="167"/>
    </row>
    <row r="61" spans="1:17" ht="34.5">
      <c r="A61" s="251"/>
      <c r="B61" s="253"/>
      <c r="C61" s="13" t="s">
        <v>10</v>
      </c>
      <c r="D61" s="36">
        <f t="shared" si="81"/>
        <v>150</v>
      </c>
      <c r="E61" s="36"/>
      <c r="F61" s="36">
        <v>150</v>
      </c>
      <c r="G61" s="36">
        <f t="shared" si="82"/>
        <v>150</v>
      </c>
      <c r="H61" s="36"/>
      <c r="I61" s="36">
        <v>150</v>
      </c>
      <c r="J61" s="36">
        <f t="shared" si="83"/>
        <v>150</v>
      </c>
      <c r="K61" s="36"/>
      <c r="L61" s="36">
        <v>150</v>
      </c>
      <c r="M61" s="36">
        <f t="shared" si="84"/>
        <v>149.9</v>
      </c>
      <c r="N61" s="36"/>
      <c r="O61" s="36">
        <v>149.9</v>
      </c>
      <c r="Q61" s="167"/>
    </row>
    <row r="62" spans="1:17" ht="34.5">
      <c r="A62" s="232" t="s">
        <v>136</v>
      </c>
      <c r="B62" s="228" t="s">
        <v>137</v>
      </c>
      <c r="C62" s="13" t="s">
        <v>69</v>
      </c>
      <c r="D62" s="36">
        <f>E62+F62</f>
        <v>558</v>
      </c>
      <c r="E62" s="36">
        <f t="shared" ref="E62:F62" si="85">E63+E73+E74</f>
        <v>358</v>
      </c>
      <c r="F62" s="36">
        <f t="shared" si="85"/>
        <v>200</v>
      </c>
      <c r="G62" s="36">
        <f>H62+I62</f>
        <v>558</v>
      </c>
      <c r="H62" s="36">
        <f t="shared" ref="H62:I62" si="86">H63+H73+H74</f>
        <v>358</v>
      </c>
      <c r="I62" s="36">
        <f t="shared" si="86"/>
        <v>200</v>
      </c>
      <c r="J62" s="36">
        <f>K62+L62</f>
        <v>558</v>
      </c>
      <c r="K62" s="36">
        <f t="shared" ref="K62:L62" si="87">K63+K73+K74</f>
        <v>358</v>
      </c>
      <c r="L62" s="36">
        <f t="shared" si="87"/>
        <v>200</v>
      </c>
      <c r="M62" s="36">
        <f>N62+O62</f>
        <v>501.3</v>
      </c>
      <c r="N62" s="36">
        <f t="shared" ref="N62:O62" si="88">N63+N73+N74</f>
        <v>358</v>
      </c>
      <c r="O62" s="36">
        <f t="shared" si="88"/>
        <v>143.30000000000001</v>
      </c>
      <c r="Q62" s="167"/>
    </row>
    <row r="63" spans="1:17" ht="66">
      <c r="A63" s="250"/>
      <c r="B63" s="252"/>
      <c r="C63" s="13" t="s">
        <v>13</v>
      </c>
      <c r="D63" s="36">
        <f>E63+F63</f>
        <v>0</v>
      </c>
      <c r="E63" s="36">
        <f t="shared" ref="E63:F63" si="89">E65+E72</f>
        <v>0</v>
      </c>
      <c r="F63" s="36">
        <f t="shared" si="89"/>
        <v>0</v>
      </c>
      <c r="G63" s="36">
        <f>H63+I63</f>
        <v>0</v>
      </c>
      <c r="H63" s="36">
        <f t="shared" ref="H63:I63" si="90">H65+H72</f>
        <v>0</v>
      </c>
      <c r="I63" s="36">
        <f t="shared" si="90"/>
        <v>0</v>
      </c>
      <c r="J63" s="36">
        <f>K63+L63</f>
        <v>0</v>
      </c>
      <c r="K63" s="36">
        <f t="shared" ref="K63:L63" si="91">K65+K72</f>
        <v>0</v>
      </c>
      <c r="L63" s="36">
        <f t="shared" si="91"/>
        <v>0</v>
      </c>
      <c r="M63" s="36">
        <f>N63+O63</f>
        <v>0</v>
      </c>
      <c r="N63" s="36">
        <f t="shared" ref="N63:O63" si="92">N65+N72</f>
        <v>0</v>
      </c>
      <c r="O63" s="36">
        <f t="shared" si="92"/>
        <v>0</v>
      </c>
      <c r="Q63" s="167"/>
    </row>
    <row r="64" spans="1:17" ht="34.5">
      <c r="A64" s="250"/>
      <c r="B64" s="252"/>
      <c r="C64" s="13" t="s">
        <v>12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Q64" s="167"/>
    </row>
    <row r="65" spans="1:17" ht="132">
      <c r="A65" s="250"/>
      <c r="B65" s="252"/>
      <c r="C65" s="13" t="s">
        <v>49</v>
      </c>
      <c r="D65" s="36">
        <f>E65+F65</f>
        <v>0</v>
      </c>
      <c r="E65" s="36">
        <f t="shared" ref="E65:F65" si="93">E66+E67+E68+E69+E70+E71</f>
        <v>0</v>
      </c>
      <c r="F65" s="36">
        <f t="shared" si="93"/>
        <v>0</v>
      </c>
      <c r="G65" s="36">
        <f>H65+I65</f>
        <v>0</v>
      </c>
      <c r="H65" s="36">
        <f t="shared" ref="H65:I65" si="94">H66+H67+H68+H69+H70+H71</f>
        <v>0</v>
      </c>
      <c r="I65" s="36">
        <f t="shared" si="94"/>
        <v>0</v>
      </c>
      <c r="J65" s="36">
        <f>K65+L65</f>
        <v>0</v>
      </c>
      <c r="K65" s="36">
        <f t="shared" ref="K65:L65" si="95">K66+K67+K68+K69+K70+K71</f>
        <v>0</v>
      </c>
      <c r="L65" s="36">
        <f t="shared" si="95"/>
        <v>0</v>
      </c>
      <c r="M65" s="36">
        <f>N65+O65</f>
        <v>0</v>
      </c>
      <c r="N65" s="36">
        <f t="shared" ref="N65:O65" si="96">N66+N67+N68+N69+N70+N71</f>
        <v>0</v>
      </c>
      <c r="O65" s="36">
        <f t="shared" si="96"/>
        <v>0</v>
      </c>
      <c r="Q65" s="167"/>
    </row>
    <row r="66" spans="1:17" ht="99">
      <c r="A66" s="250"/>
      <c r="B66" s="252"/>
      <c r="C66" s="14" t="s">
        <v>55</v>
      </c>
      <c r="D66" s="36">
        <f>E66+F66</f>
        <v>0</v>
      </c>
      <c r="E66" s="36"/>
      <c r="F66" s="36"/>
      <c r="G66" s="36">
        <f>H66+I66</f>
        <v>0</v>
      </c>
      <c r="H66" s="36"/>
      <c r="I66" s="36"/>
      <c r="J66" s="36">
        <f>K66+L66</f>
        <v>0</v>
      </c>
      <c r="K66" s="36"/>
      <c r="L66" s="36"/>
      <c r="M66" s="36">
        <f>N66+O66</f>
        <v>0</v>
      </c>
      <c r="N66" s="36"/>
      <c r="O66" s="36"/>
      <c r="Q66" s="167"/>
    </row>
    <row r="67" spans="1:17" ht="132">
      <c r="A67" s="250"/>
      <c r="B67" s="252"/>
      <c r="C67" s="14" t="s">
        <v>56</v>
      </c>
      <c r="D67" s="36">
        <f t="shared" ref="D67:D74" si="97">E67+F67</f>
        <v>0</v>
      </c>
      <c r="E67" s="36"/>
      <c r="F67" s="36"/>
      <c r="G67" s="36">
        <f t="shared" ref="G67:G74" si="98">H67+I67</f>
        <v>0</v>
      </c>
      <c r="H67" s="36"/>
      <c r="I67" s="36"/>
      <c r="J67" s="36">
        <f t="shared" ref="J67:J74" si="99">K67+L67</f>
        <v>0</v>
      </c>
      <c r="K67" s="36"/>
      <c r="L67" s="36"/>
      <c r="M67" s="36">
        <f t="shared" ref="M67:M74" si="100">N67+O67</f>
        <v>0</v>
      </c>
      <c r="N67" s="36"/>
      <c r="O67" s="36"/>
      <c r="Q67" s="167"/>
    </row>
    <row r="68" spans="1:17" ht="99">
      <c r="A68" s="250"/>
      <c r="B68" s="252"/>
      <c r="C68" s="14" t="s">
        <v>50</v>
      </c>
      <c r="D68" s="36">
        <f t="shared" si="97"/>
        <v>0</v>
      </c>
      <c r="E68" s="36"/>
      <c r="F68" s="36"/>
      <c r="G68" s="36">
        <f t="shared" si="98"/>
        <v>0</v>
      </c>
      <c r="H68" s="36"/>
      <c r="I68" s="36"/>
      <c r="J68" s="36">
        <f t="shared" si="99"/>
        <v>0</v>
      </c>
      <c r="K68" s="36"/>
      <c r="L68" s="36"/>
      <c r="M68" s="36">
        <f t="shared" si="100"/>
        <v>0</v>
      </c>
      <c r="N68" s="36"/>
      <c r="O68" s="36"/>
      <c r="Q68" s="167"/>
    </row>
    <row r="69" spans="1:17" ht="132">
      <c r="A69" s="250"/>
      <c r="B69" s="252"/>
      <c r="C69" s="14" t="s">
        <v>51</v>
      </c>
      <c r="D69" s="36">
        <f t="shared" si="97"/>
        <v>0</v>
      </c>
      <c r="E69" s="36"/>
      <c r="F69" s="36"/>
      <c r="G69" s="36">
        <f t="shared" si="98"/>
        <v>0</v>
      </c>
      <c r="H69" s="36"/>
      <c r="I69" s="36"/>
      <c r="J69" s="36">
        <f t="shared" si="99"/>
        <v>0</v>
      </c>
      <c r="K69" s="36"/>
      <c r="L69" s="36"/>
      <c r="M69" s="36">
        <f t="shared" si="100"/>
        <v>0</v>
      </c>
      <c r="N69" s="36"/>
      <c r="O69" s="36"/>
      <c r="Q69" s="167"/>
    </row>
    <row r="70" spans="1:17" ht="99">
      <c r="A70" s="250"/>
      <c r="B70" s="252"/>
      <c r="C70" s="14" t="s">
        <v>52</v>
      </c>
      <c r="D70" s="36">
        <f t="shared" si="97"/>
        <v>0</v>
      </c>
      <c r="E70" s="36"/>
      <c r="F70" s="36"/>
      <c r="G70" s="36">
        <f t="shared" si="98"/>
        <v>0</v>
      </c>
      <c r="H70" s="36"/>
      <c r="I70" s="36"/>
      <c r="J70" s="36">
        <f t="shared" si="99"/>
        <v>0</v>
      </c>
      <c r="K70" s="36"/>
      <c r="L70" s="36"/>
      <c r="M70" s="36">
        <f t="shared" si="100"/>
        <v>0</v>
      </c>
      <c r="N70" s="36"/>
      <c r="O70" s="36"/>
      <c r="Q70" s="167"/>
    </row>
    <row r="71" spans="1:17" ht="132">
      <c r="A71" s="250"/>
      <c r="B71" s="252"/>
      <c r="C71" s="14" t="s">
        <v>53</v>
      </c>
      <c r="D71" s="36">
        <f t="shared" si="97"/>
        <v>0</v>
      </c>
      <c r="E71" s="36"/>
      <c r="F71" s="36"/>
      <c r="G71" s="36">
        <f t="shared" si="98"/>
        <v>0</v>
      </c>
      <c r="H71" s="36"/>
      <c r="I71" s="36"/>
      <c r="J71" s="36">
        <f t="shared" si="99"/>
        <v>0</v>
      </c>
      <c r="K71" s="36"/>
      <c r="L71" s="36"/>
      <c r="M71" s="36">
        <f t="shared" si="100"/>
        <v>0</v>
      </c>
      <c r="N71" s="36"/>
      <c r="O71" s="36"/>
      <c r="Q71" s="167"/>
    </row>
    <row r="72" spans="1:17" ht="132">
      <c r="A72" s="250"/>
      <c r="B72" s="252"/>
      <c r="C72" s="13" t="s">
        <v>54</v>
      </c>
      <c r="D72" s="36">
        <f t="shared" si="97"/>
        <v>0</v>
      </c>
      <c r="E72" s="36"/>
      <c r="F72" s="36"/>
      <c r="G72" s="36">
        <f t="shared" si="98"/>
        <v>0</v>
      </c>
      <c r="H72" s="36"/>
      <c r="I72" s="36"/>
      <c r="J72" s="36">
        <f t="shared" si="99"/>
        <v>0</v>
      </c>
      <c r="K72" s="36"/>
      <c r="L72" s="36"/>
      <c r="M72" s="36">
        <f t="shared" si="100"/>
        <v>0</v>
      </c>
      <c r="N72" s="36"/>
      <c r="O72" s="36"/>
      <c r="Q72" s="167"/>
    </row>
    <row r="73" spans="1:17" ht="34.5">
      <c r="A73" s="250"/>
      <c r="B73" s="252"/>
      <c r="C73" s="13" t="s">
        <v>11</v>
      </c>
      <c r="D73" s="36">
        <f t="shared" si="97"/>
        <v>0</v>
      </c>
      <c r="E73" s="36"/>
      <c r="F73" s="36"/>
      <c r="G73" s="36">
        <f t="shared" si="98"/>
        <v>0</v>
      </c>
      <c r="H73" s="36"/>
      <c r="I73" s="36"/>
      <c r="J73" s="36">
        <f t="shared" si="99"/>
        <v>0</v>
      </c>
      <c r="K73" s="36"/>
      <c r="L73" s="36"/>
      <c r="M73" s="36">
        <f t="shared" si="100"/>
        <v>0</v>
      </c>
      <c r="N73" s="36"/>
      <c r="O73" s="36"/>
      <c r="Q73" s="167"/>
    </row>
    <row r="74" spans="1:17" ht="34.5">
      <c r="A74" s="251"/>
      <c r="B74" s="253"/>
      <c r="C74" s="13" t="s">
        <v>10</v>
      </c>
      <c r="D74" s="36">
        <f t="shared" si="97"/>
        <v>558</v>
      </c>
      <c r="E74" s="36">
        <v>358</v>
      </c>
      <c r="F74" s="36">
        <v>200</v>
      </c>
      <c r="G74" s="36">
        <f t="shared" si="98"/>
        <v>558</v>
      </c>
      <c r="H74" s="36">
        <v>358</v>
      </c>
      <c r="I74" s="36">
        <v>200</v>
      </c>
      <c r="J74" s="36">
        <f t="shared" si="99"/>
        <v>558</v>
      </c>
      <c r="K74" s="36">
        <v>358</v>
      </c>
      <c r="L74" s="36">
        <v>200</v>
      </c>
      <c r="M74" s="36">
        <f t="shared" si="100"/>
        <v>501.3</v>
      </c>
      <c r="N74" s="36">
        <v>358</v>
      </c>
      <c r="O74" s="36">
        <v>143.30000000000001</v>
      </c>
      <c r="Q74" s="167"/>
    </row>
    <row r="75" spans="1:17" ht="34.5">
      <c r="A75" s="232" t="s">
        <v>139</v>
      </c>
      <c r="B75" s="241" t="s">
        <v>140</v>
      </c>
      <c r="C75" s="13" t="s">
        <v>69</v>
      </c>
      <c r="D75" s="36">
        <f>E75+F75</f>
        <v>558</v>
      </c>
      <c r="E75" s="36">
        <f t="shared" ref="E75:F75" si="101">E76+E86+E87</f>
        <v>358</v>
      </c>
      <c r="F75" s="36">
        <f t="shared" si="101"/>
        <v>200</v>
      </c>
      <c r="G75" s="36">
        <f>H75+I75</f>
        <v>558</v>
      </c>
      <c r="H75" s="36">
        <f t="shared" ref="H75:I75" si="102">H76+H86+H87</f>
        <v>358</v>
      </c>
      <c r="I75" s="36">
        <f t="shared" si="102"/>
        <v>200</v>
      </c>
      <c r="J75" s="36">
        <f>K75+L75</f>
        <v>558</v>
      </c>
      <c r="K75" s="36">
        <f t="shared" ref="K75:L75" si="103">K76+K86+K87</f>
        <v>358</v>
      </c>
      <c r="L75" s="36">
        <f t="shared" si="103"/>
        <v>200</v>
      </c>
      <c r="M75" s="36">
        <f>N75+O75</f>
        <v>558</v>
      </c>
      <c r="N75" s="36">
        <f t="shared" ref="N75:O75" si="104">N76+N86+N87</f>
        <v>358</v>
      </c>
      <c r="O75" s="36">
        <f t="shared" si="104"/>
        <v>200</v>
      </c>
      <c r="Q75" s="167"/>
    </row>
    <row r="76" spans="1:17" ht="66">
      <c r="A76" s="250"/>
      <c r="B76" s="254"/>
      <c r="C76" s="13" t="s">
        <v>13</v>
      </c>
      <c r="D76" s="36">
        <f>E76+F76</f>
        <v>0</v>
      </c>
      <c r="E76" s="36">
        <f t="shared" ref="E76:F76" si="105">E78+E85</f>
        <v>0</v>
      </c>
      <c r="F76" s="36">
        <f t="shared" si="105"/>
        <v>0</v>
      </c>
      <c r="G76" s="36">
        <f>H76+I76</f>
        <v>0</v>
      </c>
      <c r="H76" s="36">
        <f t="shared" ref="H76:I76" si="106">H78+H85</f>
        <v>0</v>
      </c>
      <c r="I76" s="36">
        <f t="shared" si="106"/>
        <v>0</v>
      </c>
      <c r="J76" s="36">
        <f>K76+L76</f>
        <v>0</v>
      </c>
      <c r="K76" s="36">
        <f t="shared" ref="K76:L76" si="107">K78+K85</f>
        <v>0</v>
      </c>
      <c r="L76" s="36">
        <f t="shared" si="107"/>
        <v>0</v>
      </c>
      <c r="M76" s="36">
        <f>N76+O76</f>
        <v>0</v>
      </c>
      <c r="N76" s="36">
        <f t="shared" ref="N76:O76" si="108">N78+N85</f>
        <v>0</v>
      </c>
      <c r="O76" s="36">
        <f t="shared" si="108"/>
        <v>0</v>
      </c>
      <c r="Q76" s="167"/>
    </row>
    <row r="77" spans="1:17" ht="34.5">
      <c r="A77" s="250"/>
      <c r="B77" s="254"/>
      <c r="C77" s="13" t="s">
        <v>12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Q77" s="167"/>
    </row>
    <row r="78" spans="1:17" ht="132">
      <c r="A78" s="250"/>
      <c r="B78" s="254"/>
      <c r="C78" s="13" t="s">
        <v>49</v>
      </c>
      <c r="D78" s="36">
        <f>E78+F78</f>
        <v>0</v>
      </c>
      <c r="E78" s="36">
        <f t="shared" ref="E78:F78" si="109">E79+E80+E81+E82+E83+E84</f>
        <v>0</v>
      </c>
      <c r="F78" s="36">
        <f t="shared" si="109"/>
        <v>0</v>
      </c>
      <c r="G78" s="36">
        <f>H78+I78</f>
        <v>0</v>
      </c>
      <c r="H78" s="36">
        <f t="shared" ref="H78:I78" si="110">H79+H80+H81+H82+H83+H84</f>
        <v>0</v>
      </c>
      <c r="I78" s="36">
        <f t="shared" si="110"/>
        <v>0</v>
      </c>
      <c r="J78" s="36">
        <f>K78+L78</f>
        <v>0</v>
      </c>
      <c r="K78" s="36">
        <f t="shared" ref="K78:L78" si="111">K79+K80+K81+K82+K83+K84</f>
        <v>0</v>
      </c>
      <c r="L78" s="36">
        <f t="shared" si="111"/>
        <v>0</v>
      </c>
      <c r="M78" s="36">
        <f>N78+O78</f>
        <v>0</v>
      </c>
      <c r="N78" s="36">
        <f t="shared" ref="N78:O78" si="112">N79+N80+N81+N82+N83+N84</f>
        <v>0</v>
      </c>
      <c r="O78" s="36">
        <f t="shared" si="112"/>
        <v>0</v>
      </c>
      <c r="Q78" s="167"/>
    </row>
    <row r="79" spans="1:17" ht="99">
      <c r="A79" s="250"/>
      <c r="B79" s="254"/>
      <c r="C79" s="14" t="s">
        <v>55</v>
      </c>
      <c r="D79" s="36">
        <f>E79+F79</f>
        <v>0</v>
      </c>
      <c r="E79" s="36"/>
      <c r="F79" s="36"/>
      <c r="G79" s="36">
        <f>H79+I79</f>
        <v>0</v>
      </c>
      <c r="H79" s="36"/>
      <c r="I79" s="36"/>
      <c r="J79" s="36">
        <f>K79+L79</f>
        <v>0</v>
      </c>
      <c r="K79" s="36"/>
      <c r="L79" s="36"/>
      <c r="M79" s="36">
        <f>N79+O79</f>
        <v>0</v>
      </c>
      <c r="N79" s="36"/>
      <c r="O79" s="36"/>
      <c r="Q79" s="167"/>
    </row>
    <row r="80" spans="1:17" ht="132">
      <c r="A80" s="250"/>
      <c r="B80" s="254"/>
      <c r="C80" s="14" t="s">
        <v>56</v>
      </c>
      <c r="D80" s="36">
        <f t="shared" ref="D80:D87" si="113">E80+F80</f>
        <v>0</v>
      </c>
      <c r="E80" s="36"/>
      <c r="F80" s="36"/>
      <c r="G80" s="36">
        <f t="shared" ref="G80:G87" si="114">H80+I80</f>
        <v>0</v>
      </c>
      <c r="H80" s="36"/>
      <c r="I80" s="36"/>
      <c r="J80" s="36">
        <f t="shared" ref="J80:J87" si="115">K80+L80</f>
        <v>0</v>
      </c>
      <c r="K80" s="36"/>
      <c r="L80" s="36"/>
      <c r="M80" s="36">
        <f t="shared" ref="M80:M87" si="116">N80+O80</f>
        <v>0</v>
      </c>
      <c r="N80" s="36"/>
      <c r="O80" s="36"/>
      <c r="Q80" s="167"/>
    </row>
    <row r="81" spans="1:17" ht="99">
      <c r="A81" s="250"/>
      <c r="B81" s="254"/>
      <c r="C81" s="14" t="s">
        <v>50</v>
      </c>
      <c r="D81" s="36">
        <f t="shared" si="113"/>
        <v>0</v>
      </c>
      <c r="E81" s="36"/>
      <c r="F81" s="36"/>
      <c r="G81" s="36">
        <f t="shared" si="114"/>
        <v>0</v>
      </c>
      <c r="H81" s="36"/>
      <c r="I81" s="36"/>
      <c r="J81" s="36">
        <f t="shared" si="115"/>
        <v>0</v>
      </c>
      <c r="K81" s="36"/>
      <c r="L81" s="36"/>
      <c r="M81" s="36">
        <f t="shared" si="116"/>
        <v>0</v>
      </c>
      <c r="N81" s="36"/>
      <c r="O81" s="36"/>
      <c r="Q81" s="167"/>
    </row>
    <row r="82" spans="1:17" ht="132">
      <c r="A82" s="250"/>
      <c r="B82" s="254"/>
      <c r="C82" s="14" t="s">
        <v>51</v>
      </c>
      <c r="D82" s="36">
        <f t="shared" si="113"/>
        <v>0</v>
      </c>
      <c r="E82" s="36"/>
      <c r="F82" s="36"/>
      <c r="G82" s="36">
        <f t="shared" si="114"/>
        <v>0</v>
      </c>
      <c r="H82" s="36"/>
      <c r="I82" s="36"/>
      <c r="J82" s="36">
        <f t="shared" si="115"/>
        <v>0</v>
      </c>
      <c r="K82" s="36"/>
      <c r="L82" s="36"/>
      <c r="M82" s="36">
        <f t="shared" si="116"/>
        <v>0</v>
      </c>
      <c r="N82" s="36"/>
      <c r="O82" s="36"/>
      <c r="Q82" s="167"/>
    </row>
    <row r="83" spans="1:17" ht="99">
      <c r="A83" s="250"/>
      <c r="B83" s="254"/>
      <c r="C83" s="14" t="s">
        <v>52</v>
      </c>
      <c r="D83" s="36">
        <f t="shared" si="113"/>
        <v>0</v>
      </c>
      <c r="E83" s="36"/>
      <c r="F83" s="36"/>
      <c r="G83" s="36">
        <f t="shared" si="114"/>
        <v>0</v>
      </c>
      <c r="H83" s="36"/>
      <c r="I83" s="36"/>
      <c r="J83" s="36">
        <f t="shared" si="115"/>
        <v>0</v>
      </c>
      <c r="K83" s="36"/>
      <c r="L83" s="36"/>
      <c r="M83" s="36">
        <f t="shared" si="116"/>
        <v>0</v>
      </c>
      <c r="N83" s="36"/>
      <c r="O83" s="36"/>
      <c r="Q83" s="167"/>
    </row>
    <row r="84" spans="1:17" ht="132">
      <c r="A84" s="250"/>
      <c r="B84" s="254"/>
      <c r="C84" s="14" t="s">
        <v>53</v>
      </c>
      <c r="D84" s="36">
        <f t="shared" si="113"/>
        <v>0</v>
      </c>
      <c r="E84" s="36"/>
      <c r="F84" s="36"/>
      <c r="G84" s="36">
        <f t="shared" si="114"/>
        <v>0</v>
      </c>
      <c r="H84" s="36"/>
      <c r="I84" s="36"/>
      <c r="J84" s="36">
        <f t="shared" si="115"/>
        <v>0</v>
      </c>
      <c r="K84" s="36"/>
      <c r="L84" s="36"/>
      <c r="M84" s="36">
        <f t="shared" si="116"/>
        <v>0</v>
      </c>
      <c r="N84" s="36"/>
      <c r="O84" s="36"/>
      <c r="Q84" s="167"/>
    </row>
    <row r="85" spans="1:17" ht="132">
      <c r="A85" s="250"/>
      <c r="B85" s="254"/>
      <c r="C85" s="13" t="s">
        <v>54</v>
      </c>
      <c r="D85" s="36">
        <f t="shared" si="113"/>
        <v>0</v>
      </c>
      <c r="E85" s="36"/>
      <c r="F85" s="36"/>
      <c r="G85" s="36">
        <f t="shared" si="114"/>
        <v>0</v>
      </c>
      <c r="H85" s="36"/>
      <c r="I85" s="36"/>
      <c r="J85" s="36">
        <f t="shared" si="115"/>
        <v>0</v>
      </c>
      <c r="K85" s="36"/>
      <c r="L85" s="36"/>
      <c r="M85" s="36">
        <f t="shared" si="116"/>
        <v>0</v>
      </c>
      <c r="N85" s="36"/>
      <c r="O85" s="36"/>
      <c r="Q85" s="167"/>
    </row>
    <row r="86" spans="1:17" ht="34.5">
      <c r="A86" s="250"/>
      <c r="B86" s="254"/>
      <c r="C86" s="13" t="s">
        <v>11</v>
      </c>
      <c r="D86" s="36">
        <f t="shared" si="113"/>
        <v>0</v>
      </c>
      <c r="E86" s="36"/>
      <c r="F86" s="36"/>
      <c r="G86" s="36">
        <f t="shared" si="114"/>
        <v>0</v>
      </c>
      <c r="H86" s="36"/>
      <c r="I86" s="36"/>
      <c r="J86" s="36">
        <f t="shared" si="115"/>
        <v>0</v>
      </c>
      <c r="K86" s="36"/>
      <c r="L86" s="36"/>
      <c r="M86" s="36">
        <f t="shared" si="116"/>
        <v>0</v>
      </c>
      <c r="N86" s="36"/>
      <c r="O86" s="36"/>
      <c r="Q86" s="167"/>
    </row>
    <row r="87" spans="1:17" ht="34.5">
      <c r="A87" s="251"/>
      <c r="B87" s="255"/>
      <c r="C87" s="13" t="s">
        <v>10</v>
      </c>
      <c r="D87" s="36">
        <f t="shared" si="113"/>
        <v>558</v>
      </c>
      <c r="E87" s="36">
        <v>358</v>
      </c>
      <c r="F87" s="36">
        <v>200</v>
      </c>
      <c r="G87" s="36">
        <f t="shared" si="114"/>
        <v>558</v>
      </c>
      <c r="H87" s="36">
        <v>358</v>
      </c>
      <c r="I87" s="36">
        <v>200</v>
      </c>
      <c r="J87" s="36">
        <f t="shared" si="115"/>
        <v>558</v>
      </c>
      <c r="K87" s="36">
        <v>358</v>
      </c>
      <c r="L87" s="36">
        <v>200</v>
      </c>
      <c r="M87" s="36">
        <f t="shared" si="116"/>
        <v>558</v>
      </c>
      <c r="N87" s="36">
        <v>358</v>
      </c>
      <c r="O87" s="36">
        <v>200</v>
      </c>
      <c r="Q87" s="167"/>
    </row>
    <row r="88" spans="1:17" ht="34.5">
      <c r="A88" s="232" t="s">
        <v>85</v>
      </c>
      <c r="B88" s="228" t="s">
        <v>158</v>
      </c>
      <c r="C88" s="13" t="s">
        <v>69</v>
      </c>
      <c r="D88" s="36">
        <f>E88+F88</f>
        <v>500</v>
      </c>
      <c r="E88" s="36">
        <f t="shared" ref="E88:F88" si="117">E89+E99+E100</f>
        <v>0</v>
      </c>
      <c r="F88" s="36">
        <f t="shared" si="117"/>
        <v>500</v>
      </c>
      <c r="G88" s="36">
        <f>H88+I88</f>
        <v>500</v>
      </c>
      <c r="H88" s="36">
        <f t="shared" ref="H88:I88" si="118">H89+H99+H100</f>
        <v>0</v>
      </c>
      <c r="I88" s="36">
        <f t="shared" si="118"/>
        <v>500</v>
      </c>
      <c r="J88" s="36">
        <f>K88+L88</f>
        <v>500</v>
      </c>
      <c r="K88" s="36">
        <f t="shared" ref="K88:L88" si="119">K89+K99+K100</f>
        <v>0</v>
      </c>
      <c r="L88" s="36">
        <f t="shared" si="119"/>
        <v>500</v>
      </c>
      <c r="M88" s="36">
        <f>N88+O88</f>
        <v>500</v>
      </c>
      <c r="N88" s="36">
        <f t="shared" ref="N88:O88" si="120">N89+N99+N100</f>
        <v>0</v>
      </c>
      <c r="O88" s="36">
        <f t="shared" si="120"/>
        <v>500</v>
      </c>
      <c r="Q88" s="167"/>
    </row>
    <row r="89" spans="1:17" ht="66">
      <c r="A89" s="250"/>
      <c r="B89" s="252"/>
      <c r="C89" s="13" t="s">
        <v>13</v>
      </c>
      <c r="D89" s="36">
        <f>E89+F89</f>
        <v>0</v>
      </c>
      <c r="E89" s="36">
        <f t="shared" ref="E89:F89" si="121">E91+E98</f>
        <v>0</v>
      </c>
      <c r="F89" s="36">
        <f t="shared" si="121"/>
        <v>0</v>
      </c>
      <c r="G89" s="36">
        <f>H89+I89</f>
        <v>0</v>
      </c>
      <c r="H89" s="36">
        <f t="shared" ref="H89:I89" si="122">H91+H98</f>
        <v>0</v>
      </c>
      <c r="I89" s="36">
        <f t="shared" si="122"/>
        <v>0</v>
      </c>
      <c r="J89" s="36">
        <f>K89+L89</f>
        <v>0</v>
      </c>
      <c r="K89" s="36">
        <f t="shared" ref="K89:L89" si="123">K91+K98</f>
        <v>0</v>
      </c>
      <c r="L89" s="36">
        <f t="shared" si="123"/>
        <v>0</v>
      </c>
      <c r="M89" s="36">
        <f>N89+O89</f>
        <v>0</v>
      </c>
      <c r="N89" s="36">
        <f t="shared" ref="N89:O89" si="124">N91+N98</f>
        <v>0</v>
      </c>
      <c r="O89" s="36">
        <f t="shared" si="124"/>
        <v>0</v>
      </c>
      <c r="Q89" s="167"/>
    </row>
    <row r="90" spans="1:17" ht="34.5">
      <c r="A90" s="250"/>
      <c r="B90" s="252"/>
      <c r="C90" s="13" t="s">
        <v>12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Q90" s="167"/>
    </row>
    <row r="91" spans="1:17" ht="132">
      <c r="A91" s="250"/>
      <c r="B91" s="252"/>
      <c r="C91" s="13" t="s">
        <v>49</v>
      </c>
      <c r="D91" s="36">
        <f>E91+F91</f>
        <v>0</v>
      </c>
      <c r="E91" s="36">
        <f t="shared" ref="E91:F91" si="125">E92+E93+E94+E95+E96+E97</f>
        <v>0</v>
      </c>
      <c r="F91" s="36">
        <f t="shared" si="125"/>
        <v>0</v>
      </c>
      <c r="G91" s="36">
        <f>H91+I91</f>
        <v>0</v>
      </c>
      <c r="H91" s="36">
        <f t="shared" ref="H91:I91" si="126">H92+H93+H94+H95+H96+H97</f>
        <v>0</v>
      </c>
      <c r="I91" s="36">
        <f t="shared" si="126"/>
        <v>0</v>
      </c>
      <c r="J91" s="36">
        <f>K91+L91</f>
        <v>0</v>
      </c>
      <c r="K91" s="36">
        <f t="shared" ref="K91:L91" si="127">K92+K93+K94+K95+K96+K97</f>
        <v>0</v>
      </c>
      <c r="L91" s="36">
        <f t="shared" si="127"/>
        <v>0</v>
      </c>
      <c r="M91" s="36">
        <f>N91+O91</f>
        <v>0</v>
      </c>
      <c r="N91" s="36">
        <f t="shared" ref="N91:O91" si="128">N92+N93+N94+N95+N96+N97</f>
        <v>0</v>
      </c>
      <c r="O91" s="36">
        <f t="shared" si="128"/>
        <v>0</v>
      </c>
      <c r="Q91" s="167"/>
    </row>
    <row r="92" spans="1:17" ht="99">
      <c r="A92" s="250"/>
      <c r="B92" s="252"/>
      <c r="C92" s="14" t="s">
        <v>55</v>
      </c>
      <c r="D92" s="36">
        <f>E92+F92</f>
        <v>0</v>
      </c>
      <c r="E92" s="36"/>
      <c r="F92" s="36"/>
      <c r="G92" s="36">
        <f>H92+I92</f>
        <v>0</v>
      </c>
      <c r="H92" s="36"/>
      <c r="I92" s="36"/>
      <c r="J92" s="36">
        <f>K92+L92</f>
        <v>0</v>
      </c>
      <c r="K92" s="36"/>
      <c r="L92" s="36"/>
      <c r="M92" s="36">
        <f>N92+O92</f>
        <v>0</v>
      </c>
      <c r="N92" s="36"/>
      <c r="O92" s="36"/>
      <c r="Q92" s="167"/>
    </row>
    <row r="93" spans="1:17" ht="132">
      <c r="A93" s="250"/>
      <c r="B93" s="252"/>
      <c r="C93" s="14" t="s">
        <v>56</v>
      </c>
      <c r="D93" s="36">
        <f t="shared" ref="D93:D100" si="129">E93+F93</f>
        <v>0</v>
      </c>
      <c r="E93" s="36"/>
      <c r="F93" s="36"/>
      <c r="G93" s="36">
        <f t="shared" ref="G93:G100" si="130">H93+I93</f>
        <v>0</v>
      </c>
      <c r="H93" s="36"/>
      <c r="I93" s="36"/>
      <c r="J93" s="36">
        <f t="shared" ref="J93:J100" si="131">K93+L93</f>
        <v>0</v>
      </c>
      <c r="K93" s="36"/>
      <c r="L93" s="36"/>
      <c r="M93" s="36">
        <f t="shared" ref="M93:M100" si="132">N93+O93</f>
        <v>0</v>
      </c>
      <c r="N93" s="36"/>
      <c r="O93" s="36"/>
      <c r="Q93" s="167"/>
    </row>
    <row r="94" spans="1:17" ht="99">
      <c r="A94" s="250"/>
      <c r="B94" s="252"/>
      <c r="C94" s="14" t="s">
        <v>50</v>
      </c>
      <c r="D94" s="36">
        <f t="shared" si="129"/>
        <v>0</v>
      </c>
      <c r="E94" s="36"/>
      <c r="F94" s="36"/>
      <c r="G94" s="36">
        <f t="shared" si="130"/>
        <v>0</v>
      </c>
      <c r="H94" s="36"/>
      <c r="I94" s="36"/>
      <c r="J94" s="36">
        <f t="shared" si="131"/>
        <v>0</v>
      </c>
      <c r="K94" s="36"/>
      <c r="L94" s="36"/>
      <c r="M94" s="36">
        <f t="shared" si="132"/>
        <v>0</v>
      </c>
      <c r="N94" s="36"/>
      <c r="O94" s="36"/>
      <c r="Q94" s="167"/>
    </row>
    <row r="95" spans="1:17" ht="132">
      <c r="A95" s="250"/>
      <c r="B95" s="252"/>
      <c r="C95" s="14" t="s">
        <v>51</v>
      </c>
      <c r="D95" s="36">
        <f t="shared" si="129"/>
        <v>0</v>
      </c>
      <c r="E95" s="36"/>
      <c r="F95" s="36"/>
      <c r="G95" s="36">
        <f t="shared" si="130"/>
        <v>0</v>
      </c>
      <c r="H95" s="36"/>
      <c r="I95" s="36"/>
      <c r="J95" s="36">
        <f t="shared" si="131"/>
        <v>0</v>
      </c>
      <c r="K95" s="36"/>
      <c r="L95" s="36"/>
      <c r="M95" s="36">
        <f t="shared" si="132"/>
        <v>0</v>
      </c>
      <c r="N95" s="36"/>
      <c r="O95" s="36"/>
      <c r="Q95" s="167"/>
    </row>
    <row r="96" spans="1:17" ht="99">
      <c r="A96" s="250"/>
      <c r="B96" s="252"/>
      <c r="C96" s="14" t="s">
        <v>52</v>
      </c>
      <c r="D96" s="36">
        <f t="shared" si="129"/>
        <v>0</v>
      </c>
      <c r="E96" s="36"/>
      <c r="F96" s="36"/>
      <c r="G96" s="36">
        <f t="shared" si="130"/>
        <v>0</v>
      </c>
      <c r="H96" s="36"/>
      <c r="I96" s="36"/>
      <c r="J96" s="36">
        <f t="shared" si="131"/>
        <v>0</v>
      </c>
      <c r="K96" s="36"/>
      <c r="L96" s="36"/>
      <c r="M96" s="36">
        <f t="shared" si="132"/>
        <v>0</v>
      </c>
      <c r="N96" s="36"/>
      <c r="O96" s="36"/>
      <c r="Q96" s="167"/>
    </row>
    <row r="97" spans="1:17" ht="132">
      <c r="A97" s="250"/>
      <c r="B97" s="252"/>
      <c r="C97" s="14" t="s">
        <v>53</v>
      </c>
      <c r="D97" s="36">
        <f t="shared" si="129"/>
        <v>0</v>
      </c>
      <c r="E97" s="36"/>
      <c r="F97" s="36"/>
      <c r="G97" s="36">
        <f t="shared" si="130"/>
        <v>0</v>
      </c>
      <c r="H97" s="36"/>
      <c r="I97" s="36"/>
      <c r="J97" s="36">
        <f t="shared" si="131"/>
        <v>0</v>
      </c>
      <c r="K97" s="36"/>
      <c r="L97" s="36"/>
      <c r="M97" s="36">
        <f t="shared" si="132"/>
        <v>0</v>
      </c>
      <c r="N97" s="36"/>
      <c r="O97" s="36"/>
      <c r="Q97" s="167"/>
    </row>
    <row r="98" spans="1:17" ht="132">
      <c r="A98" s="250"/>
      <c r="B98" s="252"/>
      <c r="C98" s="13" t="s">
        <v>54</v>
      </c>
      <c r="D98" s="36">
        <f t="shared" si="129"/>
        <v>0</v>
      </c>
      <c r="E98" s="36"/>
      <c r="F98" s="36"/>
      <c r="G98" s="36">
        <f t="shared" si="130"/>
        <v>0</v>
      </c>
      <c r="H98" s="36"/>
      <c r="I98" s="36"/>
      <c r="J98" s="36">
        <f t="shared" si="131"/>
        <v>0</v>
      </c>
      <c r="K98" s="36"/>
      <c r="L98" s="36"/>
      <c r="M98" s="36">
        <f t="shared" si="132"/>
        <v>0</v>
      </c>
      <c r="N98" s="36"/>
      <c r="O98" s="36"/>
      <c r="Q98" s="167"/>
    </row>
    <row r="99" spans="1:17" ht="34.5">
      <c r="A99" s="250"/>
      <c r="B99" s="252"/>
      <c r="C99" s="13" t="s">
        <v>11</v>
      </c>
      <c r="D99" s="36">
        <f t="shared" si="129"/>
        <v>0</v>
      </c>
      <c r="E99" s="36"/>
      <c r="F99" s="36"/>
      <c r="G99" s="36">
        <f t="shared" si="130"/>
        <v>0</v>
      </c>
      <c r="H99" s="36"/>
      <c r="I99" s="36"/>
      <c r="J99" s="36">
        <f t="shared" si="131"/>
        <v>0</v>
      </c>
      <c r="K99" s="36"/>
      <c r="L99" s="36"/>
      <c r="M99" s="36">
        <f t="shared" si="132"/>
        <v>0</v>
      </c>
      <c r="N99" s="36"/>
      <c r="O99" s="36"/>
      <c r="Q99" s="167"/>
    </row>
    <row r="100" spans="1:17" ht="34.5">
      <c r="A100" s="251"/>
      <c r="B100" s="253"/>
      <c r="C100" s="13" t="s">
        <v>10</v>
      </c>
      <c r="D100" s="36">
        <f t="shared" si="129"/>
        <v>500</v>
      </c>
      <c r="E100" s="36">
        <v>0</v>
      </c>
      <c r="F100" s="36">
        <v>500</v>
      </c>
      <c r="G100" s="36">
        <f t="shared" si="130"/>
        <v>500</v>
      </c>
      <c r="H100" s="36">
        <v>0</v>
      </c>
      <c r="I100" s="36">
        <v>500</v>
      </c>
      <c r="J100" s="36">
        <f t="shared" si="131"/>
        <v>500</v>
      </c>
      <c r="K100" s="36">
        <v>0</v>
      </c>
      <c r="L100" s="36">
        <v>500</v>
      </c>
      <c r="M100" s="36">
        <f t="shared" si="132"/>
        <v>500</v>
      </c>
      <c r="N100" s="36"/>
      <c r="O100" s="36">
        <v>500</v>
      </c>
      <c r="Q100" s="167"/>
    </row>
    <row r="101" spans="1:17" ht="34.5">
      <c r="A101" s="232" t="s">
        <v>86</v>
      </c>
      <c r="B101" s="228" t="s">
        <v>84</v>
      </c>
      <c r="C101" s="13" t="s">
        <v>69</v>
      </c>
      <c r="D101" s="36">
        <f>E101+F101</f>
        <v>7138.6</v>
      </c>
      <c r="E101" s="36">
        <f t="shared" ref="E101:F101" si="133">E102+E112+E113</f>
        <v>4579.8</v>
      </c>
      <c r="F101" s="36">
        <f t="shared" si="133"/>
        <v>2558.8000000000002</v>
      </c>
      <c r="G101" s="36">
        <f>H101+I101</f>
        <v>7138.6</v>
      </c>
      <c r="H101" s="36">
        <f t="shared" ref="H101:I101" si="134">H102+H112+H113</f>
        <v>4579.8</v>
      </c>
      <c r="I101" s="36">
        <f t="shared" si="134"/>
        <v>2558.8000000000002</v>
      </c>
      <c r="J101" s="36">
        <f>K101+L101</f>
        <v>7138.6</v>
      </c>
      <c r="K101" s="36">
        <f t="shared" ref="K101:L101" si="135">K102+K112+K113</f>
        <v>4579.8</v>
      </c>
      <c r="L101" s="36">
        <f t="shared" si="135"/>
        <v>2558.8000000000002</v>
      </c>
      <c r="M101" s="36">
        <f>N101+O101</f>
        <v>7135.6</v>
      </c>
      <c r="N101" s="36">
        <f t="shared" ref="N101:O101" si="136">N102+N112+N113</f>
        <v>4579.8</v>
      </c>
      <c r="O101" s="36">
        <f t="shared" si="136"/>
        <v>2555.7999999999997</v>
      </c>
      <c r="Q101" s="167"/>
    </row>
    <row r="102" spans="1:17" ht="66">
      <c r="A102" s="250"/>
      <c r="B102" s="252"/>
      <c r="C102" s="13" t="s">
        <v>13</v>
      </c>
      <c r="D102" s="36">
        <f>E102+F102</f>
        <v>4780</v>
      </c>
      <c r="E102" s="36">
        <f t="shared" ref="E102:F102" si="137">E104+E111</f>
        <v>4270</v>
      </c>
      <c r="F102" s="36">
        <f t="shared" si="137"/>
        <v>510</v>
      </c>
      <c r="G102" s="36">
        <f>H102+I102</f>
        <v>4780</v>
      </c>
      <c r="H102" s="36">
        <f t="shared" ref="H102:I102" si="138">H104+H111</f>
        <v>4270</v>
      </c>
      <c r="I102" s="36">
        <f t="shared" si="138"/>
        <v>510</v>
      </c>
      <c r="J102" s="36">
        <f>K102+L102</f>
        <v>4780</v>
      </c>
      <c r="K102" s="36">
        <f t="shared" ref="K102:L102" si="139">K104+K111</f>
        <v>4270</v>
      </c>
      <c r="L102" s="36">
        <f t="shared" si="139"/>
        <v>510</v>
      </c>
      <c r="M102" s="36">
        <f>N102+O102</f>
        <v>4472.1000000000004</v>
      </c>
      <c r="N102" s="36">
        <f t="shared" ref="N102:O102" si="140">N104+N111</f>
        <v>4270</v>
      </c>
      <c r="O102" s="36">
        <f t="shared" si="140"/>
        <v>202.1</v>
      </c>
      <c r="Q102" s="167"/>
    </row>
    <row r="103" spans="1:17" ht="34.5">
      <c r="A103" s="250"/>
      <c r="B103" s="252"/>
      <c r="C103" s="13" t="s">
        <v>12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Q103" s="167"/>
    </row>
    <row r="104" spans="1:17" ht="132">
      <c r="A104" s="250"/>
      <c r="B104" s="252"/>
      <c r="C104" s="13" t="s">
        <v>49</v>
      </c>
      <c r="D104" s="36">
        <f>E104+F104</f>
        <v>0</v>
      </c>
      <c r="E104" s="36">
        <f t="shared" ref="E104:F104" si="141">E105+E106+E107+E108+E109+E110</f>
        <v>0</v>
      </c>
      <c r="F104" s="36">
        <f t="shared" si="141"/>
        <v>0</v>
      </c>
      <c r="G104" s="36">
        <f>H104+I104</f>
        <v>0</v>
      </c>
      <c r="H104" s="36">
        <f t="shared" ref="H104:I104" si="142">H105+H106+H107+H108+H109+H110</f>
        <v>0</v>
      </c>
      <c r="I104" s="36">
        <f t="shared" si="142"/>
        <v>0</v>
      </c>
      <c r="J104" s="36">
        <f>K104+L104</f>
        <v>0</v>
      </c>
      <c r="K104" s="36">
        <f t="shared" ref="K104:L104" si="143">K105+K106+K107+K108+K109+K110</f>
        <v>0</v>
      </c>
      <c r="L104" s="36">
        <f t="shared" si="143"/>
        <v>0</v>
      </c>
      <c r="M104" s="36">
        <f>N104+O104</f>
        <v>0</v>
      </c>
      <c r="N104" s="36">
        <f t="shared" ref="N104:O104" si="144">N105+N106+N107+N108+N109+N110</f>
        <v>0</v>
      </c>
      <c r="O104" s="36">
        <f t="shared" si="144"/>
        <v>0</v>
      </c>
      <c r="Q104" s="167"/>
    </row>
    <row r="105" spans="1:17" ht="99">
      <c r="A105" s="250"/>
      <c r="B105" s="252"/>
      <c r="C105" s="14" t="s">
        <v>55</v>
      </c>
      <c r="D105" s="36">
        <f>E105+F105</f>
        <v>0</v>
      </c>
      <c r="E105" s="36"/>
      <c r="F105" s="36"/>
      <c r="G105" s="36">
        <f>H105+I105</f>
        <v>0</v>
      </c>
      <c r="H105" s="36"/>
      <c r="I105" s="36"/>
      <c r="J105" s="36">
        <f>K105+L105</f>
        <v>0</v>
      </c>
      <c r="K105" s="36"/>
      <c r="L105" s="36"/>
      <c r="M105" s="36">
        <f>N105+O105</f>
        <v>0</v>
      </c>
      <c r="N105" s="36"/>
      <c r="O105" s="36"/>
      <c r="Q105" s="167"/>
    </row>
    <row r="106" spans="1:17" ht="132">
      <c r="A106" s="250"/>
      <c r="B106" s="252"/>
      <c r="C106" s="14" t="s">
        <v>56</v>
      </c>
      <c r="D106" s="36">
        <f t="shared" ref="D106:D113" si="145">E106+F106</f>
        <v>0</v>
      </c>
      <c r="E106" s="36"/>
      <c r="F106" s="36"/>
      <c r="G106" s="36">
        <f t="shared" ref="G106:G113" si="146">H106+I106</f>
        <v>0</v>
      </c>
      <c r="H106" s="36"/>
      <c r="I106" s="36"/>
      <c r="J106" s="36">
        <f t="shared" ref="J106:J113" si="147">K106+L106</f>
        <v>0</v>
      </c>
      <c r="K106" s="36"/>
      <c r="L106" s="36"/>
      <c r="M106" s="36">
        <f t="shared" ref="M106:M113" si="148">N106+O106</f>
        <v>0</v>
      </c>
      <c r="N106" s="36"/>
      <c r="O106" s="36"/>
      <c r="Q106" s="167"/>
    </row>
    <row r="107" spans="1:17" ht="99">
      <c r="A107" s="250"/>
      <c r="B107" s="252"/>
      <c r="C107" s="14" t="s">
        <v>50</v>
      </c>
      <c r="D107" s="36">
        <f t="shared" si="145"/>
        <v>0</v>
      </c>
      <c r="E107" s="36"/>
      <c r="F107" s="36"/>
      <c r="G107" s="36">
        <f t="shared" si="146"/>
        <v>0</v>
      </c>
      <c r="H107" s="36"/>
      <c r="I107" s="36"/>
      <c r="J107" s="36">
        <f t="shared" si="147"/>
        <v>0</v>
      </c>
      <c r="K107" s="36"/>
      <c r="L107" s="36"/>
      <c r="M107" s="36">
        <f t="shared" si="148"/>
        <v>0</v>
      </c>
      <c r="N107" s="36"/>
      <c r="O107" s="36"/>
      <c r="Q107" s="167"/>
    </row>
    <row r="108" spans="1:17" ht="132">
      <c r="A108" s="250"/>
      <c r="B108" s="252"/>
      <c r="C108" s="14" t="s">
        <v>51</v>
      </c>
      <c r="D108" s="36">
        <f t="shared" si="145"/>
        <v>0</v>
      </c>
      <c r="E108" s="36"/>
      <c r="F108" s="36"/>
      <c r="G108" s="36">
        <f t="shared" si="146"/>
        <v>0</v>
      </c>
      <c r="H108" s="36"/>
      <c r="I108" s="36"/>
      <c r="J108" s="36">
        <f t="shared" si="147"/>
        <v>0</v>
      </c>
      <c r="K108" s="36"/>
      <c r="L108" s="36"/>
      <c r="M108" s="36">
        <f t="shared" si="148"/>
        <v>0</v>
      </c>
      <c r="N108" s="36"/>
      <c r="O108" s="36"/>
      <c r="Q108" s="167"/>
    </row>
    <row r="109" spans="1:17" ht="99">
      <c r="A109" s="250"/>
      <c r="B109" s="252"/>
      <c r="C109" s="14" t="s">
        <v>52</v>
      </c>
      <c r="D109" s="36">
        <f t="shared" si="145"/>
        <v>0</v>
      </c>
      <c r="E109" s="36"/>
      <c r="F109" s="36"/>
      <c r="G109" s="36">
        <f t="shared" si="146"/>
        <v>0</v>
      </c>
      <c r="H109" s="36"/>
      <c r="I109" s="36"/>
      <c r="J109" s="36">
        <f t="shared" si="147"/>
        <v>0</v>
      </c>
      <c r="K109" s="36"/>
      <c r="L109" s="36"/>
      <c r="M109" s="36">
        <f t="shared" si="148"/>
        <v>0</v>
      </c>
      <c r="N109" s="36"/>
      <c r="O109" s="36"/>
      <c r="Q109" s="167"/>
    </row>
    <row r="110" spans="1:17" ht="132">
      <c r="A110" s="250"/>
      <c r="B110" s="252"/>
      <c r="C110" s="14" t="s">
        <v>53</v>
      </c>
      <c r="D110" s="36">
        <f t="shared" si="145"/>
        <v>0</v>
      </c>
      <c r="E110" s="36"/>
      <c r="F110" s="36"/>
      <c r="G110" s="36">
        <f t="shared" si="146"/>
        <v>0</v>
      </c>
      <c r="H110" s="36"/>
      <c r="I110" s="36"/>
      <c r="J110" s="36">
        <f t="shared" si="147"/>
        <v>0</v>
      </c>
      <c r="K110" s="36"/>
      <c r="L110" s="36"/>
      <c r="M110" s="36">
        <f t="shared" si="148"/>
        <v>0</v>
      </c>
      <c r="N110" s="36"/>
      <c r="O110" s="36"/>
      <c r="Q110" s="167"/>
    </row>
    <row r="111" spans="1:17" ht="132">
      <c r="A111" s="250"/>
      <c r="B111" s="252"/>
      <c r="C111" s="13" t="s">
        <v>54</v>
      </c>
      <c r="D111" s="36">
        <f t="shared" si="145"/>
        <v>4780</v>
      </c>
      <c r="E111" s="36">
        <v>4270</v>
      </c>
      <c r="F111" s="36">
        <v>510</v>
      </c>
      <c r="G111" s="36">
        <f t="shared" si="146"/>
        <v>4780</v>
      </c>
      <c r="H111" s="36">
        <v>4270</v>
      </c>
      <c r="I111" s="36">
        <v>510</v>
      </c>
      <c r="J111" s="36">
        <f t="shared" si="147"/>
        <v>4780</v>
      </c>
      <c r="K111" s="36">
        <v>4270</v>
      </c>
      <c r="L111" s="36">
        <v>510</v>
      </c>
      <c r="M111" s="36">
        <f t="shared" si="148"/>
        <v>4472.1000000000004</v>
      </c>
      <c r="N111" s="36">
        <v>4270</v>
      </c>
      <c r="O111" s="36">
        <v>202.1</v>
      </c>
      <c r="Q111" s="167"/>
    </row>
    <row r="112" spans="1:17" ht="34.5">
      <c r="A112" s="250"/>
      <c r="B112" s="252"/>
      <c r="C112" s="13" t="s">
        <v>11</v>
      </c>
      <c r="D112" s="36">
        <f t="shared" si="145"/>
        <v>0</v>
      </c>
      <c r="E112" s="36">
        <v>0</v>
      </c>
      <c r="F112" s="36">
        <v>0</v>
      </c>
      <c r="G112" s="36">
        <f t="shared" si="146"/>
        <v>0</v>
      </c>
      <c r="H112" s="36">
        <v>0</v>
      </c>
      <c r="I112" s="36">
        <v>0</v>
      </c>
      <c r="J112" s="36">
        <f t="shared" si="147"/>
        <v>0</v>
      </c>
      <c r="K112" s="36">
        <v>0</v>
      </c>
      <c r="L112" s="36">
        <v>0</v>
      </c>
      <c r="M112" s="36">
        <f t="shared" si="148"/>
        <v>0</v>
      </c>
      <c r="N112" s="36"/>
      <c r="O112" s="36"/>
      <c r="Q112" s="167"/>
    </row>
    <row r="113" spans="1:17" ht="34.5">
      <c r="A113" s="251"/>
      <c r="B113" s="253"/>
      <c r="C113" s="13" t="s">
        <v>10</v>
      </c>
      <c r="D113" s="36">
        <f t="shared" si="145"/>
        <v>2358.6000000000004</v>
      </c>
      <c r="E113" s="36">
        <v>309.8</v>
      </c>
      <c r="F113" s="36">
        <v>2048.8000000000002</v>
      </c>
      <c r="G113" s="36">
        <f t="shared" si="146"/>
        <v>2358.6000000000004</v>
      </c>
      <c r="H113" s="36">
        <v>309.8</v>
      </c>
      <c r="I113" s="36">
        <v>2048.8000000000002</v>
      </c>
      <c r="J113" s="36">
        <f t="shared" si="147"/>
        <v>2358.6000000000004</v>
      </c>
      <c r="K113" s="36">
        <v>309.8</v>
      </c>
      <c r="L113" s="36">
        <v>2048.8000000000002</v>
      </c>
      <c r="M113" s="36">
        <f t="shared" si="148"/>
        <v>2663.5</v>
      </c>
      <c r="N113" s="36">
        <v>309.8</v>
      </c>
      <c r="O113" s="36">
        <v>2353.6999999999998</v>
      </c>
      <c r="Q113" s="167"/>
    </row>
    <row r="114" spans="1:17" ht="34.5">
      <c r="A114" s="232" t="s">
        <v>87</v>
      </c>
      <c r="B114" s="241" t="s">
        <v>189</v>
      </c>
      <c r="C114" s="13" t="s">
        <v>69</v>
      </c>
      <c r="D114" s="36">
        <f>E114+F114</f>
        <v>28480.6</v>
      </c>
      <c r="E114" s="36">
        <f t="shared" ref="E114:F114" si="149">E115+E125+E126</f>
        <v>19317.8</v>
      </c>
      <c r="F114" s="36">
        <f t="shared" si="149"/>
        <v>9162.7999999999993</v>
      </c>
      <c r="G114" s="36">
        <f>H114+I114</f>
        <v>28480.6</v>
      </c>
      <c r="H114" s="36">
        <f t="shared" ref="H114:I114" si="150">H115+H125+H126</f>
        <v>19317.8</v>
      </c>
      <c r="I114" s="36">
        <f t="shared" si="150"/>
        <v>9162.7999999999993</v>
      </c>
      <c r="J114" s="36">
        <f>K114+L114</f>
        <v>28480.6</v>
      </c>
      <c r="K114" s="36">
        <f t="shared" ref="K114:L114" si="151">K115+K125+K126</f>
        <v>19317.8</v>
      </c>
      <c r="L114" s="36">
        <f t="shared" si="151"/>
        <v>9162.7999999999993</v>
      </c>
      <c r="M114" s="36">
        <f>N114+O114</f>
        <v>28480.6</v>
      </c>
      <c r="N114" s="36">
        <f t="shared" ref="N114:O114" si="152">N115+N125+N126</f>
        <v>19317.8</v>
      </c>
      <c r="O114" s="36">
        <f t="shared" si="152"/>
        <v>9162.7999999999993</v>
      </c>
      <c r="Q114" s="167"/>
    </row>
    <row r="115" spans="1:17" ht="66">
      <c r="A115" s="250"/>
      <c r="B115" s="254"/>
      <c r="C115" s="13" t="s">
        <v>13</v>
      </c>
      <c r="D115" s="36">
        <f>E115+F115</f>
        <v>5417.7000000000007</v>
      </c>
      <c r="E115" s="36">
        <f t="shared" ref="E115:F115" si="153">E117+E124</f>
        <v>3530.3</v>
      </c>
      <c r="F115" s="36">
        <f t="shared" si="153"/>
        <v>1887.4</v>
      </c>
      <c r="G115" s="36">
        <f>H115+I115</f>
        <v>5417.7000000000007</v>
      </c>
      <c r="H115" s="36">
        <f t="shared" ref="H115:I115" si="154">H117+H124</f>
        <v>3530.3</v>
      </c>
      <c r="I115" s="36">
        <f t="shared" si="154"/>
        <v>1887.4</v>
      </c>
      <c r="J115" s="36">
        <f>K115+L115</f>
        <v>5417.7000000000007</v>
      </c>
      <c r="K115" s="36">
        <f t="shared" ref="K115:L115" si="155">K117+K124</f>
        <v>3530.3</v>
      </c>
      <c r="L115" s="36">
        <f t="shared" si="155"/>
        <v>1887.4</v>
      </c>
      <c r="M115" s="36">
        <f>N115+O115</f>
        <v>5417.7000000000007</v>
      </c>
      <c r="N115" s="36">
        <f t="shared" ref="N115:O115" si="156">N117+N124</f>
        <v>3530.3</v>
      </c>
      <c r="O115" s="36">
        <f t="shared" si="156"/>
        <v>1887.4</v>
      </c>
      <c r="Q115" s="167"/>
    </row>
    <row r="116" spans="1:17" ht="34.5">
      <c r="A116" s="250"/>
      <c r="B116" s="254"/>
      <c r="C116" s="13" t="s">
        <v>12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Q116" s="167"/>
    </row>
    <row r="117" spans="1:17" ht="132">
      <c r="A117" s="250"/>
      <c r="B117" s="254"/>
      <c r="C117" s="13" t="s">
        <v>49</v>
      </c>
      <c r="D117" s="36">
        <f>E117+F117</f>
        <v>0</v>
      </c>
      <c r="E117" s="36">
        <f t="shared" ref="E117:F117" si="157">E118+E119+E120+E121+E122+E123</f>
        <v>0</v>
      </c>
      <c r="F117" s="36">
        <f t="shared" si="157"/>
        <v>0</v>
      </c>
      <c r="G117" s="36">
        <f>H117+I117</f>
        <v>0</v>
      </c>
      <c r="H117" s="36">
        <f t="shared" ref="H117:I117" si="158">H118+H119+H120+H121+H122+H123</f>
        <v>0</v>
      </c>
      <c r="I117" s="36">
        <f t="shared" si="158"/>
        <v>0</v>
      </c>
      <c r="J117" s="36">
        <f>K117+L117</f>
        <v>0</v>
      </c>
      <c r="K117" s="36">
        <f t="shared" ref="K117:L117" si="159">K118+K119+K120+K121+K122+K123</f>
        <v>0</v>
      </c>
      <c r="L117" s="36">
        <f t="shared" si="159"/>
        <v>0</v>
      </c>
      <c r="M117" s="36">
        <f>N117+O117</f>
        <v>0</v>
      </c>
      <c r="N117" s="36">
        <f t="shared" ref="N117:O117" si="160">N118+N119+N120+N121+N122+N123</f>
        <v>0</v>
      </c>
      <c r="O117" s="36">
        <f t="shared" si="160"/>
        <v>0</v>
      </c>
      <c r="Q117" s="167"/>
    </row>
    <row r="118" spans="1:17" ht="99">
      <c r="A118" s="250"/>
      <c r="B118" s="254"/>
      <c r="C118" s="14" t="s">
        <v>55</v>
      </c>
      <c r="D118" s="36">
        <f>E118+F118</f>
        <v>0</v>
      </c>
      <c r="E118" s="36"/>
      <c r="F118" s="36"/>
      <c r="G118" s="36">
        <f>H118+I118</f>
        <v>0</v>
      </c>
      <c r="H118" s="36"/>
      <c r="I118" s="36"/>
      <c r="J118" s="36">
        <f>K118+L118</f>
        <v>0</v>
      </c>
      <c r="K118" s="36"/>
      <c r="L118" s="36"/>
      <c r="M118" s="36">
        <f>N118+O118</f>
        <v>0</v>
      </c>
      <c r="N118" s="36"/>
      <c r="O118" s="36"/>
      <c r="Q118" s="167"/>
    </row>
    <row r="119" spans="1:17" ht="132">
      <c r="A119" s="250"/>
      <c r="B119" s="254"/>
      <c r="C119" s="14" t="s">
        <v>56</v>
      </c>
      <c r="D119" s="36">
        <f t="shared" ref="D119:D126" si="161">E119+F119</f>
        <v>0</v>
      </c>
      <c r="E119" s="36"/>
      <c r="F119" s="36"/>
      <c r="G119" s="36">
        <f t="shared" ref="G119:G126" si="162">H119+I119</f>
        <v>0</v>
      </c>
      <c r="H119" s="36"/>
      <c r="I119" s="36"/>
      <c r="J119" s="36">
        <f t="shared" ref="J119:J126" si="163">K119+L119</f>
        <v>0</v>
      </c>
      <c r="K119" s="36"/>
      <c r="L119" s="36"/>
      <c r="M119" s="36">
        <f t="shared" ref="M119:M126" si="164">N119+O119</f>
        <v>0</v>
      </c>
      <c r="N119" s="36"/>
      <c r="O119" s="36"/>
      <c r="Q119" s="167"/>
    </row>
    <row r="120" spans="1:17" ht="99">
      <c r="A120" s="250"/>
      <c r="B120" s="254"/>
      <c r="C120" s="14" t="s">
        <v>50</v>
      </c>
      <c r="D120" s="36">
        <f t="shared" si="161"/>
        <v>0</v>
      </c>
      <c r="E120" s="36"/>
      <c r="F120" s="36"/>
      <c r="G120" s="36">
        <f t="shared" si="162"/>
        <v>0</v>
      </c>
      <c r="H120" s="36"/>
      <c r="I120" s="36"/>
      <c r="J120" s="36">
        <f t="shared" si="163"/>
        <v>0</v>
      </c>
      <c r="K120" s="36"/>
      <c r="L120" s="36"/>
      <c r="M120" s="36">
        <f t="shared" si="164"/>
        <v>0</v>
      </c>
      <c r="N120" s="36"/>
      <c r="O120" s="36"/>
      <c r="Q120" s="167"/>
    </row>
    <row r="121" spans="1:17" ht="132">
      <c r="A121" s="250"/>
      <c r="B121" s="254"/>
      <c r="C121" s="14" t="s">
        <v>51</v>
      </c>
      <c r="D121" s="36">
        <f t="shared" si="161"/>
        <v>0</v>
      </c>
      <c r="E121" s="36"/>
      <c r="F121" s="36"/>
      <c r="G121" s="36">
        <f t="shared" si="162"/>
        <v>0</v>
      </c>
      <c r="H121" s="36"/>
      <c r="I121" s="36"/>
      <c r="J121" s="36">
        <f t="shared" si="163"/>
        <v>0</v>
      </c>
      <c r="K121" s="36"/>
      <c r="L121" s="36"/>
      <c r="M121" s="36">
        <f t="shared" si="164"/>
        <v>0</v>
      </c>
      <c r="N121" s="36"/>
      <c r="O121" s="36"/>
      <c r="Q121" s="167"/>
    </row>
    <row r="122" spans="1:17" ht="99">
      <c r="A122" s="250"/>
      <c r="B122" s="254"/>
      <c r="C122" s="14" t="s">
        <v>52</v>
      </c>
      <c r="D122" s="36">
        <f t="shared" si="161"/>
        <v>0</v>
      </c>
      <c r="E122" s="36"/>
      <c r="F122" s="36"/>
      <c r="G122" s="36">
        <f t="shared" si="162"/>
        <v>0</v>
      </c>
      <c r="H122" s="36"/>
      <c r="I122" s="36"/>
      <c r="J122" s="36">
        <f t="shared" si="163"/>
        <v>0</v>
      </c>
      <c r="K122" s="36"/>
      <c r="L122" s="36"/>
      <c r="M122" s="36">
        <f t="shared" si="164"/>
        <v>0</v>
      </c>
      <c r="N122" s="36"/>
      <c r="O122" s="36"/>
      <c r="Q122" s="167"/>
    </row>
    <row r="123" spans="1:17" ht="132">
      <c r="A123" s="250"/>
      <c r="B123" s="254"/>
      <c r="C123" s="14" t="s">
        <v>53</v>
      </c>
      <c r="D123" s="36">
        <f t="shared" si="161"/>
        <v>0</v>
      </c>
      <c r="E123" s="36"/>
      <c r="F123" s="36"/>
      <c r="G123" s="36">
        <f t="shared" si="162"/>
        <v>0</v>
      </c>
      <c r="H123" s="36"/>
      <c r="I123" s="36"/>
      <c r="J123" s="36">
        <f t="shared" si="163"/>
        <v>0</v>
      </c>
      <c r="K123" s="36"/>
      <c r="L123" s="36"/>
      <c r="M123" s="36">
        <f t="shared" si="164"/>
        <v>0</v>
      </c>
      <c r="N123" s="36"/>
      <c r="O123" s="36"/>
      <c r="Q123" s="167"/>
    </row>
    <row r="124" spans="1:17" ht="132">
      <c r="A124" s="250"/>
      <c r="B124" s="254"/>
      <c r="C124" s="13" t="s">
        <v>54</v>
      </c>
      <c r="D124" s="36">
        <f t="shared" si="161"/>
        <v>5417.7000000000007</v>
      </c>
      <c r="E124" s="36">
        <v>3530.3</v>
      </c>
      <c r="F124" s="36">
        <v>1887.4</v>
      </c>
      <c r="G124" s="36">
        <f t="shared" si="162"/>
        <v>5417.7000000000007</v>
      </c>
      <c r="H124" s="36">
        <v>3530.3</v>
      </c>
      <c r="I124" s="36">
        <v>1887.4</v>
      </c>
      <c r="J124" s="36">
        <f t="shared" si="163"/>
        <v>5417.7000000000007</v>
      </c>
      <c r="K124" s="36">
        <v>3530.3</v>
      </c>
      <c r="L124" s="36">
        <v>1887.4</v>
      </c>
      <c r="M124" s="36">
        <f t="shared" si="164"/>
        <v>5417.7000000000007</v>
      </c>
      <c r="N124" s="36">
        <v>3530.3</v>
      </c>
      <c r="O124" s="36">
        <v>1887.4</v>
      </c>
      <c r="Q124" s="167"/>
    </row>
    <row r="125" spans="1:17" ht="34.5">
      <c r="A125" s="250"/>
      <c r="B125" s="254"/>
      <c r="C125" s="13" t="s">
        <v>11</v>
      </c>
      <c r="D125" s="36">
        <f t="shared" si="161"/>
        <v>0</v>
      </c>
      <c r="E125" s="36"/>
      <c r="F125" s="36"/>
      <c r="G125" s="36">
        <f t="shared" si="162"/>
        <v>0</v>
      </c>
      <c r="H125" s="36"/>
      <c r="I125" s="36"/>
      <c r="J125" s="36">
        <f t="shared" si="163"/>
        <v>0</v>
      </c>
      <c r="K125" s="36"/>
      <c r="L125" s="36"/>
      <c r="M125" s="36">
        <f t="shared" si="164"/>
        <v>0</v>
      </c>
      <c r="N125" s="36"/>
      <c r="O125" s="36"/>
      <c r="Q125" s="167"/>
    </row>
    <row r="126" spans="1:17" ht="34.5">
      <c r="A126" s="251"/>
      <c r="B126" s="255"/>
      <c r="C126" s="13" t="s">
        <v>10</v>
      </c>
      <c r="D126" s="36">
        <f t="shared" si="161"/>
        <v>23062.9</v>
      </c>
      <c r="E126" s="36">
        <v>15787.5</v>
      </c>
      <c r="F126" s="36">
        <v>7275.4</v>
      </c>
      <c r="G126" s="36">
        <f t="shared" si="162"/>
        <v>23062.9</v>
      </c>
      <c r="H126" s="36">
        <v>15787.5</v>
      </c>
      <c r="I126" s="36">
        <v>7275.4</v>
      </c>
      <c r="J126" s="36">
        <f t="shared" si="163"/>
        <v>23062.9</v>
      </c>
      <c r="K126" s="36">
        <v>15787.5</v>
      </c>
      <c r="L126" s="36">
        <v>7275.4</v>
      </c>
      <c r="M126" s="36">
        <f t="shared" si="164"/>
        <v>23062.9</v>
      </c>
      <c r="N126" s="36">
        <v>15787.5</v>
      </c>
      <c r="O126" s="36">
        <v>7275.4</v>
      </c>
      <c r="Q126" s="167"/>
    </row>
    <row r="127" spans="1:17" ht="34.5">
      <c r="A127" s="232" t="s">
        <v>88</v>
      </c>
      <c r="B127" s="228" t="s">
        <v>90</v>
      </c>
      <c r="C127" s="13" t="s">
        <v>69</v>
      </c>
      <c r="D127" s="36">
        <f>E127+F127</f>
        <v>3905.8</v>
      </c>
      <c r="E127" s="36">
        <f t="shared" ref="E127:F127" si="165">E128+E138+E139</f>
        <v>2505.8000000000002</v>
      </c>
      <c r="F127" s="36">
        <f t="shared" si="165"/>
        <v>1400</v>
      </c>
      <c r="G127" s="36">
        <f>H127+I127</f>
        <v>3905.8</v>
      </c>
      <c r="H127" s="36">
        <f t="shared" ref="H127:I127" si="166">H128+H138+H139</f>
        <v>2505.8000000000002</v>
      </c>
      <c r="I127" s="36">
        <f t="shared" si="166"/>
        <v>1400</v>
      </c>
      <c r="J127" s="36">
        <f>K127+L127</f>
        <v>3905.8</v>
      </c>
      <c r="K127" s="36">
        <f t="shared" ref="K127:L127" si="167">K128+K138+K139</f>
        <v>2505.8000000000002</v>
      </c>
      <c r="L127" s="36">
        <f t="shared" si="167"/>
        <v>1400</v>
      </c>
      <c r="M127" s="36">
        <f>N127+O127</f>
        <v>3904.9</v>
      </c>
      <c r="N127" s="36">
        <f t="shared" ref="N127:O127" si="168">N128+N138+N139</f>
        <v>2505.8000000000002</v>
      </c>
      <c r="O127" s="36">
        <f t="shared" si="168"/>
        <v>1399.1</v>
      </c>
      <c r="Q127" s="167"/>
    </row>
    <row r="128" spans="1:17" ht="66">
      <c r="A128" s="250"/>
      <c r="B128" s="252"/>
      <c r="C128" s="13" t="s">
        <v>13</v>
      </c>
      <c r="D128" s="36">
        <f>E128+F128</f>
        <v>0</v>
      </c>
      <c r="E128" s="36">
        <f t="shared" ref="E128:F128" si="169">E130+E137</f>
        <v>0</v>
      </c>
      <c r="F128" s="36">
        <f t="shared" si="169"/>
        <v>0</v>
      </c>
      <c r="G128" s="36">
        <f>H128+I128</f>
        <v>0</v>
      </c>
      <c r="H128" s="36">
        <f t="shared" ref="H128:I128" si="170">H130+H137</f>
        <v>0</v>
      </c>
      <c r="I128" s="36">
        <f t="shared" si="170"/>
        <v>0</v>
      </c>
      <c r="J128" s="36">
        <f>K128+L128</f>
        <v>0</v>
      </c>
      <c r="K128" s="36">
        <f t="shared" ref="K128:L128" si="171">K130+K137</f>
        <v>0</v>
      </c>
      <c r="L128" s="36">
        <f t="shared" si="171"/>
        <v>0</v>
      </c>
      <c r="M128" s="36">
        <f>N128+O128</f>
        <v>0</v>
      </c>
      <c r="N128" s="36">
        <f t="shared" ref="N128:O128" si="172">N130+N137</f>
        <v>0</v>
      </c>
      <c r="O128" s="36">
        <f t="shared" si="172"/>
        <v>0</v>
      </c>
      <c r="Q128" s="167"/>
    </row>
    <row r="129" spans="1:17" ht="34.5">
      <c r="A129" s="250"/>
      <c r="B129" s="252"/>
      <c r="C129" s="13" t="s">
        <v>12</v>
      </c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Q129" s="167"/>
    </row>
    <row r="130" spans="1:17" ht="132">
      <c r="A130" s="250"/>
      <c r="B130" s="252"/>
      <c r="C130" s="13" t="s">
        <v>49</v>
      </c>
      <c r="D130" s="36">
        <f>E130+F130</f>
        <v>0</v>
      </c>
      <c r="E130" s="36">
        <f t="shared" ref="E130:F130" si="173">E131+E132+E133+E134+E135+E136</f>
        <v>0</v>
      </c>
      <c r="F130" s="36">
        <f t="shared" si="173"/>
        <v>0</v>
      </c>
      <c r="G130" s="36">
        <f>H130+I130</f>
        <v>0</v>
      </c>
      <c r="H130" s="36">
        <f t="shared" ref="H130:I130" si="174">H131+H132+H133+H134+H135+H136</f>
        <v>0</v>
      </c>
      <c r="I130" s="36">
        <f t="shared" si="174"/>
        <v>0</v>
      </c>
      <c r="J130" s="36">
        <f>K130+L130</f>
        <v>0</v>
      </c>
      <c r="K130" s="36">
        <f t="shared" ref="K130:L130" si="175">K131+K132+K133+K134+K135+K136</f>
        <v>0</v>
      </c>
      <c r="L130" s="36">
        <f t="shared" si="175"/>
        <v>0</v>
      </c>
      <c r="M130" s="36">
        <f>N130+O130</f>
        <v>0</v>
      </c>
      <c r="N130" s="36">
        <f t="shared" ref="N130:O130" si="176">N131+N132+N133+N134+N135+N136</f>
        <v>0</v>
      </c>
      <c r="O130" s="36">
        <f t="shared" si="176"/>
        <v>0</v>
      </c>
      <c r="Q130" s="167"/>
    </row>
    <row r="131" spans="1:17" ht="99">
      <c r="A131" s="250"/>
      <c r="B131" s="252"/>
      <c r="C131" s="14" t="s">
        <v>55</v>
      </c>
      <c r="D131" s="36">
        <f>E131+F131</f>
        <v>0</v>
      </c>
      <c r="E131" s="36"/>
      <c r="F131" s="36"/>
      <c r="G131" s="36">
        <f>H131+I131</f>
        <v>0</v>
      </c>
      <c r="H131" s="36"/>
      <c r="I131" s="36"/>
      <c r="J131" s="36">
        <f>K131+L131</f>
        <v>0</v>
      </c>
      <c r="K131" s="36"/>
      <c r="L131" s="36"/>
      <c r="M131" s="36">
        <f>N131+O131</f>
        <v>0</v>
      </c>
      <c r="N131" s="36"/>
      <c r="O131" s="36"/>
      <c r="Q131" s="167"/>
    </row>
    <row r="132" spans="1:17" ht="132">
      <c r="A132" s="250"/>
      <c r="B132" s="252"/>
      <c r="C132" s="14" t="s">
        <v>56</v>
      </c>
      <c r="D132" s="36">
        <f t="shared" ref="D132:D139" si="177">E132+F132</f>
        <v>0</v>
      </c>
      <c r="E132" s="36"/>
      <c r="F132" s="36"/>
      <c r="G132" s="36">
        <f t="shared" ref="G132:G139" si="178">H132+I132</f>
        <v>0</v>
      </c>
      <c r="H132" s="36"/>
      <c r="I132" s="36"/>
      <c r="J132" s="36">
        <f t="shared" ref="J132:J139" si="179">K132+L132</f>
        <v>0</v>
      </c>
      <c r="K132" s="36"/>
      <c r="L132" s="36"/>
      <c r="M132" s="36">
        <f t="shared" ref="M132:M139" si="180">N132+O132</f>
        <v>0</v>
      </c>
      <c r="N132" s="36"/>
      <c r="O132" s="36"/>
      <c r="Q132" s="167"/>
    </row>
    <row r="133" spans="1:17" ht="99">
      <c r="A133" s="250"/>
      <c r="B133" s="252"/>
      <c r="C133" s="14" t="s">
        <v>50</v>
      </c>
      <c r="D133" s="36">
        <f t="shared" si="177"/>
        <v>0</v>
      </c>
      <c r="E133" s="36"/>
      <c r="F133" s="36"/>
      <c r="G133" s="36">
        <f t="shared" si="178"/>
        <v>0</v>
      </c>
      <c r="H133" s="36"/>
      <c r="I133" s="36"/>
      <c r="J133" s="36">
        <f t="shared" si="179"/>
        <v>0</v>
      </c>
      <c r="K133" s="36"/>
      <c r="L133" s="36"/>
      <c r="M133" s="36">
        <f t="shared" si="180"/>
        <v>0</v>
      </c>
      <c r="N133" s="36"/>
      <c r="O133" s="36"/>
      <c r="Q133" s="167"/>
    </row>
    <row r="134" spans="1:17" ht="132">
      <c r="A134" s="250"/>
      <c r="B134" s="252"/>
      <c r="C134" s="14" t="s">
        <v>51</v>
      </c>
      <c r="D134" s="36">
        <f t="shared" si="177"/>
        <v>0</v>
      </c>
      <c r="E134" s="36"/>
      <c r="F134" s="36"/>
      <c r="G134" s="36">
        <f t="shared" si="178"/>
        <v>0</v>
      </c>
      <c r="H134" s="36"/>
      <c r="I134" s="36"/>
      <c r="J134" s="36">
        <f t="shared" si="179"/>
        <v>0</v>
      </c>
      <c r="K134" s="36"/>
      <c r="L134" s="36"/>
      <c r="M134" s="36">
        <f t="shared" si="180"/>
        <v>0</v>
      </c>
      <c r="N134" s="36"/>
      <c r="O134" s="36"/>
      <c r="Q134" s="167"/>
    </row>
    <row r="135" spans="1:17" ht="99">
      <c r="A135" s="250"/>
      <c r="B135" s="252"/>
      <c r="C135" s="14" t="s">
        <v>52</v>
      </c>
      <c r="D135" s="36">
        <f t="shared" si="177"/>
        <v>0</v>
      </c>
      <c r="E135" s="36"/>
      <c r="F135" s="36"/>
      <c r="G135" s="36">
        <f t="shared" si="178"/>
        <v>0</v>
      </c>
      <c r="H135" s="36"/>
      <c r="I135" s="36"/>
      <c r="J135" s="36">
        <f t="shared" si="179"/>
        <v>0</v>
      </c>
      <c r="K135" s="36"/>
      <c r="L135" s="36"/>
      <c r="M135" s="36">
        <f t="shared" si="180"/>
        <v>0</v>
      </c>
      <c r="N135" s="36"/>
      <c r="O135" s="36"/>
      <c r="Q135" s="167"/>
    </row>
    <row r="136" spans="1:17" ht="132">
      <c r="A136" s="250"/>
      <c r="B136" s="252"/>
      <c r="C136" s="14" t="s">
        <v>53</v>
      </c>
      <c r="D136" s="36">
        <f t="shared" si="177"/>
        <v>0</v>
      </c>
      <c r="E136" s="36"/>
      <c r="F136" s="36"/>
      <c r="G136" s="36">
        <f t="shared" si="178"/>
        <v>0</v>
      </c>
      <c r="H136" s="36"/>
      <c r="I136" s="36"/>
      <c r="J136" s="36">
        <f t="shared" si="179"/>
        <v>0</v>
      </c>
      <c r="K136" s="36"/>
      <c r="L136" s="36"/>
      <c r="M136" s="36">
        <f t="shared" si="180"/>
        <v>0</v>
      </c>
      <c r="N136" s="36"/>
      <c r="O136" s="36"/>
      <c r="Q136" s="167"/>
    </row>
    <row r="137" spans="1:17" ht="132">
      <c r="A137" s="250"/>
      <c r="B137" s="252"/>
      <c r="C137" s="13" t="s">
        <v>54</v>
      </c>
      <c r="D137" s="36">
        <f t="shared" si="177"/>
        <v>0</v>
      </c>
      <c r="E137" s="36"/>
      <c r="F137" s="36"/>
      <c r="G137" s="36">
        <f t="shared" si="178"/>
        <v>0</v>
      </c>
      <c r="H137" s="36"/>
      <c r="I137" s="36"/>
      <c r="J137" s="36">
        <f t="shared" si="179"/>
        <v>0</v>
      </c>
      <c r="K137" s="36"/>
      <c r="L137" s="36"/>
      <c r="M137" s="36">
        <f t="shared" si="180"/>
        <v>0</v>
      </c>
      <c r="N137" s="36"/>
      <c r="O137" s="36"/>
      <c r="Q137" s="167"/>
    </row>
    <row r="138" spans="1:17" ht="34.5">
      <c r="A138" s="250"/>
      <c r="B138" s="252"/>
      <c r="C138" s="13" t="s">
        <v>11</v>
      </c>
      <c r="D138" s="36">
        <f t="shared" si="177"/>
        <v>0</v>
      </c>
      <c r="E138" s="36"/>
      <c r="F138" s="36"/>
      <c r="G138" s="36">
        <f t="shared" si="178"/>
        <v>0</v>
      </c>
      <c r="H138" s="36"/>
      <c r="I138" s="36"/>
      <c r="J138" s="36">
        <f t="shared" si="179"/>
        <v>0</v>
      </c>
      <c r="K138" s="36"/>
      <c r="L138" s="36"/>
      <c r="M138" s="36">
        <f t="shared" si="180"/>
        <v>0</v>
      </c>
      <c r="N138" s="36"/>
      <c r="O138" s="36"/>
      <c r="Q138" s="167"/>
    </row>
    <row r="139" spans="1:17" ht="34.5">
      <c r="A139" s="251"/>
      <c r="B139" s="253"/>
      <c r="C139" s="13" t="s">
        <v>10</v>
      </c>
      <c r="D139" s="36">
        <f t="shared" si="177"/>
        <v>3905.8</v>
      </c>
      <c r="E139" s="36">
        <v>2505.8000000000002</v>
      </c>
      <c r="F139" s="36">
        <v>1400</v>
      </c>
      <c r="G139" s="36">
        <f t="shared" si="178"/>
        <v>3905.8</v>
      </c>
      <c r="H139" s="36">
        <v>2505.8000000000002</v>
      </c>
      <c r="I139" s="36">
        <v>1400</v>
      </c>
      <c r="J139" s="36">
        <f t="shared" si="179"/>
        <v>3905.8</v>
      </c>
      <c r="K139" s="36">
        <v>2505.8000000000002</v>
      </c>
      <c r="L139" s="36">
        <v>1400</v>
      </c>
      <c r="M139" s="36">
        <f t="shared" si="180"/>
        <v>3904.9</v>
      </c>
      <c r="N139" s="36">
        <v>2505.8000000000002</v>
      </c>
      <c r="O139" s="36">
        <v>1399.1</v>
      </c>
      <c r="Q139" s="167"/>
    </row>
    <row r="140" spans="1:17" ht="34.5">
      <c r="A140" s="232" t="s">
        <v>89</v>
      </c>
      <c r="B140" s="228" t="s">
        <v>91</v>
      </c>
      <c r="C140" s="13" t="s">
        <v>69</v>
      </c>
      <c r="D140" s="36">
        <f>E140+F140</f>
        <v>912.2</v>
      </c>
      <c r="E140" s="36">
        <f t="shared" ref="E140:F140" si="181">E141+E151+E152</f>
        <v>585.20000000000005</v>
      </c>
      <c r="F140" s="36">
        <f t="shared" si="181"/>
        <v>327</v>
      </c>
      <c r="G140" s="36">
        <f>H140+I140</f>
        <v>912.2</v>
      </c>
      <c r="H140" s="36">
        <f t="shared" ref="H140:I140" si="182">H141+H151+H152</f>
        <v>585.20000000000005</v>
      </c>
      <c r="I140" s="36">
        <f t="shared" si="182"/>
        <v>327</v>
      </c>
      <c r="J140" s="36">
        <f>K140+L140</f>
        <v>912.2</v>
      </c>
      <c r="K140" s="36">
        <f t="shared" ref="K140:L140" si="183">K141+K151+K152</f>
        <v>585.20000000000005</v>
      </c>
      <c r="L140" s="36">
        <f t="shared" si="183"/>
        <v>327</v>
      </c>
      <c r="M140" s="36">
        <f>N140+O140</f>
        <v>912.2</v>
      </c>
      <c r="N140" s="36">
        <f t="shared" ref="N140:O140" si="184">N141+N151+N152</f>
        <v>585.20000000000005</v>
      </c>
      <c r="O140" s="36">
        <f t="shared" si="184"/>
        <v>327</v>
      </c>
      <c r="Q140" s="167"/>
    </row>
    <row r="141" spans="1:17" ht="66">
      <c r="A141" s="250"/>
      <c r="B141" s="252"/>
      <c r="C141" s="13" t="s">
        <v>13</v>
      </c>
      <c r="D141" s="36">
        <f>E141+F141</f>
        <v>912.2</v>
      </c>
      <c r="E141" s="36">
        <f t="shared" ref="E141:F141" si="185">E143+E150</f>
        <v>585.20000000000005</v>
      </c>
      <c r="F141" s="36">
        <f t="shared" si="185"/>
        <v>327</v>
      </c>
      <c r="G141" s="36">
        <f>H141+I141</f>
        <v>912.2</v>
      </c>
      <c r="H141" s="36">
        <f t="shared" ref="H141:I141" si="186">H143+H150</f>
        <v>585.20000000000005</v>
      </c>
      <c r="I141" s="36">
        <f t="shared" si="186"/>
        <v>327</v>
      </c>
      <c r="J141" s="36">
        <f>K141+L141</f>
        <v>912.2</v>
      </c>
      <c r="K141" s="36">
        <f t="shared" ref="K141:L141" si="187">K143+K150</f>
        <v>585.20000000000005</v>
      </c>
      <c r="L141" s="36">
        <f t="shared" si="187"/>
        <v>327</v>
      </c>
      <c r="M141" s="36">
        <f>N141+O141</f>
        <v>912.2</v>
      </c>
      <c r="N141" s="36">
        <f t="shared" ref="N141:O141" si="188">N143+N150</f>
        <v>585.20000000000005</v>
      </c>
      <c r="O141" s="36">
        <f t="shared" si="188"/>
        <v>327</v>
      </c>
      <c r="Q141" s="167"/>
    </row>
    <row r="142" spans="1:17" ht="34.5">
      <c r="A142" s="250"/>
      <c r="B142" s="252"/>
      <c r="C142" s="13" t="s">
        <v>12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Q142" s="167"/>
    </row>
    <row r="143" spans="1:17" ht="132">
      <c r="A143" s="250"/>
      <c r="B143" s="252"/>
      <c r="C143" s="13" t="s">
        <v>49</v>
      </c>
      <c r="D143" s="36">
        <f>E143+F143</f>
        <v>0</v>
      </c>
      <c r="E143" s="36">
        <f t="shared" ref="E143:F143" si="189">E144+E145+E146+E147+E148+E149</f>
        <v>0</v>
      </c>
      <c r="F143" s="36">
        <f t="shared" si="189"/>
        <v>0</v>
      </c>
      <c r="G143" s="36">
        <f>H143+I143</f>
        <v>0</v>
      </c>
      <c r="H143" s="36">
        <f t="shared" ref="H143:I143" si="190">H144+H145+H146+H147+H148+H149</f>
        <v>0</v>
      </c>
      <c r="I143" s="36">
        <f t="shared" si="190"/>
        <v>0</v>
      </c>
      <c r="J143" s="36">
        <f>K143+L143</f>
        <v>0</v>
      </c>
      <c r="K143" s="36">
        <f t="shared" ref="K143:L143" si="191">K144+K145+K146+K147+K148+K149</f>
        <v>0</v>
      </c>
      <c r="L143" s="36">
        <f t="shared" si="191"/>
        <v>0</v>
      </c>
      <c r="M143" s="36">
        <f>N143+O143</f>
        <v>0</v>
      </c>
      <c r="N143" s="36">
        <f t="shared" ref="N143:O143" si="192">N144+N145+N146+N147+N148+N149</f>
        <v>0</v>
      </c>
      <c r="O143" s="36">
        <f t="shared" si="192"/>
        <v>0</v>
      </c>
      <c r="Q143" s="167"/>
    </row>
    <row r="144" spans="1:17" ht="99">
      <c r="A144" s="250"/>
      <c r="B144" s="252"/>
      <c r="C144" s="14" t="s">
        <v>55</v>
      </c>
      <c r="D144" s="36">
        <f>E144+F144</f>
        <v>0</v>
      </c>
      <c r="E144" s="36"/>
      <c r="F144" s="36"/>
      <c r="G144" s="36">
        <f>H144+I144</f>
        <v>0</v>
      </c>
      <c r="H144" s="36"/>
      <c r="I144" s="36"/>
      <c r="J144" s="36">
        <f>K144+L144</f>
        <v>0</v>
      </c>
      <c r="K144" s="36"/>
      <c r="L144" s="36"/>
      <c r="M144" s="36">
        <f>N144+O144</f>
        <v>0</v>
      </c>
      <c r="N144" s="36"/>
      <c r="O144" s="36"/>
      <c r="Q144" s="167"/>
    </row>
    <row r="145" spans="1:17" ht="132">
      <c r="A145" s="250"/>
      <c r="B145" s="252"/>
      <c r="C145" s="14" t="s">
        <v>56</v>
      </c>
      <c r="D145" s="36">
        <f t="shared" ref="D145:D152" si="193">E145+F145</f>
        <v>0</v>
      </c>
      <c r="E145" s="36"/>
      <c r="F145" s="36"/>
      <c r="G145" s="36">
        <f t="shared" ref="G145:G152" si="194">H145+I145</f>
        <v>0</v>
      </c>
      <c r="H145" s="36"/>
      <c r="I145" s="36"/>
      <c r="J145" s="36">
        <f t="shared" ref="J145:J152" si="195">K145+L145</f>
        <v>0</v>
      </c>
      <c r="K145" s="36"/>
      <c r="L145" s="36"/>
      <c r="M145" s="36">
        <f t="shared" ref="M145:M152" si="196">N145+O145</f>
        <v>0</v>
      </c>
      <c r="N145" s="36"/>
      <c r="O145" s="36"/>
      <c r="Q145" s="167"/>
    </row>
    <row r="146" spans="1:17" ht="99">
      <c r="A146" s="250"/>
      <c r="B146" s="252"/>
      <c r="C146" s="14" t="s">
        <v>50</v>
      </c>
      <c r="D146" s="36">
        <f t="shared" si="193"/>
        <v>0</v>
      </c>
      <c r="E146" s="36"/>
      <c r="F146" s="36"/>
      <c r="G146" s="36">
        <f t="shared" si="194"/>
        <v>0</v>
      </c>
      <c r="H146" s="36"/>
      <c r="I146" s="36"/>
      <c r="J146" s="36">
        <f t="shared" si="195"/>
        <v>0</v>
      </c>
      <c r="K146" s="36"/>
      <c r="L146" s="36"/>
      <c r="M146" s="36">
        <f t="shared" si="196"/>
        <v>0</v>
      </c>
      <c r="N146" s="36"/>
      <c r="O146" s="36"/>
      <c r="Q146" s="167"/>
    </row>
    <row r="147" spans="1:17" ht="132">
      <c r="A147" s="250"/>
      <c r="B147" s="252"/>
      <c r="C147" s="14" t="s">
        <v>51</v>
      </c>
      <c r="D147" s="36">
        <f t="shared" si="193"/>
        <v>0</v>
      </c>
      <c r="E147" s="36"/>
      <c r="F147" s="36"/>
      <c r="G147" s="36">
        <f t="shared" si="194"/>
        <v>0</v>
      </c>
      <c r="H147" s="36"/>
      <c r="I147" s="36"/>
      <c r="J147" s="36">
        <f t="shared" si="195"/>
        <v>0</v>
      </c>
      <c r="K147" s="36"/>
      <c r="L147" s="36"/>
      <c r="M147" s="36">
        <f t="shared" si="196"/>
        <v>0</v>
      </c>
      <c r="N147" s="36"/>
      <c r="O147" s="36"/>
      <c r="Q147" s="167"/>
    </row>
    <row r="148" spans="1:17" ht="99">
      <c r="A148" s="250"/>
      <c r="B148" s="252"/>
      <c r="C148" s="14" t="s">
        <v>52</v>
      </c>
      <c r="D148" s="36">
        <f t="shared" si="193"/>
        <v>0</v>
      </c>
      <c r="E148" s="36"/>
      <c r="F148" s="36"/>
      <c r="G148" s="36">
        <f t="shared" si="194"/>
        <v>0</v>
      </c>
      <c r="H148" s="36"/>
      <c r="I148" s="36"/>
      <c r="J148" s="36">
        <f t="shared" si="195"/>
        <v>0</v>
      </c>
      <c r="K148" s="36"/>
      <c r="L148" s="36"/>
      <c r="M148" s="36">
        <f t="shared" si="196"/>
        <v>0</v>
      </c>
      <c r="N148" s="36"/>
      <c r="O148" s="36"/>
      <c r="Q148" s="167"/>
    </row>
    <row r="149" spans="1:17" ht="132">
      <c r="A149" s="250"/>
      <c r="B149" s="252"/>
      <c r="C149" s="14" t="s">
        <v>53</v>
      </c>
      <c r="D149" s="36">
        <f t="shared" si="193"/>
        <v>0</v>
      </c>
      <c r="E149" s="36"/>
      <c r="F149" s="36"/>
      <c r="G149" s="36">
        <f t="shared" si="194"/>
        <v>0</v>
      </c>
      <c r="H149" s="36"/>
      <c r="I149" s="36"/>
      <c r="J149" s="36">
        <f t="shared" si="195"/>
        <v>0</v>
      </c>
      <c r="K149" s="36"/>
      <c r="L149" s="36"/>
      <c r="M149" s="36">
        <f t="shared" si="196"/>
        <v>0</v>
      </c>
      <c r="N149" s="36"/>
      <c r="O149" s="36"/>
      <c r="Q149" s="167"/>
    </row>
    <row r="150" spans="1:17" ht="132">
      <c r="A150" s="250"/>
      <c r="B150" s="252"/>
      <c r="C150" s="13" t="s">
        <v>54</v>
      </c>
      <c r="D150" s="36">
        <f t="shared" si="193"/>
        <v>912.2</v>
      </c>
      <c r="E150" s="36">
        <v>585.20000000000005</v>
      </c>
      <c r="F150" s="36">
        <v>327</v>
      </c>
      <c r="G150" s="36">
        <f t="shared" si="194"/>
        <v>912.2</v>
      </c>
      <c r="H150" s="36">
        <v>585.20000000000005</v>
      </c>
      <c r="I150" s="36">
        <v>327</v>
      </c>
      <c r="J150" s="36">
        <f t="shared" si="195"/>
        <v>912.2</v>
      </c>
      <c r="K150" s="36">
        <v>585.20000000000005</v>
      </c>
      <c r="L150" s="36">
        <v>327</v>
      </c>
      <c r="M150" s="36">
        <f t="shared" si="196"/>
        <v>912.2</v>
      </c>
      <c r="N150" s="36">
        <v>585.20000000000005</v>
      </c>
      <c r="O150" s="36">
        <v>327</v>
      </c>
      <c r="Q150" s="167"/>
    </row>
    <row r="151" spans="1:17" ht="34.5">
      <c r="A151" s="250"/>
      <c r="B151" s="252"/>
      <c r="C151" s="13" t="s">
        <v>11</v>
      </c>
      <c r="D151" s="36">
        <f t="shared" si="193"/>
        <v>0</v>
      </c>
      <c r="E151" s="36"/>
      <c r="F151" s="36"/>
      <c r="G151" s="36">
        <f t="shared" si="194"/>
        <v>0</v>
      </c>
      <c r="H151" s="36"/>
      <c r="I151" s="36"/>
      <c r="J151" s="36">
        <f t="shared" si="195"/>
        <v>0</v>
      </c>
      <c r="K151" s="36"/>
      <c r="L151" s="36"/>
      <c r="M151" s="36">
        <f t="shared" si="196"/>
        <v>0</v>
      </c>
      <c r="N151" s="36"/>
      <c r="O151" s="36"/>
      <c r="Q151" s="167"/>
    </row>
    <row r="152" spans="1:17" ht="34.5">
      <c r="A152" s="251"/>
      <c r="B152" s="253"/>
      <c r="C152" s="13" t="s">
        <v>10</v>
      </c>
      <c r="D152" s="36">
        <f t="shared" si="193"/>
        <v>0</v>
      </c>
      <c r="E152" s="36"/>
      <c r="F152" s="36"/>
      <c r="G152" s="36">
        <f t="shared" si="194"/>
        <v>0</v>
      </c>
      <c r="H152" s="36"/>
      <c r="I152" s="36"/>
      <c r="J152" s="36">
        <f t="shared" si="195"/>
        <v>0</v>
      </c>
      <c r="K152" s="36"/>
      <c r="L152" s="36"/>
      <c r="M152" s="36">
        <f t="shared" si="196"/>
        <v>0</v>
      </c>
      <c r="N152" s="36"/>
      <c r="O152" s="36"/>
      <c r="Q152" s="167"/>
    </row>
    <row r="153" spans="1:17" ht="34.5">
      <c r="A153" s="232" t="s">
        <v>170</v>
      </c>
      <c r="B153" s="228" t="s">
        <v>171</v>
      </c>
      <c r="C153" s="13" t="s">
        <v>69</v>
      </c>
      <c r="D153" s="36">
        <f>E153+F153</f>
        <v>558</v>
      </c>
      <c r="E153" s="36">
        <f t="shared" ref="E153:F153" si="197">E154+E164+E165</f>
        <v>358</v>
      </c>
      <c r="F153" s="36">
        <f t="shared" si="197"/>
        <v>200</v>
      </c>
      <c r="G153" s="36">
        <f>H153+I153</f>
        <v>558</v>
      </c>
      <c r="H153" s="36">
        <f t="shared" ref="H153:I153" si="198">H154+H164+H165</f>
        <v>358</v>
      </c>
      <c r="I153" s="36">
        <f t="shared" si="198"/>
        <v>200</v>
      </c>
      <c r="J153" s="36">
        <f>K153+L153</f>
        <v>558</v>
      </c>
      <c r="K153" s="36">
        <f t="shared" ref="K153:L153" si="199">K154+K164+K165</f>
        <v>358</v>
      </c>
      <c r="L153" s="36">
        <f t="shared" si="199"/>
        <v>200</v>
      </c>
      <c r="M153" s="36">
        <f>N153+O153</f>
        <v>558</v>
      </c>
      <c r="N153" s="36">
        <f t="shared" ref="N153:O153" si="200">N154+N164+N165</f>
        <v>358</v>
      </c>
      <c r="O153" s="36">
        <f t="shared" si="200"/>
        <v>200</v>
      </c>
      <c r="Q153" s="167"/>
    </row>
    <row r="154" spans="1:17" ht="66">
      <c r="A154" s="250"/>
      <c r="B154" s="252"/>
      <c r="C154" s="13" t="s">
        <v>13</v>
      </c>
      <c r="D154" s="36">
        <f>E154+F154</f>
        <v>558</v>
      </c>
      <c r="E154" s="36">
        <f t="shared" ref="E154:F154" si="201">E156+E163</f>
        <v>358</v>
      </c>
      <c r="F154" s="36">
        <f t="shared" si="201"/>
        <v>200</v>
      </c>
      <c r="G154" s="36">
        <f>H154+I154</f>
        <v>558</v>
      </c>
      <c r="H154" s="36">
        <f t="shared" ref="H154:I154" si="202">H156+H163</f>
        <v>358</v>
      </c>
      <c r="I154" s="36">
        <f t="shared" si="202"/>
        <v>200</v>
      </c>
      <c r="J154" s="36">
        <f>K154+L154</f>
        <v>558</v>
      </c>
      <c r="K154" s="36">
        <f t="shared" ref="K154:L154" si="203">K156+K163</f>
        <v>358</v>
      </c>
      <c r="L154" s="36">
        <f t="shared" si="203"/>
        <v>200</v>
      </c>
      <c r="M154" s="36">
        <f>N154+O154</f>
        <v>558</v>
      </c>
      <c r="N154" s="36">
        <f t="shared" ref="N154:O154" si="204">N156+N163</f>
        <v>358</v>
      </c>
      <c r="O154" s="36">
        <f t="shared" si="204"/>
        <v>200</v>
      </c>
      <c r="Q154" s="167"/>
    </row>
    <row r="155" spans="1:17" ht="34.5">
      <c r="A155" s="250"/>
      <c r="B155" s="252"/>
      <c r="C155" s="13" t="s">
        <v>12</v>
      </c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Q155" s="167"/>
    </row>
    <row r="156" spans="1:17" ht="132">
      <c r="A156" s="250"/>
      <c r="B156" s="252"/>
      <c r="C156" s="13" t="s">
        <v>49</v>
      </c>
      <c r="D156" s="36">
        <f>E156+F156</f>
        <v>0</v>
      </c>
      <c r="E156" s="36">
        <f t="shared" ref="E156:F156" si="205">E157+E158+E159+E160+E161+E162</f>
        <v>0</v>
      </c>
      <c r="F156" s="36">
        <f t="shared" si="205"/>
        <v>0</v>
      </c>
      <c r="G156" s="36">
        <f>H156+I156</f>
        <v>0</v>
      </c>
      <c r="H156" s="36">
        <f t="shared" ref="H156:I156" si="206">H157+H158+H159+H160+H161+H162</f>
        <v>0</v>
      </c>
      <c r="I156" s="36">
        <f t="shared" si="206"/>
        <v>0</v>
      </c>
      <c r="J156" s="36">
        <f>K156+L156</f>
        <v>0</v>
      </c>
      <c r="K156" s="36">
        <f t="shared" ref="K156:L156" si="207">K157+K158+K159+K160+K161+K162</f>
        <v>0</v>
      </c>
      <c r="L156" s="36">
        <f t="shared" si="207"/>
        <v>0</v>
      </c>
      <c r="M156" s="36">
        <f>N156+O156</f>
        <v>0</v>
      </c>
      <c r="N156" s="36">
        <f t="shared" ref="N156:O156" si="208">N157+N158+N159+N160+N161+N162</f>
        <v>0</v>
      </c>
      <c r="O156" s="36">
        <f t="shared" si="208"/>
        <v>0</v>
      </c>
      <c r="Q156" s="167"/>
    </row>
    <row r="157" spans="1:17" ht="99">
      <c r="A157" s="250"/>
      <c r="B157" s="252"/>
      <c r="C157" s="14" t="s">
        <v>55</v>
      </c>
      <c r="D157" s="36">
        <f>E157+F157</f>
        <v>0</v>
      </c>
      <c r="E157" s="36"/>
      <c r="F157" s="36"/>
      <c r="G157" s="36">
        <f>H157+I157</f>
        <v>0</v>
      </c>
      <c r="H157" s="36"/>
      <c r="I157" s="36"/>
      <c r="J157" s="36">
        <f>K157+L157</f>
        <v>0</v>
      </c>
      <c r="K157" s="36"/>
      <c r="L157" s="36"/>
      <c r="M157" s="36">
        <f>N157+O157</f>
        <v>0</v>
      </c>
      <c r="N157" s="36"/>
      <c r="O157" s="36"/>
      <c r="Q157" s="167"/>
    </row>
    <row r="158" spans="1:17" ht="132">
      <c r="A158" s="250"/>
      <c r="B158" s="252"/>
      <c r="C158" s="14" t="s">
        <v>56</v>
      </c>
      <c r="D158" s="36">
        <f t="shared" ref="D158:D165" si="209">E158+F158</f>
        <v>0</v>
      </c>
      <c r="E158" s="36"/>
      <c r="F158" s="36"/>
      <c r="G158" s="36">
        <f t="shared" ref="G158:G165" si="210">H158+I158</f>
        <v>0</v>
      </c>
      <c r="H158" s="36"/>
      <c r="I158" s="36"/>
      <c r="J158" s="36">
        <f t="shared" ref="J158:J165" si="211">K158+L158</f>
        <v>0</v>
      </c>
      <c r="K158" s="36"/>
      <c r="L158" s="36"/>
      <c r="M158" s="36">
        <f t="shared" ref="M158:M165" si="212">N158+O158</f>
        <v>0</v>
      </c>
      <c r="N158" s="36"/>
      <c r="O158" s="36"/>
      <c r="Q158" s="167"/>
    </row>
    <row r="159" spans="1:17" ht="99">
      <c r="A159" s="250"/>
      <c r="B159" s="252"/>
      <c r="C159" s="14" t="s">
        <v>50</v>
      </c>
      <c r="D159" s="36">
        <f t="shared" si="209"/>
        <v>0</v>
      </c>
      <c r="E159" s="36"/>
      <c r="F159" s="36"/>
      <c r="G159" s="36">
        <f t="shared" si="210"/>
        <v>0</v>
      </c>
      <c r="H159" s="36"/>
      <c r="I159" s="36"/>
      <c r="J159" s="36">
        <f t="shared" si="211"/>
        <v>0</v>
      </c>
      <c r="K159" s="36"/>
      <c r="L159" s="36"/>
      <c r="M159" s="36">
        <f t="shared" si="212"/>
        <v>0</v>
      </c>
      <c r="N159" s="36"/>
      <c r="O159" s="36"/>
      <c r="Q159" s="167"/>
    </row>
    <row r="160" spans="1:17" ht="132">
      <c r="A160" s="250"/>
      <c r="B160" s="252"/>
      <c r="C160" s="14" t="s">
        <v>51</v>
      </c>
      <c r="D160" s="36">
        <f t="shared" si="209"/>
        <v>0</v>
      </c>
      <c r="E160" s="36"/>
      <c r="F160" s="36"/>
      <c r="G160" s="36">
        <f t="shared" si="210"/>
        <v>0</v>
      </c>
      <c r="H160" s="36"/>
      <c r="I160" s="36"/>
      <c r="J160" s="36">
        <f t="shared" si="211"/>
        <v>0</v>
      </c>
      <c r="K160" s="36"/>
      <c r="L160" s="36"/>
      <c r="M160" s="36">
        <f t="shared" si="212"/>
        <v>0</v>
      </c>
      <c r="N160" s="36"/>
      <c r="O160" s="36"/>
      <c r="Q160" s="167"/>
    </row>
    <row r="161" spans="1:17" ht="99">
      <c r="A161" s="250"/>
      <c r="B161" s="252"/>
      <c r="C161" s="14" t="s">
        <v>52</v>
      </c>
      <c r="D161" s="36">
        <f t="shared" si="209"/>
        <v>0</v>
      </c>
      <c r="E161" s="36"/>
      <c r="F161" s="36"/>
      <c r="G161" s="36">
        <f t="shared" si="210"/>
        <v>0</v>
      </c>
      <c r="H161" s="36"/>
      <c r="I161" s="36"/>
      <c r="J161" s="36">
        <f t="shared" si="211"/>
        <v>0</v>
      </c>
      <c r="K161" s="36"/>
      <c r="L161" s="36"/>
      <c r="M161" s="36">
        <f t="shared" si="212"/>
        <v>0</v>
      </c>
      <c r="N161" s="36"/>
      <c r="O161" s="36"/>
      <c r="Q161" s="167"/>
    </row>
    <row r="162" spans="1:17" ht="132">
      <c r="A162" s="250"/>
      <c r="B162" s="252"/>
      <c r="C162" s="14" t="s">
        <v>53</v>
      </c>
      <c r="D162" s="36">
        <f t="shared" si="209"/>
        <v>0</v>
      </c>
      <c r="E162" s="36"/>
      <c r="F162" s="36"/>
      <c r="G162" s="36">
        <f t="shared" si="210"/>
        <v>0</v>
      </c>
      <c r="H162" s="36"/>
      <c r="I162" s="36"/>
      <c r="J162" s="36">
        <f t="shared" si="211"/>
        <v>0</v>
      </c>
      <c r="K162" s="36"/>
      <c r="L162" s="36"/>
      <c r="M162" s="36">
        <f t="shared" si="212"/>
        <v>0</v>
      </c>
      <c r="N162" s="36"/>
      <c r="O162" s="36"/>
      <c r="Q162" s="167"/>
    </row>
    <row r="163" spans="1:17" ht="132">
      <c r="A163" s="250"/>
      <c r="B163" s="252"/>
      <c r="C163" s="13" t="s">
        <v>54</v>
      </c>
      <c r="D163" s="36">
        <f t="shared" si="209"/>
        <v>558</v>
      </c>
      <c r="E163" s="36">
        <v>358</v>
      </c>
      <c r="F163" s="36">
        <v>200</v>
      </c>
      <c r="G163" s="36">
        <f t="shared" si="210"/>
        <v>558</v>
      </c>
      <c r="H163" s="36">
        <v>358</v>
      </c>
      <c r="I163" s="36">
        <v>200</v>
      </c>
      <c r="J163" s="36">
        <f t="shared" si="211"/>
        <v>558</v>
      </c>
      <c r="K163" s="36">
        <v>358</v>
      </c>
      <c r="L163" s="36">
        <v>200</v>
      </c>
      <c r="M163" s="36">
        <f t="shared" si="212"/>
        <v>558</v>
      </c>
      <c r="N163" s="36">
        <v>358</v>
      </c>
      <c r="O163" s="36">
        <v>200</v>
      </c>
      <c r="Q163" s="167"/>
    </row>
    <row r="164" spans="1:17" ht="34.5">
      <c r="A164" s="250"/>
      <c r="B164" s="252"/>
      <c r="C164" s="13" t="s">
        <v>11</v>
      </c>
      <c r="D164" s="36">
        <f t="shared" si="209"/>
        <v>0</v>
      </c>
      <c r="E164" s="36"/>
      <c r="F164" s="36"/>
      <c r="G164" s="36">
        <f t="shared" si="210"/>
        <v>0</v>
      </c>
      <c r="H164" s="36"/>
      <c r="I164" s="36"/>
      <c r="J164" s="36">
        <f t="shared" si="211"/>
        <v>0</v>
      </c>
      <c r="K164" s="36"/>
      <c r="L164" s="36"/>
      <c r="M164" s="36">
        <f t="shared" si="212"/>
        <v>0</v>
      </c>
      <c r="N164" s="36"/>
      <c r="O164" s="36"/>
      <c r="Q164" s="167"/>
    </row>
    <row r="165" spans="1:17" ht="34.5">
      <c r="A165" s="251"/>
      <c r="B165" s="253"/>
      <c r="C165" s="13" t="s">
        <v>10</v>
      </c>
      <c r="D165" s="36">
        <f t="shared" si="209"/>
        <v>0</v>
      </c>
      <c r="E165" s="36"/>
      <c r="F165" s="36"/>
      <c r="G165" s="36">
        <f t="shared" si="210"/>
        <v>0</v>
      </c>
      <c r="H165" s="36"/>
      <c r="I165" s="36"/>
      <c r="J165" s="36">
        <f t="shared" si="211"/>
        <v>0</v>
      </c>
      <c r="K165" s="36"/>
      <c r="L165" s="36"/>
      <c r="M165" s="36">
        <f t="shared" si="212"/>
        <v>0</v>
      </c>
      <c r="N165" s="36"/>
      <c r="O165" s="36"/>
      <c r="Q165" s="167"/>
    </row>
    <row r="166" spans="1:17" ht="34.5">
      <c r="A166" s="232" t="s">
        <v>95</v>
      </c>
      <c r="B166" s="228" t="s">
        <v>92</v>
      </c>
      <c r="C166" s="13" t="s">
        <v>69</v>
      </c>
      <c r="D166" s="36">
        <f>E166+F166</f>
        <v>6606.3</v>
      </c>
      <c r="E166" s="36">
        <f t="shared" ref="E166:F166" si="213">E167+E177+E178</f>
        <v>4238.3</v>
      </c>
      <c r="F166" s="36">
        <f t="shared" si="213"/>
        <v>2368</v>
      </c>
      <c r="G166" s="36">
        <f>H166+I166</f>
        <v>6606.3</v>
      </c>
      <c r="H166" s="36">
        <f t="shared" ref="H166:I166" si="214">H167+H177+H178</f>
        <v>4238.3</v>
      </c>
      <c r="I166" s="36">
        <f t="shared" si="214"/>
        <v>2368</v>
      </c>
      <c r="J166" s="36">
        <f>K166+L166</f>
        <v>6606.3</v>
      </c>
      <c r="K166" s="36">
        <f t="shared" ref="K166:L166" si="215">K167+K177+K178</f>
        <v>4238.3</v>
      </c>
      <c r="L166" s="36">
        <f t="shared" si="215"/>
        <v>2368</v>
      </c>
      <c r="M166" s="36">
        <f>N166+O166</f>
        <v>6606.3</v>
      </c>
      <c r="N166" s="36">
        <f t="shared" ref="N166:O166" si="216">N167+N177+N178</f>
        <v>4238.3</v>
      </c>
      <c r="O166" s="36">
        <f t="shared" si="216"/>
        <v>2368</v>
      </c>
      <c r="Q166" s="167"/>
    </row>
    <row r="167" spans="1:17" ht="66">
      <c r="A167" s="250"/>
      <c r="B167" s="252"/>
      <c r="C167" s="13" t="s">
        <v>13</v>
      </c>
      <c r="D167" s="36">
        <f>E167+F167</f>
        <v>6606.3</v>
      </c>
      <c r="E167" s="36">
        <f t="shared" ref="E167:F167" si="217">E169+E176</f>
        <v>4238.3</v>
      </c>
      <c r="F167" s="36">
        <f t="shared" si="217"/>
        <v>2368</v>
      </c>
      <c r="G167" s="36">
        <f>H167+I167</f>
        <v>6606.3</v>
      </c>
      <c r="H167" s="36">
        <f t="shared" ref="H167:I167" si="218">H169+H176</f>
        <v>4238.3</v>
      </c>
      <c r="I167" s="36">
        <f t="shared" si="218"/>
        <v>2368</v>
      </c>
      <c r="J167" s="36">
        <f>K167+L167</f>
        <v>6606.3</v>
      </c>
      <c r="K167" s="36">
        <f t="shared" ref="K167:L167" si="219">K169+K176</f>
        <v>4238.3</v>
      </c>
      <c r="L167" s="36">
        <f t="shared" si="219"/>
        <v>2368</v>
      </c>
      <c r="M167" s="36">
        <f>N167+O167</f>
        <v>6606.3</v>
      </c>
      <c r="N167" s="36">
        <f t="shared" ref="N167:O167" si="220">N169+N176</f>
        <v>4238.3</v>
      </c>
      <c r="O167" s="36">
        <f t="shared" si="220"/>
        <v>2368</v>
      </c>
      <c r="Q167" s="167"/>
    </row>
    <row r="168" spans="1:17" ht="34.5">
      <c r="A168" s="250"/>
      <c r="B168" s="252"/>
      <c r="C168" s="13" t="s">
        <v>12</v>
      </c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Q168" s="167"/>
    </row>
    <row r="169" spans="1:17" ht="132">
      <c r="A169" s="250"/>
      <c r="B169" s="252"/>
      <c r="C169" s="13" t="s">
        <v>49</v>
      </c>
      <c r="D169" s="36">
        <f>E169+F169</f>
        <v>0</v>
      </c>
      <c r="E169" s="36">
        <f t="shared" ref="E169:F169" si="221">E170+E171+E172+E173+E174+E175</f>
        <v>0</v>
      </c>
      <c r="F169" s="36">
        <f t="shared" si="221"/>
        <v>0</v>
      </c>
      <c r="G169" s="36">
        <f>H169+I169</f>
        <v>0</v>
      </c>
      <c r="H169" s="36">
        <f t="shared" ref="H169:I169" si="222">H170+H171+H172+H173+H174+H175</f>
        <v>0</v>
      </c>
      <c r="I169" s="36">
        <f t="shared" si="222"/>
        <v>0</v>
      </c>
      <c r="J169" s="36">
        <f>K169+L169</f>
        <v>0</v>
      </c>
      <c r="K169" s="36">
        <f t="shared" ref="K169:L169" si="223">K170+K171+K172+K173+K174+K175</f>
        <v>0</v>
      </c>
      <c r="L169" s="36">
        <f t="shared" si="223"/>
        <v>0</v>
      </c>
      <c r="M169" s="36">
        <f>N169+O169</f>
        <v>0</v>
      </c>
      <c r="N169" s="36">
        <f t="shared" ref="N169:O169" si="224">N170+N171+N172+N173+N174+N175</f>
        <v>0</v>
      </c>
      <c r="O169" s="36">
        <f t="shared" si="224"/>
        <v>0</v>
      </c>
      <c r="Q169" s="167"/>
    </row>
    <row r="170" spans="1:17" ht="99">
      <c r="A170" s="250"/>
      <c r="B170" s="252"/>
      <c r="C170" s="14" t="s">
        <v>55</v>
      </c>
      <c r="D170" s="36">
        <f>E170+F170</f>
        <v>0</v>
      </c>
      <c r="E170" s="36"/>
      <c r="F170" s="36"/>
      <c r="G170" s="36">
        <f>H170+I170</f>
        <v>0</v>
      </c>
      <c r="H170" s="36"/>
      <c r="I170" s="36"/>
      <c r="J170" s="36">
        <f>K170+L170</f>
        <v>0</v>
      </c>
      <c r="K170" s="36"/>
      <c r="L170" s="36"/>
      <c r="M170" s="36">
        <f>N170+O170</f>
        <v>0</v>
      </c>
      <c r="N170" s="36"/>
      <c r="O170" s="36"/>
      <c r="Q170" s="167"/>
    </row>
    <row r="171" spans="1:17" ht="132">
      <c r="A171" s="250"/>
      <c r="B171" s="252"/>
      <c r="C171" s="14" t="s">
        <v>56</v>
      </c>
      <c r="D171" s="36">
        <f t="shared" ref="D171:D178" si="225">E171+F171</f>
        <v>0</v>
      </c>
      <c r="E171" s="36"/>
      <c r="F171" s="36"/>
      <c r="G171" s="36">
        <f t="shared" ref="G171:G178" si="226">H171+I171</f>
        <v>0</v>
      </c>
      <c r="H171" s="36"/>
      <c r="I171" s="36"/>
      <c r="J171" s="36">
        <f t="shared" ref="J171:J178" si="227">K171+L171</f>
        <v>0</v>
      </c>
      <c r="K171" s="36"/>
      <c r="L171" s="36"/>
      <c r="M171" s="36">
        <f t="shared" ref="M171:M178" si="228">N171+O171</f>
        <v>0</v>
      </c>
      <c r="N171" s="36"/>
      <c r="O171" s="36"/>
      <c r="Q171" s="167"/>
    </row>
    <row r="172" spans="1:17" ht="99">
      <c r="A172" s="250"/>
      <c r="B172" s="252"/>
      <c r="C172" s="14" t="s">
        <v>50</v>
      </c>
      <c r="D172" s="36">
        <f t="shared" si="225"/>
        <v>0</v>
      </c>
      <c r="E172" s="36"/>
      <c r="F172" s="36"/>
      <c r="G172" s="36">
        <f t="shared" si="226"/>
        <v>0</v>
      </c>
      <c r="H172" s="36"/>
      <c r="I172" s="36"/>
      <c r="J172" s="36">
        <f t="shared" si="227"/>
        <v>0</v>
      </c>
      <c r="K172" s="36"/>
      <c r="L172" s="36"/>
      <c r="M172" s="36">
        <f t="shared" si="228"/>
        <v>0</v>
      </c>
      <c r="N172" s="36"/>
      <c r="O172" s="36"/>
      <c r="Q172" s="167"/>
    </row>
    <row r="173" spans="1:17" ht="132">
      <c r="A173" s="250"/>
      <c r="B173" s="252"/>
      <c r="C173" s="14" t="s">
        <v>51</v>
      </c>
      <c r="D173" s="36">
        <f t="shared" si="225"/>
        <v>0</v>
      </c>
      <c r="E173" s="36"/>
      <c r="F173" s="36"/>
      <c r="G173" s="36">
        <f t="shared" si="226"/>
        <v>0</v>
      </c>
      <c r="H173" s="36"/>
      <c r="I173" s="36"/>
      <c r="J173" s="36">
        <f t="shared" si="227"/>
        <v>0</v>
      </c>
      <c r="K173" s="36"/>
      <c r="L173" s="36"/>
      <c r="M173" s="36">
        <f t="shared" si="228"/>
        <v>0</v>
      </c>
      <c r="N173" s="36"/>
      <c r="O173" s="36"/>
      <c r="Q173" s="167"/>
    </row>
    <row r="174" spans="1:17" ht="99">
      <c r="A174" s="250"/>
      <c r="B174" s="252"/>
      <c r="C174" s="14" t="s">
        <v>52</v>
      </c>
      <c r="D174" s="36">
        <f t="shared" si="225"/>
        <v>0</v>
      </c>
      <c r="E174" s="36"/>
      <c r="F174" s="36"/>
      <c r="G174" s="36">
        <f t="shared" si="226"/>
        <v>0</v>
      </c>
      <c r="H174" s="36"/>
      <c r="I174" s="36"/>
      <c r="J174" s="36">
        <f t="shared" si="227"/>
        <v>0</v>
      </c>
      <c r="K174" s="36"/>
      <c r="L174" s="36"/>
      <c r="M174" s="36">
        <f t="shared" si="228"/>
        <v>0</v>
      </c>
      <c r="N174" s="36"/>
      <c r="O174" s="36"/>
      <c r="Q174" s="167"/>
    </row>
    <row r="175" spans="1:17" ht="132">
      <c r="A175" s="250"/>
      <c r="B175" s="252"/>
      <c r="C175" s="14" t="s">
        <v>53</v>
      </c>
      <c r="D175" s="36">
        <f t="shared" si="225"/>
        <v>0</v>
      </c>
      <c r="E175" s="36"/>
      <c r="F175" s="36"/>
      <c r="G175" s="36">
        <f t="shared" si="226"/>
        <v>0</v>
      </c>
      <c r="H175" s="36"/>
      <c r="I175" s="36"/>
      <c r="J175" s="36">
        <f t="shared" si="227"/>
        <v>0</v>
      </c>
      <c r="K175" s="36"/>
      <c r="L175" s="36"/>
      <c r="M175" s="36">
        <f t="shared" si="228"/>
        <v>0</v>
      </c>
      <c r="N175" s="36"/>
      <c r="O175" s="36"/>
      <c r="Q175" s="167"/>
    </row>
    <row r="176" spans="1:17" ht="132">
      <c r="A176" s="250"/>
      <c r="B176" s="252"/>
      <c r="C176" s="13" t="s">
        <v>54</v>
      </c>
      <c r="D176" s="36">
        <f t="shared" si="225"/>
        <v>6606.3</v>
      </c>
      <c r="E176" s="36">
        <v>4238.3</v>
      </c>
      <c r="F176" s="36">
        <v>2368</v>
      </c>
      <c r="G176" s="36">
        <f t="shared" si="226"/>
        <v>6606.3</v>
      </c>
      <c r="H176" s="36">
        <v>4238.3</v>
      </c>
      <c r="I176" s="36">
        <v>2368</v>
      </c>
      <c r="J176" s="36">
        <f t="shared" si="227"/>
        <v>6606.3</v>
      </c>
      <c r="K176" s="36">
        <v>4238.3</v>
      </c>
      <c r="L176" s="36">
        <v>2368</v>
      </c>
      <c r="M176" s="36">
        <f t="shared" si="228"/>
        <v>6606.3</v>
      </c>
      <c r="N176" s="36">
        <v>4238.3</v>
      </c>
      <c r="O176" s="36">
        <v>2368</v>
      </c>
      <c r="Q176" s="167"/>
    </row>
    <row r="177" spans="1:17" ht="34.5">
      <c r="A177" s="250"/>
      <c r="B177" s="252"/>
      <c r="C177" s="13" t="s">
        <v>11</v>
      </c>
      <c r="D177" s="36">
        <f t="shared" si="225"/>
        <v>0</v>
      </c>
      <c r="E177" s="36"/>
      <c r="F177" s="36"/>
      <c r="G177" s="36">
        <f t="shared" si="226"/>
        <v>0</v>
      </c>
      <c r="H177" s="36"/>
      <c r="I177" s="36"/>
      <c r="J177" s="36">
        <f t="shared" si="227"/>
        <v>0</v>
      </c>
      <c r="K177" s="36"/>
      <c r="L177" s="36"/>
      <c r="M177" s="36">
        <f t="shared" si="228"/>
        <v>0</v>
      </c>
      <c r="N177" s="36"/>
      <c r="O177" s="36"/>
      <c r="Q177" s="167"/>
    </row>
    <row r="178" spans="1:17" ht="34.5">
      <c r="A178" s="251"/>
      <c r="B178" s="253"/>
      <c r="C178" s="13" t="s">
        <v>10</v>
      </c>
      <c r="D178" s="36">
        <f t="shared" si="225"/>
        <v>0</v>
      </c>
      <c r="E178" s="36"/>
      <c r="F178" s="36">
        <v>0</v>
      </c>
      <c r="G178" s="36">
        <f t="shared" si="226"/>
        <v>0</v>
      </c>
      <c r="H178" s="36"/>
      <c r="I178" s="36">
        <v>0</v>
      </c>
      <c r="J178" s="36">
        <f t="shared" si="227"/>
        <v>0</v>
      </c>
      <c r="K178" s="36"/>
      <c r="L178" s="36">
        <v>0</v>
      </c>
      <c r="M178" s="36">
        <f t="shared" si="228"/>
        <v>0</v>
      </c>
      <c r="N178" s="36"/>
      <c r="O178" s="36"/>
      <c r="Q178" s="167"/>
    </row>
    <row r="179" spans="1:17" ht="34.5">
      <c r="A179" s="232" t="s">
        <v>105</v>
      </c>
      <c r="B179" s="228" t="s">
        <v>93</v>
      </c>
      <c r="C179" s="13" t="s">
        <v>69</v>
      </c>
      <c r="D179" s="36">
        <f>E179+F179</f>
        <v>595</v>
      </c>
      <c r="E179" s="36">
        <f t="shared" ref="E179:F179" si="229">E180+E190+E191</f>
        <v>0</v>
      </c>
      <c r="F179" s="36">
        <f t="shared" si="229"/>
        <v>595</v>
      </c>
      <c r="G179" s="36">
        <f>H179+I179</f>
        <v>595</v>
      </c>
      <c r="H179" s="36">
        <f t="shared" ref="H179:I179" si="230">H180+H190+H191</f>
        <v>0</v>
      </c>
      <c r="I179" s="36">
        <f t="shared" si="230"/>
        <v>595</v>
      </c>
      <c r="J179" s="36">
        <f>K179+L179</f>
        <v>595</v>
      </c>
      <c r="K179" s="36">
        <f t="shared" ref="K179:L179" si="231">K180+K190+K191</f>
        <v>0</v>
      </c>
      <c r="L179" s="36">
        <f t="shared" si="231"/>
        <v>595</v>
      </c>
      <c r="M179" s="36">
        <f>N179+O179</f>
        <v>595</v>
      </c>
      <c r="N179" s="36">
        <f t="shared" ref="N179:O179" si="232">N180+N190+N191</f>
        <v>0</v>
      </c>
      <c r="O179" s="36">
        <f t="shared" si="232"/>
        <v>595</v>
      </c>
      <c r="Q179" s="167"/>
    </row>
    <row r="180" spans="1:17" ht="66">
      <c r="A180" s="250"/>
      <c r="B180" s="252"/>
      <c r="C180" s="13" t="s">
        <v>13</v>
      </c>
      <c r="D180" s="36">
        <f>E180+F180</f>
        <v>0</v>
      </c>
      <c r="E180" s="36">
        <f t="shared" ref="E180:F180" si="233">E182+E189</f>
        <v>0</v>
      </c>
      <c r="F180" s="36">
        <f t="shared" si="233"/>
        <v>0</v>
      </c>
      <c r="G180" s="36">
        <f>H180+I180</f>
        <v>0</v>
      </c>
      <c r="H180" s="36">
        <f t="shared" ref="H180:I180" si="234">H182+H189</f>
        <v>0</v>
      </c>
      <c r="I180" s="36">
        <f t="shared" si="234"/>
        <v>0</v>
      </c>
      <c r="J180" s="36">
        <f>K180+L180</f>
        <v>0</v>
      </c>
      <c r="K180" s="36">
        <f t="shared" ref="K180:L180" si="235">K182+K189</f>
        <v>0</v>
      </c>
      <c r="L180" s="36">
        <f t="shared" si="235"/>
        <v>0</v>
      </c>
      <c r="M180" s="36">
        <f>N180+O180</f>
        <v>0</v>
      </c>
      <c r="N180" s="36">
        <f t="shared" ref="N180:O180" si="236">N182+N189</f>
        <v>0</v>
      </c>
      <c r="O180" s="36">
        <f t="shared" si="236"/>
        <v>0</v>
      </c>
      <c r="Q180" s="167"/>
    </row>
    <row r="181" spans="1:17" ht="34.5">
      <c r="A181" s="250"/>
      <c r="B181" s="252"/>
      <c r="C181" s="13" t="s">
        <v>12</v>
      </c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Q181" s="167"/>
    </row>
    <row r="182" spans="1:17" ht="132">
      <c r="A182" s="250"/>
      <c r="B182" s="252"/>
      <c r="C182" s="13" t="s">
        <v>49</v>
      </c>
      <c r="D182" s="36">
        <f>E182+F182</f>
        <v>0</v>
      </c>
      <c r="E182" s="36">
        <f t="shared" ref="E182:F182" si="237">E183+E184+E185+E186+E187+E188</f>
        <v>0</v>
      </c>
      <c r="F182" s="36">
        <f t="shared" si="237"/>
        <v>0</v>
      </c>
      <c r="G182" s="36">
        <f>H182+I182</f>
        <v>0</v>
      </c>
      <c r="H182" s="36">
        <f t="shared" ref="H182:I182" si="238">H183+H184+H185+H186+H187+H188</f>
        <v>0</v>
      </c>
      <c r="I182" s="36">
        <f t="shared" si="238"/>
        <v>0</v>
      </c>
      <c r="J182" s="36">
        <f>K182+L182</f>
        <v>0</v>
      </c>
      <c r="K182" s="36">
        <f t="shared" ref="K182:L182" si="239">K183+K184+K185+K186+K187+K188</f>
        <v>0</v>
      </c>
      <c r="L182" s="36">
        <f t="shared" si="239"/>
        <v>0</v>
      </c>
      <c r="M182" s="36">
        <f>N182+O182</f>
        <v>0</v>
      </c>
      <c r="N182" s="36">
        <f t="shared" ref="N182:O182" si="240">N183+N184+N185+N186+N187+N188</f>
        <v>0</v>
      </c>
      <c r="O182" s="36">
        <f t="shared" si="240"/>
        <v>0</v>
      </c>
      <c r="Q182" s="167"/>
    </row>
    <row r="183" spans="1:17" ht="99">
      <c r="A183" s="250"/>
      <c r="B183" s="252"/>
      <c r="C183" s="14" t="s">
        <v>55</v>
      </c>
      <c r="D183" s="36">
        <f>E183+F183</f>
        <v>0</v>
      </c>
      <c r="E183" s="36"/>
      <c r="F183" s="36"/>
      <c r="G183" s="36">
        <f>H183+I183</f>
        <v>0</v>
      </c>
      <c r="H183" s="36"/>
      <c r="I183" s="36"/>
      <c r="J183" s="36">
        <f>K183+L183</f>
        <v>0</v>
      </c>
      <c r="K183" s="36"/>
      <c r="L183" s="36"/>
      <c r="M183" s="36">
        <f>N183+O183</f>
        <v>0</v>
      </c>
      <c r="N183" s="36"/>
      <c r="O183" s="36"/>
      <c r="Q183" s="167"/>
    </row>
    <row r="184" spans="1:17" ht="132">
      <c r="A184" s="250"/>
      <c r="B184" s="252"/>
      <c r="C184" s="14" t="s">
        <v>56</v>
      </c>
      <c r="D184" s="36">
        <f t="shared" ref="D184:D191" si="241">E184+F184</f>
        <v>0</v>
      </c>
      <c r="E184" s="36"/>
      <c r="F184" s="36"/>
      <c r="G184" s="36">
        <f t="shared" ref="G184:G191" si="242">H184+I184</f>
        <v>0</v>
      </c>
      <c r="H184" s="36"/>
      <c r="I184" s="36"/>
      <c r="J184" s="36">
        <f t="shared" ref="J184:J191" si="243">K184+L184</f>
        <v>0</v>
      </c>
      <c r="K184" s="36"/>
      <c r="L184" s="36"/>
      <c r="M184" s="36">
        <f t="shared" ref="M184:M191" si="244">N184+O184</f>
        <v>0</v>
      </c>
      <c r="N184" s="36"/>
      <c r="O184" s="36"/>
      <c r="Q184" s="167"/>
    </row>
    <row r="185" spans="1:17" ht="99">
      <c r="A185" s="250"/>
      <c r="B185" s="252"/>
      <c r="C185" s="14" t="s">
        <v>50</v>
      </c>
      <c r="D185" s="36">
        <f t="shared" si="241"/>
        <v>0</v>
      </c>
      <c r="E185" s="36"/>
      <c r="F185" s="36"/>
      <c r="G185" s="36">
        <f t="shared" si="242"/>
        <v>0</v>
      </c>
      <c r="H185" s="36"/>
      <c r="I185" s="36"/>
      <c r="J185" s="36">
        <f t="shared" si="243"/>
        <v>0</v>
      </c>
      <c r="K185" s="36"/>
      <c r="L185" s="36"/>
      <c r="M185" s="36">
        <f t="shared" si="244"/>
        <v>0</v>
      </c>
      <c r="N185" s="36"/>
      <c r="O185" s="36"/>
      <c r="Q185" s="167"/>
    </row>
    <row r="186" spans="1:17" ht="132">
      <c r="A186" s="250"/>
      <c r="B186" s="252"/>
      <c r="C186" s="14" t="s">
        <v>51</v>
      </c>
      <c r="D186" s="36">
        <f t="shared" si="241"/>
        <v>0</v>
      </c>
      <c r="E186" s="36"/>
      <c r="F186" s="36"/>
      <c r="G186" s="36">
        <f t="shared" si="242"/>
        <v>0</v>
      </c>
      <c r="H186" s="36"/>
      <c r="I186" s="36"/>
      <c r="J186" s="36">
        <f t="shared" si="243"/>
        <v>0</v>
      </c>
      <c r="K186" s="36"/>
      <c r="L186" s="36"/>
      <c r="M186" s="36">
        <f t="shared" si="244"/>
        <v>0</v>
      </c>
      <c r="N186" s="36"/>
      <c r="O186" s="36"/>
      <c r="Q186" s="167"/>
    </row>
    <row r="187" spans="1:17" ht="99">
      <c r="A187" s="250"/>
      <c r="B187" s="252"/>
      <c r="C187" s="14" t="s">
        <v>52</v>
      </c>
      <c r="D187" s="36">
        <f t="shared" si="241"/>
        <v>0</v>
      </c>
      <c r="E187" s="36"/>
      <c r="F187" s="36"/>
      <c r="G187" s="36">
        <f t="shared" si="242"/>
        <v>0</v>
      </c>
      <c r="H187" s="36"/>
      <c r="I187" s="36"/>
      <c r="J187" s="36">
        <f t="shared" si="243"/>
        <v>0</v>
      </c>
      <c r="K187" s="36"/>
      <c r="L187" s="36"/>
      <c r="M187" s="36">
        <f t="shared" si="244"/>
        <v>0</v>
      </c>
      <c r="N187" s="36"/>
      <c r="O187" s="36"/>
      <c r="Q187" s="167"/>
    </row>
    <row r="188" spans="1:17" ht="132">
      <c r="A188" s="250"/>
      <c r="B188" s="252"/>
      <c r="C188" s="14" t="s">
        <v>53</v>
      </c>
      <c r="D188" s="36">
        <f t="shared" si="241"/>
        <v>0</v>
      </c>
      <c r="E188" s="36"/>
      <c r="F188" s="36"/>
      <c r="G188" s="36">
        <f t="shared" si="242"/>
        <v>0</v>
      </c>
      <c r="H188" s="36"/>
      <c r="I188" s="36"/>
      <c r="J188" s="36">
        <f t="shared" si="243"/>
        <v>0</v>
      </c>
      <c r="K188" s="36"/>
      <c r="L188" s="36"/>
      <c r="M188" s="36">
        <f t="shared" si="244"/>
        <v>0</v>
      </c>
      <c r="N188" s="36"/>
      <c r="O188" s="36"/>
      <c r="Q188" s="167"/>
    </row>
    <row r="189" spans="1:17" ht="132">
      <c r="A189" s="250"/>
      <c r="B189" s="252"/>
      <c r="C189" s="13" t="s">
        <v>54</v>
      </c>
      <c r="D189" s="36">
        <f t="shared" si="241"/>
        <v>0</v>
      </c>
      <c r="E189" s="36"/>
      <c r="F189" s="36"/>
      <c r="G189" s="36">
        <f t="shared" si="242"/>
        <v>0</v>
      </c>
      <c r="H189" s="36"/>
      <c r="I189" s="36"/>
      <c r="J189" s="36">
        <f t="shared" si="243"/>
        <v>0</v>
      </c>
      <c r="K189" s="36"/>
      <c r="L189" s="36"/>
      <c r="M189" s="36">
        <f t="shared" si="244"/>
        <v>0</v>
      </c>
      <c r="N189" s="36"/>
      <c r="O189" s="36"/>
      <c r="Q189" s="167"/>
    </row>
    <row r="190" spans="1:17" ht="34.5">
      <c r="A190" s="250"/>
      <c r="B190" s="252"/>
      <c r="C190" s="13" t="s">
        <v>11</v>
      </c>
      <c r="D190" s="36">
        <f t="shared" si="241"/>
        <v>0</v>
      </c>
      <c r="E190" s="36"/>
      <c r="F190" s="36"/>
      <c r="G190" s="36">
        <f t="shared" si="242"/>
        <v>0</v>
      </c>
      <c r="H190" s="36"/>
      <c r="I190" s="36"/>
      <c r="J190" s="36">
        <f t="shared" si="243"/>
        <v>0</v>
      </c>
      <c r="K190" s="36"/>
      <c r="L190" s="36"/>
      <c r="M190" s="36">
        <f t="shared" si="244"/>
        <v>0</v>
      </c>
      <c r="N190" s="36"/>
      <c r="O190" s="36"/>
      <c r="Q190" s="167"/>
    </row>
    <row r="191" spans="1:17" ht="34.5">
      <c r="A191" s="251"/>
      <c r="B191" s="253"/>
      <c r="C191" s="13" t="s">
        <v>10</v>
      </c>
      <c r="D191" s="36">
        <f t="shared" si="241"/>
        <v>595</v>
      </c>
      <c r="E191" s="36">
        <v>0</v>
      </c>
      <c r="F191" s="36">
        <v>595</v>
      </c>
      <c r="G191" s="36">
        <f t="shared" si="242"/>
        <v>595</v>
      </c>
      <c r="H191" s="36">
        <v>0</v>
      </c>
      <c r="I191" s="36">
        <v>595</v>
      </c>
      <c r="J191" s="36">
        <f t="shared" si="243"/>
        <v>595</v>
      </c>
      <c r="K191" s="36">
        <v>0</v>
      </c>
      <c r="L191" s="36">
        <v>595</v>
      </c>
      <c r="M191" s="36">
        <f t="shared" si="244"/>
        <v>595</v>
      </c>
      <c r="N191" s="36">
        <v>0</v>
      </c>
      <c r="O191" s="36">
        <v>595</v>
      </c>
      <c r="Q191" s="167"/>
    </row>
    <row r="192" spans="1:17" ht="34.5">
      <c r="A192" s="232" t="s">
        <v>96</v>
      </c>
      <c r="B192" s="228" t="s">
        <v>94</v>
      </c>
      <c r="C192" s="13" t="s">
        <v>69</v>
      </c>
      <c r="D192" s="36">
        <f>E192+F192</f>
        <v>1750</v>
      </c>
      <c r="E192" s="36">
        <f>E193+E203+E204</f>
        <v>1750</v>
      </c>
      <c r="F192" s="36">
        <f t="shared" ref="F192" si="245">F193+F203+F204</f>
        <v>0</v>
      </c>
      <c r="G192" s="36">
        <f>H192+I192</f>
        <v>1750</v>
      </c>
      <c r="H192" s="36">
        <f t="shared" ref="H192:I192" si="246">H193+H203+H204</f>
        <v>1750</v>
      </c>
      <c r="I192" s="36">
        <f t="shared" si="246"/>
        <v>0</v>
      </c>
      <c r="J192" s="36">
        <f>K192+L192</f>
        <v>1750</v>
      </c>
      <c r="K192" s="36">
        <f t="shared" ref="K192:L192" si="247">K193+K203+K204</f>
        <v>1750</v>
      </c>
      <c r="L192" s="36">
        <f t="shared" si="247"/>
        <v>0</v>
      </c>
      <c r="M192" s="36">
        <f>N192+O192</f>
        <v>1750</v>
      </c>
      <c r="N192" s="36">
        <f t="shared" ref="N192:O192" si="248">N193+N203+N204</f>
        <v>1750</v>
      </c>
      <c r="O192" s="36">
        <f t="shared" si="248"/>
        <v>0</v>
      </c>
      <c r="Q192" s="167"/>
    </row>
    <row r="193" spans="1:17" ht="66">
      <c r="A193" s="250"/>
      <c r="B193" s="252"/>
      <c r="C193" s="13" t="s">
        <v>13</v>
      </c>
      <c r="D193" s="36">
        <f>E193+F193</f>
        <v>1750</v>
      </c>
      <c r="E193" s="36">
        <f>E195+E202</f>
        <v>1750</v>
      </c>
      <c r="F193" s="36">
        <f t="shared" ref="F193" si="249">F195+F202</f>
        <v>0</v>
      </c>
      <c r="G193" s="36">
        <f>H193+I193</f>
        <v>1750</v>
      </c>
      <c r="H193" s="36">
        <f t="shared" ref="H193:I193" si="250">H195+H202</f>
        <v>1750</v>
      </c>
      <c r="I193" s="36">
        <f t="shared" si="250"/>
        <v>0</v>
      </c>
      <c r="J193" s="36">
        <f>K193+L193</f>
        <v>1750</v>
      </c>
      <c r="K193" s="36">
        <f t="shared" ref="K193:L193" si="251">K195+K202</f>
        <v>1750</v>
      </c>
      <c r="L193" s="36">
        <f t="shared" si="251"/>
        <v>0</v>
      </c>
      <c r="M193" s="36">
        <f>N193+O193</f>
        <v>1750</v>
      </c>
      <c r="N193" s="36">
        <f t="shared" ref="N193:O193" si="252">N195+N202</f>
        <v>1750</v>
      </c>
      <c r="O193" s="36">
        <f t="shared" si="252"/>
        <v>0</v>
      </c>
      <c r="Q193" s="167"/>
    </row>
    <row r="194" spans="1:17" ht="34.5">
      <c r="A194" s="250"/>
      <c r="B194" s="252"/>
      <c r="C194" s="13" t="s">
        <v>12</v>
      </c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Q194" s="167"/>
    </row>
    <row r="195" spans="1:17" ht="132">
      <c r="A195" s="250"/>
      <c r="B195" s="252"/>
      <c r="C195" s="13" t="s">
        <v>49</v>
      </c>
      <c r="D195" s="36">
        <f>E195+F195</f>
        <v>0</v>
      </c>
      <c r="E195" s="36">
        <f t="shared" ref="E195:F195" si="253">E196+E197+E198+E199+E200+E201</f>
        <v>0</v>
      </c>
      <c r="F195" s="36">
        <f t="shared" si="253"/>
        <v>0</v>
      </c>
      <c r="G195" s="36">
        <f>H195+I195</f>
        <v>0</v>
      </c>
      <c r="H195" s="36">
        <f t="shared" ref="H195:I195" si="254">H196+H197+H198+H199+H200+H201</f>
        <v>0</v>
      </c>
      <c r="I195" s="36">
        <f t="shared" si="254"/>
        <v>0</v>
      </c>
      <c r="J195" s="36">
        <f>K195+L195</f>
        <v>0</v>
      </c>
      <c r="K195" s="36">
        <f t="shared" ref="K195:L195" si="255">K196+K197+K198+K199+K200+K201</f>
        <v>0</v>
      </c>
      <c r="L195" s="36">
        <f t="shared" si="255"/>
        <v>0</v>
      </c>
      <c r="M195" s="36">
        <f>N195+O195</f>
        <v>0</v>
      </c>
      <c r="N195" s="36">
        <f t="shared" ref="N195:O195" si="256">N196+N197+N198+N199+N200+N201</f>
        <v>0</v>
      </c>
      <c r="O195" s="36">
        <f t="shared" si="256"/>
        <v>0</v>
      </c>
      <c r="Q195" s="167"/>
    </row>
    <row r="196" spans="1:17" ht="99">
      <c r="A196" s="250"/>
      <c r="B196" s="252"/>
      <c r="C196" s="14" t="s">
        <v>55</v>
      </c>
      <c r="D196" s="36">
        <f>E196+F196</f>
        <v>0</v>
      </c>
      <c r="E196" s="36"/>
      <c r="F196" s="36"/>
      <c r="G196" s="36">
        <f>H196+I196</f>
        <v>0</v>
      </c>
      <c r="H196" s="36"/>
      <c r="I196" s="36"/>
      <c r="J196" s="36">
        <f>K196+L196</f>
        <v>0</v>
      </c>
      <c r="K196" s="36"/>
      <c r="L196" s="36"/>
      <c r="M196" s="36">
        <f>N196+O196</f>
        <v>0</v>
      </c>
      <c r="N196" s="36"/>
      <c r="O196" s="36"/>
      <c r="Q196" s="167"/>
    </row>
    <row r="197" spans="1:17" ht="132">
      <c r="A197" s="250"/>
      <c r="B197" s="252"/>
      <c r="C197" s="14" t="s">
        <v>56</v>
      </c>
      <c r="D197" s="36">
        <f t="shared" ref="D197:D201" si="257">E197+F197</f>
        <v>0</v>
      </c>
      <c r="E197" s="36"/>
      <c r="F197" s="36"/>
      <c r="G197" s="36">
        <f t="shared" ref="G197:G204" si="258">H197+I197</f>
        <v>0</v>
      </c>
      <c r="H197" s="36"/>
      <c r="I197" s="36"/>
      <c r="J197" s="36">
        <f t="shared" ref="J197:J204" si="259">K197+L197</f>
        <v>0</v>
      </c>
      <c r="K197" s="36"/>
      <c r="L197" s="36"/>
      <c r="M197" s="36">
        <f t="shared" ref="M197:M204" si="260">N197+O197</f>
        <v>0</v>
      </c>
      <c r="N197" s="36"/>
      <c r="O197" s="36"/>
      <c r="Q197" s="167"/>
    </row>
    <row r="198" spans="1:17" ht="99">
      <c r="A198" s="250"/>
      <c r="B198" s="252"/>
      <c r="C198" s="14" t="s">
        <v>50</v>
      </c>
      <c r="D198" s="36">
        <f t="shared" si="257"/>
        <v>0</v>
      </c>
      <c r="E198" s="36"/>
      <c r="F198" s="36"/>
      <c r="G198" s="36">
        <f t="shared" si="258"/>
        <v>0</v>
      </c>
      <c r="H198" s="36"/>
      <c r="I198" s="36"/>
      <c r="J198" s="36">
        <f t="shared" si="259"/>
        <v>0</v>
      </c>
      <c r="K198" s="36"/>
      <c r="L198" s="36"/>
      <c r="M198" s="36">
        <f t="shared" si="260"/>
        <v>0</v>
      </c>
      <c r="N198" s="36"/>
      <c r="O198" s="36"/>
      <c r="Q198" s="167"/>
    </row>
    <row r="199" spans="1:17" ht="132">
      <c r="A199" s="250"/>
      <c r="B199" s="252"/>
      <c r="C199" s="14" t="s">
        <v>51</v>
      </c>
      <c r="D199" s="36">
        <f t="shared" si="257"/>
        <v>0</v>
      </c>
      <c r="E199" s="36"/>
      <c r="F199" s="36"/>
      <c r="G199" s="36">
        <f t="shared" si="258"/>
        <v>0</v>
      </c>
      <c r="H199" s="36"/>
      <c r="I199" s="36"/>
      <c r="J199" s="36">
        <f t="shared" si="259"/>
        <v>0</v>
      </c>
      <c r="K199" s="36"/>
      <c r="L199" s="36"/>
      <c r="M199" s="36">
        <f t="shared" si="260"/>
        <v>0</v>
      </c>
      <c r="N199" s="36"/>
      <c r="O199" s="36"/>
      <c r="Q199" s="167"/>
    </row>
    <row r="200" spans="1:17" ht="99">
      <c r="A200" s="250"/>
      <c r="B200" s="252"/>
      <c r="C200" s="14" t="s">
        <v>52</v>
      </c>
      <c r="D200" s="36">
        <f t="shared" si="257"/>
        <v>0</v>
      </c>
      <c r="E200" s="36"/>
      <c r="F200" s="36"/>
      <c r="G200" s="36">
        <f t="shared" si="258"/>
        <v>0</v>
      </c>
      <c r="H200" s="36"/>
      <c r="I200" s="36"/>
      <c r="J200" s="36">
        <f t="shared" si="259"/>
        <v>0</v>
      </c>
      <c r="K200" s="36"/>
      <c r="L200" s="36"/>
      <c r="M200" s="36">
        <f t="shared" si="260"/>
        <v>0</v>
      </c>
      <c r="N200" s="36"/>
      <c r="O200" s="36"/>
      <c r="Q200" s="167"/>
    </row>
    <row r="201" spans="1:17" ht="132">
      <c r="A201" s="250"/>
      <c r="B201" s="252"/>
      <c r="C201" s="14" t="s">
        <v>53</v>
      </c>
      <c r="D201" s="36">
        <f t="shared" si="257"/>
        <v>0</v>
      </c>
      <c r="E201" s="36"/>
      <c r="F201" s="36"/>
      <c r="G201" s="36">
        <f t="shared" si="258"/>
        <v>0</v>
      </c>
      <c r="H201" s="36"/>
      <c r="I201" s="36"/>
      <c r="J201" s="36">
        <f t="shared" si="259"/>
        <v>0</v>
      </c>
      <c r="K201" s="36"/>
      <c r="L201" s="36"/>
      <c r="M201" s="36">
        <f t="shared" si="260"/>
        <v>0</v>
      </c>
      <c r="N201" s="36"/>
      <c r="O201" s="36"/>
      <c r="Q201" s="167"/>
    </row>
    <row r="202" spans="1:17" ht="132">
      <c r="A202" s="250"/>
      <c r="B202" s="252"/>
      <c r="C202" s="13" t="s">
        <v>54</v>
      </c>
      <c r="D202" s="36">
        <f>E202+F202</f>
        <v>1750</v>
      </c>
      <c r="E202" s="36">
        <v>1750</v>
      </c>
      <c r="F202" s="36">
        <v>0</v>
      </c>
      <c r="G202" s="36">
        <f t="shared" si="258"/>
        <v>1750</v>
      </c>
      <c r="H202" s="36">
        <v>1750</v>
      </c>
      <c r="I202" s="36">
        <v>0</v>
      </c>
      <c r="J202" s="36">
        <f t="shared" si="259"/>
        <v>1750</v>
      </c>
      <c r="K202" s="36">
        <v>1750</v>
      </c>
      <c r="L202" s="36">
        <v>0</v>
      </c>
      <c r="M202" s="36">
        <f t="shared" si="260"/>
        <v>1750</v>
      </c>
      <c r="N202" s="36">
        <v>1750</v>
      </c>
      <c r="O202" s="36">
        <v>0</v>
      </c>
      <c r="Q202" s="167"/>
    </row>
    <row r="203" spans="1:17" ht="34.5">
      <c r="A203" s="250"/>
      <c r="B203" s="252"/>
      <c r="C203" s="13" t="s">
        <v>11</v>
      </c>
      <c r="D203" s="36">
        <f>E203+F203</f>
        <v>0</v>
      </c>
      <c r="E203" s="36"/>
      <c r="F203" s="36"/>
      <c r="G203" s="36">
        <f t="shared" si="258"/>
        <v>0</v>
      </c>
      <c r="H203" s="36"/>
      <c r="I203" s="36"/>
      <c r="J203" s="36">
        <f t="shared" si="259"/>
        <v>0</v>
      </c>
      <c r="K203" s="36"/>
      <c r="L203" s="36"/>
      <c r="M203" s="36">
        <f t="shared" si="260"/>
        <v>0</v>
      </c>
      <c r="N203" s="36"/>
      <c r="O203" s="36"/>
      <c r="Q203" s="167"/>
    </row>
    <row r="204" spans="1:17" ht="34.5">
      <c r="A204" s="251"/>
      <c r="B204" s="253"/>
      <c r="C204" s="13" t="s">
        <v>10</v>
      </c>
      <c r="D204" s="36">
        <f>E204+F204</f>
        <v>0</v>
      </c>
      <c r="E204" s="36"/>
      <c r="F204" s="36"/>
      <c r="G204" s="36">
        <f t="shared" si="258"/>
        <v>0</v>
      </c>
      <c r="H204" s="36"/>
      <c r="I204" s="36"/>
      <c r="J204" s="36">
        <f t="shared" si="259"/>
        <v>0</v>
      </c>
      <c r="K204" s="36"/>
      <c r="L204" s="36"/>
      <c r="M204" s="36">
        <f t="shared" si="260"/>
        <v>0</v>
      </c>
      <c r="N204" s="36"/>
      <c r="O204" s="36"/>
      <c r="Q204" s="167"/>
    </row>
    <row r="205" spans="1:17" ht="34.5">
      <c r="A205" s="232" t="s">
        <v>143</v>
      </c>
      <c r="B205" s="241" t="s">
        <v>144</v>
      </c>
      <c r="C205" s="13" t="s">
        <v>69</v>
      </c>
      <c r="D205" s="36">
        <f>E205+F205</f>
        <v>5579.6</v>
      </c>
      <c r="E205" s="36">
        <f t="shared" ref="E205:F205" si="261">E206+E216+E217</f>
        <v>3579.6</v>
      </c>
      <c r="F205" s="36">
        <f t="shared" si="261"/>
        <v>2000</v>
      </c>
      <c r="G205" s="36">
        <f>H205+I205</f>
        <v>5579.6</v>
      </c>
      <c r="H205" s="36">
        <f t="shared" ref="H205:I205" si="262">H206+H216+H217</f>
        <v>3579.6</v>
      </c>
      <c r="I205" s="36">
        <f t="shared" si="262"/>
        <v>2000</v>
      </c>
      <c r="J205" s="36">
        <f>K205+L205</f>
        <v>5579.6</v>
      </c>
      <c r="K205" s="36">
        <f t="shared" ref="K205:L205" si="263">K206+K216+K217</f>
        <v>3579.6</v>
      </c>
      <c r="L205" s="36">
        <f t="shared" si="263"/>
        <v>2000</v>
      </c>
      <c r="M205" s="36">
        <f>N205+O205</f>
        <v>5451.5</v>
      </c>
      <c r="N205" s="36">
        <f t="shared" ref="N205:O205" si="264">N206+N216+N217</f>
        <v>3579.6</v>
      </c>
      <c r="O205" s="36">
        <f t="shared" si="264"/>
        <v>1871.9</v>
      </c>
      <c r="Q205" s="167"/>
    </row>
    <row r="206" spans="1:17" ht="66">
      <c r="A206" s="250"/>
      <c r="B206" s="254"/>
      <c r="C206" s="13" t="s">
        <v>13</v>
      </c>
      <c r="D206" s="36">
        <f>E206+F206</f>
        <v>0</v>
      </c>
      <c r="E206" s="36">
        <f t="shared" ref="E206:F206" si="265">E208+E215</f>
        <v>0</v>
      </c>
      <c r="F206" s="36">
        <f t="shared" si="265"/>
        <v>0</v>
      </c>
      <c r="G206" s="36">
        <f>H206+I206</f>
        <v>0</v>
      </c>
      <c r="H206" s="36">
        <f t="shared" ref="H206:I206" si="266">H208+H215</f>
        <v>0</v>
      </c>
      <c r="I206" s="36">
        <f t="shared" si="266"/>
        <v>0</v>
      </c>
      <c r="J206" s="36">
        <f>K206+L206</f>
        <v>0</v>
      </c>
      <c r="K206" s="36">
        <f t="shared" ref="K206:L206" si="267">K208+K215</f>
        <v>0</v>
      </c>
      <c r="L206" s="36">
        <f t="shared" si="267"/>
        <v>0</v>
      </c>
      <c r="M206" s="36">
        <f>N206+O206</f>
        <v>0</v>
      </c>
      <c r="N206" s="36">
        <f t="shared" ref="N206:O206" si="268">N208+N215</f>
        <v>0</v>
      </c>
      <c r="O206" s="36">
        <f t="shared" si="268"/>
        <v>0</v>
      </c>
      <c r="Q206" s="167"/>
    </row>
    <row r="207" spans="1:17" ht="34.5">
      <c r="A207" s="250"/>
      <c r="B207" s="254"/>
      <c r="C207" s="13" t="s">
        <v>12</v>
      </c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Q207" s="167"/>
    </row>
    <row r="208" spans="1:17" ht="132">
      <c r="A208" s="250"/>
      <c r="B208" s="254"/>
      <c r="C208" s="13" t="s">
        <v>49</v>
      </c>
      <c r="D208" s="36">
        <f>E208+F208</f>
        <v>0</v>
      </c>
      <c r="E208" s="36">
        <f t="shared" ref="E208:F208" si="269">E209+E210+E211+E212+E213+E214</f>
        <v>0</v>
      </c>
      <c r="F208" s="36">
        <f t="shared" si="269"/>
        <v>0</v>
      </c>
      <c r="G208" s="36">
        <f>H208+I208</f>
        <v>0</v>
      </c>
      <c r="H208" s="36">
        <f t="shared" ref="H208:I208" si="270">H209+H210+H211+H212+H213+H214</f>
        <v>0</v>
      </c>
      <c r="I208" s="36">
        <f t="shared" si="270"/>
        <v>0</v>
      </c>
      <c r="J208" s="36">
        <f>K208+L208</f>
        <v>0</v>
      </c>
      <c r="K208" s="36">
        <f t="shared" ref="K208:L208" si="271">K209+K210+K211+K212+K213+K214</f>
        <v>0</v>
      </c>
      <c r="L208" s="36">
        <f t="shared" si="271"/>
        <v>0</v>
      </c>
      <c r="M208" s="36">
        <f>N208+O208</f>
        <v>0</v>
      </c>
      <c r="N208" s="36">
        <f t="shared" ref="N208:O208" si="272">N209+N210+N211+N212+N213+N214</f>
        <v>0</v>
      </c>
      <c r="O208" s="36">
        <f t="shared" si="272"/>
        <v>0</v>
      </c>
      <c r="Q208" s="167"/>
    </row>
    <row r="209" spans="1:17" ht="99">
      <c r="A209" s="250"/>
      <c r="B209" s="254"/>
      <c r="C209" s="14" t="s">
        <v>55</v>
      </c>
      <c r="D209" s="36">
        <f>E209+F209</f>
        <v>0</v>
      </c>
      <c r="E209" s="36"/>
      <c r="F209" s="36"/>
      <c r="G209" s="36">
        <f>H209+I209</f>
        <v>0</v>
      </c>
      <c r="H209" s="36"/>
      <c r="I209" s="36"/>
      <c r="J209" s="36">
        <f>K209+L209</f>
        <v>0</v>
      </c>
      <c r="K209" s="36"/>
      <c r="L209" s="36"/>
      <c r="M209" s="36">
        <f>N209+O209</f>
        <v>0</v>
      </c>
      <c r="N209" s="36"/>
      <c r="O209" s="36"/>
      <c r="Q209" s="167"/>
    </row>
    <row r="210" spans="1:17" ht="132">
      <c r="A210" s="250"/>
      <c r="B210" s="254"/>
      <c r="C210" s="14" t="s">
        <v>56</v>
      </c>
      <c r="D210" s="36">
        <f t="shared" ref="D210:D216" si="273">E210+F210</f>
        <v>0</v>
      </c>
      <c r="E210" s="36"/>
      <c r="F210" s="36"/>
      <c r="G210" s="36">
        <f t="shared" ref="G210:G216" si="274">H210+I210</f>
        <v>0</v>
      </c>
      <c r="H210" s="36"/>
      <c r="I210" s="36"/>
      <c r="J210" s="36">
        <f t="shared" ref="J210:J216" si="275">K210+L210</f>
        <v>0</v>
      </c>
      <c r="K210" s="36"/>
      <c r="L210" s="36"/>
      <c r="M210" s="36">
        <f t="shared" ref="M210:M216" si="276">N210+O210</f>
        <v>0</v>
      </c>
      <c r="N210" s="36"/>
      <c r="O210" s="36"/>
      <c r="Q210" s="167"/>
    </row>
    <row r="211" spans="1:17" ht="99">
      <c r="A211" s="250"/>
      <c r="B211" s="254"/>
      <c r="C211" s="14" t="s">
        <v>50</v>
      </c>
      <c r="D211" s="36">
        <f t="shared" si="273"/>
        <v>0</v>
      </c>
      <c r="E211" s="36"/>
      <c r="F211" s="36"/>
      <c r="G211" s="36">
        <f t="shared" si="274"/>
        <v>0</v>
      </c>
      <c r="H211" s="36"/>
      <c r="I211" s="36"/>
      <c r="J211" s="36">
        <f t="shared" si="275"/>
        <v>0</v>
      </c>
      <c r="K211" s="36"/>
      <c r="L211" s="36"/>
      <c r="M211" s="36">
        <f t="shared" si="276"/>
        <v>0</v>
      </c>
      <c r="N211" s="36"/>
      <c r="O211" s="36"/>
      <c r="Q211" s="167"/>
    </row>
    <row r="212" spans="1:17" ht="132">
      <c r="A212" s="250"/>
      <c r="B212" s="254"/>
      <c r="C212" s="14" t="s">
        <v>51</v>
      </c>
      <c r="D212" s="36">
        <f t="shared" si="273"/>
        <v>0</v>
      </c>
      <c r="E212" s="36"/>
      <c r="F212" s="36"/>
      <c r="G212" s="36">
        <f t="shared" si="274"/>
        <v>0</v>
      </c>
      <c r="H212" s="36"/>
      <c r="I212" s="36"/>
      <c r="J212" s="36">
        <f t="shared" si="275"/>
        <v>0</v>
      </c>
      <c r="K212" s="36"/>
      <c r="L212" s="36"/>
      <c r="M212" s="36">
        <f t="shared" si="276"/>
        <v>0</v>
      </c>
      <c r="N212" s="36"/>
      <c r="O212" s="36"/>
      <c r="Q212" s="167"/>
    </row>
    <row r="213" spans="1:17" ht="99">
      <c r="A213" s="250"/>
      <c r="B213" s="254"/>
      <c r="C213" s="14" t="s">
        <v>52</v>
      </c>
      <c r="D213" s="36">
        <f t="shared" si="273"/>
        <v>0</v>
      </c>
      <c r="E213" s="36"/>
      <c r="F213" s="36"/>
      <c r="G213" s="36">
        <f t="shared" si="274"/>
        <v>0</v>
      </c>
      <c r="H213" s="36"/>
      <c r="I213" s="36"/>
      <c r="J213" s="36">
        <f t="shared" si="275"/>
        <v>0</v>
      </c>
      <c r="K213" s="36"/>
      <c r="L213" s="36"/>
      <c r="M213" s="36">
        <f t="shared" si="276"/>
        <v>0</v>
      </c>
      <c r="N213" s="36"/>
      <c r="O213" s="36"/>
      <c r="Q213" s="167"/>
    </row>
    <row r="214" spans="1:17" ht="132">
      <c r="A214" s="250"/>
      <c r="B214" s="254"/>
      <c r="C214" s="14" t="s">
        <v>53</v>
      </c>
      <c r="D214" s="36">
        <f t="shared" si="273"/>
        <v>0</v>
      </c>
      <c r="E214" s="36"/>
      <c r="F214" s="36"/>
      <c r="G214" s="36">
        <f t="shared" si="274"/>
        <v>0</v>
      </c>
      <c r="H214" s="36"/>
      <c r="I214" s="36"/>
      <c r="J214" s="36">
        <f t="shared" si="275"/>
        <v>0</v>
      </c>
      <c r="K214" s="36"/>
      <c r="L214" s="36"/>
      <c r="M214" s="36">
        <f t="shared" si="276"/>
        <v>0</v>
      </c>
      <c r="N214" s="36"/>
      <c r="O214" s="36"/>
      <c r="Q214" s="167"/>
    </row>
    <row r="215" spans="1:17" ht="132">
      <c r="A215" s="250"/>
      <c r="B215" s="254"/>
      <c r="C215" s="13" t="s">
        <v>54</v>
      </c>
      <c r="D215" s="36">
        <f t="shared" si="273"/>
        <v>0</v>
      </c>
      <c r="E215" s="36"/>
      <c r="F215" s="36"/>
      <c r="G215" s="36">
        <f t="shared" si="274"/>
        <v>0</v>
      </c>
      <c r="H215" s="36"/>
      <c r="I215" s="36"/>
      <c r="J215" s="36">
        <f t="shared" si="275"/>
        <v>0</v>
      </c>
      <c r="K215" s="36"/>
      <c r="L215" s="36"/>
      <c r="M215" s="36">
        <f t="shared" si="276"/>
        <v>0</v>
      </c>
      <c r="N215" s="36"/>
      <c r="O215" s="36"/>
      <c r="Q215" s="167"/>
    </row>
    <row r="216" spans="1:17" ht="34.5">
      <c r="A216" s="250"/>
      <c r="B216" s="254"/>
      <c r="C216" s="13" t="s">
        <v>11</v>
      </c>
      <c r="D216" s="36">
        <f t="shared" si="273"/>
        <v>0</v>
      </c>
      <c r="E216" s="36"/>
      <c r="F216" s="36"/>
      <c r="G216" s="36">
        <f t="shared" si="274"/>
        <v>0</v>
      </c>
      <c r="H216" s="36"/>
      <c r="I216" s="36"/>
      <c r="J216" s="36">
        <f t="shared" si="275"/>
        <v>0</v>
      </c>
      <c r="K216" s="36"/>
      <c r="L216" s="36"/>
      <c r="M216" s="36">
        <f t="shared" si="276"/>
        <v>0</v>
      </c>
      <c r="N216" s="36"/>
      <c r="O216" s="36"/>
      <c r="Q216" s="167"/>
    </row>
    <row r="217" spans="1:17" ht="34.5">
      <c r="A217" s="251"/>
      <c r="B217" s="255"/>
      <c r="C217" s="13" t="s">
        <v>10</v>
      </c>
      <c r="D217" s="36">
        <f t="shared" ref="D217" si="277">E217+F217</f>
        <v>5579.6</v>
      </c>
      <c r="E217" s="36">
        <v>3579.6</v>
      </c>
      <c r="F217" s="36">
        <v>2000</v>
      </c>
      <c r="G217" s="36">
        <f t="shared" ref="G217" si="278">H217+I217</f>
        <v>5579.6</v>
      </c>
      <c r="H217" s="36">
        <v>3579.6</v>
      </c>
      <c r="I217" s="36">
        <v>2000</v>
      </c>
      <c r="J217" s="36">
        <f t="shared" ref="J217" si="279">K217+L217</f>
        <v>5579.6</v>
      </c>
      <c r="K217" s="36">
        <v>3579.6</v>
      </c>
      <c r="L217" s="36">
        <v>2000</v>
      </c>
      <c r="M217" s="36">
        <f t="shared" ref="M217" si="280">N217+O217</f>
        <v>5451.5</v>
      </c>
      <c r="N217" s="36">
        <v>3579.6</v>
      </c>
      <c r="O217" s="36">
        <v>1871.9</v>
      </c>
      <c r="Q217" s="167"/>
    </row>
    <row r="218" spans="1:17" ht="34.5">
      <c r="A218" s="232" t="s">
        <v>182</v>
      </c>
      <c r="B218" s="228" t="s">
        <v>183</v>
      </c>
      <c r="C218" s="13" t="s">
        <v>69</v>
      </c>
      <c r="D218" s="36">
        <f>E218+F218</f>
        <v>4742.7</v>
      </c>
      <c r="E218" s="36">
        <f>E219+E229+E230</f>
        <v>3042.7</v>
      </c>
      <c r="F218" s="36">
        <f>F219+F229+F230</f>
        <v>1700</v>
      </c>
      <c r="G218" s="36">
        <f>H218+I218</f>
        <v>4742.7</v>
      </c>
      <c r="H218" s="36">
        <f>H219+H229+H230</f>
        <v>3042.7</v>
      </c>
      <c r="I218" s="36">
        <f>I219+I229+I230</f>
        <v>1700</v>
      </c>
      <c r="J218" s="36">
        <f>K218+L218</f>
        <v>4742.7</v>
      </c>
      <c r="K218" s="36">
        <f>K219+K229+K230</f>
        <v>3042.7</v>
      </c>
      <c r="L218" s="36">
        <f>L219+L229+L230</f>
        <v>1700</v>
      </c>
      <c r="M218" s="36">
        <f>N218+O218</f>
        <v>4702.7</v>
      </c>
      <c r="N218" s="36">
        <f t="shared" ref="N218:O218" si="281">N219+N229+N230</f>
        <v>3041</v>
      </c>
      <c r="O218" s="36">
        <f t="shared" si="281"/>
        <v>1661.7</v>
      </c>
      <c r="Q218" s="167"/>
    </row>
    <row r="219" spans="1:17" ht="66">
      <c r="A219" s="250"/>
      <c r="B219" s="252"/>
      <c r="C219" s="13" t="s">
        <v>13</v>
      </c>
      <c r="D219" s="36">
        <f>E219+F219</f>
        <v>0</v>
      </c>
      <c r="E219" s="36">
        <f>E221+E228</f>
        <v>0</v>
      </c>
      <c r="F219" s="36">
        <f>F221+F228</f>
        <v>0</v>
      </c>
      <c r="G219" s="36">
        <f>H219+I219</f>
        <v>0</v>
      </c>
      <c r="H219" s="36">
        <f>H221+H228</f>
        <v>0</v>
      </c>
      <c r="I219" s="36">
        <f>I221+I228</f>
        <v>0</v>
      </c>
      <c r="J219" s="36">
        <f>K219+L219</f>
        <v>0</v>
      </c>
      <c r="K219" s="36">
        <f>K221+K228</f>
        <v>0</v>
      </c>
      <c r="L219" s="36">
        <f>L221+L228</f>
        <v>0</v>
      </c>
      <c r="M219" s="36">
        <f>N219+O219</f>
        <v>0</v>
      </c>
      <c r="N219" s="36">
        <f t="shared" ref="N219:O219" si="282">N221+N228</f>
        <v>0</v>
      </c>
      <c r="O219" s="36">
        <f t="shared" si="282"/>
        <v>0</v>
      </c>
      <c r="Q219" s="167"/>
    </row>
    <row r="220" spans="1:17" ht="34.5">
      <c r="A220" s="250"/>
      <c r="B220" s="252"/>
      <c r="C220" s="13" t="s">
        <v>12</v>
      </c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Q220" s="167"/>
    </row>
    <row r="221" spans="1:17" ht="132">
      <c r="A221" s="250"/>
      <c r="B221" s="252"/>
      <c r="C221" s="13" t="s">
        <v>49</v>
      </c>
      <c r="D221" s="36">
        <f>E221+F221</f>
        <v>0</v>
      </c>
      <c r="E221" s="36">
        <f t="shared" ref="E221:F221" si="283">E222+E223+E224+E225+E226+E227</f>
        <v>0</v>
      </c>
      <c r="F221" s="36">
        <f t="shared" si="283"/>
        <v>0</v>
      </c>
      <c r="G221" s="36">
        <f>H221+I221</f>
        <v>0</v>
      </c>
      <c r="H221" s="36">
        <f t="shared" ref="H221:I221" si="284">H222+H223+H224+H225+H226+H227</f>
        <v>0</v>
      </c>
      <c r="I221" s="36">
        <f t="shared" si="284"/>
        <v>0</v>
      </c>
      <c r="J221" s="36">
        <f>K221+L221</f>
        <v>0</v>
      </c>
      <c r="K221" s="36">
        <f t="shared" ref="K221:L221" si="285">K222+K223+K224+K225+K226+K227</f>
        <v>0</v>
      </c>
      <c r="L221" s="36">
        <f t="shared" si="285"/>
        <v>0</v>
      </c>
      <c r="M221" s="36">
        <f>N221+O221</f>
        <v>0</v>
      </c>
      <c r="N221" s="36">
        <f t="shared" ref="N221:O221" si="286">N222+N223+N224+N225+N226+N227</f>
        <v>0</v>
      </c>
      <c r="O221" s="36">
        <f t="shared" si="286"/>
        <v>0</v>
      </c>
      <c r="Q221" s="167"/>
    </row>
    <row r="222" spans="1:17" ht="99">
      <c r="A222" s="250"/>
      <c r="B222" s="252"/>
      <c r="C222" s="14" t="s">
        <v>55</v>
      </c>
      <c r="D222" s="36">
        <f>E222+F222</f>
        <v>0</v>
      </c>
      <c r="E222" s="36"/>
      <c r="F222" s="36"/>
      <c r="G222" s="36">
        <f>H222+I222</f>
        <v>0</v>
      </c>
      <c r="H222" s="36"/>
      <c r="I222" s="36"/>
      <c r="J222" s="36">
        <f>K222+L222</f>
        <v>0</v>
      </c>
      <c r="K222" s="36"/>
      <c r="L222" s="36"/>
      <c r="M222" s="36">
        <f>N222+O222</f>
        <v>0</v>
      </c>
      <c r="N222" s="36"/>
      <c r="O222" s="36"/>
      <c r="Q222" s="167"/>
    </row>
    <row r="223" spans="1:17" ht="132">
      <c r="A223" s="250"/>
      <c r="B223" s="252"/>
      <c r="C223" s="14" t="s">
        <v>56</v>
      </c>
      <c r="D223" s="36">
        <f t="shared" ref="D223:D230" si="287">E223+F223</f>
        <v>0</v>
      </c>
      <c r="E223" s="36"/>
      <c r="F223" s="36"/>
      <c r="G223" s="36">
        <f t="shared" ref="G223:G230" si="288">H223+I223</f>
        <v>0</v>
      </c>
      <c r="H223" s="36"/>
      <c r="I223" s="36"/>
      <c r="J223" s="36">
        <f t="shared" ref="J223:J230" si="289">K223+L223</f>
        <v>0</v>
      </c>
      <c r="K223" s="36"/>
      <c r="L223" s="36"/>
      <c r="M223" s="36">
        <f t="shared" ref="M223:M230" si="290">N223+O223</f>
        <v>0</v>
      </c>
      <c r="N223" s="36"/>
      <c r="O223" s="36"/>
      <c r="Q223" s="167"/>
    </row>
    <row r="224" spans="1:17" ht="99">
      <c r="A224" s="250"/>
      <c r="B224" s="252"/>
      <c r="C224" s="14" t="s">
        <v>50</v>
      </c>
      <c r="D224" s="36">
        <f t="shared" si="287"/>
        <v>0</v>
      </c>
      <c r="E224" s="36"/>
      <c r="F224" s="36"/>
      <c r="G224" s="36">
        <f t="shared" si="288"/>
        <v>0</v>
      </c>
      <c r="H224" s="36"/>
      <c r="I224" s="36"/>
      <c r="J224" s="36">
        <f t="shared" si="289"/>
        <v>0</v>
      </c>
      <c r="K224" s="36"/>
      <c r="L224" s="36"/>
      <c r="M224" s="36">
        <f t="shared" si="290"/>
        <v>0</v>
      </c>
      <c r="N224" s="36"/>
      <c r="O224" s="36"/>
      <c r="Q224" s="167"/>
    </row>
    <row r="225" spans="1:17" ht="132">
      <c r="A225" s="250"/>
      <c r="B225" s="252"/>
      <c r="C225" s="14" t="s">
        <v>51</v>
      </c>
      <c r="D225" s="36">
        <f t="shared" si="287"/>
        <v>0</v>
      </c>
      <c r="E225" s="36"/>
      <c r="F225" s="36"/>
      <c r="G225" s="36">
        <f t="shared" si="288"/>
        <v>0</v>
      </c>
      <c r="H225" s="36"/>
      <c r="I225" s="36"/>
      <c r="J225" s="36">
        <f t="shared" si="289"/>
        <v>0</v>
      </c>
      <c r="K225" s="36"/>
      <c r="L225" s="36"/>
      <c r="M225" s="36">
        <f t="shared" si="290"/>
        <v>0</v>
      </c>
      <c r="N225" s="36"/>
      <c r="O225" s="36"/>
      <c r="Q225" s="167"/>
    </row>
    <row r="226" spans="1:17" ht="99">
      <c r="A226" s="250"/>
      <c r="B226" s="252"/>
      <c r="C226" s="14" t="s">
        <v>52</v>
      </c>
      <c r="D226" s="36">
        <f t="shared" si="287"/>
        <v>0</v>
      </c>
      <c r="E226" s="36"/>
      <c r="F226" s="36"/>
      <c r="G226" s="36">
        <f t="shared" si="288"/>
        <v>0</v>
      </c>
      <c r="H226" s="36"/>
      <c r="I226" s="36"/>
      <c r="J226" s="36">
        <f t="shared" si="289"/>
        <v>0</v>
      </c>
      <c r="K226" s="36"/>
      <c r="L226" s="36"/>
      <c r="M226" s="36">
        <f t="shared" si="290"/>
        <v>0</v>
      </c>
      <c r="N226" s="36"/>
      <c r="O226" s="36"/>
      <c r="Q226" s="167"/>
    </row>
    <row r="227" spans="1:17" ht="132">
      <c r="A227" s="250"/>
      <c r="B227" s="252"/>
      <c r="C227" s="14" t="s">
        <v>53</v>
      </c>
      <c r="D227" s="36">
        <f t="shared" si="287"/>
        <v>0</v>
      </c>
      <c r="E227" s="36"/>
      <c r="F227" s="36"/>
      <c r="G227" s="36">
        <f t="shared" si="288"/>
        <v>0</v>
      </c>
      <c r="H227" s="36"/>
      <c r="I227" s="36"/>
      <c r="J227" s="36">
        <f t="shared" si="289"/>
        <v>0</v>
      </c>
      <c r="K227" s="36"/>
      <c r="L227" s="36"/>
      <c r="M227" s="36">
        <f t="shared" si="290"/>
        <v>0</v>
      </c>
      <c r="N227" s="36"/>
      <c r="O227" s="36"/>
      <c r="Q227" s="167"/>
    </row>
    <row r="228" spans="1:17" ht="132">
      <c r="A228" s="250"/>
      <c r="B228" s="252"/>
      <c r="C228" s="13" t="s">
        <v>54</v>
      </c>
      <c r="D228" s="36">
        <f t="shared" si="287"/>
        <v>0</v>
      </c>
      <c r="E228" s="36">
        <v>0</v>
      </c>
      <c r="F228" s="36">
        <v>0</v>
      </c>
      <c r="G228" s="36">
        <f t="shared" si="288"/>
        <v>0</v>
      </c>
      <c r="H228" s="36">
        <v>0</v>
      </c>
      <c r="I228" s="36">
        <v>0</v>
      </c>
      <c r="J228" s="36">
        <f t="shared" si="289"/>
        <v>0</v>
      </c>
      <c r="K228" s="36">
        <v>0</v>
      </c>
      <c r="L228" s="36">
        <v>0</v>
      </c>
      <c r="M228" s="36">
        <f t="shared" si="290"/>
        <v>0</v>
      </c>
      <c r="N228" s="36"/>
      <c r="O228" s="36"/>
      <c r="Q228" s="167"/>
    </row>
    <row r="229" spans="1:17" ht="34.5">
      <c r="A229" s="250"/>
      <c r="B229" s="252"/>
      <c r="C229" s="13" t="s">
        <v>11</v>
      </c>
      <c r="D229" s="36">
        <f t="shared" si="287"/>
        <v>0</v>
      </c>
      <c r="E229" s="36"/>
      <c r="F229" s="36"/>
      <c r="G229" s="36">
        <f t="shared" si="288"/>
        <v>0</v>
      </c>
      <c r="H229" s="36"/>
      <c r="I229" s="36"/>
      <c r="J229" s="36">
        <f t="shared" si="289"/>
        <v>0</v>
      </c>
      <c r="K229" s="36"/>
      <c r="L229" s="36"/>
      <c r="M229" s="36">
        <f t="shared" si="290"/>
        <v>0</v>
      </c>
      <c r="N229" s="36"/>
      <c r="O229" s="36"/>
      <c r="Q229" s="167"/>
    </row>
    <row r="230" spans="1:17" ht="34.5">
      <c r="A230" s="251"/>
      <c r="B230" s="253"/>
      <c r="C230" s="13" t="s">
        <v>10</v>
      </c>
      <c r="D230" s="36">
        <f t="shared" si="287"/>
        <v>4742.7</v>
      </c>
      <c r="E230" s="36">
        <v>3042.7</v>
      </c>
      <c r="F230" s="36">
        <v>1700</v>
      </c>
      <c r="G230" s="36">
        <f t="shared" si="288"/>
        <v>4742.7</v>
      </c>
      <c r="H230" s="36">
        <v>3042.7</v>
      </c>
      <c r="I230" s="36">
        <v>1700</v>
      </c>
      <c r="J230" s="36">
        <f t="shared" si="289"/>
        <v>4742.7</v>
      </c>
      <c r="K230" s="36">
        <v>3042.7</v>
      </c>
      <c r="L230" s="36">
        <v>1700</v>
      </c>
      <c r="M230" s="36">
        <f t="shared" si="290"/>
        <v>4702.7</v>
      </c>
      <c r="N230" s="36">
        <v>3041</v>
      </c>
      <c r="O230" s="36">
        <v>1661.7</v>
      </c>
      <c r="Q230" s="167"/>
    </row>
    <row r="231" spans="1:17" ht="34.5">
      <c r="A231" s="232" t="s">
        <v>106</v>
      </c>
      <c r="B231" s="228" t="s">
        <v>97</v>
      </c>
      <c r="C231" s="13" t="s">
        <v>69</v>
      </c>
      <c r="D231" s="36">
        <f>E231+F231</f>
        <v>2023.8</v>
      </c>
      <c r="E231" s="36">
        <f>E232+E242+E243</f>
        <v>0</v>
      </c>
      <c r="F231" s="36">
        <f>F232+F242+F243</f>
        <v>2023.8</v>
      </c>
      <c r="G231" s="36">
        <f>H231+I231</f>
        <v>2023.8</v>
      </c>
      <c r="H231" s="36">
        <f>H232+H242+H243</f>
        <v>0</v>
      </c>
      <c r="I231" s="36">
        <f>I232+I242+I243</f>
        <v>2023.8</v>
      </c>
      <c r="J231" s="36">
        <f>K231+L231</f>
        <v>2023.8</v>
      </c>
      <c r="K231" s="36">
        <f>K232+K242+K243</f>
        <v>0</v>
      </c>
      <c r="L231" s="36">
        <f>L232+L242+L243</f>
        <v>2023.8</v>
      </c>
      <c r="M231" s="36">
        <f>N231+O231</f>
        <v>1756</v>
      </c>
      <c r="N231" s="36">
        <f t="shared" ref="N231:O231" si="291">N232+N242+N243</f>
        <v>0</v>
      </c>
      <c r="O231" s="36">
        <f t="shared" si="291"/>
        <v>1756</v>
      </c>
      <c r="Q231" s="167"/>
    </row>
    <row r="232" spans="1:17" ht="66">
      <c r="A232" s="250"/>
      <c r="B232" s="252"/>
      <c r="C232" s="13" t="s">
        <v>13</v>
      </c>
      <c r="D232" s="36">
        <f>E232+F232</f>
        <v>0</v>
      </c>
      <c r="E232" s="36">
        <f>E234+E241</f>
        <v>0</v>
      </c>
      <c r="F232" s="36">
        <f>F234+F241</f>
        <v>0</v>
      </c>
      <c r="G232" s="36">
        <f>H232+I232</f>
        <v>0</v>
      </c>
      <c r="H232" s="36">
        <f>H234+H241</f>
        <v>0</v>
      </c>
      <c r="I232" s="36">
        <f>I234+I241</f>
        <v>0</v>
      </c>
      <c r="J232" s="36">
        <f>K232+L232</f>
        <v>0</v>
      </c>
      <c r="K232" s="36">
        <f>K234+K241</f>
        <v>0</v>
      </c>
      <c r="L232" s="36">
        <f>L234+L241</f>
        <v>0</v>
      </c>
      <c r="M232" s="36">
        <f>N232+O232</f>
        <v>0</v>
      </c>
      <c r="N232" s="36">
        <f t="shared" ref="N232:O232" si="292">N234+N241</f>
        <v>0</v>
      </c>
      <c r="O232" s="36">
        <f t="shared" si="292"/>
        <v>0</v>
      </c>
      <c r="Q232" s="167"/>
    </row>
    <row r="233" spans="1:17" ht="34.5">
      <c r="A233" s="250"/>
      <c r="B233" s="252"/>
      <c r="C233" s="13" t="s">
        <v>12</v>
      </c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Q233" s="167"/>
    </row>
    <row r="234" spans="1:17" ht="132">
      <c r="A234" s="250"/>
      <c r="B234" s="252"/>
      <c r="C234" s="13" t="s">
        <v>49</v>
      </c>
      <c r="D234" s="36">
        <f>E234+F234</f>
        <v>0</v>
      </c>
      <c r="E234" s="36">
        <f t="shared" ref="E234:F234" si="293">E235+E236+E237+E238+E239+E240</f>
        <v>0</v>
      </c>
      <c r="F234" s="36">
        <f t="shared" si="293"/>
        <v>0</v>
      </c>
      <c r="G234" s="36">
        <f>H234+I234</f>
        <v>0</v>
      </c>
      <c r="H234" s="36">
        <f t="shared" ref="H234:I234" si="294">H235+H236+H237+H238+H239+H240</f>
        <v>0</v>
      </c>
      <c r="I234" s="36">
        <f t="shared" si="294"/>
        <v>0</v>
      </c>
      <c r="J234" s="36">
        <f>K234+L234</f>
        <v>0</v>
      </c>
      <c r="K234" s="36">
        <f t="shared" ref="K234:L234" si="295">K235+K236+K237+K238+K239+K240</f>
        <v>0</v>
      </c>
      <c r="L234" s="36">
        <f t="shared" si="295"/>
        <v>0</v>
      </c>
      <c r="M234" s="36">
        <f>N234+O234</f>
        <v>0</v>
      </c>
      <c r="N234" s="36">
        <f t="shared" ref="N234:O234" si="296">N235+N236+N237+N238+N239+N240</f>
        <v>0</v>
      </c>
      <c r="O234" s="36">
        <f t="shared" si="296"/>
        <v>0</v>
      </c>
      <c r="Q234" s="167"/>
    </row>
    <row r="235" spans="1:17" ht="99">
      <c r="A235" s="250"/>
      <c r="B235" s="252"/>
      <c r="C235" s="14" t="s">
        <v>55</v>
      </c>
      <c r="D235" s="36">
        <f>E235+F235</f>
        <v>0</v>
      </c>
      <c r="E235" s="36"/>
      <c r="F235" s="36"/>
      <c r="G235" s="36">
        <f>H235+I235</f>
        <v>0</v>
      </c>
      <c r="H235" s="36"/>
      <c r="I235" s="36"/>
      <c r="J235" s="36">
        <f>K235+L235</f>
        <v>0</v>
      </c>
      <c r="K235" s="36"/>
      <c r="L235" s="36"/>
      <c r="M235" s="36">
        <f>N235+O235</f>
        <v>0</v>
      </c>
      <c r="N235" s="36"/>
      <c r="O235" s="36"/>
      <c r="Q235" s="167"/>
    </row>
    <row r="236" spans="1:17" ht="132">
      <c r="A236" s="250"/>
      <c r="B236" s="252"/>
      <c r="C236" s="14" t="s">
        <v>56</v>
      </c>
      <c r="D236" s="36">
        <f t="shared" ref="D236:D243" si="297">E236+F236</f>
        <v>0</v>
      </c>
      <c r="E236" s="36"/>
      <c r="F236" s="36"/>
      <c r="G236" s="36">
        <f t="shared" ref="G236:G243" si="298">H236+I236</f>
        <v>0</v>
      </c>
      <c r="H236" s="36"/>
      <c r="I236" s="36"/>
      <c r="J236" s="36">
        <f t="shared" ref="J236:J243" si="299">K236+L236</f>
        <v>0</v>
      </c>
      <c r="K236" s="36"/>
      <c r="L236" s="36"/>
      <c r="M236" s="36">
        <f t="shared" ref="M236:M243" si="300">N236+O236</f>
        <v>0</v>
      </c>
      <c r="N236" s="36"/>
      <c r="O236" s="36"/>
      <c r="Q236" s="167"/>
    </row>
    <row r="237" spans="1:17" ht="99">
      <c r="A237" s="250"/>
      <c r="B237" s="252"/>
      <c r="C237" s="14" t="s">
        <v>50</v>
      </c>
      <c r="D237" s="36">
        <f t="shared" si="297"/>
        <v>0</v>
      </c>
      <c r="E237" s="36"/>
      <c r="F237" s="36"/>
      <c r="G237" s="36">
        <f t="shared" si="298"/>
        <v>0</v>
      </c>
      <c r="H237" s="36"/>
      <c r="I237" s="36"/>
      <c r="J237" s="36">
        <f t="shared" si="299"/>
        <v>0</v>
      </c>
      <c r="K237" s="36"/>
      <c r="L237" s="36"/>
      <c r="M237" s="36">
        <f t="shared" si="300"/>
        <v>0</v>
      </c>
      <c r="N237" s="36"/>
      <c r="O237" s="36"/>
      <c r="Q237" s="167"/>
    </row>
    <row r="238" spans="1:17" ht="132">
      <c r="A238" s="250"/>
      <c r="B238" s="252"/>
      <c r="C238" s="14" t="s">
        <v>51</v>
      </c>
      <c r="D238" s="36">
        <f t="shared" si="297"/>
        <v>0</v>
      </c>
      <c r="E238" s="36"/>
      <c r="F238" s="36"/>
      <c r="G238" s="36">
        <f t="shared" si="298"/>
        <v>0</v>
      </c>
      <c r="H238" s="36"/>
      <c r="I238" s="36"/>
      <c r="J238" s="36">
        <f t="shared" si="299"/>
        <v>0</v>
      </c>
      <c r="K238" s="36"/>
      <c r="L238" s="36"/>
      <c r="M238" s="36">
        <f t="shared" si="300"/>
        <v>0</v>
      </c>
      <c r="N238" s="36"/>
      <c r="O238" s="36"/>
      <c r="Q238" s="167"/>
    </row>
    <row r="239" spans="1:17" ht="99">
      <c r="A239" s="250"/>
      <c r="B239" s="252"/>
      <c r="C239" s="14" t="s">
        <v>52</v>
      </c>
      <c r="D239" s="36">
        <f t="shared" si="297"/>
        <v>0</v>
      </c>
      <c r="E239" s="36"/>
      <c r="F239" s="36"/>
      <c r="G239" s="36">
        <f t="shared" si="298"/>
        <v>0</v>
      </c>
      <c r="H239" s="36"/>
      <c r="I239" s="36"/>
      <c r="J239" s="36">
        <f t="shared" si="299"/>
        <v>0</v>
      </c>
      <c r="K239" s="36"/>
      <c r="L239" s="36"/>
      <c r="M239" s="36">
        <f t="shared" si="300"/>
        <v>0</v>
      </c>
      <c r="N239" s="36"/>
      <c r="O239" s="36"/>
      <c r="Q239" s="167"/>
    </row>
    <row r="240" spans="1:17" ht="132">
      <c r="A240" s="250"/>
      <c r="B240" s="252"/>
      <c r="C240" s="14" t="s">
        <v>53</v>
      </c>
      <c r="D240" s="36">
        <f t="shared" si="297"/>
        <v>0</v>
      </c>
      <c r="E240" s="36"/>
      <c r="F240" s="36"/>
      <c r="G240" s="36">
        <f t="shared" si="298"/>
        <v>0</v>
      </c>
      <c r="H240" s="36"/>
      <c r="I240" s="36"/>
      <c r="J240" s="36">
        <f t="shared" si="299"/>
        <v>0</v>
      </c>
      <c r="K240" s="36"/>
      <c r="L240" s="36"/>
      <c r="M240" s="36">
        <f t="shared" si="300"/>
        <v>0</v>
      </c>
      <c r="N240" s="36"/>
      <c r="O240" s="36"/>
      <c r="Q240" s="167"/>
    </row>
    <row r="241" spans="1:17" ht="132">
      <c r="A241" s="250"/>
      <c r="B241" s="252"/>
      <c r="C241" s="13" t="s">
        <v>54</v>
      </c>
      <c r="D241" s="36">
        <f t="shared" si="297"/>
        <v>0</v>
      </c>
      <c r="E241" s="36"/>
      <c r="F241" s="36"/>
      <c r="G241" s="36">
        <f t="shared" si="298"/>
        <v>0</v>
      </c>
      <c r="H241" s="36"/>
      <c r="I241" s="36"/>
      <c r="J241" s="36">
        <f t="shared" si="299"/>
        <v>0</v>
      </c>
      <c r="K241" s="36"/>
      <c r="L241" s="36"/>
      <c r="M241" s="36">
        <f t="shared" si="300"/>
        <v>0</v>
      </c>
      <c r="N241" s="36"/>
      <c r="O241" s="36"/>
      <c r="Q241" s="167"/>
    </row>
    <row r="242" spans="1:17" ht="34.5">
      <c r="A242" s="250"/>
      <c r="B242" s="252"/>
      <c r="C242" s="13" t="s">
        <v>11</v>
      </c>
      <c r="D242" s="36">
        <f t="shared" si="297"/>
        <v>0</v>
      </c>
      <c r="E242" s="36"/>
      <c r="F242" s="36"/>
      <c r="G242" s="36">
        <f t="shared" si="298"/>
        <v>0</v>
      </c>
      <c r="H242" s="36"/>
      <c r="I242" s="36"/>
      <c r="J242" s="36">
        <f t="shared" si="299"/>
        <v>0</v>
      </c>
      <c r="K242" s="36"/>
      <c r="L242" s="36"/>
      <c r="M242" s="36">
        <f t="shared" si="300"/>
        <v>0</v>
      </c>
      <c r="N242" s="36"/>
      <c r="O242" s="36"/>
      <c r="Q242" s="167"/>
    </row>
    <row r="243" spans="1:17" ht="34.5">
      <c r="A243" s="251"/>
      <c r="B243" s="253"/>
      <c r="C243" s="13" t="s">
        <v>10</v>
      </c>
      <c r="D243" s="36">
        <f t="shared" si="297"/>
        <v>2023.8</v>
      </c>
      <c r="E243" s="36">
        <v>0</v>
      </c>
      <c r="F243" s="36">
        <v>2023.8</v>
      </c>
      <c r="G243" s="36">
        <f t="shared" si="298"/>
        <v>2023.8</v>
      </c>
      <c r="H243" s="36">
        <v>0</v>
      </c>
      <c r="I243" s="36">
        <v>2023.8</v>
      </c>
      <c r="J243" s="36">
        <f t="shared" si="299"/>
        <v>2023.8</v>
      </c>
      <c r="K243" s="36">
        <v>0</v>
      </c>
      <c r="L243" s="36">
        <v>2023.8</v>
      </c>
      <c r="M243" s="36">
        <f t="shared" si="300"/>
        <v>1756</v>
      </c>
      <c r="N243" s="36"/>
      <c r="O243" s="36">
        <v>1756</v>
      </c>
      <c r="Q243" s="167"/>
    </row>
    <row r="244" spans="1:17" ht="34.5">
      <c r="A244" s="232" t="s">
        <v>107</v>
      </c>
      <c r="B244" s="241" t="s">
        <v>98</v>
      </c>
      <c r="C244" s="13" t="s">
        <v>69</v>
      </c>
      <c r="D244" s="36">
        <f>E244+F244</f>
        <v>4578.1000000000004</v>
      </c>
      <c r="E244" s="36">
        <f t="shared" ref="E244:F244" si="301">E245+E255+E256</f>
        <v>3753.1</v>
      </c>
      <c r="F244" s="36">
        <f t="shared" si="301"/>
        <v>825</v>
      </c>
      <c r="G244" s="36">
        <f>H244+I244</f>
        <v>4578.1000000000004</v>
      </c>
      <c r="H244" s="36">
        <f t="shared" ref="H244:I244" si="302">H245+H255+H256</f>
        <v>3753.1</v>
      </c>
      <c r="I244" s="36">
        <f t="shared" si="302"/>
        <v>825</v>
      </c>
      <c r="J244" s="36">
        <f>K244+L244</f>
        <v>4578.1000000000004</v>
      </c>
      <c r="K244" s="36">
        <f t="shared" ref="K244:L244" si="303">K245+K255+K256</f>
        <v>3753.1</v>
      </c>
      <c r="L244" s="36">
        <f t="shared" si="303"/>
        <v>825</v>
      </c>
      <c r="M244" s="36">
        <f>N244+O244</f>
        <v>4578.1000000000004</v>
      </c>
      <c r="N244" s="36">
        <f t="shared" ref="N244:O244" si="304">N245+N255+N256</f>
        <v>3753.1</v>
      </c>
      <c r="O244" s="36">
        <f t="shared" si="304"/>
        <v>825</v>
      </c>
      <c r="Q244" s="167"/>
    </row>
    <row r="245" spans="1:17" ht="66">
      <c r="A245" s="250"/>
      <c r="B245" s="254"/>
      <c r="C245" s="13" t="s">
        <v>13</v>
      </c>
      <c r="D245" s="36">
        <f>E245+F245</f>
        <v>0</v>
      </c>
      <c r="E245" s="36">
        <f t="shared" ref="E245:F245" si="305">E247+E254</f>
        <v>0</v>
      </c>
      <c r="F245" s="36">
        <f t="shared" si="305"/>
        <v>0</v>
      </c>
      <c r="G245" s="36">
        <f>H245+I245</f>
        <v>0</v>
      </c>
      <c r="H245" s="36">
        <f t="shared" ref="H245:I245" si="306">H247+H254</f>
        <v>0</v>
      </c>
      <c r="I245" s="36">
        <f t="shared" si="306"/>
        <v>0</v>
      </c>
      <c r="J245" s="36">
        <f>K245+L245</f>
        <v>0</v>
      </c>
      <c r="K245" s="36">
        <f t="shared" ref="K245:L245" si="307">K247+K254</f>
        <v>0</v>
      </c>
      <c r="L245" s="36">
        <f t="shared" si="307"/>
        <v>0</v>
      </c>
      <c r="M245" s="36">
        <f>N245+O245</f>
        <v>0</v>
      </c>
      <c r="N245" s="36">
        <f t="shared" ref="N245:O245" si="308">N247+N254</f>
        <v>0</v>
      </c>
      <c r="O245" s="36">
        <f t="shared" si="308"/>
        <v>0</v>
      </c>
      <c r="Q245" s="167"/>
    </row>
    <row r="246" spans="1:17" ht="34.5">
      <c r="A246" s="250"/>
      <c r="B246" s="254"/>
      <c r="C246" s="13" t="s">
        <v>12</v>
      </c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Q246" s="167"/>
    </row>
    <row r="247" spans="1:17" ht="132">
      <c r="A247" s="250"/>
      <c r="B247" s="254"/>
      <c r="C247" s="13" t="s">
        <v>49</v>
      </c>
      <c r="D247" s="36">
        <f>E247+F247</f>
        <v>0</v>
      </c>
      <c r="E247" s="36">
        <f t="shared" ref="E247:F247" si="309">E248+E249+E250+E251+E252+E253</f>
        <v>0</v>
      </c>
      <c r="F247" s="36">
        <f t="shared" si="309"/>
        <v>0</v>
      </c>
      <c r="G247" s="36">
        <f>H247+I247</f>
        <v>0</v>
      </c>
      <c r="H247" s="36">
        <f t="shared" ref="H247:I247" si="310">H248+H249+H250+H251+H252+H253</f>
        <v>0</v>
      </c>
      <c r="I247" s="36">
        <f t="shared" si="310"/>
        <v>0</v>
      </c>
      <c r="J247" s="36">
        <f>K247+L247</f>
        <v>0</v>
      </c>
      <c r="K247" s="36">
        <f t="shared" ref="K247:L247" si="311">K248+K249+K250+K251+K252+K253</f>
        <v>0</v>
      </c>
      <c r="L247" s="36">
        <f t="shared" si="311"/>
        <v>0</v>
      </c>
      <c r="M247" s="36">
        <f>N247+O247</f>
        <v>0</v>
      </c>
      <c r="N247" s="36">
        <f t="shared" ref="N247:O247" si="312">N248+N249+N250+N251+N252+N253</f>
        <v>0</v>
      </c>
      <c r="O247" s="36">
        <f t="shared" si="312"/>
        <v>0</v>
      </c>
      <c r="Q247" s="167"/>
    </row>
    <row r="248" spans="1:17" ht="99">
      <c r="A248" s="250"/>
      <c r="B248" s="254"/>
      <c r="C248" s="14" t="s">
        <v>55</v>
      </c>
      <c r="D248" s="36">
        <f>E248+F248</f>
        <v>0</v>
      </c>
      <c r="E248" s="36"/>
      <c r="F248" s="36"/>
      <c r="G248" s="36">
        <f>H248+I248</f>
        <v>0</v>
      </c>
      <c r="H248" s="36"/>
      <c r="I248" s="36"/>
      <c r="J248" s="36">
        <f>K248+L248</f>
        <v>0</v>
      </c>
      <c r="K248" s="36"/>
      <c r="L248" s="36"/>
      <c r="M248" s="36">
        <f>N248+O248</f>
        <v>0</v>
      </c>
      <c r="N248" s="36"/>
      <c r="O248" s="36"/>
      <c r="Q248" s="167"/>
    </row>
    <row r="249" spans="1:17" ht="132">
      <c r="A249" s="250"/>
      <c r="B249" s="254"/>
      <c r="C249" s="14" t="s">
        <v>56</v>
      </c>
      <c r="D249" s="36">
        <f t="shared" ref="D249:D256" si="313">E249+F249</f>
        <v>0</v>
      </c>
      <c r="E249" s="36"/>
      <c r="F249" s="36"/>
      <c r="G249" s="36">
        <f t="shared" ref="G249:G256" si="314">H249+I249</f>
        <v>0</v>
      </c>
      <c r="H249" s="36"/>
      <c r="I249" s="36"/>
      <c r="J249" s="36">
        <f t="shared" ref="J249:J256" si="315">K249+L249</f>
        <v>0</v>
      </c>
      <c r="K249" s="36"/>
      <c r="L249" s="36"/>
      <c r="M249" s="36">
        <f t="shared" ref="M249:M256" si="316">N249+O249</f>
        <v>0</v>
      </c>
      <c r="N249" s="36"/>
      <c r="O249" s="36"/>
      <c r="Q249" s="167"/>
    </row>
    <row r="250" spans="1:17" ht="99">
      <c r="A250" s="250"/>
      <c r="B250" s="254"/>
      <c r="C250" s="14" t="s">
        <v>50</v>
      </c>
      <c r="D250" s="36">
        <f t="shared" si="313"/>
        <v>0</v>
      </c>
      <c r="E250" s="36"/>
      <c r="F250" s="36"/>
      <c r="G250" s="36">
        <f t="shared" si="314"/>
        <v>0</v>
      </c>
      <c r="H250" s="36"/>
      <c r="I250" s="36"/>
      <c r="J250" s="36">
        <f t="shared" si="315"/>
        <v>0</v>
      </c>
      <c r="K250" s="36"/>
      <c r="L250" s="36"/>
      <c r="M250" s="36">
        <f t="shared" si="316"/>
        <v>0</v>
      </c>
      <c r="N250" s="36"/>
      <c r="O250" s="36"/>
      <c r="Q250" s="167"/>
    </row>
    <row r="251" spans="1:17" ht="132">
      <c r="A251" s="250"/>
      <c r="B251" s="254"/>
      <c r="C251" s="14" t="s">
        <v>51</v>
      </c>
      <c r="D251" s="36">
        <f t="shared" si="313"/>
        <v>0</v>
      </c>
      <c r="E251" s="36"/>
      <c r="F251" s="36"/>
      <c r="G251" s="36">
        <f t="shared" si="314"/>
        <v>0</v>
      </c>
      <c r="H251" s="36"/>
      <c r="I251" s="36"/>
      <c r="J251" s="36">
        <f t="shared" si="315"/>
        <v>0</v>
      </c>
      <c r="K251" s="36"/>
      <c r="L251" s="36"/>
      <c r="M251" s="36">
        <f t="shared" si="316"/>
        <v>0</v>
      </c>
      <c r="N251" s="36"/>
      <c r="O251" s="36"/>
      <c r="Q251" s="167"/>
    </row>
    <row r="252" spans="1:17" ht="99">
      <c r="A252" s="250"/>
      <c r="B252" s="254"/>
      <c r="C252" s="14" t="s">
        <v>52</v>
      </c>
      <c r="D252" s="36">
        <f t="shared" si="313"/>
        <v>0</v>
      </c>
      <c r="E252" s="36"/>
      <c r="F252" s="36"/>
      <c r="G252" s="36">
        <f t="shared" si="314"/>
        <v>0</v>
      </c>
      <c r="H252" s="36"/>
      <c r="I252" s="36"/>
      <c r="J252" s="36">
        <f t="shared" si="315"/>
        <v>0</v>
      </c>
      <c r="K252" s="36"/>
      <c r="L252" s="36"/>
      <c r="M252" s="36">
        <f t="shared" si="316"/>
        <v>0</v>
      </c>
      <c r="N252" s="36"/>
      <c r="O252" s="36"/>
      <c r="Q252" s="167"/>
    </row>
    <row r="253" spans="1:17" ht="132">
      <c r="A253" s="250"/>
      <c r="B253" s="254"/>
      <c r="C253" s="14" t="s">
        <v>53</v>
      </c>
      <c r="D253" s="36">
        <f t="shared" si="313"/>
        <v>0</v>
      </c>
      <c r="E253" s="36"/>
      <c r="F253" s="36"/>
      <c r="G253" s="36">
        <f t="shared" si="314"/>
        <v>0</v>
      </c>
      <c r="H253" s="36"/>
      <c r="I253" s="36"/>
      <c r="J253" s="36">
        <f t="shared" si="315"/>
        <v>0</v>
      </c>
      <c r="K253" s="36"/>
      <c r="L253" s="36"/>
      <c r="M253" s="36">
        <f t="shared" si="316"/>
        <v>0</v>
      </c>
      <c r="N253" s="36"/>
      <c r="O253" s="36"/>
      <c r="Q253" s="167"/>
    </row>
    <row r="254" spans="1:17" ht="132">
      <c r="A254" s="250"/>
      <c r="B254" s="254"/>
      <c r="C254" s="13" t="s">
        <v>54</v>
      </c>
      <c r="D254" s="36">
        <f t="shared" si="313"/>
        <v>0</v>
      </c>
      <c r="E254" s="36"/>
      <c r="F254" s="36"/>
      <c r="G254" s="36">
        <f t="shared" si="314"/>
        <v>0</v>
      </c>
      <c r="H254" s="36"/>
      <c r="I254" s="36"/>
      <c r="J254" s="36">
        <f t="shared" si="315"/>
        <v>0</v>
      </c>
      <c r="K254" s="36"/>
      <c r="L254" s="36"/>
      <c r="M254" s="36">
        <f t="shared" si="316"/>
        <v>0</v>
      </c>
      <c r="N254" s="36"/>
      <c r="O254" s="36"/>
      <c r="Q254" s="167"/>
    </row>
    <row r="255" spans="1:17" ht="34.5">
      <c r="A255" s="250"/>
      <c r="B255" s="254"/>
      <c r="C255" s="13" t="s">
        <v>11</v>
      </c>
      <c r="D255" s="36">
        <f t="shared" si="313"/>
        <v>0</v>
      </c>
      <c r="E255" s="36"/>
      <c r="F255" s="36"/>
      <c r="G255" s="36">
        <f t="shared" si="314"/>
        <v>0</v>
      </c>
      <c r="H255" s="36"/>
      <c r="I255" s="36"/>
      <c r="J255" s="36">
        <f t="shared" si="315"/>
        <v>0</v>
      </c>
      <c r="K255" s="36"/>
      <c r="L255" s="36"/>
      <c r="M255" s="36">
        <f t="shared" si="316"/>
        <v>0</v>
      </c>
      <c r="N255" s="36"/>
      <c r="O255" s="36"/>
      <c r="Q255" s="167"/>
    </row>
    <row r="256" spans="1:17" ht="34.5">
      <c r="A256" s="251"/>
      <c r="B256" s="255"/>
      <c r="C256" s="13" t="s">
        <v>10</v>
      </c>
      <c r="D256" s="36">
        <f t="shared" si="313"/>
        <v>4578.1000000000004</v>
      </c>
      <c r="E256" s="36">
        <v>3753.1</v>
      </c>
      <c r="F256" s="36">
        <v>825</v>
      </c>
      <c r="G256" s="36">
        <f t="shared" si="314"/>
        <v>4578.1000000000004</v>
      </c>
      <c r="H256" s="36">
        <v>3753.1</v>
      </c>
      <c r="I256" s="36">
        <v>825</v>
      </c>
      <c r="J256" s="36">
        <f t="shared" si="315"/>
        <v>4578.1000000000004</v>
      </c>
      <c r="K256" s="36">
        <v>3753.1</v>
      </c>
      <c r="L256" s="36">
        <v>825</v>
      </c>
      <c r="M256" s="36">
        <f t="shared" si="316"/>
        <v>4578.1000000000004</v>
      </c>
      <c r="N256" s="36">
        <v>3753.1</v>
      </c>
      <c r="O256" s="36">
        <v>825</v>
      </c>
      <c r="Q256" s="167"/>
    </row>
    <row r="257" spans="1:17" ht="34.5">
      <c r="A257" s="232" t="s">
        <v>7</v>
      </c>
      <c r="B257" s="228" t="s">
        <v>99</v>
      </c>
      <c r="C257" s="13" t="s">
        <v>69</v>
      </c>
      <c r="D257" s="36">
        <f>D270+D283</f>
        <v>333.9</v>
      </c>
      <c r="E257" s="36">
        <f t="shared" ref="E257:I257" si="317">E270+E283</f>
        <v>333.9</v>
      </c>
      <c r="F257" s="36">
        <f t="shared" si="317"/>
        <v>0</v>
      </c>
      <c r="G257" s="36">
        <f t="shared" si="317"/>
        <v>404696.4</v>
      </c>
      <c r="H257" s="36">
        <f t="shared" si="317"/>
        <v>404696.4</v>
      </c>
      <c r="I257" s="36">
        <f t="shared" si="317"/>
        <v>0</v>
      </c>
      <c r="J257" s="36">
        <f t="shared" ref="J257:L257" si="318">J270+J283</f>
        <v>404696.4</v>
      </c>
      <c r="K257" s="36">
        <f t="shared" si="318"/>
        <v>404696.4</v>
      </c>
      <c r="L257" s="36">
        <f t="shared" si="318"/>
        <v>0</v>
      </c>
      <c r="M257" s="36">
        <f t="shared" ref="M257:O257" si="319">M270+M283</f>
        <v>404280.2</v>
      </c>
      <c r="N257" s="36">
        <f t="shared" si="319"/>
        <v>404280.2</v>
      </c>
      <c r="O257" s="36">
        <f t="shared" si="319"/>
        <v>0</v>
      </c>
      <c r="Q257" s="167"/>
    </row>
    <row r="258" spans="1:17" ht="66">
      <c r="A258" s="208"/>
      <c r="B258" s="234"/>
      <c r="C258" s="13" t="s">
        <v>13</v>
      </c>
      <c r="D258" s="36">
        <f t="shared" ref="D258:I258" si="320">D271+D284</f>
        <v>0</v>
      </c>
      <c r="E258" s="36">
        <f t="shared" si="320"/>
        <v>0</v>
      </c>
      <c r="F258" s="36">
        <f t="shared" si="320"/>
        <v>0</v>
      </c>
      <c r="G258" s="36">
        <f t="shared" si="320"/>
        <v>0</v>
      </c>
      <c r="H258" s="36">
        <f t="shared" si="320"/>
        <v>0</v>
      </c>
      <c r="I258" s="36">
        <f t="shared" si="320"/>
        <v>0</v>
      </c>
      <c r="J258" s="36">
        <f t="shared" ref="J258:L258" si="321">J271+J284</f>
        <v>0</v>
      </c>
      <c r="K258" s="36">
        <f t="shared" si="321"/>
        <v>0</v>
      </c>
      <c r="L258" s="36">
        <f t="shared" si="321"/>
        <v>0</v>
      </c>
      <c r="M258" s="36">
        <f t="shared" ref="M258:O258" si="322">M271+M284</f>
        <v>0</v>
      </c>
      <c r="N258" s="36">
        <f t="shared" si="322"/>
        <v>0</v>
      </c>
      <c r="O258" s="36">
        <f t="shared" si="322"/>
        <v>0</v>
      </c>
      <c r="Q258" s="167"/>
    </row>
    <row r="259" spans="1:17" ht="34.5">
      <c r="A259" s="208"/>
      <c r="B259" s="234"/>
      <c r="C259" s="13" t="s">
        <v>12</v>
      </c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Q259" s="167"/>
    </row>
    <row r="260" spans="1:17" ht="132">
      <c r="A260" s="208"/>
      <c r="B260" s="234"/>
      <c r="C260" s="13" t="s">
        <v>49</v>
      </c>
      <c r="D260" s="36">
        <f t="shared" ref="D260:I269" si="323">D273+D286</f>
        <v>0</v>
      </c>
      <c r="E260" s="36">
        <f t="shared" si="323"/>
        <v>0</v>
      </c>
      <c r="F260" s="36">
        <f t="shared" si="323"/>
        <v>0</v>
      </c>
      <c r="G260" s="36">
        <f t="shared" si="323"/>
        <v>0</v>
      </c>
      <c r="H260" s="36">
        <f t="shared" si="323"/>
        <v>0</v>
      </c>
      <c r="I260" s="36">
        <f t="shared" si="323"/>
        <v>0</v>
      </c>
      <c r="J260" s="36">
        <f t="shared" ref="J260:L260" si="324">J273+J286</f>
        <v>0</v>
      </c>
      <c r="K260" s="36">
        <f t="shared" si="324"/>
        <v>0</v>
      </c>
      <c r="L260" s="36">
        <f t="shared" si="324"/>
        <v>0</v>
      </c>
      <c r="M260" s="36">
        <f t="shared" ref="M260:O260" si="325">M273+M286</f>
        <v>0</v>
      </c>
      <c r="N260" s="36">
        <f t="shared" si="325"/>
        <v>0</v>
      </c>
      <c r="O260" s="36">
        <f t="shared" si="325"/>
        <v>0</v>
      </c>
      <c r="Q260" s="167"/>
    </row>
    <row r="261" spans="1:17" ht="99">
      <c r="A261" s="208"/>
      <c r="B261" s="234"/>
      <c r="C261" s="14" t="s">
        <v>55</v>
      </c>
      <c r="D261" s="36">
        <f t="shared" si="323"/>
        <v>0</v>
      </c>
      <c r="E261" s="36">
        <f t="shared" si="323"/>
        <v>0</v>
      </c>
      <c r="F261" s="36">
        <f t="shared" si="323"/>
        <v>0</v>
      </c>
      <c r="G261" s="36">
        <f t="shared" si="323"/>
        <v>0</v>
      </c>
      <c r="H261" s="36">
        <f t="shared" si="323"/>
        <v>0</v>
      </c>
      <c r="I261" s="36">
        <f t="shared" si="323"/>
        <v>0</v>
      </c>
      <c r="J261" s="36">
        <f t="shared" ref="J261:L261" si="326">J274+J287</f>
        <v>0</v>
      </c>
      <c r="K261" s="36">
        <f t="shared" si="326"/>
        <v>0</v>
      </c>
      <c r="L261" s="36">
        <f t="shared" si="326"/>
        <v>0</v>
      </c>
      <c r="M261" s="36">
        <f t="shared" ref="M261:O261" si="327">M274+M287</f>
        <v>0</v>
      </c>
      <c r="N261" s="36">
        <f t="shared" si="327"/>
        <v>0</v>
      </c>
      <c r="O261" s="36">
        <f t="shared" si="327"/>
        <v>0</v>
      </c>
      <c r="Q261" s="167"/>
    </row>
    <row r="262" spans="1:17" ht="132">
      <c r="A262" s="208"/>
      <c r="B262" s="234"/>
      <c r="C262" s="14" t="s">
        <v>56</v>
      </c>
      <c r="D262" s="36">
        <f t="shared" si="323"/>
        <v>0</v>
      </c>
      <c r="E262" s="36">
        <f t="shared" si="323"/>
        <v>0</v>
      </c>
      <c r="F262" s="36">
        <f t="shared" si="323"/>
        <v>0</v>
      </c>
      <c r="G262" s="36">
        <f t="shared" si="323"/>
        <v>0</v>
      </c>
      <c r="H262" s="36">
        <f t="shared" si="323"/>
        <v>0</v>
      </c>
      <c r="I262" s="36">
        <f t="shared" si="323"/>
        <v>0</v>
      </c>
      <c r="J262" s="36">
        <f t="shared" ref="J262:L262" si="328">J275+J288</f>
        <v>0</v>
      </c>
      <c r="K262" s="36">
        <f t="shared" si="328"/>
        <v>0</v>
      </c>
      <c r="L262" s="36">
        <f t="shared" si="328"/>
        <v>0</v>
      </c>
      <c r="M262" s="36">
        <f t="shared" ref="M262:O262" si="329">M275+M288</f>
        <v>0</v>
      </c>
      <c r="N262" s="36">
        <f t="shared" si="329"/>
        <v>0</v>
      </c>
      <c r="O262" s="36">
        <f t="shared" si="329"/>
        <v>0</v>
      </c>
      <c r="Q262" s="167"/>
    </row>
    <row r="263" spans="1:17" ht="99">
      <c r="A263" s="208"/>
      <c r="B263" s="234"/>
      <c r="C263" s="14" t="s">
        <v>50</v>
      </c>
      <c r="D263" s="36">
        <f t="shared" si="323"/>
        <v>0</v>
      </c>
      <c r="E263" s="36">
        <f t="shared" si="323"/>
        <v>0</v>
      </c>
      <c r="F263" s="36">
        <f t="shared" si="323"/>
        <v>0</v>
      </c>
      <c r="G263" s="36">
        <f t="shared" si="323"/>
        <v>0</v>
      </c>
      <c r="H263" s="36">
        <f t="shared" si="323"/>
        <v>0</v>
      </c>
      <c r="I263" s="36">
        <f t="shared" si="323"/>
        <v>0</v>
      </c>
      <c r="J263" s="36">
        <f t="shared" ref="J263:L263" si="330">J276+J289</f>
        <v>0</v>
      </c>
      <c r="K263" s="36">
        <f t="shared" si="330"/>
        <v>0</v>
      </c>
      <c r="L263" s="36">
        <f t="shared" si="330"/>
        <v>0</v>
      </c>
      <c r="M263" s="36">
        <f t="shared" ref="M263:O263" si="331">M276+M289</f>
        <v>0</v>
      </c>
      <c r="N263" s="36">
        <f t="shared" si="331"/>
        <v>0</v>
      </c>
      <c r="O263" s="36">
        <f t="shared" si="331"/>
        <v>0</v>
      </c>
      <c r="Q263" s="167"/>
    </row>
    <row r="264" spans="1:17" ht="132">
      <c r="A264" s="208"/>
      <c r="B264" s="234"/>
      <c r="C264" s="14" t="s">
        <v>51</v>
      </c>
      <c r="D264" s="36">
        <f t="shared" si="323"/>
        <v>0</v>
      </c>
      <c r="E264" s="36">
        <f t="shared" si="323"/>
        <v>0</v>
      </c>
      <c r="F264" s="36">
        <f t="shared" si="323"/>
        <v>0</v>
      </c>
      <c r="G264" s="36">
        <f t="shared" si="323"/>
        <v>0</v>
      </c>
      <c r="H264" s="36">
        <f t="shared" si="323"/>
        <v>0</v>
      </c>
      <c r="I264" s="36">
        <f t="shared" si="323"/>
        <v>0</v>
      </c>
      <c r="J264" s="36">
        <f t="shared" ref="J264:L264" si="332">J277+J290</f>
        <v>0</v>
      </c>
      <c r="K264" s="36">
        <f t="shared" si="332"/>
        <v>0</v>
      </c>
      <c r="L264" s="36">
        <f t="shared" si="332"/>
        <v>0</v>
      </c>
      <c r="M264" s="36">
        <f t="shared" ref="M264:O264" si="333">M277+M290</f>
        <v>0</v>
      </c>
      <c r="N264" s="36">
        <f t="shared" si="333"/>
        <v>0</v>
      </c>
      <c r="O264" s="36">
        <f t="shared" si="333"/>
        <v>0</v>
      </c>
      <c r="Q264" s="167"/>
    </row>
    <row r="265" spans="1:17" ht="99">
      <c r="A265" s="208"/>
      <c r="B265" s="234"/>
      <c r="C265" s="14" t="s">
        <v>52</v>
      </c>
      <c r="D265" s="36">
        <f t="shared" si="323"/>
        <v>0</v>
      </c>
      <c r="E265" s="36">
        <f t="shared" si="323"/>
        <v>0</v>
      </c>
      <c r="F265" s="36">
        <f t="shared" si="323"/>
        <v>0</v>
      </c>
      <c r="G265" s="36">
        <f t="shared" si="323"/>
        <v>0</v>
      </c>
      <c r="H265" s="36">
        <f t="shared" si="323"/>
        <v>0</v>
      </c>
      <c r="I265" s="36">
        <f t="shared" si="323"/>
        <v>0</v>
      </c>
      <c r="J265" s="36">
        <f t="shared" ref="J265:L265" si="334">J278+J291</f>
        <v>0</v>
      </c>
      <c r="K265" s="36">
        <f t="shared" si="334"/>
        <v>0</v>
      </c>
      <c r="L265" s="36">
        <f t="shared" si="334"/>
        <v>0</v>
      </c>
      <c r="M265" s="36">
        <f t="shared" ref="M265:O265" si="335">M278+M291</f>
        <v>0</v>
      </c>
      <c r="N265" s="36">
        <f t="shared" si="335"/>
        <v>0</v>
      </c>
      <c r="O265" s="36">
        <f t="shared" si="335"/>
        <v>0</v>
      </c>
      <c r="Q265" s="167"/>
    </row>
    <row r="266" spans="1:17" ht="132">
      <c r="A266" s="208"/>
      <c r="B266" s="234"/>
      <c r="C266" s="14" t="s">
        <v>53</v>
      </c>
      <c r="D266" s="36">
        <f t="shared" si="323"/>
        <v>0</v>
      </c>
      <c r="E266" s="36">
        <f t="shared" si="323"/>
        <v>0</v>
      </c>
      <c r="F266" s="36">
        <f t="shared" si="323"/>
        <v>0</v>
      </c>
      <c r="G266" s="36">
        <f t="shared" si="323"/>
        <v>0</v>
      </c>
      <c r="H266" s="36">
        <f t="shared" si="323"/>
        <v>0</v>
      </c>
      <c r="I266" s="36">
        <f t="shared" si="323"/>
        <v>0</v>
      </c>
      <c r="J266" s="36">
        <f t="shared" ref="J266:L266" si="336">J279+J292</f>
        <v>0</v>
      </c>
      <c r="K266" s="36">
        <f t="shared" si="336"/>
        <v>0</v>
      </c>
      <c r="L266" s="36">
        <f t="shared" si="336"/>
        <v>0</v>
      </c>
      <c r="M266" s="36">
        <f t="shared" ref="M266:O266" si="337">M279+M292</f>
        <v>0</v>
      </c>
      <c r="N266" s="36">
        <f t="shared" si="337"/>
        <v>0</v>
      </c>
      <c r="O266" s="36">
        <f t="shared" si="337"/>
        <v>0</v>
      </c>
      <c r="Q266" s="167"/>
    </row>
    <row r="267" spans="1:17" ht="132">
      <c r="A267" s="208"/>
      <c r="B267" s="234"/>
      <c r="C267" s="13" t="s">
        <v>54</v>
      </c>
      <c r="D267" s="36">
        <f t="shared" si="323"/>
        <v>0</v>
      </c>
      <c r="E267" s="36">
        <f t="shared" si="323"/>
        <v>0</v>
      </c>
      <c r="F267" s="36">
        <f t="shared" si="323"/>
        <v>0</v>
      </c>
      <c r="G267" s="36">
        <f t="shared" si="323"/>
        <v>0</v>
      </c>
      <c r="H267" s="36">
        <f t="shared" si="323"/>
        <v>0</v>
      </c>
      <c r="I267" s="36">
        <f t="shared" si="323"/>
        <v>0</v>
      </c>
      <c r="J267" s="36">
        <f t="shared" ref="J267:L267" si="338">J280+J293</f>
        <v>0</v>
      </c>
      <c r="K267" s="36">
        <f t="shared" si="338"/>
        <v>0</v>
      </c>
      <c r="L267" s="36">
        <f t="shared" si="338"/>
        <v>0</v>
      </c>
      <c r="M267" s="36">
        <f t="shared" ref="M267:O267" si="339">M280+M293</f>
        <v>0</v>
      </c>
      <c r="N267" s="36">
        <f t="shared" si="339"/>
        <v>0</v>
      </c>
      <c r="O267" s="36">
        <f t="shared" si="339"/>
        <v>0</v>
      </c>
      <c r="Q267" s="167"/>
    </row>
    <row r="268" spans="1:17" ht="34.5">
      <c r="A268" s="208"/>
      <c r="B268" s="234"/>
      <c r="C268" s="13" t="s">
        <v>11</v>
      </c>
      <c r="D268" s="36">
        <f t="shared" si="323"/>
        <v>0</v>
      </c>
      <c r="E268" s="36">
        <f t="shared" si="323"/>
        <v>0</v>
      </c>
      <c r="F268" s="36">
        <f t="shared" si="323"/>
        <v>0</v>
      </c>
      <c r="G268" s="36">
        <f t="shared" si="323"/>
        <v>0</v>
      </c>
      <c r="H268" s="36">
        <f t="shared" si="323"/>
        <v>0</v>
      </c>
      <c r="I268" s="36">
        <f t="shared" si="323"/>
        <v>0</v>
      </c>
      <c r="J268" s="36">
        <f t="shared" ref="J268:L268" si="340">J281+J294</f>
        <v>0</v>
      </c>
      <c r="K268" s="36">
        <f t="shared" si="340"/>
        <v>0</v>
      </c>
      <c r="L268" s="36">
        <f t="shared" si="340"/>
        <v>0</v>
      </c>
      <c r="M268" s="36">
        <f t="shared" ref="M268:O268" si="341">M281+M294</f>
        <v>0</v>
      </c>
      <c r="N268" s="36">
        <f t="shared" si="341"/>
        <v>0</v>
      </c>
      <c r="O268" s="36">
        <f t="shared" si="341"/>
        <v>0</v>
      </c>
      <c r="Q268" s="167"/>
    </row>
    <row r="269" spans="1:17" ht="34.5">
      <c r="A269" s="227"/>
      <c r="B269" s="235"/>
      <c r="C269" s="13" t="s">
        <v>10</v>
      </c>
      <c r="D269" s="36">
        <f t="shared" si="323"/>
        <v>333.9</v>
      </c>
      <c r="E269" s="36">
        <f t="shared" si="323"/>
        <v>333.9</v>
      </c>
      <c r="F269" s="36">
        <f t="shared" si="323"/>
        <v>0</v>
      </c>
      <c r="G269" s="36">
        <f t="shared" si="323"/>
        <v>404696.4</v>
      </c>
      <c r="H269" s="36">
        <f t="shared" si="323"/>
        <v>404696.4</v>
      </c>
      <c r="I269" s="36">
        <f t="shared" si="323"/>
        <v>0</v>
      </c>
      <c r="J269" s="36">
        <f t="shared" ref="J269:L269" si="342">J282+J295</f>
        <v>404696.4</v>
      </c>
      <c r="K269" s="36">
        <f t="shared" si="342"/>
        <v>404696.4</v>
      </c>
      <c r="L269" s="36">
        <f t="shared" si="342"/>
        <v>0</v>
      </c>
      <c r="M269" s="36">
        <f t="shared" ref="M269:O269" si="343">M282+M295</f>
        <v>404280.2</v>
      </c>
      <c r="N269" s="36">
        <f t="shared" si="343"/>
        <v>404280.2</v>
      </c>
      <c r="O269" s="36">
        <f t="shared" si="343"/>
        <v>0</v>
      </c>
      <c r="Q269" s="167"/>
    </row>
    <row r="270" spans="1:17" ht="34.5">
      <c r="A270" s="232" t="s">
        <v>2</v>
      </c>
      <c r="B270" s="228" t="s">
        <v>101</v>
      </c>
      <c r="C270" s="13" t="s">
        <v>69</v>
      </c>
      <c r="D270" s="36">
        <f>E270+F270</f>
        <v>333.9</v>
      </c>
      <c r="E270" s="36">
        <f t="shared" ref="E270:F270" si="344">E271+E281+E282</f>
        <v>333.9</v>
      </c>
      <c r="F270" s="36">
        <f t="shared" si="344"/>
        <v>0</v>
      </c>
      <c r="G270" s="36">
        <f>H270+I270</f>
        <v>333.9</v>
      </c>
      <c r="H270" s="36">
        <f t="shared" ref="H270:I270" si="345">H271+H281+H282</f>
        <v>333.9</v>
      </c>
      <c r="I270" s="36">
        <f t="shared" si="345"/>
        <v>0</v>
      </c>
      <c r="J270" s="36">
        <f>K270+L270</f>
        <v>333.9</v>
      </c>
      <c r="K270" s="36">
        <f t="shared" ref="K270:L270" si="346">K271+K281+K282</f>
        <v>333.9</v>
      </c>
      <c r="L270" s="36">
        <f t="shared" si="346"/>
        <v>0</v>
      </c>
      <c r="M270" s="36">
        <f>N270+O270</f>
        <v>87.2</v>
      </c>
      <c r="N270" s="36">
        <f t="shared" ref="N270:O270" si="347">N271+N281+N282</f>
        <v>87.2</v>
      </c>
      <c r="O270" s="36">
        <f t="shared" si="347"/>
        <v>0</v>
      </c>
      <c r="Q270" s="167"/>
    </row>
    <row r="271" spans="1:17" ht="66">
      <c r="A271" s="208"/>
      <c r="B271" s="234"/>
      <c r="C271" s="13" t="s">
        <v>13</v>
      </c>
      <c r="D271" s="36">
        <f>E271+F271</f>
        <v>0</v>
      </c>
      <c r="E271" s="36">
        <f t="shared" ref="E271:F271" si="348">E273+E280</f>
        <v>0</v>
      </c>
      <c r="F271" s="36">
        <f t="shared" si="348"/>
        <v>0</v>
      </c>
      <c r="G271" s="36">
        <f>H271+I271</f>
        <v>0</v>
      </c>
      <c r="H271" s="36">
        <f t="shared" ref="H271:I271" si="349">H273+H280</f>
        <v>0</v>
      </c>
      <c r="I271" s="36">
        <f t="shared" si="349"/>
        <v>0</v>
      </c>
      <c r="J271" s="36">
        <f>K271+L271</f>
        <v>0</v>
      </c>
      <c r="K271" s="36">
        <f t="shared" ref="K271:L271" si="350">K273+K280</f>
        <v>0</v>
      </c>
      <c r="L271" s="36">
        <f t="shared" si="350"/>
        <v>0</v>
      </c>
      <c r="M271" s="36">
        <f>N271+O271</f>
        <v>0</v>
      </c>
      <c r="N271" s="36">
        <f t="shared" ref="N271:O271" si="351">N273+N280</f>
        <v>0</v>
      </c>
      <c r="O271" s="36">
        <f t="shared" si="351"/>
        <v>0</v>
      </c>
      <c r="Q271" s="167"/>
    </row>
    <row r="272" spans="1:17" ht="34.5">
      <c r="A272" s="208"/>
      <c r="B272" s="234"/>
      <c r="C272" s="13" t="s">
        <v>12</v>
      </c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Q272" s="167"/>
    </row>
    <row r="273" spans="1:17" ht="132">
      <c r="A273" s="208"/>
      <c r="B273" s="234"/>
      <c r="C273" s="13" t="s">
        <v>49</v>
      </c>
      <c r="D273" s="36">
        <f>E273+F273</f>
        <v>0</v>
      </c>
      <c r="E273" s="36">
        <f t="shared" ref="E273:F273" si="352">E274+E275+E276+E277+E278+E279</f>
        <v>0</v>
      </c>
      <c r="F273" s="36">
        <f t="shared" si="352"/>
        <v>0</v>
      </c>
      <c r="G273" s="36">
        <f>H273+I273</f>
        <v>0</v>
      </c>
      <c r="H273" s="36">
        <f t="shared" ref="H273:I273" si="353">H274+H275+H276+H277+H278+H279</f>
        <v>0</v>
      </c>
      <c r="I273" s="36">
        <f t="shared" si="353"/>
        <v>0</v>
      </c>
      <c r="J273" s="36">
        <f>K273+L273</f>
        <v>0</v>
      </c>
      <c r="K273" s="36">
        <f t="shared" ref="K273:L273" si="354">K274+K275+K276+K277+K278+K279</f>
        <v>0</v>
      </c>
      <c r="L273" s="36">
        <f t="shared" si="354"/>
        <v>0</v>
      </c>
      <c r="M273" s="36">
        <f>N273+O273</f>
        <v>0</v>
      </c>
      <c r="N273" s="36">
        <f t="shared" ref="N273:O273" si="355">N274+N275+N276+N277+N278+N279</f>
        <v>0</v>
      </c>
      <c r="O273" s="36">
        <f t="shared" si="355"/>
        <v>0</v>
      </c>
      <c r="Q273" s="167"/>
    </row>
    <row r="274" spans="1:17" ht="99">
      <c r="A274" s="208"/>
      <c r="B274" s="234"/>
      <c r="C274" s="14" t="s">
        <v>55</v>
      </c>
      <c r="D274" s="36">
        <f>E274+F274</f>
        <v>0</v>
      </c>
      <c r="E274" s="36"/>
      <c r="F274" s="36"/>
      <c r="G274" s="36">
        <f>H274+I274</f>
        <v>0</v>
      </c>
      <c r="H274" s="36"/>
      <c r="I274" s="36"/>
      <c r="J274" s="36">
        <f>K274+L274</f>
        <v>0</v>
      </c>
      <c r="K274" s="36"/>
      <c r="L274" s="36"/>
      <c r="M274" s="36">
        <f>N274+O274</f>
        <v>0</v>
      </c>
      <c r="N274" s="36"/>
      <c r="O274" s="36"/>
      <c r="Q274" s="167"/>
    </row>
    <row r="275" spans="1:17" ht="132">
      <c r="A275" s="208"/>
      <c r="B275" s="234"/>
      <c r="C275" s="14" t="s">
        <v>56</v>
      </c>
      <c r="D275" s="36">
        <f t="shared" ref="D275:D282" si="356">E275+F275</f>
        <v>0</v>
      </c>
      <c r="E275" s="36"/>
      <c r="F275" s="36"/>
      <c r="G275" s="36">
        <f t="shared" ref="G275:G282" si="357">H275+I275</f>
        <v>0</v>
      </c>
      <c r="H275" s="36"/>
      <c r="I275" s="36"/>
      <c r="J275" s="36">
        <f t="shared" ref="J275:J282" si="358">K275+L275</f>
        <v>0</v>
      </c>
      <c r="K275" s="36"/>
      <c r="L275" s="36"/>
      <c r="M275" s="36">
        <f t="shared" ref="M275:M282" si="359">N275+O275</f>
        <v>0</v>
      </c>
      <c r="N275" s="36"/>
      <c r="O275" s="36"/>
      <c r="Q275" s="167"/>
    </row>
    <row r="276" spans="1:17" ht="99">
      <c r="A276" s="208"/>
      <c r="B276" s="234"/>
      <c r="C276" s="14" t="s">
        <v>50</v>
      </c>
      <c r="D276" s="36">
        <f t="shared" si="356"/>
        <v>0</v>
      </c>
      <c r="E276" s="36"/>
      <c r="F276" s="36"/>
      <c r="G276" s="36">
        <f t="shared" si="357"/>
        <v>0</v>
      </c>
      <c r="H276" s="36"/>
      <c r="I276" s="36"/>
      <c r="J276" s="36">
        <f t="shared" si="358"/>
        <v>0</v>
      </c>
      <c r="K276" s="36"/>
      <c r="L276" s="36"/>
      <c r="M276" s="36">
        <f t="shared" si="359"/>
        <v>0</v>
      </c>
      <c r="N276" s="36"/>
      <c r="O276" s="36"/>
      <c r="Q276" s="167"/>
    </row>
    <row r="277" spans="1:17" ht="132">
      <c r="A277" s="208"/>
      <c r="B277" s="234"/>
      <c r="C277" s="14" t="s">
        <v>51</v>
      </c>
      <c r="D277" s="36">
        <f t="shared" si="356"/>
        <v>0</v>
      </c>
      <c r="E277" s="36"/>
      <c r="F277" s="36"/>
      <c r="G277" s="36">
        <f t="shared" si="357"/>
        <v>0</v>
      </c>
      <c r="H277" s="36"/>
      <c r="I277" s="36"/>
      <c r="J277" s="36">
        <f t="shared" si="358"/>
        <v>0</v>
      </c>
      <c r="K277" s="36"/>
      <c r="L277" s="36"/>
      <c r="M277" s="36">
        <f t="shared" si="359"/>
        <v>0</v>
      </c>
      <c r="N277" s="36"/>
      <c r="O277" s="36"/>
      <c r="Q277" s="167"/>
    </row>
    <row r="278" spans="1:17" ht="99">
      <c r="A278" s="208"/>
      <c r="B278" s="234"/>
      <c r="C278" s="14" t="s">
        <v>52</v>
      </c>
      <c r="D278" s="36">
        <f t="shared" si="356"/>
        <v>0</v>
      </c>
      <c r="E278" s="36"/>
      <c r="F278" s="36"/>
      <c r="G278" s="36">
        <f t="shared" si="357"/>
        <v>0</v>
      </c>
      <c r="H278" s="36"/>
      <c r="I278" s="36"/>
      <c r="J278" s="36">
        <f t="shared" si="358"/>
        <v>0</v>
      </c>
      <c r="K278" s="36"/>
      <c r="L278" s="36"/>
      <c r="M278" s="36">
        <f t="shared" si="359"/>
        <v>0</v>
      </c>
      <c r="N278" s="36"/>
      <c r="O278" s="36"/>
      <c r="Q278" s="167"/>
    </row>
    <row r="279" spans="1:17" ht="132">
      <c r="A279" s="208"/>
      <c r="B279" s="234"/>
      <c r="C279" s="14" t="s">
        <v>53</v>
      </c>
      <c r="D279" s="36">
        <f t="shared" si="356"/>
        <v>0</v>
      </c>
      <c r="E279" s="36"/>
      <c r="F279" s="36"/>
      <c r="G279" s="36">
        <f t="shared" si="357"/>
        <v>0</v>
      </c>
      <c r="H279" s="36"/>
      <c r="I279" s="36"/>
      <c r="J279" s="36">
        <f t="shared" si="358"/>
        <v>0</v>
      </c>
      <c r="K279" s="36"/>
      <c r="L279" s="36"/>
      <c r="M279" s="36">
        <f t="shared" si="359"/>
        <v>0</v>
      </c>
      <c r="N279" s="36"/>
      <c r="O279" s="36"/>
      <c r="Q279" s="167"/>
    </row>
    <row r="280" spans="1:17" ht="132">
      <c r="A280" s="208"/>
      <c r="B280" s="234"/>
      <c r="C280" s="13" t="s">
        <v>54</v>
      </c>
      <c r="D280" s="36">
        <f t="shared" si="356"/>
        <v>0</v>
      </c>
      <c r="E280" s="36"/>
      <c r="F280" s="36"/>
      <c r="G280" s="36">
        <f t="shared" si="357"/>
        <v>0</v>
      </c>
      <c r="H280" s="36"/>
      <c r="I280" s="36"/>
      <c r="J280" s="36">
        <f t="shared" si="358"/>
        <v>0</v>
      </c>
      <c r="K280" s="36"/>
      <c r="L280" s="36"/>
      <c r="M280" s="36">
        <f t="shared" si="359"/>
        <v>0</v>
      </c>
      <c r="N280" s="36"/>
      <c r="O280" s="36"/>
      <c r="Q280" s="167"/>
    </row>
    <row r="281" spans="1:17" ht="34.5">
      <c r="A281" s="208"/>
      <c r="B281" s="234"/>
      <c r="C281" s="13" t="s">
        <v>11</v>
      </c>
      <c r="D281" s="36">
        <f t="shared" si="356"/>
        <v>0</v>
      </c>
      <c r="E281" s="36"/>
      <c r="F281" s="36"/>
      <c r="G281" s="36">
        <f t="shared" si="357"/>
        <v>0</v>
      </c>
      <c r="H281" s="36"/>
      <c r="I281" s="36"/>
      <c r="J281" s="36">
        <f t="shared" si="358"/>
        <v>0</v>
      </c>
      <c r="K281" s="36"/>
      <c r="L281" s="36"/>
      <c r="M281" s="36">
        <f t="shared" si="359"/>
        <v>0</v>
      </c>
      <c r="N281" s="36"/>
      <c r="O281" s="36"/>
      <c r="Q281" s="167"/>
    </row>
    <row r="282" spans="1:17" ht="34.5">
      <c r="A282" s="227"/>
      <c r="B282" s="235"/>
      <c r="C282" s="13" t="s">
        <v>10</v>
      </c>
      <c r="D282" s="36">
        <f t="shared" si="356"/>
        <v>333.9</v>
      </c>
      <c r="E282" s="36">
        <v>333.9</v>
      </c>
      <c r="F282" s="36"/>
      <c r="G282" s="36">
        <f t="shared" si="357"/>
        <v>333.9</v>
      </c>
      <c r="H282" s="36">
        <v>333.9</v>
      </c>
      <c r="I282" s="36"/>
      <c r="J282" s="36">
        <f t="shared" si="358"/>
        <v>333.9</v>
      </c>
      <c r="K282" s="36">
        <v>333.9</v>
      </c>
      <c r="L282" s="36"/>
      <c r="M282" s="36">
        <f t="shared" si="359"/>
        <v>87.2</v>
      </c>
      <c r="N282" s="36">
        <v>87.2</v>
      </c>
      <c r="O282" s="36"/>
      <c r="Q282" s="167"/>
    </row>
    <row r="283" spans="1:17" ht="34.5">
      <c r="A283" s="232" t="s">
        <v>100</v>
      </c>
      <c r="B283" s="228" t="s">
        <v>102</v>
      </c>
      <c r="C283" s="13" t="s">
        <v>69</v>
      </c>
      <c r="D283" s="36">
        <f>E283+F283</f>
        <v>0</v>
      </c>
      <c r="E283" s="36">
        <f t="shared" ref="E283:F283" si="360">E284+E294+E295</f>
        <v>0</v>
      </c>
      <c r="F283" s="36">
        <f t="shared" si="360"/>
        <v>0</v>
      </c>
      <c r="G283" s="36">
        <f>H283+I283</f>
        <v>404362.5</v>
      </c>
      <c r="H283" s="36">
        <f t="shared" ref="H283:I283" si="361">H284+H294+H295</f>
        <v>404362.5</v>
      </c>
      <c r="I283" s="36">
        <f t="shared" si="361"/>
        <v>0</v>
      </c>
      <c r="J283" s="36">
        <f>K283+L283</f>
        <v>404362.5</v>
      </c>
      <c r="K283" s="36">
        <f t="shared" ref="K283:L283" si="362">K284+K294+K295</f>
        <v>404362.5</v>
      </c>
      <c r="L283" s="36">
        <f t="shared" si="362"/>
        <v>0</v>
      </c>
      <c r="M283" s="36">
        <f>N283+O283</f>
        <v>404193</v>
      </c>
      <c r="N283" s="36">
        <f t="shared" ref="N283:O283" si="363">N284+N294+N295</f>
        <v>404193</v>
      </c>
      <c r="O283" s="36">
        <f t="shared" si="363"/>
        <v>0</v>
      </c>
      <c r="Q283" s="167"/>
    </row>
    <row r="284" spans="1:17" ht="66">
      <c r="A284" s="208"/>
      <c r="B284" s="234"/>
      <c r="C284" s="13" t="s">
        <v>13</v>
      </c>
      <c r="D284" s="36">
        <f>E284+F284</f>
        <v>0</v>
      </c>
      <c r="E284" s="36">
        <f t="shared" ref="E284:F284" si="364">E286+E293</f>
        <v>0</v>
      </c>
      <c r="F284" s="36">
        <f t="shared" si="364"/>
        <v>0</v>
      </c>
      <c r="G284" s="36">
        <f>H284+I284</f>
        <v>0</v>
      </c>
      <c r="H284" s="36">
        <f t="shared" ref="H284:I284" si="365">H286+H293</f>
        <v>0</v>
      </c>
      <c r="I284" s="36">
        <f t="shared" si="365"/>
        <v>0</v>
      </c>
      <c r="J284" s="36">
        <f>K284+L284</f>
        <v>0</v>
      </c>
      <c r="K284" s="36">
        <f t="shared" ref="K284:L284" si="366">K286+K293</f>
        <v>0</v>
      </c>
      <c r="L284" s="36">
        <f t="shared" si="366"/>
        <v>0</v>
      </c>
      <c r="M284" s="36">
        <f>N284+O284</f>
        <v>0</v>
      </c>
      <c r="N284" s="36">
        <f t="shared" ref="N284:O284" si="367">N286+N293</f>
        <v>0</v>
      </c>
      <c r="O284" s="36">
        <f t="shared" si="367"/>
        <v>0</v>
      </c>
      <c r="Q284" s="167"/>
    </row>
    <row r="285" spans="1:17" ht="34.5">
      <c r="A285" s="208"/>
      <c r="B285" s="234"/>
      <c r="C285" s="13" t="s">
        <v>12</v>
      </c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Q285" s="167"/>
    </row>
    <row r="286" spans="1:17" ht="132">
      <c r="A286" s="208"/>
      <c r="B286" s="234"/>
      <c r="C286" s="13" t="s">
        <v>49</v>
      </c>
      <c r="D286" s="36">
        <f>E286+F286</f>
        <v>0</v>
      </c>
      <c r="E286" s="36">
        <f t="shared" ref="E286:F286" si="368">E287+E288+E289+E290+E291+E292</f>
        <v>0</v>
      </c>
      <c r="F286" s="36">
        <f t="shared" si="368"/>
        <v>0</v>
      </c>
      <c r="G286" s="36">
        <f>H286+I286</f>
        <v>0</v>
      </c>
      <c r="H286" s="36">
        <f t="shared" ref="H286:I286" si="369">H287+H288+H289+H290+H291+H292</f>
        <v>0</v>
      </c>
      <c r="I286" s="36">
        <f t="shared" si="369"/>
        <v>0</v>
      </c>
      <c r="J286" s="36">
        <f>K286+L286</f>
        <v>0</v>
      </c>
      <c r="K286" s="36">
        <f t="shared" ref="K286:L286" si="370">K287+K288+K289+K290+K291+K292</f>
        <v>0</v>
      </c>
      <c r="L286" s="36">
        <f t="shared" si="370"/>
        <v>0</v>
      </c>
      <c r="M286" s="36">
        <f>N286+O286</f>
        <v>0</v>
      </c>
      <c r="N286" s="36">
        <f t="shared" ref="N286:O286" si="371">N287+N288+N289+N290+N291+N292</f>
        <v>0</v>
      </c>
      <c r="O286" s="36">
        <f t="shared" si="371"/>
        <v>0</v>
      </c>
      <c r="Q286" s="167"/>
    </row>
    <row r="287" spans="1:17" ht="99">
      <c r="A287" s="208"/>
      <c r="B287" s="234"/>
      <c r="C287" s="14" t="s">
        <v>55</v>
      </c>
      <c r="D287" s="36">
        <f>E287+F287</f>
        <v>0</v>
      </c>
      <c r="E287" s="36"/>
      <c r="F287" s="36"/>
      <c r="G287" s="36">
        <f>H287+I287</f>
        <v>0</v>
      </c>
      <c r="H287" s="36"/>
      <c r="I287" s="36"/>
      <c r="J287" s="36">
        <f>K287+L287</f>
        <v>0</v>
      </c>
      <c r="K287" s="36"/>
      <c r="L287" s="36"/>
      <c r="M287" s="36">
        <f>N287+O287</f>
        <v>0</v>
      </c>
      <c r="N287" s="36"/>
      <c r="O287" s="36"/>
      <c r="Q287" s="167"/>
    </row>
    <row r="288" spans="1:17" ht="132">
      <c r="A288" s="208"/>
      <c r="B288" s="234"/>
      <c r="C288" s="14" t="s">
        <v>56</v>
      </c>
      <c r="D288" s="36">
        <f t="shared" ref="D288:D295" si="372">E288+F288</f>
        <v>0</v>
      </c>
      <c r="E288" s="36"/>
      <c r="F288" s="36"/>
      <c r="G288" s="36">
        <f t="shared" ref="G288:G295" si="373">H288+I288</f>
        <v>0</v>
      </c>
      <c r="H288" s="36"/>
      <c r="I288" s="36"/>
      <c r="J288" s="36">
        <f t="shared" ref="J288:J295" si="374">K288+L288</f>
        <v>0</v>
      </c>
      <c r="K288" s="36"/>
      <c r="L288" s="36"/>
      <c r="M288" s="36">
        <f t="shared" ref="M288:M295" si="375">N288+O288</f>
        <v>0</v>
      </c>
      <c r="N288" s="36"/>
      <c r="O288" s="36"/>
      <c r="Q288" s="167"/>
    </row>
    <row r="289" spans="1:17" ht="99">
      <c r="A289" s="208"/>
      <c r="B289" s="234"/>
      <c r="C289" s="14" t="s">
        <v>50</v>
      </c>
      <c r="D289" s="36">
        <f t="shared" si="372"/>
        <v>0</v>
      </c>
      <c r="E289" s="36"/>
      <c r="F289" s="36"/>
      <c r="G289" s="36">
        <f t="shared" si="373"/>
        <v>0</v>
      </c>
      <c r="H289" s="36"/>
      <c r="I289" s="36"/>
      <c r="J289" s="36">
        <f t="shared" si="374"/>
        <v>0</v>
      </c>
      <c r="K289" s="36"/>
      <c r="L289" s="36"/>
      <c r="M289" s="36">
        <f t="shared" si="375"/>
        <v>0</v>
      </c>
      <c r="N289" s="36"/>
      <c r="O289" s="36"/>
      <c r="Q289" s="167"/>
    </row>
    <row r="290" spans="1:17" ht="132">
      <c r="A290" s="208"/>
      <c r="B290" s="234"/>
      <c r="C290" s="14" t="s">
        <v>51</v>
      </c>
      <c r="D290" s="36">
        <f t="shared" si="372"/>
        <v>0</v>
      </c>
      <c r="E290" s="36"/>
      <c r="F290" s="36"/>
      <c r="G290" s="36">
        <f t="shared" si="373"/>
        <v>0</v>
      </c>
      <c r="H290" s="36"/>
      <c r="I290" s="36"/>
      <c r="J290" s="36">
        <f t="shared" si="374"/>
        <v>0</v>
      </c>
      <c r="K290" s="36"/>
      <c r="L290" s="36"/>
      <c r="M290" s="36">
        <f t="shared" si="375"/>
        <v>0</v>
      </c>
      <c r="N290" s="36"/>
      <c r="O290" s="36"/>
      <c r="Q290" s="167"/>
    </row>
    <row r="291" spans="1:17" ht="99">
      <c r="A291" s="208"/>
      <c r="B291" s="234"/>
      <c r="C291" s="14" t="s">
        <v>52</v>
      </c>
      <c r="D291" s="36">
        <f t="shared" si="372"/>
        <v>0</v>
      </c>
      <c r="E291" s="36"/>
      <c r="F291" s="36"/>
      <c r="G291" s="36">
        <f t="shared" si="373"/>
        <v>0</v>
      </c>
      <c r="H291" s="36"/>
      <c r="I291" s="36"/>
      <c r="J291" s="36">
        <f t="shared" si="374"/>
        <v>0</v>
      </c>
      <c r="K291" s="36"/>
      <c r="L291" s="36"/>
      <c r="M291" s="36">
        <f t="shared" si="375"/>
        <v>0</v>
      </c>
      <c r="N291" s="36"/>
      <c r="O291" s="36"/>
      <c r="Q291" s="167"/>
    </row>
    <row r="292" spans="1:17" ht="132">
      <c r="A292" s="208"/>
      <c r="B292" s="234"/>
      <c r="C292" s="14" t="s">
        <v>53</v>
      </c>
      <c r="D292" s="36">
        <f t="shared" si="372"/>
        <v>0</v>
      </c>
      <c r="E292" s="36"/>
      <c r="F292" s="36"/>
      <c r="G292" s="36">
        <f t="shared" si="373"/>
        <v>0</v>
      </c>
      <c r="H292" s="36"/>
      <c r="I292" s="36"/>
      <c r="J292" s="36">
        <f t="shared" si="374"/>
        <v>0</v>
      </c>
      <c r="K292" s="36"/>
      <c r="L292" s="36"/>
      <c r="M292" s="36">
        <f t="shared" si="375"/>
        <v>0</v>
      </c>
      <c r="N292" s="36"/>
      <c r="O292" s="36"/>
      <c r="Q292" s="167"/>
    </row>
    <row r="293" spans="1:17" ht="132">
      <c r="A293" s="208"/>
      <c r="B293" s="234"/>
      <c r="C293" s="13" t="s">
        <v>54</v>
      </c>
      <c r="D293" s="36">
        <f t="shared" si="372"/>
        <v>0</v>
      </c>
      <c r="E293" s="36"/>
      <c r="F293" s="36"/>
      <c r="G293" s="36">
        <f t="shared" si="373"/>
        <v>0</v>
      </c>
      <c r="H293" s="36"/>
      <c r="I293" s="36"/>
      <c r="J293" s="36">
        <f t="shared" si="374"/>
        <v>0</v>
      </c>
      <c r="K293" s="36"/>
      <c r="L293" s="36"/>
      <c r="M293" s="36">
        <f t="shared" si="375"/>
        <v>0</v>
      </c>
      <c r="N293" s="36"/>
      <c r="O293" s="36"/>
      <c r="Q293" s="167"/>
    </row>
    <row r="294" spans="1:17" ht="34.5">
      <c r="A294" s="208"/>
      <c r="B294" s="234"/>
      <c r="C294" s="13" t="s">
        <v>11</v>
      </c>
      <c r="D294" s="36">
        <f t="shared" si="372"/>
        <v>0</v>
      </c>
      <c r="E294" s="36"/>
      <c r="F294" s="36"/>
      <c r="G294" s="36">
        <f t="shared" si="373"/>
        <v>0</v>
      </c>
      <c r="H294" s="36"/>
      <c r="I294" s="36"/>
      <c r="J294" s="36">
        <f t="shared" si="374"/>
        <v>0</v>
      </c>
      <c r="K294" s="36"/>
      <c r="L294" s="36"/>
      <c r="M294" s="36">
        <f t="shared" si="375"/>
        <v>0</v>
      </c>
      <c r="N294" s="36"/>
      <c r="O294" s="36"/>
      <c r="Q294" s="167"/>
    </row>
    <row r="295" spans="1:17" ht="34.5">
      <c r="A295" s="227"/>
      <c r="B295" s="235"/>
      <c r="C295" s="13" t="s">
        <v>10</v>
      </c>
      <c r="D295" s="36">
        <f t="shared" si="372"/>
        <v>0</v>
      </c>
      <c r="E295" s="36"/>
      <c r="F295" s="36"/>
      <c r="G295" s="36">
        <f t="shared" si="373"/>
        <v>404362.5</v>
      </c>
      <c r="H295" s="36">
        <v>404362.5</v>
      </c>
      <c r="I295" s="36"/>
      <c r="J295" s="36">
        <f t="shared" si="374"/>
        <v>404362.5</v>
      </c>
      <c r="K295" s="36">
        <v>404362.5</v>
      </c>
      <c r="L295" s="36"/>
      <c r="M295" s="36">
        <f t="shared" si="375"/>
        <v>404193</v>
      </c>
      <c r="N295" s="36">
        <v>404193</v>
      </c>
      <c r="O295" s="36"/>
      <c r="Q295" s="167"/>
    </row>
  </sheetData>
  <mergeCells count="63">
    <mergeCell ref="A283:A295"/>
    <mergeCell ref="B283:B295"/>
    <mergeCell ref="A244:A256"/>
    <mergeCell ref="B244:B256"/>
    <mergeCell ref="A257:A269"/>
    <mergeCell ref="B257:B269"/>
    <mergeCell ref="A270:A282"/>
    <mergeCell ref="B270:B282"/>
    <mergeCell ref="A62:A74"/>
    <mergeCell ref="B62:B74"/>
    <mergeCell ref="A75:A87"/>
    <mergeCell ref="B75:B87"/>
    <mergeCell ref="A88:A100"/>
    <mergeCell ref="B88:B100"/>
    <mergeCell ref="N7:O7"/>
    <mergeCell ref="B49:B61"/>
    <mergeCell ref="A5:A8"/>
    <mergeCell ref="B5:B8"/>
    <mergeCell ref="C5:C8"/>
    <mergeCell ref="D7:D8"/>
    <mergeCell ref="A10:A22"/>
    <mergeCell ref="B10:B22"/>
    <mergeCell ref="B23:B35"/>
    <mergeCell ref="A23:A35"/>
    <mergeCell ref="A36:A48"/>
    <mergeCell ref="B36:B48"/>
    <mergeCell ref="A49:A61"/>
    <mergeCell ref="A153:A165"/>
    <mergeCell ref="B153:B165"/>
    <mergeCell ref="B218:B230"/>
    <mergeCell ref="A218:A230"/>
    <mergeCell ref="A101:A113"/>
    <mergeCell ref="B101:B113"/>
    <mergeCell ref="A114:A126"/>
    <mergeCell ref="B114:B126"/>
    <mergeCell ref="A127:A139"/>
    <mergeCell ref="B127:B139"/>
    <mergeCell ref="A205:A217"/>
    <mergeCell ref="B205:B217"/>
    <mergeCell ref="B231:B243"/>
    <mergeCell ref="A166:A178"/>
    <mergeCell ref="B166:B178"/>
    <mergeCell ref="A179:A191"/>
    <mergeCell ref="B179:B191"/>
    <mergeCell ref="A192:A204"/>
    <mergeCell ref="B192:B204"/>
    <mergeCell ref="A231:A243"/>
    <mergeCell ref="F1:I1"/>
    <mergeCell ref="H2:I2"/>
    <mergeCell ref="A3:O3"/>
    <mergeCell ref="A140:A152"/>
    <mergeCell ref="B140:B152"/>
    <mergeCell ref="E7:F7"/>
    <mergeCell ref="G7:G8"/>
    <mergeCell ref="D6:F6"/>
    <mergeCell ref="D5:O5"/>
    <mergeCell ref="G6:I6"/>
    <mergeCell ref="J6:L6"/>
    <mergeCell ref="M6:O6"/>
    <mergeCell ref="H7:I7"/>
    <mergeCell ref="J7:J8"/>
    <mergeCell ref="K7:L7"/>
    <mergeCell ref="M7:M8"/>
  </mergeCells>
  <printOptions horizontalCentered="1"/>
  <pageMargins left="0.39370078740157483" right="0.39370078740157483" top="0.49" bottom="0.27" header="0.25" footer="0.27559055118110237"/>
  <pageSetup paperSize="9" scale="26" firstPageNumber="163" fitToHeight="0" orientation="landscape" r:id="rId1"/>
  <headerFooter differentFirst="1" scaleWithDoc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280"/>
  <sheetViews>
    <sheetView workbookViewId="0">
      <selection activeCell="E9" sqref="E9"/>
    </sheetView>
  </sheetViews>
  <sheetFormatPr defaultRowHeight="12.75"/>
  <cols>
    <col min="1" max="1" width="27.85546875" style="140" customWidth="1"/>
    <col min="2" max="2" width="34.140625" style="140" customWidth="1"/>
    <col min="3" max="3" width="26.42578125" style="140" customWidth="1"/>
    <col min="4" max="4" width="17.42578125" style="140" customWidth="1"/>
    <col min="5" max="5" width="23.5703125" style="140" customWidth="1"/>
    <col min="6" max="6" width="21" style="140" customWidth="1"/>
    <col min="7" max="7" width="14.85546875" style="2" customWidth="1"/>
    <col min="8" max="16384" width="9.140625" style="2"/>
  </cols>
  <sheetData>
    <row r="1" spans="1:7" ht="15.75">
      <c r="B1" s="141"/>
      <c r="C1" s="141"/>
      <c r="D1" s="141"/>
      <c r="E1" s="141"/>
      <c r="F1" s="141"/>
    </row>
    <row r="2" spans="1:7" ht="18.75">
      <c r="A2" s="142"/>
      <c r="B2" s="143"/>
      <c r="C2" s="86"/>
      <c r="D2" s="86"/>
      <c r="E2" s="86"/>
      <c r="F2" s="86" t="s">
        <v>330</v>
      </c>
    </row>
    <row r="3" spans="1:7" ht="18.75">
      <c r="A3" s="142"/>
      <c r="B3" s="144"/>
      <c r="C3" s="88"/>
      <c r="D3" s="88"/>
      <c r="E3" s="88"/>
      <c r="F3" s="88"/>
    </row>
    <row r="4" spans="1:7" s="140" customFormat="1" ht="116.25" customHeight="1">
      <c r="A4" s="90" t="s">
        <v>372</v>
      </c>
      <c r="B4" s="90"/>
      <c r="C4" s="90"/>
      <c r="D4" s="90"/>
      <c r="E4" s="90"/>
      <c r="F4" s="90"/>
    </row>
    <row r="5" spans="1:7">
      <c r="A5" s="91"/>
      <c r="B5" s="145"/>
      <c r="C5" s="92"/>
      <c r="D5" s="92"/>
      <c r="E5" s="92"/>
      <c r="F5" s="92"/>
    </row>
    <row r="6" spans="1:7" ht="15.75">
      <c r="A6" s="263" t="s">
        <v>3</v>
      </c>
      <c r="B6" s="264" t="s">
        <v>331</v>
      </c>
      <c r="C6" s="178" t="s">
        <v>332</v>
      </c>
      <c r="D6" s="146" t="s">
        <v>333</v>
      </c>
      <c r="E6" s="146"/>
      <c r="F6" s="146"/>
    </row>
    <row r="7" spans="1:7" s="148" customFormat="1" ht="50.25">
      <c r="A7" s="263"/>
      <c r="B7" s="264"/>
      <c r="C7" s="178"/>
      <c r="D7" s="95" t="s">
        <v>334</v>
      </c>
      <c r="E7" s="95" t="s">
        <v>335</v>
      </c>
      <c r="F7" s="95" t="s">
        <v>336</v>
      </c>
      <c r="G7" s="147"/>
    </row>
    <row r="8" spans="1:7" s="148" customFormat="1" ht="15.75">
      <c r="A8" s="108">
        <v>1</v>
      </c>
      <c r="B8" s="149">
        <v>2</v>
      </c>
      <c r="C8" s="97">
        <v>3</v>
      </c>
      <c r="D8" s="97">
        <v>4</v>
      </c>
      <c r="E8" s="97">
        <v>5</v>
      </c>
      <c r="F8" s="97">
        <v>6</v>
      </c>
    </row>
    <row r="9" spans="1:7">
      <c r="A9" s="265" t="s">
        <v>337</v>
      </c>
      <c r="B9" s="266" t="s">
        <v>81</v>
      </c>
      <c r="C9" s="150" t="s">
        <v>5</v>
      </c>
      <c r="D9" s="155">
        <f>D22+D239</f>
        <v>480387.80000000005</v>
      </c>
      <c r="E9" s="166">
        <f t="shared" ref="E9:F9" si="0">E22+E239</f>
        <v>479475</v>
      </c>
      <c r="F9" s="166">
        <f t="shared" si="0"/>
        <v>479475</v>
      </c>
    </row>
    <row r="10" spans="1:7" ht="76.5">
      <c r="A10" s="265"/>
      <c r="B10" s="266"/>
      <c r="C10" s="150" t="s">
        <v>363</v>
      </c>
      <c r="D10" s="155">
        <f t="shared" ref="D10:F10" si="1">D23+D240</f>
        <v>404362.5</v>
      </c>
      <c r="E10" s="166">
        <f t="shared" si="1"/>
        <v>404193</v>
      </c>
      <c r="F10" s="166">
        <f t="shared" si="1"/>
        <v>404193</v>
      </c>
    </row>
    <row r="11" spans="1:7" ht="51">
      <c r="A11" s="265"/>
      <c r="B11" s="266"/>
      <c r="C11" s="151" t="s">
        <v>338</v>
      </c>
      <c r="D11" s="155">
        <f t="shared" ref="D11:F11" si="2">D24+D241</f>
        <v>75853.5</v>
      </c>
      <c r="E11" s="155">
        <f t="shared" si="2"/>
        <v>75110.2</v>
      </c>
      <c r="F11" s="155">
        <f t="shared" si="2"/>
        <v>75110.2</v>
      </c>
    </row>
    <row r="12" spans="1:7">
      <c r="A12" s="265"/>
      <c r="B12" s="266"/>
      <c r="C12" s="151" t="s">
        <v>339</v>
      </c>
      <c r="D12" s="155"/>
      <c r="E12" s="155"/>
      <c r="F12" s="155"/>
    </row>
    <row r="13" spans="1:7">
      <c r="A13" s="265"/>
      <c r="B13" s="266"/>
      <c r="C13" s="151" t="s">
        <v>364</v>
      </c>
      <c r="D13" s="155">
        <f t="shared" ref="D13:F13" si="3">D26+D243</f>
        <v>49272.1</v>
      </c>
      <c r="E13" s="155">
        <f t="shared" si="3"/>
        <v>49023.7</v>
      </c>
      <c r="F13" s="155">
        <f t="shared" si="3"/>
        <v>49023.7</v>
      </c>
    </row>
    <row r="14" spans="1:7">
      <c r="A14" s="265"/>
      <c r="B14" s="266"/>
      <c r="C14" s="152" t="s">
        <v>4</v>
      </c>
      <c r="D14" s="155">
        <f t="shared" ref="D14:F14" si="4">D27+D244</f>
        <v>26581.399999999998</v>
      </c>
      <c r="E14" s="155">
        <f t="shared" si="4"/>
        <v>26086.5</v>
      </c>
      <c r="F14" s="155">
        <f t="shared" si="4"/>
        <v>26086.5</v>
      </c>
    </row>
    <row r="15" spans="1:7">
      <c r="A15" s="265"/>
      <c r="B15" s="266"/>
      <c r="C15" s="152" t="s">
        <v>340</v>
      </c>
      <c r="D15" s="155">
        <f t="shared" ref="D15:F15" si="5">D28+D245</f>
        <v>171.8</v>
      </c>
      <c r="E15" s="155">
        <f t="shared" si="5"/>
        <v>171.8</v>
      </c>
      <c r="F15" s="155">
        <f t="shared" si="5"/>
        <v>171.8</v>
      </c>
    </row>
    <row r="16" spans="1:7" ht="18" customHeight="1">
      <c r="A16" s="265"/>
      <c r="B16" s="266"/>
      <c r="C16" s="152" t="s">
        <v>341</v>
      </c>
      <c r="D16" s="155">
        <f t="shared" ref="D16:F16" si="6">D29+D246</f>
        <v>0</v>
      </c>
      <c r="E16" s="155">
        <f t="shared" si="6"/>
        <v>0</v>
      </c>
      <c r="F16" s="155">
        <f t="shared" si="6"/>
        <v>0</v>
      </c>
    </row>
    <row r="17" spans="1:6">
      <c r="A17" s="265"/>
      <c r="B17" s="266"/>
      <c r="C17" s="152" t="s">
        <v>339</v>
      </c>
      <c r="D17" s="155"/>
      <c r="E17" s="155"/>
      <c r="F17" s="155"/>
    </row>
    <row r="18" spans="1:6" ht="38.25">
      <c r="A18" s="265"/>
      <c r="B18" s="266"/>
      <c r="C18" s="150" t="s">
        <v>342</v>
      </c>
      <c r="D18" s="155">
        <f t="shared" ref="D18:F18" si="7">D31+D248</f>
        <v>0</v>
      </c>
      <c r="E18" s="155">
        <f t="shared" si="7"/>
        <v>0</v>
      </c>
      <c r="F18" s="155">
        <f t="shared" si="7"/>
        <v>0</v>
      </c>
    </row>
    <row r="19" spans="1:6" ht="15.75">
      <c r="A19" s="265"/>
      <c r="B19" s="266"/>
      <c r="C19" s="152" t="s">
        <v>365</v>
      </c>
      <c r="D19" s="155">
        <f t="shared" ref="D19:F19" si="8">D32+D249</f>
        <v>0</v>
      </c>
      <c r="E19" s="155">
        <f t="shared" si="8"/>
        <v>0</v>
      </c>
      <c r="F19" s="155">
        <f t="shared" si="8"/>
        <v>0</v>
      </c>
    </row>
    <row r="20" spans="1:6">
      <c r="A20" s="265"/>
      <c r="B20" s="266"/>
      <c r="C20" s="152" t="s">
        <v>343</v>
      </c>
      <c r="D20" s="155">
        <f t="shared" ref="D20:F20" si="9">D33+D250</f>
        <v>0</v>
      </c>
      <c r="E20" s="155">
        <f t="shared" si="9"/>
        <v>0</v>
      </c>
      <c r="F20" s="155">
        <f t="shared" si="9"/>
        <v>0</v>
      </c>
    </row>
    <row r="21" spans="1:6" ht="18.75">
      <c r="A21" s="153" t="s">
        <v>339</v>
      </c>
      <c r="B21" s="153"/>
      <c r="C21" s="152"/>
      <c r="D21" s="155"/>
      <c r="E21" s="155"/>
      <c r="F21" s="155"/>
    </row>
    <row r="22" spans="1:6">
      <c r="A22" s="265" t="s">
        <v>6</v>
      </c>
      <c r="B22" s="266" t="s">
        <v>103</v>
      </c>
      <c r="C22" s="150" t="s">
        <v>5</v>
      </c>
      <c r="D22" s="155">
        <f>D35+D47+D59+D71+D83+D95+D107+D119+D131+D143+D155+D167+D179+D191+D203+D215+D227</f>
        <v>75691.400000000009</v>
      </c>
      <c r="E22" s="155">
        <f t="shared" ref="E22:F22" si="10">E35+E47+E59+E71+E83+E95+E107+E119+E131+E143+E155+E167+E179+E191+E203+E215+E227</f>
        <v>75194.800000000017</v>
      </c>
      <c r="F22" s="155">
        <f t="shared" si="10"/>
        <v>75194.800000000017</v>
      </c>
    </row>
    <row r="23" spans="1:6" ht="76.5">
      <c r="A23" s="265"/>
      <c r="B23" s="266"/>
      <c r="C23" s="150" t="s">
        <v>363</v>
      </c>
      <c r="D23" s="155">
        <f t="shared" ref="D23:F23" si="11">D36+D48+D60+D72+D84+D96+D108+D120+D132+D144+D156+D168+D180+D192+D204+D216+D228</f>
        <v>0</v>
      </c>
      <c r="E23" s="155">
        <f t="shared" si="11"/>
        <v>0</v>
      </c>
      <c r="F23" s="155">
        <f t="shared" si="11"/>
        <v>0</v>
      </c>
    </row>
    <row r="24" spans="1:6" ht="51">
      <c r="A24" s="265"/>
      <c r="B24" s="266"/>
      <c r="C24" s="151" t="s">
        <v>338</v>
      </c>
      <c r="D24" s="155">
        <f t="shared" ref="D24:F24" si="12">D37+D49+D61+D73+D85+D97+D109+D121+D133+D145+D157+D169+D181+D193+D205+D217+D229</f>
        <v>75519.600000000006</v>
      </c>
      <c r="E24" s="155">
        <f t="shared" si="12"/>
        <v>75023</v>
      </c>
      <c r="F24" s="155">
        <f t="shared" si="12"/>
        <v>75023</v>
      </c>
    </row>
    <row r="25" spans="1:6">
      <c r="A25" s="265"/>
      <c r="B25" s="266"/>
      <c r="C25" s="151" t="s">
        <v>339</v>
      </c>
      <c r="D25" s="155"/>
      <c r="E25" s="155"/>
      <c r="F25" s="155"/>
    </row>
    <row r="26" spans="1:6">
      <c r="A26" s="265"/>
      <c r="B26" s="266"/>
      <c r="C26" s="151" t="s">
        <v>364</v>
      </c>
      <c r="D26" s="155">
        <f t="shared" ref="D26:F26" si="13">D39+D51+D63+D75+D87+D99+D111+D123+D135+D147+D159+D171+D183+D195+D207+D219+D231</f>
        <v>48938.2</v>
      </c>
      <c r="E26" s="155">
        <f t="shared" si="13"/>
        <v>48936.5</v>
      </c>
      <c r="F26" s="155">
        <f t="shared" si="13"/>
        <v>48936.5</v>
      </c>
    </row>
    <row r="27" spans="1:6">
      <c r="A27" s="265"/>
      <c r="B27" s="266"/>
      <c r="C27" s="152" t="s">
        <v>4</v>
      </c>
      <c r="D27" s="155">
        <f t="shared" ref="D27:F27" si="14">D40+D52+D64+D76+D88+D100+D112+D124+D136+D148+D160+D172+D184+D196+D208+D220+D232</f>
        <v>26581.399999999998</v>
      </c>
      <c r="E27" s="155">
        <f t="shared" si="14"/>
        <v>26086.5</v>
      </c>
      <c r="F27" s="155">
        <f t="shared" si="14"/>
        <v>26086.5</v>
      </c>
    </row>
    <row r="28" spans="1:6">
      <c r="A28" s="265"/>
      <c r="B28" s="266"/>
      <c r="C28" s="152" t="s">
        <v>340</v>
      </c>
      <c r="D28" s="155">
        <f t="shared" ref="D28:F28" si="15">D41+D53+D65+D77+D89+D101+D113+D125+D137+D149+D161+D173+D185+D197+D209+D221+D233</f>
        <v>171.8</v>
      </c>
      <c r="E28" s="155">
        <f t="shared" si="15"/>
        <v>171.8</v>
      </c>
      <c r="F28" s="155">
        <f t="shared" si="15"/>
        <v>171.8</v>
      </c>
    </row>
    <row r="29" spans="1:6" ht="14.25" customHeight="1">
      <c r="A29" s="265"/>
      <c r="B29" s="266"/>
      <c r="C29" s="152" t="s">
        <v>341</v>
      </c>
      <c r="D29" s="155">
        <f t="shared" ref="D29:F29" si="16">D42+D54+D66+D78+D90+D102+D114+D126+D138+D150+D162+D174+D186+D198+D210+D222+D234</f>
        <v>0</v>
      </c>
      <c r="E29" s="155">
        <f t="shared" si="16"/>
        <v>0</v>
      </c>
      <c r="F29" s="155">
        <f t="shared" si="16"/>
        <v>0</v>
      </c>
    </row>
    <row r="30" spans="1:6">
      <c r="A30" s="265"/>
      <c r="B30" s="266"/>
      <c r="C30" s="152" t="s">
        <v>339</v>
      </c>
      <c r="D30" s="155"/>
      <c r="E30" s="155"/>
      <c r="F30" s="155"/>
    </row>
    <row r="31" spans="1:6" ht="38.25">
      <c r="A31" s="265"/>
      <c r="B31" s="266"/>
      <c r="C31" s="150" t="s">
        <v>342</v>
      </c>
      <c r="D31" s="155">
        <f t="shared" ref="D31:F31" si="17">D44+D56+D68+D80+D92+D104+D116+D128+D140+D152+D164+D176+D188+D200+D212+D224+D236</f>
        <v>0</v>
      </c>
      <c r="E31" s="155">
        <f t="shared" si="17"/>
        <v>0</v>
      </c>
      <c r="F31" s="155">
        <f t="shared" si="17"/>
        <v>0</v>
      </c>
    </row>
    <row r="32" spans="1:6">
      <c r="A32" s="265"/>
      <c r="B32" s="266"/>
      <c r="C32" s="152" t="s">
        <v>366</v>
      </c>
      <c r="D32" s="155">
        <f t="shared" ref="D32:F32" si="18">D45+D57+D69+D81+D93+D105+D117+D129+D141+D153+D165+D177+D189+D201+D213+D225+D237</f>
        <v>0</v>
      </c>
      <c r="E32" s="155">
        <f t="shared" si="18"/>
        <v>0</v>
      </c>
      <c r="F32" s="155">
        <f t="shared" si="18"/>
        <v>0</v>
      </c>
    </row>
    <row r="33" spans="1:6">
      <c r="A33" s="265"/>
      <c r="B33" s="266"/>
      <c r="C33" s="152" t="s">
        <v>343</v>
      </c>
      <c r="D33" s="155">
        <f t="shared" ref="D33:F33" si="19">D46+D58+D70+D82+D94+D106+D118+D130+D142+D154+D166+D178+D190+D202+D214+D226+D238</f>
        <v>0</v>
      </c>
      <c r="E33" s="155">
        <f t="shared" si="19"/>
        <v>0</v>
      </c>
      <c r="F33" s="155">
        <f t="shared" si="19"/>
        <v>0</v>
      </c>
    </row>
    <row r="34" spans="1:6" ht="18.75">
      <c r="A34" s="153" t="s">
        <v>339</v>
      </c>
      <c r="B34" s="154"/>
      <c r="C34" s="152"/>
      <c r="D34" s="155"/>
      <c r="E34" s="155"/>
      <c r="F34" s="155"/>
    </row>
    <row r="35" spans="1:6">
      <c r="A35" s="261" t="s">
        <v>344</v>
      </c>
      <c r="B35" s="262" t="s">
        <v>82</v>
      </c>
      <c r="C35" s="150" t="s">
        <v>5</v>
      </c>
      <c r="D35" s="155">
        <f>D36+D37+D41+D42</f>
        <v>6882.9</v>
      </c>
      <c r="E35" s="155">
        <f t="shared" ref="E35:F35" si="20">E36+E37+E41+E42</f>
        <v>6882.9</v>
      </c>
      <c r="F35" s="155">
        <f t="shared" si="20"/>
        <v>6882.9</v>
      </c>
    </row>
    <row r="36" spans="1:6" ht="76.5">
      <c r="A36" s="261"/>
      <c r="B36" s="262"/>
      <c r="C36" s="150" t="s">
        <v>363</v>
      </c>
      <c r="D36" s="155"/>
      <c r="E36" s="155"/>
      <c r="F36" s="155"/>
    </row>
    <row r="37" spans="1:6" ht="51">
      <c r="A37" s="261"/>
      <c r="B37" s="262"/>
      <c r="C37" s="151" t="s">
        <v>338</v>
      </c>
      <c r="D37" s="155">
        <f>D39+D40</f>
        <v>6882.9</v>
      </c>
      <c r="E37" s="155">
        <f t="shared" ref="E37:F37" si="21">E39+E40</f>
        <v>6882.9</v>
      </c>
      <c r="F37" s="155">
        <f t="shared" si="21"/>
        <v>6882.9</v>
      </c>
    </row>
    <row r="38" spans="1:6">
      <c r="A38" s="261"/>
      <c r="B38" s="262"/>
      <c r="C38" s="151" t="s">
        <v>339</v>
      </c>
      <c r="D38" s="155"/>
      <c r="E38" s="155"/>
      <c r="F38" s="155"/>
    </row>
    <row r="39" spans="1:6">
      <c r="A39" s="261"/>
      <c r="B39" s="262"/>
      <c r="C39" s="151" t="s">
        <v>364</v>
      </c>
      <c r="D39" s="155">
        <v>4511.8999999999996</v>
      </c>
      <c r="E39" s="155">
        <v>4511.8999999999996</v>
      </c>
      <c r="F39" s="155">
        <v>4511.8999999999996</v>
      </c>
    </row>
    <row r="40" spans="1:6">
      <c r="A40" s="261"/>
      <c r="B40" s="262"/>
      <c r="C40" s="152" t="s">
        <v>4</v>
      </c>
      <c r="D40" s="155">
        <v>2371</v>
      </c>
      <c r="E40" s="155">
        <v>2371</v>
      </c>
      <c r="F40" s="155">
        <v>2371</v>
      </c>
    </row>
    <row r="41" spans="1:6">
      <c r="A41" s="261"/>
      <c r="B41" s="262"/>
      <c r="C41" s="152" t="s">
        <v>340</v>
      </c>
      <c r="D41" s="155"/>
      <c r="E41" s="155"/>
      <c r="F41" s="155"/>
    </row>
    <row r="42" spans="1:6" ht="15.75" customHeight="1">
      <c r="A42" s="261"/>
      <c r="B42" s="262"/>
      <c r="C42" s="152" t="s">
        <v>341</v>
      </c>
      <c r="D42" s="155">
        <f>D44+D45+D46</f>
        <v>0</v>
      </c>
      <c r="E42" s="155">
        <f t="shared" ref="E42:F42" si="22">E44+E45+E46</f>
        <v>0</v>
      </c>
      <c r="F42" s="155">
        <f t="shared" si="22"/>
        <v>0</v>
      </c>
    </row>
    <row r="43" spans="1:6">
      <c r="A43" s="261"/>
      <c r="B43" s="262"/>
      <c r="C43" s="152" t="s">
        <v>339</v>
      </c>
      <c r="D43" s="155"/>
      <c r="E43" s="155"/>
      <c r="F43" s="155"/>
    </row>
    <row r="44" spans="1:6" ht="38.25">
      <c r="A44" s="261"/>
      <c r="B44" s="262"/>
      <c r="C44" s="150" t="s">
        <v>342</v>
      </c>
      <c r="D44" s="155"/>
      <c r="E44" s="155"/>
      <c r="F44" s="155"/>
    </row>
    <row r="45" spans="1:6">
      <c r="A45" s="261"/>
      <c r="B45" s="262"/>
      <c r="C45" s="152" t="s">
        <v>366</v>
      </c>
      <c r="D45" s="155"/>
      <c r="E45" s="155"/>
      <c r="F45" s="155"/>
    </row>
    <row r="46" spans="1:6">
      <c r="A46" s="261"/>
      <c r="B46" s="262"/>
      <c r="C46" s="152" t="s">
        <v>343</v>
      </c>
      <c r="D46" s="155"/>
      <c r="E46" s="155"/>
      <c r="F46" s="155"/>
    </row>
    <row r="47" spans="1:6">
      <c r="A47" s="261" t="s">
        <v>345</v>
      </c>
      <c r="B47" s="262" t="s">
        <v>104</v>
      </c>
      <c r="C47" s="150" t="s">
        <v>5</v>
      </c>
      <c r="D47" s="155">
        <f>D48+D49+D53+D54</f>
        <v>150</v>
      </c>
      <c r="E47" s="155">
        <f t="shared" ref="E47" si="23">E48+E49+E53+E54</f>
        <v>149.9</v>
      </c>
      <c r="F47" s="155">
        <f t="shared" ref="F47" si="24">F48+F49+F53+F54</f>
        <v>149.9</v>
      </c>
    </row>
    <row r="48" spans="1:6" ht="76.5">
      <c r="A48" s="261"/>
      <c r="B48" s="262"/>
      <c r="C48" s="150" t="s">
        <v>363</v>
      </c>
      <c r="D48" s="155"/>
      <c r="E48" s="155"/>
      <c r="F48" s="155"/>
    </row>
    <row r="49" spans="1:6" ht="51">
      <c r="A49" s="261"/>
      <c r="B49" s="262"/>
      <c r="C49" s="151" t="s">
        <v>338</v>
      </c>
      <c r="D49" s="155">
        <f>D51+D52</f>
        <v>150</v>
      </c>
      <c r="E49" s="155">
        <f t="shared" ref="E49:F49" si="25">E51+E52</f>
        <v>149.9</v>
      </c>
      <c r="F49" s="155">
        <f t="shared" si="25"/>
        <v>149.9</v>
      </c>
    </row>
    <row r="50" spans="1:6">
      <c r="A50" s="261"/>
      <c r="B50" s="262"/>
      <c r="C50" s="151" t="s">
        <v>339</v>
      </c>
      <c r="D50" s="155"/>
      <c r="E50" s="155"/>
      <c r="F50" s="155"/>
    </row>
    <row r="51" spans="1:6">
      <c r="A51" s="261"/>
      <c r="B51" s="262"/>
      <c r="C51" s="151" t="s">
        <v>364</v>
      </c>
      <c r="D51" s="155"/>
      <c r="E51" s="155"/>
      <c r="F51" s="155"/>
    </row>
    <row r="52" spans="1:6">
      <c r="A52" s="261"/>
      <c r="B52" s="262"/>
      <c r="C52" s="152" t="s">
        <v>4</v>
      </c>
      <c r="D52" s="155">
        <v>150</v>
      </c>
      <c r="E52" s="155">
        <v>149.9</v>
      </c>
      <c r="F52" s="155">
        <v>149.9</v>
      </c>
    </row>
    <row r="53" spans="1:6">
      <c r="A53" s="261"/>
      <c r="B53" s="262"/>
      <c r="C53" s="152" t="s">
        <v>340</v>
      </c>
      <c r="D53" s="155"/>
      <c r="E53" s="155"/>
      <c r="F53" s="155"/>
    </row>
    <row r="54" spans="1:6" ht="14.25" customHeight="1">
      <c r="A54" s="261"/>
      <c r="B54" s="262"/>
      <c r="C54" s="152" t="s">
        <v>341</v>
      </c>
      <c r="D54" s="155">
        <f>D56+D57+D58</f>
        <v>0</v>
      </c>
      <c r="E54" s="155">
        <f t="shared" ref="E54:F54" si="26">E56+E57+E58</f>
        <v>0</v>
      </c>
      <c r="F54" s="155">
        <f t="shared" si="26"/>
        <v>0</v>
      </c>
    </row>
    <row r="55" spans="1:6">
      <c r="A55" s="261"/>
      <c r="B55" s="262"/>
      <c r="C55" s="152" t="s">
        <v>339</v>
      </c>
      <c r="D55" s="155"/>
      <c r="E55" s="155"/>
      <c r="F55" s="155"/>
    </row>
    <row r="56" spans="1:6" ht="38.25">
      <c r="A56" s="261"/>
      <c r="B56" s="262"/>
      <c r="C56" s="150" t="s">
        <v>342</v>
      </c>
      <c r="D56" s="155"/>
      <c r="E56" s="155"/>
      <c r="F56" s="155"/>
    </row>
    <row r="57" spans="1:6">
      <c r="A57" s="261"/>
      <c r="B57" s="262"/>
      <c r="C57" s="152" t="s">
        <v>366</v>
      </c>
      <c r="D57" s="155"/>
      <c r="E57" s="155"/>
      <c r="F57" s="155"/>
    </row>
    <row r="58" spans="1:6">
      <c r="A58" s="261"/>
      <c r="B58" s="262"/>
      <c r="C58" s="152" t="s">
        <v>343</v>
      </c>
      <c r="D58" s="155"/>
      <c r="E58" s="155"/>
      <c r="F58" s="155"/>
    </row>
    <row r="59" spans="1:6">
      <c r="A59" s="261" t="s">
        <v>367</v>
      </c>
      <c r="B59" s="262" t="s">
        <v>137</v>
      </c>
      <c r="C59" s="150" t="s">
        <v>5</v>
      </c>
      <c r="D59" s="155">
        <f>D60+D61+D65+D66</f>
        <v>558</v>
      </c>
      <c r="E59" s="155">
        <f t="shared" ref="E59" si="27">E60+E61+E65+E66</f>
        <v>501.3</v>
      </c>
      <c r="F59" s="155">
        <f t="shared" ref="F59" si="28">F60+F61+F65+F66</f>
        <v>501.3</v>
      </c>
    </row>
    <row r="60" spans="1:6" ht="76.5">
      <c r="A60" s="261"/>
      <c r="B60" s="262"/>
      <c r="C60" s="150" t="s">
        <v>363</v>
      </c>
      <c r="D60" s="155"/>
      <c r="E60" s="155"/>
      <c r="F60" s="155"/>
    </row>
    <row r="61" spans="1:6" ht="51">
      <c r="A61" s="261"/>
      <c r="B61" s="262"/>
      <c r="C61" s="151" t="s">
        <v>338</v>
      </c>
      <c r="D61" s="155">
        <f>D63+D64</f>
        <v>558</v>
      </c>
      <c r="E61" s="155">
        <f t="shared" ref="E61:F61" si="29">E63+E64</f>
        <v>501.3</v>
      </c>
      <c r="F61" s="155">
        <f t="shared" si="29"/>
        <v>501.3</v>
      </c>
    </row>
    <row r="62" spans="1:6">
      <c r="A62" s="261"/>
      <c r="B62" s="262"/>
      <c r="C62" s="151" t="s">
        <v>339</v>
      </c>
      <c r="D62" s="155"/>
      <c r="E62" s="155"/>
      <c r="F62" s="155"/>
    </row>
    <row r="63" spans="1:6">
      <c r="A63" s="261"/>
      <c r="B63" s="262"/>
      <c r="C63" s="151" t="s">
        <v>364</v>
      </c>
      <c r="D63" s="155">
        <v>358</v>
      </c>
      <c r="E63" s="155">
        <v>358</v>
      </c>
      <c r="F63" s="155">
        <v>358</v>
      </c>
    </row>
    <row r="64" spans="1:6">
      <c r="A64" s="261"/>
      <c r="B64" s="262"/>
      <c r="C64" s="152" t="s">
        <v>4</v>
      </c>
      <c r="D64" s="155">
        <v>200</v>
      </c>
      <c r="E64" s="155">
        <v>143.30000000000001</v>
      </c>
      <c r="F64" s="155">
        <v>143.30000000000001</v>
      </c>
    </row>
    <row r="65" spans="1:6">
      <c r="A65" s="261"/>
      <c r="B65" s="262"/>
      <c r="C65" s="152" t="s">
        <v>340</v>
      </c>
      <c r="D65" s="155"/>
      <c r="E65" s="155"/>
      <c r="F65" s="155"/>
    </row>
    <row r="66" spans="1:6" ht="14.25" customHeight="1">
      <c r="A66" s="261"/>
      <c r="B66" s="262"/>
      <c r="C66" s="152" t="s">
        <v>341</v>
      </c>
      <c r="D66" s="155">
        <f>D68+D69+D70</f>
        <v>0</v>
      </c>
      <c r="E66" s="155">
        <f t="shared" ref="E66:F66" si="30">E68+E69+E70</f>
        <v>0</v>
      </c>
      <c r="F66" s="155">
        <f t="shared" si="30"/>
        <v>0</v>
      </c>
    </row>
    <row r="67" spans="1:6">
      <c r="A67" s="261"/>
      <c r="B67" s="262"/>
      <c r="C67" s="152" t="s">
        <v>339</v>
      </c>
      <c r="D67" s="155"/>
      <c r="E67" s="155"/>
      <c r="F67" s="155"/>
    </row>
    <row r="68" spans="1:6" ht="38.25">
      <c r="A68" s="261"/>
      <c r="B68" s="262"/>
      <c r="C68" s="150" t="s">
        <v>342</v>
      </c>
      <c r="D68" s="155"/>
      <c r="E68" s="155"/>
      <c r="F68" s="155"/>
    </row>
    <row r="69" spans="1:6">
      <c r="A69" s="261"/>
      <c r="B69" s="262"/>
      <c r="C69" s="152" t="s">
        <v>366</v>
      </c>
      <c r="D69" s="155"/>
      <c r="E69" s="155"/>
      <c r="F69" s="155"/>
    </row>
    <row r="70" spans="1:6">
      <c r="A70" s="261"/>
      <c r="B70" s="262"/>
      <c r="C70" s="152" t="s">
        <v>343</v>
      </c>
      <c r="D70" s="155"/>
      <c r="E70" s="155"/>
      <c r="F70" s="155"/>
    </row>
    <row r="71" spans="1:6">
      <c r="A71" s="261" t="s">
        <v>368</v>
      </c>
      <c r="B71" s="262" t="s">
        <v>140</v>
      </c>
      <c r="C71" s="150" t="s">
        <v>5</v>
      </c>
      <c r="D71" s="155">
        <f>D72+D73+D77+D78</f>
        <v>558</v>
      </c>
      <c r="E71" s="155">
        <f t="shared" ref="E71" si="31">E72+E73+E77+E78</f>
        <v>558</v>
      </c>
      <c r="F71" s="155">
        <f t="shared" ref="F71" si="32">F72+F73+F77+F78</f>
        <v>558</v>
      </c>
    </row>
    <row r="72" spans="1:6" ht="76.5">
      <c r="A72" s="261"/>
      <c r="B72" s="262"/>
      <c r="C72" s="150" t="s">
        <v>363</v>
      </c>
      <c r="D72" s="155"/>
      <c r="E72" s="155"/>
      <c r="F72" s="155"/>
    </row>
    <row r="73" spans="1:6" ht="51">
      <c r="A73" s="261"/>
      <c r="B73" s="262"/>
      <c r="C73" s="151" t="s">
        <v>338</v>
      </c>
      <c r="D73" s="155">
        <f>D75+D76</f>
        <v>558</v>
      </c>
      <c r="E73" s="155">
        <f t="shared" ref="E73:F73" si="33">E75+E76</f>
        <v>558</v>
      </c>
      <c r="F73" s="155">
        <f t="shared" si="33"/>
        <v>558</v>
      </c>
    </row>
    <row r="74" spans="1:6">
      <c r="A74" s="261"/>
      <c r="B74" s="262"/>
      <c r="C74" s="151" t="s">
        <v>339</v>
      </c>
      <c r="D74" s="155"/>
      <c r="E74" s="155"/>
      <c r="F74" s="155"/>
    </row>
    <row r="75" spans="1:6">
      <c r="A75" s="261"/>
      <c r="B75" s="262"/>
      <c r="C75" s="151" t="s">
        <v>364</v>
      </c>
      <c r="D75" s="155">
        <v>358</v>
      </c>
      <c r="E75" s="155">
        <v>358</v>
      </c>
      <c r="F75" s="155">
        <v>358</v>
      </c>
    </row>
    <row r="76" spans="1:6">
      <c r="A76" s="261"/>
      <c r="B76" s="262"/>
      <c r="C76" s="152" t="s">
        <v>4</v>
      </c>
      <c r="D76" s="155">
        <v>200</v>
      </c>
      <c r="E76" s="155">
        <v>200</v>
      </c>
      <c r="F76" s="155">
        <v>200</v>
      </c>
    </row>
    <row r="77" spans="1:6">
      <c r="A77" s="261"/>
      <c r="B77" s="262"/>
      <c r="C77" s="152" t="s">
        <v>340</v>
      </c>
      <c r="D77" s="155"/>
      <c r="E77" s="155"/>
      <c r="F77" s="155"/>
    </row>
    <row r="78" spans="1:6" ht="16.5" customHeight="1">
      <c r="A78" s="261"/>
      <c r="B78" s="262"/>
      <c r="C78" s="152" t="s">
        <v>341</v>
      </c>
      <c r="D78" s="155">
        <f>D80+D81+D82</f>
        <v>0</v>
      </c>
      <c r="E78" s="155">
        <f t="shared" ref="E78:F78" si="34">E80+E81+E82</f>
        <v>0</v>
      </c>
      <c r="F78" s="155">
        <f t="shared" si="34"/>
        <v>0</v>
      </c>
    </row>
    <row r="79" spans="1:6">
      <c r="A79" s="261"/>
      <c r="B79" s="262"/>
      <c r="C79" s="152" t="s">
        <v>339</v>
      </c>
      <c r="D79" s="155"/>
      <c r="E79" s="155"/>
      <c r="F79" s="155"/>
    </row>
    <row r="80" spans="1:6" ht="38.25">
      <c r="A80" s="261"/>
      <c r="B80" s="262"/>
      <c r="C80" s="150" t="s">
        <v>342</v>
      </c>
      <c r="D80" s="155"/>
      <c r="E80" s="155"/>
      <c r="F80" s="155"/>
    </row>
    <row r="81" spans="1:6">
      <c r="A81" s="261"/>
      <c r="B81" s="262"/>
      <c r="C81" s="152" t="s">
        <v>366</v>
      </c>
      <c r="D81" s="155"/>
      <c r="E81" s="155"/>
      <c r="F81" s="155"/>
    </row>
    <row r="82" spans="1:6">
      <c r="A82" s="261"/>
      <c r="B82" s="262"/>
      <c r="C82" s="152" t="s">
        <v>343</v>
      </c>
      <c r="D82" s="155"/>
      <c r="E82" s="155"/>
      <c r="F82" s="155"/>
    </row>
    <row r="83" spans="1:6">
      <c r="A83" s="261" t="s">
        <v>346</v>
      </c>
      <c r="B83" s="262" t="s">
        <v>158</v>
      </c>
      <c r="C83" s="150" t="s">
        <v>5</v>
      </c>
      <c r="D83" s="155">
        <f>D84+D85+D89+D90</f>
        <v>500</v>
      </c>
      <c r="E83" s="155">
        <f t="shared" ref="E83" si="35">E84+E85+E89+E90</f>
        <v>500</v>
      </c>
      <c r="F83" s="155">
        <f t="shared" ref="F83" si="36">F84+F85+F89+F90</f>
        <v>500</v>
      </c>
    </row>
    <row r="84" spans="1:6" ht="76.5">
      <c r="A84" s="261"/>
      <c r="B84" s="262"/>
      <c r="C84" s="150" t="s">
        <v>363</v>
      </c>
      <c r="D84" s="155"/>
      <c r="E84" s="155"/>
      <c r="F84" s="155"/>
    </row>
    <row r="85" spans="1:6" ht="51">
      <c r="A85" s="261"/>
      <c r="B85" s="262"/>
      <c r="C85" s="151" t="s">
        <v>338</v>
      </c>
      <c r="D85" s="155">
        <f>D87+D88</f>
        <v>500</v>
      </c>
      <c r="E85" s="155">
        <f t="shared" ref="E85:F85" si="37">E87+E88</f>
        <v>500</v>
      </c>
      <c r="F85" s="155">
        <f t="shared" si="37"/>
        <v>500</v>
      </c>
    </row>
    <row r="86" spans="1:6">
      <c r="A86" s="261"/>
      <c r="B86" s="262"/>
      <c r="C86" s="151" t="s">
        <v>339</v>
      </c>
      <c r="D86" s="155"/>
      <c r="E86" s="155"/>
      <c r="F86" s="155"/>
    </row>
    <row r="87" spans="1:6">
      <c r="A87" s="261"/>
      <c r="B87" s="262"/>
      <c r="C87" s="151" t="s">
        <v>364</v>
      </c>
      <c r="D87" s="155"/>
      <c r="E87" s="155"/>
      <c r="F87" s="155"/>
    </row>
    <row r="88" spans="1:6">
      <c r="A88" s="261"/>
      <c r="B88" s="262"/>
      <c r="C88" s="152" t="s">
        <v>4</v>
      </c>
      <c r="D88" s="155">
        <v>500</v>
      </c>
      <c r="E88" s="155">
        <v>500</v>
      </c>
      <c r="F88" s="155">
        <v>500</v>
      </c>
    </row>
    <row r="89" spans="1:6">
      <c r="A89" s="261"/>
      <c r="B89" s="262"/>
      <c r="C89" s="152" t="s">
        <v>340</v>
      </c>
      <c r="D89" s="155"/>
      <c r="E89" s="155"/>
      <c r="F89" s="155"/>
    </row>
    <row r="90" spans="1:6" ht="15" customHeight="1">
      <c r="A90" s="261"/>
      <c r="B90" s="262"/>
      <c r="C90" s="152" t="s">
        <v>341</v>
      </c>
      <c r="D90" s="155">
        <f>D92+D93+D94</f>
        <v>0</v>
      </c>
      <c r="E90" s="155">
        <f t="shared" ref="E90:F90" si="38">E92+E93+E94</f>
        <v>0</v>
      </c>
      <c r="F90" s="155">
        <f t="shared" si="38"/>
        <v>0</v>
      </c>
    </row>
    <row r="91" spans="1:6">
      <c r="A91" s="261"/>
      <c r="B91" s="262"/>
      <c r="C91" s="152" t="s">
        <v>339</v>
      </c>
      <c r="D91" s="155"/>
      <c r="E91" s="155"/>
      <c r="F91" s="155"/>
    </row>
    <row r="92" spans="1:6" ht="38.25">
      <c r="A92" s="261"/>
      <c r="B92" s="262"/>
      <c r="C92" s="150" t="s">
        <v>342</v>
      </c>
      <c r="D92" s="155"/>
      <c r="E92" s="155"/>
      <c r="F92" s="155"/>
    </row>
    <row r="93" spans="1:6">
      <c r="A93" s="261"/>
      <c r="B93" s="262"/>
      <c r="C93" s="152" t="s">
        <v>366</v>
      </c>
      <c r="D93" s="155"/>
      <c r="E93" s="155"/>
      <c r="F93" s="155"/>
    </row>
    <row r="94" spans="1:6">
      <c r="A94" s="261"/>
      <c r="B94" s="262"/>
      <c r="C94" s="152" t="s">
        <v>343</v>
      </c>
      <c r="D94" s="155"/>
      <c r="E94" s="155"/>
      <c r="F94" s="155"/>
    </row>
    <row r="95" spans="1:6">
      <c r="A95" s="261" t="s">
        <v>347</v>
      </c>
      <c r="B95" s="262" t="s">
        <v>84</v>
      </c>
      <c r="C95" s="150" t="s">
        <v>5</v>
      </c>
      <c r="D95" s="155">
        <f>D96+D97+D101+D102</f>
        <v>7138.6</v>
      </c>
      <c r="E95" s="155">
        <f t="shared" ref="E95" si="39">E96+E97+E101+E102</f>
        <v>7135.6</v>
      </c>
      <c r="F95" s="155">
        <f t="shared" ref="F95" si="40">F96+F97+F101+F102</f>
        <v>7135.6</v>
      </c>
    </row>
    <row r="96" spans="1:6" ht="76.5">
      <c r="A96" s="261"/>
      <c r="B96" s="262"/>
      <c r="C96" s="150" t="s">
        <v>363</v>
      </c>
      <c r="D96" s="155"/>
      <c r="E96" s="155"/>
      <c r="F96" s="155"/>
    </row>
    <row r="97" spans="1:6" ht="51">
      <c r="A97" s="261"/>
      <c r="B97" s="262"/>
      <c r="C97" s="151" t="s">
        <v>338</v>
      </c>
      <c r="D97" s="155">
        <f>D99+D100</f>
        <v>7138.6</v>
      </c>
      <c r="E97" s="155">
        <f t="shared" ref="E97:F97" si="41">E99+E100</f>
        <v>7135.6</v>
      </c>
      <c r="F97" s="155">
        <f t="shared" si="41"/>
        <v>7135.6</v>
      </c>
    </row>
    <row r="98" spans="1:6">
      <c r="A98" s="261"/>
      <c r="B98" s="262"/>
      <c r="C98" s="151" t="s">
        <v>339</v>
      </c>
      <c r="D98" s="155"/>
      <c r="E98" s="155"/>
      <c r="F98" s="155"/>
    </row>
    <row r="99" spans="1:6">
      <c r="A99" s="261"/>
      <c r="B99" s="262"/>
      <c r="C99" s="151" t="s">
        <v>364</v>
      </c>
      <c r="D99" s="155">
        <v>4579.8</v>
      </c>
      <c r="E99" s="155">
        <v>4579.8</v>
      </c>
      <c r="F99" s="155">
        <v>4579.8</v>
      </c>
    </row>
    <row r="100" spans="1:6">
      <c r="A100" s="261"/>
      <c r="B100" s="262"/>
      <c r="C100" s="152" t="s">
        <v>4</v>
      </c>
      <c r="D100" s="155">
        <v>2558.8000000000002</v>
      </c>
      <c r="E100" s="155">
        <v>2555.8000000000002</v>
      </c>
      <c r="F100" s="155">
        <v>2555.8000000000002</v>
      </c>
    </row>
    <row r="101" spans="1:6">
      <c r="A101" s="261"/>
      <c r="B101" s="262"/>
      <c r="C101" s="152" t="s">
        <v>340</v>
      </c>
      <c r="D101" s="155"/>
      <c r="E101" s="155"/>
      <c r="F101" s="155"/>
    </row>
    <row r="102" spans="1:6" ht="15" customHeight="1">
      <c r="A102" s="261"/>
      <c r="B102" s="262"/>
      <c r="C102" s="152" t="s">
        <v>341</v>
      </c>
      <c r="D102" s="155">
        <f>D104+D105+D106</f>
        <v>0</v>
      </c>
      <c r="E102" s="155">
        <f t="shared" ref="E102:F102" si="42">E104+E105+E106</f>
        <v>0</v>
      </c>
      <c r="F102" s="155">
        <f t="shared" si="42"/>
        <v>0</v>
      </c>
    </row>
    <row r="103" spans="1:6">
      <c r="A103" s="261"/>
      <c r="B103" s="262"/>
      <c r="C103" s="152" t="s">
        <v>339</v>
      </c>
      <c r="D103" s="155"/>
      <c r="E103" s="155"/>
      <c r="F103" s="155"/>
    </row>
    <row r="104" spans="1:6" ht="38.25">
      <c r="A104" s="261"/>
      <c r="B104" s="262"/>
      <c r="C104" s="150" t="s">
        <v>342</v>
      </c>
      <c r="D104" s="155"/>
      <c r="E104" s="155"/>
      <c r="F104" s="155"/>
    </row>
    <row r="105" spans="1:6">
      <c r="A105" s="261"/>
      <c r="B105" s="262"/>
      <c r="C105" s="152" t="s">
        <v>366</v>
      </c>
      <c r="D105" s="155"/>
      <c r="E105" s="155"/>
      <c r="F105" s="155"/>
    </row>
    <row r="106" spans="1:6">
      <c r="A106" s="261"/>
      <c r="B106" s="262"/>
      <c r="C106" s="152" t="s">
        <v>343</v>
      </c>
      <c r="D106" s="155"/>
      <c r="E106" s="155"/>
      <c r="F106" s="155"/>
    </row>
    <row r="107" spans="1:6">
      <c r="A107" s="261" t="s">
        <v>348</v>
      </c>
      <c r="B107" s="262" t="s">
        <v>293</v>
      </c>
      <c r="C107" s="150" t="s">
        <v>5</v>
      </c>
      <c r="D107" s="155">
        <f>D108+D109+D113+D114</f>
        <v>28480.6</v>
      </c>
      <c r="E107" s="155">
        <f t="shared" ref="E107" si="43">E108+E109+E113+E114</f>
        <v>28480.6</v>
      </c>
      <c r="F107" s="155">
        <f t="shared" ref="F107" si="44">F108+F109+F113+F114</f>
        <v>28480.6</v>
      </c>
    </row>
    <row r="108" spans="1:6" ht="72.75" customHeight="1">
      <c r="A108" s="261"/>
      <c r="B108" s="262"/>
      <c r="C108" s="150" t="s">
        <v>363</v>
      </c>
      <c r="D108" s="155"/>
      <c r="E108" s="155"/>
      <c r="F108" s="155"/>
    </row>
    <row r="109" spans="1:6" ht="62.25" customHeight="1">
      <c r="A109" s="261"/>
      <c r="B109" s="262"/>
      <c r="C109" s="151" t="s">
        <v>338</v>
      </c>
      <c r="D109" s="155">
        <f>D111+D112</f>
        <v>28480.6</v>
      </c>
      <c r="E109" s="155">
        <f t="shared" ref="E109:F109" si="45">E111+E112</f>
        <v>28480.6</v>
      </c>
      <c r="F109" s="155">
        <f t="shared" si="45"/>
        <v>28480.6</v>
      </c>
    </row>
    <row r="110" spans="1:6" ht="15.75" customHeight="1">
      <c r="A110" s="261"/>
      <c r="B110" s="262"/>
      <c r="C110" s="151" t="s">
        <v>339</v>
      </c>
      <c r="D110" s="155"/>
      <c r="E110" s="155"/>
      <c r="F110" s="155"/>
    </row>
    <row r="111" spans="1:6" ht="17.25" customHeight="1">
      <c r="A111" s="261"/>
      <c r="B111" s="262"/>
      <c r="C111" s="151" t="s">
        <v>364</v>
      </c>
      <c r="D111" s="155">
        <v>19317.8</v>
      </c>
      <c r="E111" s="155">
        <v>19317.8</v>
      </c>
      <c r="F111" s="155">
        <v>19317.8</v>
      </c>
    </row>
    <row r="112" spans="1:6" ht="16.5" customHeight="1">
      <c r="A112" s="261"/>
      <c r="B112" s="262"/>
      <c r="C112" s="152" t="s">
        <v>4</v>
      </c>
      <c r="D112" s="155">
        <v>9162.7999999999993</v>
      </c>
      <c r="E112" s="155">
        <v>9162.7999999999993</v>
      </c>
      <c r="F112" s="155">
        <v>9162.7999999999993</v>
      </c>
    </row>
    <row r="113" spans="1:6" ht="17.25" customHeight="1">
      <c r="A113" s="261"/>
      <c r="B113" s="262"/>
      <c r="C113" s="152" t="s">
        <v>340</v>
      </c>
      <c r="D113" s="155"/>
      <c r="E113" s="155"/>
      <c r="F113" s="155"/>
    </row>
    <row r="114" spans="1:6" ht="26.25" customHeight="1">
      <c r="A114" s="261"/>
      <c r="B114" s="262"/>
      <c r="C114" s="152" t="s">
        <v>341</v>
      </c>
      <c r="D114" s="155">
        <f>D116+D117+D118</f>
        <v>0</v>
      </c>
      <c r="E114" s="155">
        <f t="shared" ref="E114:F114" si="46">E116+E117+E118</f>
        <v>0</v>
      </c>
      <c r="F114" s="155">
        <f t="shared" si="46"/>
        <v>0</v>
      </c>
    </row>
    <row r="115" spans="1:6">
      <c r="A115" s="261"/>
      <c r="B115" s="262"/>
      <c r="C115" s="152" t="s">
        <v>339</v>
      </c>
      <c r="D115" s="155"/>
      <c r="E115" s="155"/>
      <c r="F115" s="155"/>
    </row>
    <row r="116" spans="1:6" ht="38.25">
      <c r="A116" s="261"/>
      <c r="B116" s="262"/>
      <c r="C116" s="150" t="s">
        <v>342</v>
      </c>
      <c r="D116" s="155"/>
      <c r="E116" s="155"/>
      <c r="F116" s="155"/>
    </row>
    <row r="117" spans="1:6">
      <c r="A117" s="261"/>
      <c r="B117" s="262"/>
      <c r="C117" s="152" t="s">
        <v>366</v>
      </c>
      <c r="D117" s="155"/>
      <c r="E117" s="155"/>
      <c r="F117" s="155"/>
    </row>
    <row r="118" spans="1:6">
      <c r="A118" s="261"/>
      <c r="B118" s="262"/>
      <c r="C118" s="152" t="s">
        <v>343</v>
      </c>
      <c r="D118" s="155"/>
      <c r="E118" s="155"/>
      <c r="F118" s="155"/>
    </row>
    <row r="119" spans="1:6">
      <c r="A119" s="261" t="s">
        <v>349</v>
      </c>
      <c r="B119" s="262" t="s">
        <v>90</v>
      </c>
      <c r="C119" s="150" t="s">
        <v>5</v>
      </c>
      <c r="D119" s="155">
        <f>D120+D121+D125+D126</f>
        <v>3931.7000000000003</v>
      </c>
      <c r="E119" s="155">
        <f t="shared" ref="E119" si="47">E120+E121+E125+E126</f>
        <v>3930.8</v>
      </c>
      <c r="F119" s="155">
        <f t="shared" ref="F119" si="48">F120+F121+F125+F126</f>
        <v>3930.8</v>
      </c>
    </row>
    <row r="120" spans="1:6" ht="76.5">
      <c r="A120" s="261"/>
      <c r="B120" s="262"/>
      <c r="C120" s="150" t="s">
        <v>363</v>
      </c>
      <c r="D120" s="155"/>
      <c r="E120" s="155"/>
      <c r="F120" s="155"/>
    </row>
    <row r="121" spans="1:6" ht="51">
      <c r="A121" s="261"/>
      <c r="B121" s="262"/>
      <c r="C121" s="151" t="s">
        <v>338</v>
      </c>
      <c r="D121" s="155">
        <f>D123+D124</f>
        <v>3905.8</v>
      </c>
      <c r="E121" s="155">
        <f t="shared" ref="E121:F121" si="49">E123+E124</f>
        <v>3904.9</v>
      </c>
      <c r="F121" s="155">
        <f t="shared" si="49"/>
        <v>3904.9</v>
      </c>
    </row>
    <row r="122" spans="1:6">
      <c r="A122" s="261"/>
      <c r="B122" s="262"/>
      <c r="C122" s="151" t="s">
        <v>339</v>
      </c>
      <c r="D122" s="155"/>
      <c r="E122" s="155"/>
      <c r="F122" s="155"/>
    </row>
    <row r="123" spans="1:6">
      <c r="A123" s="261"/>
      <c r="B123" s="262"/>
      <c r="C123" s="151" t="s">
        <v>364</v>
      </c>
      <c r="D123" s="155">
        <v>2505.8000000000002</v>
      </c>
      <c r="E123" s="155">
        <v>2505.8000000000002</v>
      </c>
      <c r="F123" s="155">
        <v>2505.8000000000002</v>
      </c>
    </row>
    <row r="124" spans="1:6">
      <c r="A124" s="261"/>
      <c r="B124" s="262"/>
      <c r="C124" s="152" t="s">
        <v>4</v>
      </c>
      <c r="D124" s="155">
        <v>1400</v>
      </c>
      <c r="E124" s="155">
        <v>1399.1</v>
      </c>
      <c r="F124" s="155">
        <v>1399.1</v>
      </c>
    </row>
    <row r="125" spans="1:6">
      <c r="A125" s="261"/>
      <c r="B125" s="262"/>
      <c r="C125" s="152" t="s">
        <v>340</v>
      </c>
      <c r="D125" s="155">
        <v>25.9</v>
      </c>
      <c r="E125" s="155">
        <v>25.9</v>
      </c>
      <c r="F125" s="155">
        <v>25.9</v>
      </c>
    </row>
    <row r="126" spans="1:6" ht="15.75" customHeight="1">
      <c r="A126" s="261"/>
      <c r="B126" s="262"/>
      <c r="C126" s="152" t="s">
        <v>341</v>
      </c>
      <c r="D126" s="155">
        <f>D128+D129+D130</f>
        <v>0</v>
      </c>
      <c r="E126" s="155">
        <f t="shared" ref="E126:F126" si="50">E128+E129+E130</f>
        <v>0</v>
      </c>
      <c r="F126" s="155">
        <f t="shared" si="50"/>
        <v>0</v>
      </c>
    </row>
    <row r="127" spans="1:6">
      <c r="A127" s="261"/>
      <c r="B127" s="262"/>
      <c r="C127" s="152" t="s">
        <v>339</v>
      </c>
      <c r="D127" s="155"/>
      <c r="E127" s="155"/>
      <c r="F127" s="155"/>
    </row>
    <row r="128" spans="1:6" ht="38.25">
      <c r="A128" s="261"/>
      <c r="B128" s="262"/>
      <c r="C128" s="150" t="s">
        <v>342</v>
      </c>
      <c r="D128" s="155"/>
      <c r="E128" s="155"/>
      <c r="F128" s="155"/>
    </row>
    <row r="129" spans="1:6">
      <c r="A129" s="261"/>
      <c r="B129" s="262"/>
      <c r="C129" s="152" t="s">
        <v>366</v>
      </c>
      <c r="D129" s="155"/>
      <c r="E129" s="155"/>
      <c r="F129" s="155"/>
    </row>
    <row r="130" spans="1:6">
      <c r="A130" s="261"/>
      <c r="B130" s="262"/>
      <c r="C130" s="152" t="s">
        <v>343</v>
      </c>
      <c r="D130" s="155"/>
      <c r="E130" s="155"/>
      <c r="F130" s="155"/>
    </row>
    <row r="131" spans="1:6">
      <c r="A131" s="261" t="s">
        <v>350</v>
      </c>
      <c r="B131" s="262" t="s">
        <v>91</v>
      </c>
      <c r="C131" s="150" t="s">
        <v>5</v>
      </c>
      <c r="D131" s="155">
        <f>D132+D133+D137+D138</f>
        <v>920.80000000000007</v>
      </c>
      <c r="E131" s="155">
        <f t="shared" ref="E131" si="51">E132+E133+E137+E138</f>
        <v>920.80000000000007</v>
      </c>
      <c r="F131" s="155">
        <f t="shared" ref="F131" si="52">F132+F133+F137+F138</f>
        <v>920.80000000000007</v>
      </c>
    </row>
    <row r="132" spans="1:6" ht="76.5">
      <c r="A132" s="261"/>
      <c r="B132" s="262"/>
      <c r="C132" s="150" t="s">
        <v>363</v>
      </c>
      <c r="D132" s="155"/>
      <c r="E132" s="155"/>
      <c r="F132" s="155"/>
    </row>
    <row r="133" spans="1:6" ht="51">
      <c r="A133" s="261"/>
      <c r="B133" s="262"/>
      <c r="C133" s="151" t="s">
        <v>338</v>
      </c>
      <c r="D133" s="155">
        <f>D135+D136</f>
        <v>912.2</v>
      </c>
      <c r="E133" s="155">
        <f t="shared" ref="E133:F133" si="53">E135+E136</f>
        <v>912.2</v>
      </c>
      <c r="F133" s="155">
        <f t="shared" si="53"/>
        <v>912.2</v>
      </c>
    </row>
    <row r="134" spans="1:6">
      <c r="A134" s="261"/>
      <c r="B134" s="262"/>
      <c r="C134" s="151" t="s">
        <v>339</v>
      </c>
      <c r="D134" s="155"/>
      <c r="E134" s="155"/>
      <c r="F134" s="155"/>
    </row>
    <row r="135" spans="1:6">
      <c r="A135" s="261"/>
      <c r="B135" s="262"/>
      <c r="C135" s="151" t="s">
        <v>364</v>
      </c>
      <c r="D135" s="155">
        <v>585.20000000000005</v>
      </c>
      <c r="E135" s="155">
        <v>585.20000000000005</v>
      </c>
      <c r="F135" s="155">
        <v>585.20000000000005</v>
      </c>
    </row>
    <row r="136" spans="1:6">
      <c r="A136" s="261"/>
      <c r="B136" s="262"/>
      <c r="C136" s="152" t="s">
        <v>4</v>
      </c>
      <c r="D136" s="155">
        <v>327</v>
      </c>
      <c r="E136" s="155">
        <v>327</v>
      </c>
      <c r="F136" s="155">
        <v>327</v>
      </c>
    </row>
    <row r="137" spans="1:6">
      <c r="A137" s="261"/>
      <c r="B137" s="262"/>
      <c r="C137" s="152" t="s">
        <v>340</v>
      </c>
      <c r="D137" s="155">
        <v>8.6</v>
      </c>
      <c r="E137" s="155">
        <v>8.6</v>
      </c>
      <c r="F137" s="155">
        <v>8.6</v>
      </c>
    </row>
    <row r="138" spans="1:6" ht="15.75" customHeight="1">
      <c r="A138" s="261"/>
      <c r="B138" s="262"/>
      <c r="C138" s="152" t="s">
        <v>341</v>
      </c>
      <c r="D138" s="155">
        <f>D140+D141+D142</f>
        <v>0</v>
      </c>
      <c r="E138" s="155">
        <f t="shared" ref="E138:F138" si="54">E140+E141+E142</f>
        <v>0</v>
      </c>
      <c r="F138" s="155">
        <f t="shared" si="54"/>
        <v>0</v>
      </c>
    </row>
    <row r="139" spans="1:6">
      <c r="A139" s="261"/>
      <c r="B139" s="262"/>
      <c r="C139" s="152" t="s">
        <v>339</v>
      </c>
      <c r="D139" s="155"/>
      <c r="E139" s="155"/>
      <c r="F139" s="155"/>
    </row>
    <row r="140" spans="1:6" ht="38.25">
      <c r="A140" s="261"/>
      <c r="B140" s="262"/>
      <c r="C140" s="150" t="s">
        <v>342</v>
      </c>
      <c r="D140" s="155"/>
      <c r="E140" s="155"/>
      <c r="F140" s="155"/>
    </row>
    <row r="141" spans="1:6">
      <c r="A141" s="261"/>
      <c r="B141" s="262"/>
      <c r="C141" s="152" t="s">
        <v>366</v>
      </c>
      <c r="D141" s="155"/>
      <c r="E141" s="155"/>
      <c r="F141" s="155"/>
    </row>
    <row r="142" spans="1:6">
      <c r="A142" s="261"/>
      <c r="B142" s="262"/>
      <c r="C142" s="152" t="s">
        <v>343</v>
      </c>
      <c r="D142" s="155"/>
      <c r="E142" s="155"/>
      <c r="F142" s="155"/>
    </row>
    <row r="143" spans="1:6">
      <c r="A143" s="261" t="s">
        <v>369</v>
      </c>
      <c r="B143" s="262" t="s">
        <v>171</v>
      </c>
      <c r="C143" s="150" t="s">
        <v>5</v>
      </c>
      <c r="D143" s="155">
        <f>D144+D145+D149+D150</f>
        <v>569.4</v>
      </c>
      <c r="E143" s="155">
        <f t="shared" ref="E143" si="55">E144+E145+E149+E150</f>
        <v>569.4</v>
      </c>
      <c r="F143" s="155">
        <f t="shared" ref="F143" si="56">F144+F145+F149+F150</f>
        <v>569.4</v>
      </c>
    </row>
    <row r="144" spans="1:6" ht="76.5">
      <c r="A144" s="261"/>
      <c r="B144" s="262"/>
      <c r="C144" s="150" t="s">
        <v>363</v>
      </c>
      <c r="D144" s="155"/>
      <c r="E144" s="155"/>
      <c r="F144" s="155"/>
    </row>
    <row r="145" spans="1:6" ht="51">
      <c r="A145" s="261"/>
      <c r="B145" s="262"/>
      <c r="C145" s="151" t="s">
        <v>338</v>
      </c>
      <c r="D145" s="155">
        <f>D147+D148</f>
        <v>558</v>
      </c>
      <c r="E145" s="155">
        <f t="shared" ref="E145:F145" si="57">E147+E148</f>
        <v>558</v>
      </c>
      <c r="F145" s="155">
        <f t="shared" si="57"/>
        <v>558</v>
      </c>
    </row>
    <row r="146" spans="1:6">
      <c r="A146" s="261"/>
      <c r="B146" s="262"/>
      <c r="C146" s="151" t="s">
        <v>339</v>
      </c>
      <c r="D146" s="155"/>
      <c r="E146" s="155"/>
      <c r="F146" s="155"/>
    </row>
    <row r="147" spans="1:6">
      <c r="A147" s="261"/>
      <c r="B147" s="262"/>
      <c r="C147" s="151" t="s">
        <v>364</v>
      </c>
      <c r="D147" s="155">
        <v>358</v>
      </c>
      <c r="E147" s="155">
        <v>358</v>
      </c>
      <c r="F147" s="155">
        <v>358</v>
      </c>
    </row>
    <row r="148" spans="1:6">
      <c r="A148" s="261"/>
      <c r="B148" s="262"/>
      <c r="C148" s="152" t="s">
        <v>4</v>
      </c>
      <c r="D148" s="155">
        <v>200</v>
      </c>
      <c r="E148" s="155">
        <v>200</v>
      </c>
      <c r="F148" s="155">
        <v>200</v>
      </c>
    </row>
    <row r="149" spans="1:6">
      <c r="A149" s="261"/>
      <c r="B149" s="262"/>
      <c r="C149" s="152" t="s">
        <v>340</v>
      </c>
      <c r="D149" s="155">
        <v>11.4</v>
      </c>
      <c r="E149" s="155">
        <v>11.4</v>
      </c>
      <c r="F149" s="155">
        <v>11.4</v>
      </c>
    </row>
    <row r="150" spans="1:6" ht="15.75" customHeight="1">
      <c r="A150" s="261"/>
      <c r="B150" s="262"/>
      <c r="C150" s="152" t="s">
        <v>341</v>
      </c>
      <c r="D150" s="155">
        <f>D152+D153+D154</f>
        <v>0</v>
      </c>
      <c r="E150" s="155">
        <f t="shared" ref="E150:F150" si="58">E152+E153+E154</f>
        <v>0</v>
      </c>
      <c r="F150" s="155">
        <f t="shared" si="58"/>
        <v>0</v>
      </c>
    </row>
    <row r="151" spans="1:6">
      <c r="A151" s="261"/>
      <c r="B151" s="262"/>
      <c r="C151" s="152" t="s">
        <v>339</v>
      </c>
      <c r="D151" s="155"/>
      <c r="E151" s="155"/>
      <c r="F151" s="155"/>
    </row>
    <row r="152" spans="1:6" ht="38.25">
      <c r="A152" s="261"/>
      <c r="B152" s="262"/>
      <c r="C152" s="150" t="s">
        <v>342</v>
      </c>
      <c r="D152" s="155"/>
      <c r="E152" s="155"/>
      <c r="F152" s="155"/>
    </row>
    <row r="153" spans="1:6">
      <c r="A153" s="261"/>
      <c r="B153" s="262"/>
      <c r="C153" s="152" t="s">
        <v>366</v>
      </c>
      <c r="D153" s="155"/>
      <c r="E153" s="155"/>
      <c r="F153" s="155"/>
    </row>
    <row r="154" spans="1:6">
      <c r="A154" s="261"/>
      <c r="B154" s="262"/>
      <c r="C154" s="152" t="s">
        <v>343</v>
      </c>
      <c r="D154" s="155"/>
      <c r="E154" s="155"/>
      <c r="F154" s="155"/>
    </row>
    <row r="155" spans="1:6">
      <c r="A155" s="261" t="s">
        <v>351</v>
      </c>
      <c r="B155" s="262" t="s">
        <v>92</v>
      </c>
      <c r="C155" s="150" t="s">
        <v>5</v>
      </c>
      <c r="D155" s="155">
        <f>D156+D157+D161+D162</f>
        <v>6637.4000000000005</v>
      </c>
      <c r="E155" s="155">
        <f t="shared" ref="E155" si="59">E156+E157+E161+E162</f>
        <v>6637.4000000000005</v>
      </c>
      <c r="F155" s="155">
        <f t="shared" ref="F155" si="60">F156+F157+F161+F162</f>
        <v>6637.4000000000005</v>
      </c>
    </row>
    <row r="156" spans="1:6" ht="76.5">
      <c r="A156" s="261"/>
      <c r="B156" s="262"/>
      <c r="C156" s="150" t="s">
        <v>363</v>
      </c>
      <c r="D156" s="155"/>
      <c r="E156" s="155"/>
      <c r="F156" s="155"/>
    </row>
    <row r="157" spans="1:6" ht="51">
      <c r="A157" s="261"/>
      <c r="B157" s="262"/>
      <c r="C157" s="151" t="s">
        <v>338</v>
      </c>
      <c r="D157" s="155">
        <f>D159+D160</f>
        <v>6606.3</v>
      </c>
      <c r="E157" s="155">
        <f>E159+E160</f>
        <v>6606.3</v>
      </c>
      <c r="F157" s="155">
        <f>F159+F160</f>
        <v>6606.3</v>
      </c>
    </row>
    <row r="158" spans="1:6">
      <c r="A158" s="261"/>
      <c r="B158" s="262"/>
      <c r="C158" s="151" t="s">
        <v>339</v>
      </c>
      <c r="D158" s="155"/>
      <c r="E158" s="155"/>
      <c r="F158" s="155"/>
    </row>
    <row r="159" spans="1:6">
      <c r="A159" s="261"/>
      <c r="B159" s="262"/>
      <c r="C159" s="151" t="s">
        <v>364</v>
      </c>
      <c r="D159" s="155">
        <v>4238.3</v>
      </c>
      <c r="E159" s="155">
        <v>4238.3</v>
      </c>
      <c r="F159" s="155">
        <v>4238.3</v>
      </c>
    </row>
    <row r="160" spans="1:6">
      <c r="A160" s="261"/>
      <c r="B160" s="262"/>
      <c r="C160" s="152" t="s">
        <v>4</v>
      </c>
      <c r="D160" s="155">
        <v>2368</v>
      </c>
      <c r="E160" s="155">
        <v>2368</v>
      </c>
      <c r="F160" s="155">
        <v>2368</v>
      </c>
    </row>
    <row r="161" spans="1:6">
      <c r="A161" s="261"/>
      <c r="B161" s="262"/>
      <c r="C161" s="152" t="s">
        <v>340</v>
      </c>
      <c r="D161" s="159">
        <v>31.1</v>
      </c>
      <c r="E161" s="159">
        <v>31.1</v>
      </c>
      <c r="F161" s="159">
        <v>31.1</v>
      </c>
    </row>
    <row r="162" spans="1:6" ht="25.5">
      <c r="A162" s="261"/>
      <c r="B162" s="262"/>
      <c r="C162" s="152" t="s">
        <v>341</v>
      </c>
      <c r="D162" s="155">
        <f>D164+D165+D166</f>
        <v>0</v>
      </c>
      <c r="E162" s="155">
        <f t="shared" ref="E162:F162" si="61">E164+E165+E166</f>
        <v>0</v>
      </c>
      <c r="F162" s="155">
        <f t="shared" si="61"/>
        <v>0</v>
      </c>
    </row>
    <row r="163" spans="1:6">
      <c r="A163" s="261"/>
      <c r="B163" s="262"/>
      <c r="C163" s="152" t="s">
        <v>339</v>
      </c>
      <c r="D163" s="155"/>
      <c r="E163" s="155"/>
      <c r="F163" s="155"/>
    </row>
    <row r="164" spans="1:6" ht="38.25">
      <c r="A164" s="261"/>
      <c r="B164" s="262"/>
      <c r="C164" s="150" t="s">
        <v>342</v>
      </c>
      <c r="D164" s="155"/>
      <c r="E164" s="155"/>
      <c r="F164" s="155"/>
    </row>
    <row r="165" spans="1:6">
      <c r="A165" s="261"/>
      <c r="B165" s="262"/>
      <c r="C165" s="152" t="s">
        <v>366</v>
      </c>
      <c r="D165" s="155"/>
      <c r="E165" s="155"/>
      <c r="F165" s="155"/>
    </row>
    <row r="166" spans="1:6">
      <c r="A166" s="261"/>
      <c r="B166" s="262"/>
      <c r="C166" s="152" t="s">
        <v>343</v>
      </c>
      <c r="D166" s="155"/>
      <c r="E166" s="155"/>
      <c r="F166" s="155"/>
    </row>
    <row r="167" spans="1:6">
      <c r="A167" s="261" t="s">
        <v>352</v>
      </c>
      <c r="B167" s="262" t="s">
        <v>93</v>
      </c>
      <c r="C167" s="150" t="s">
        <v>5</v>
      </c>
      <c r="D167" s="155">
        <f>D168+D169+D173+D174</f>
        <v>595</v>
      </c>
      <c r="E167" s="155">
        <f t="shared" ref="E167" si="62">E168+E169+E173+E174</f>
        <v>595</v>
      </c>
      <c r="F167" s="155">
        <f t="shared" ref="F167" si="63">F168+F169+F173+F174</f>
        <v>595</v>
      </c>
    </row>
    <row r="168" spans="1:6" ht="76.5">
      <c r="A168" s="261"/>
      <c r="B168" s="262"/>
      <c r="C168" s="150" t="s">
        <v>363</v>
      </c>
      <c r="D168" s="155"/>
      <c r="E168" s="155"/>
      <c r="F168" s="155"/>
    </row>
    <row r="169" spans="1:6" ht="51">
      <c r="A169" s="261"/>
      <c r="B169" s="262"/>
      <c r="C169" s="151" t="s">
        <v>338</v>
      </c>
      <c r="D169" s="155">
        <f>D171+D172</f>
        <v>595</v>
      </c>
      <c r="E169" s="155">
        <f t="shared" ref="E169:F169" si="64">E171+E172</f>
        <v>595</v>
      </c>
      <c r="F169" s="155">
        <f t="shared" si="64"/>
        <v>595</v>
      </c>
    </row>
    <row r="170" spans="1:6">
      <c r="A170" s="261"/>
      <c r="B170" s="262"/>
      <c r="C170" s="151" t="s">
        <v>339</v>
      </c>
      <c r="D170" s="155"/>
      <c r="E170" s="155"/>
      <c r="F170" s="155"/>
    </row>
    <row r="171" spans="1:6">
      <c r="A171" s="261"/>
      <c r="B171" s="262"/>
      <c r="C171" s="151" t="s">
        <v>364</v>
      </c>
      <c r="D171" s="155"/>
      <c r="E171" s="155"/>
      <c r="F171" s="155"/>
    </row>
    <row r="172" spans="1:6">
      <c r="A172" s="261"/>
      <c r="B172" s="262"/>
      <c r="C172" s="152" t="s">
        <v>4</v>
      </c>
      <c r="D172" s="155">
        <v>595</v>
      </c>
      <c r="E172" s="155">
        <v>595</v>
      </c>
      <c r="F172" s="155">
        <v>595</v>
      </c>
    </row>
    <row r="173" spans="1:6">
      <c r="A173" s="261"/>
      <c r="B173" s="262"/>
      <c r="C173" s="152" t="s">
        <v>340</v>
      </c>
      <c r="D173" s="155"/>
      <c r="E173" s="155"/>
      <c r="F173" s="155"/>
    </row>
    <row r="174" spans="1:6" ht="15.75" customHeight="1">
      <c r="A174" s="261"/>
      <c r="B174" s="262"/>
      <c r="C174" s="152" t="s">
        <v>341</v>
      </c>
      <c r="D174" s="155">
        <f>D176+D177+D178</f>
        <v>0</v>
      </c>
      <c r="E174" s="155">
        <f t="shared" ref="E174:F174" si="65">E176+E177+E178</f>
        <v>0</v>
      </c>
      <c r="F174" s="155">
        <f t="shared" si="65"/>
        <v>0</v>
      </c>
    </row>
    <row r="175" spans="1:6">
      <c r="A175" s="261"/>
      <c r="B175" s="262"/>
      <c r="C175" s="152" t="s">
        <v>339</v>
      </c>
      <c r="D175" s="155"/>
      <c r="E175" s="155"/>
      <c r="F175" s="155"/>
    </row>
    <row r="176" spans="1:6" ht="38.25">
      <c r="A176" s="261"/>
      <c r="B176" s="262"/>
      <c r="C176" s="150" t="s">
        <v>342</v>
      </c>
      <c r="D176" s="155"/>
      <c r="E176" s="155"/>
      <c r="F176" s="155"/>
    </row>
    <row r="177" spans="1:6">
      <c r="A177" s="261"/>
      <c r="B177" s="262"/>
      <c r="C177" s="152" t="s">
        <v>366</v>
      </c>
      <c r="D177" s="155"/>
      <c r="E177" s="155"/>
      <c r="F177" s="155"/>
    </row>
    <row r="178" spans="1:6">
      <c r="A178" s="261"/>
      <c r="B178" s="262"/>
      <c r="C178" s="152" t="s">
        <v>343</v>
      </c>
      <c r="D178" s="155"/>
      <c r="E178" s="155"/>
      <c r="F178" s="155"/>
    </row>
    <row r="179" spans="1:6">
      <c r="A179" s="261" t="s">
        <v>353</v>
      </c>
      <c r="B179" s="262" t="s">
        <v>94</v>
      </c>
      <c r="C179" s="150" t="s">
        <v>5</v>
      </c>
      <c r="D179" s="155">
        <f>D180+D181+D185+D186</f>
        <v>1750</v>
      </c>
      <c r="E179" s="155">
        <f t="shared" ref="E179" si="66">E180+E181+E185+E186</f>
        <v>1750</v>
      </c>
      <c r="F179" s="155">
        <f t="shared" ref="F179" si="67">F180+F181+F185+F186</f>
        <v>1750</v>
      </c>
    </row>
    <row r="180" spans="1:6" ht="76.5">
      <c r="A180" s="261"/>
      <c r="B180" s="262"/>
      <c r="C180" s="150" t="s">
        <v>363</v>
      </c>
      <c r="D180" s="155"/>
      <c r="E180" s="155"/>
      <c r="F180" s="155"/>
    </row>
    <row r="181" spans="1:6" ht="51">
      <c r="A181" s="261"/>
      <c r="B181" s="262"/>
      <c r="C181" s="151" t="s">
        <v>338</v>
      </c>
      <c r="D181" s="155">
        <f>D183+D184</f>
        <v>1750</v>
      </c>
      <c r="E181" s="155">
        <f t="shared" ref="E181:F181" si="68">E183+E184</f>
        <v>1750</v>
      </c>
      <c r="F181" s="155">
        <f t="shared" si="68"/>
        <v>1750</v>
      </c>
    </row>
    <row r="182" spans="1:6">
      <c r="A182" s="261"/>
      <c r="B182" s="262"/>
      <c r="C182" s="151" t="s">
        <v>339</v>
      </c>
      <c r="D182" s="155"/>
      <c r="E182" s="155"/>
      <c r="F182" s="155"/>
    </row>
    <row r="183" spans="1:6">
      <c r="A183" s="261"/>
      <c r="B183" s="262"/>
      <c r="C183" s="151" t="s">
        <v>364</v>
      </c>
      <c r="D183" s="155">
        <v>1750</v>
      </c>
      <c r="E183" s="155">
        <v>1750</v>
      </c>
      <c r="F183" s="155">
        <v>1750</v>
      </c>
    </row>
    <row r="184" spans="1:6">
      <c r="A184" s="261"/>
      <c r="B184" s="262"/>
      <c r="C184" s="152" t="s">
        <v>4</v>
      </c>
      <c r="D184" s="155"/>
      <c r="E184" s="155"/>
      <c r="F184" s="155"/>
    </row>
    <row r="185" spans="1:6">
      <c r="A185" s="261"/>
      <c r="B185" s="262"/>
      <c r="C185" s="152" t="s">
        <v>340</v>
      </c>
      <c r="D185" s="155"/>
      <c r="E185" s="155"/>
      <c r="F185" s="155"/>
    </row>
    <row r="186" spans="1:6" ht="15" customHeight="1">
      <c r="A186" s="261"/>
      <c r="B186" s="262"/>
      <c r="C186" s="152" t="s">
        <v>341</v>
      </c>
      <c r="D186" s="155">
        <f>D188+D189+D190</f>
        <v>0</v>
      </c>
      <c r="E186" s="155">
        <f t="shared" ref="E186:F186" si="69">E188+E189+E190</f>
        <v>0</v>
      </c>
      <c r="F186" s="155">
        <f t="shared" si="69"/>
        <v>0</v>
      </c>
    </row>
    <row r="187" spans="1:6">
      <c r="A187" s="261"/>
      <c r="B187" s="262"/>
      <c r="C187" s="152" t="s">
        <v>339</v>
      </c>
      <c r="D187" s="155"/>
      <c r="E187" s="155"/>
      <c r="F187" s="155"/>
    </row>
    <row r="188" spans="1:6" ht="38.25">
      <c r="A188" s="261"/>
      <c r="B188" s="262"/>
      <c r="C188" s="150" t="s">
        <v>342</v>
      </c>
      <c r="D188" s="155"/>
      <c r="E188" s="155"/>
      <c r="F188" s="155"/>
    </row>
    <row r="189" spans="1:6">
      <c r="A189" s="261"/>
      <c r="B189" s="262"/>
      <c r="C189" s="152" t="s">
        <v>366</v>
      </c>
      <c r="D189" s="155"/>
      <c r="E189" s="155"/>
      <c r="F189" s="155"/>
    </row>
    <row r="190" spans="1:6">
      <c r="A190" s="261"/>
      <c r="B190" s="262"/>
      <c r="C190" s="152" t="s">
        <v>343</v>
      </c>
      <c r="D190" s="155"/>
      <c r="E190" s="155"/>
      <c r="F190" s="155"/>
    </row>
    <row r="191" spans="1:6">
      <c r="A191" s="261" t="s">
        <v>370</v>
      </c>
      <c r="B191" s="262" t="s">
        <v>144</v>
      </c>
      <c r="C191" s="150" t="s">
        <v>5</v>
      </c>
      <c r="D191" s="155">
        <f>D192+D193+D197+D198</f>
        <v>5674.4000000000005</v>
      </c>
      <c r="E191" s="155">
        <f t="shared" ref="E191" si="70">E192+E193+E197+E198</f>
        <v>5546.3</v>
      </c>
      <c r="F191" s="155">
        <f t="shared" ref="F191" si="71">F192+F193+F197+F198</f>
        <v>5546.3</v>
      </c>
    </row>
    <row r="192" spans="1:6" ht="76.5">
      <c r="A192" s="261"/>
      <c r="B192" s="262"/>
      <c r="C192" s="150" t="s">
        <v>363</v>
      </c>
      <c r="D192" s="155"/>
      <c r="E192" s="155"/>
      <c r="F192" s="155"/>
    </row>
    <row r="193" spans="1:6" ht="51">
      <c r="A193" s="261"/>
      <c r="B193" s="262"/>
      <c r="C193" s="151" t="s">
        <v>338</v>
      </c>
      <c r="D193" s="155">
        <f>D195+D196</f>
        <v>5579.6</v>
      </c>
      <c r="E193" s="155">
        <f t="shared" ref="E193:F193" si="72">E195+E196</f>
        <v>5451.5</v>
      </c>
      <c r="F193" s="155">
        <f t="shared" si="72"/>
        <v>5451.5</v>
      </c>
    </row>
    <row r="194" spans="1:6">
      <c r="A194" s="261"/>
      <c r="B194" s="262"/>
      <c r="C194" s="151" t="s">
        <v>339</v>
      </c>
      <c r="D194" s="155"/>
      <c r="E194" s="155"/>
      <c r="F194" s="155"/>
    </row>
    <row r="195" spans="1:6">
      <c r="A195" s="261"/>
      <c r="B195" s="262"/>
      <c r="C195" s="151" t="s">
        <v>364</v>
      </c>
      <c r="D195" s="155">
        <v>3579.6</v>
      </c>
      <c r="E195" s="155">
        <v>3579.6</v>
      </c>
      <c r="F195" s="155">
        <v>3579.6</v>
      </c>
    </row>
    <row r="196" spans="1:6">
      <c r="A196" s="261"/>
      <c r="B196" s="262"/>
      <c r="C196" s="152" t="s">
        <v>4</v>
      </c>
      <c r="D196" s="155">
        <v>2000</v>
      </c>
      <c r="E196" s="155">
        <v>1871.9</v>
      </c>
      <c r="F196" s="155">
        <v>1871.9</v>
      </c>
    </row>
    <row r="197" spans="1:6">
      <c r="A197" s="261"/>
      <c r="B197" s="262"/>
      <c r="C197" s="152" t="s">
        <v>340</v>
      </c>
      <c r="D197" s="155">
        <v>94.8</v>
      </c>
      <c r="E197" s="155">
        <v>94.8</v>
      </c>
      <c r="F197" s="155">
        <v>94.8</v>
      </c>
    </row>
    <row r="198" spans="1:6" ht="15" customHeight="1">
      <c r="A198" s="261"/>
      <c r="B198" s="262"/>
      <c r="C198" s="152" t="s">
        <v>341</v>
      </c>
      <c r="D198" s="155">
        <f>D200+D201+D202</f>
        <v>0</v>
      </c>
      <c r="E198" s="155">
        <f t="shared" ref="E198:F198" si="73">E200+E201+E202</f>
        <v>0</v>
      </c>
      <c r="F198" s="155">
        <f t="shared" si="73"/>
        <v>0</v>
      </c>
    </row>
    <row r="199" spans="1:6">
      <c r="A199" s="261"/>
      <c r="B199" s="262"/>
      <c r="C199" s="152" t="s">
        <v>339</v>
      </c>
      <c r="D199" s="155"/>
      <c r="E199" s="155"/>
      <c r="F199" s="155"/>
    </row>
    <row r="200" spans="1:6" ht="38.25">
      <c r="A200" s="261"/>
      <c r="B200" s="262"/>
      <c r="C200" s="150" t="s">
        <v>342</v>
      </c>
      <c r="D200" s="155"/>
      <c r="E200" s="155"/>
      <c r="F200" s="155"/>
    </row>
    <row r="201" spans="1:6">
      <c r="A201" s="261"/>
      <c r="B201" s="262"/>
      <c r="C201" s="152" t="s">
        <v>366</v>
      </c>
      <c r="D201" s="155"/>
      <c r="E201" s="155"/>
      <c r="F201" s="155"/>
    </row>
    <row r="202" spans="1:6">
      <c r="A202" s="261"/>
      <c r="B202" s="262"/>
      <c r="C202" s="152" t="s">
        <v>343</v>
      </c>
      <c r="D202" s="155"/>
      <c r="E202" s="155"/>
      <c r="F202" s="155"/>
    </row>
    <row r="203" spans="1:6">
      <c r="A203" s="261" t="s">
        <v>371</v>
      </c>
      <c r="B203" s="262" t="s">
        <v>183</v>
      </c>
      <c r="C203" s="150" t="s">
        <v>5</v>
      </c>
      <c r="D203" s="155">
        <f>D204+D205+D209+D210</f>
        <v>4742.7</v>
      </c>
      <c r="E203" s="155">
        <f t="shared" ref="E203" si="74">E204+E205+E209+E210</f>
        <v>4702.7</v>
      </c>
      <c r="F203" s="155">
        <f t="shared" ref="F203" si="75">F204+F205+F209+F210</f>
        <v>4702.7</v>
      </c>
    </row>
    <row r="204" spans="1:6" ht="76.5">
      <c r="A204" s="261"/>
      <c r="B204" s="262"/>
      <c r="C204" s="150" t="s">
        <v>363</v>
      </c>
      <c r="D204" s="155"/>
      <c r="E204" s="155"/>
      <c r="F204" s="155"/>
    </row>
    <row r="205" spans="1:6" ht="51">
      <c r="A205" s="261"/>
      <c r="B205" s="262"/>
      <c r="C205" s="151" t="s">
        <v>338</v>
      </c>
      <c r="D205" s="155">
        <f>D207+D208</f>
        <v>4742.7</v>
      </c>
      <c r="E205" s="155">
        <f t="shared" ref="E205:F205" si="76">E207+E208</f>
        <v>4702.7</v>
      </c>
      <c r="F205" s="155">
        <f t="shared" si="76"/>
        <v>4702.7</v>
      </c>
    </row>
    <row r="206" spans="1:6">
      <c r="A206" s="261"/>
      <c r="B206" s="262"/>
      <c r="C206" s="151" t="s">
        <v>339</v>
      </c>
      <c r="D206" s="155"/>
      <c r="E206" s="155"/>
      <c r="F206" s="155"/>
    </row>
    <row r="207" spans="1:6">
      <c r="A207" s="261"/>
      <c r="B207" s="262"/>
      <c r="C207" s="151" t="s">
        <v>364</v>
      </c>
      <c r="D207" s="155">
        <v>3042.7</v>
      </c>
      <c r="E207" s="155">
        <v>3041</v>
      </c>
      <c r="F207" s="155">
        <v>3041</v>
      </c>
    </row>
    <row r="208" spans="1:6">
      <c r="A208" s="261"/>
      <c r="B208" s="262"/>
      <c r="C208" s="152" t="s">
        <v>4</v>
      </c>
      <c r="D208" s="155">
        <v>1700</v>
      </c>
      <c r="E208" s="155">
        <v>1661.7</v>
      </c>
      <c r="F208" s="155">
        <v>1661.7</v>
      </c>
    </row>
    <row r="209" spans="1:6">
      <c r="A209" s="261"/>
      <c r="B209" s="262"/>
      <c r="C209" s="152" t="s">
        <v>340</v>
      </c>
      <c r="D209" s="155"/>
      <c r="E209" s="155"/>
      <c r="F209" s="155"/>
    </row>
    <row r="210" spans="1:6" ht="18" customHeight="1">
      <c r="A210" s="261"/>
      <c r="B210" s="262"/>
      <c r="C210" s="152" t="s">
        <v>341</v>
      </c>
      <c r="D210" s="155">
        <f>D212+D213+D214</f>
        <v>0</v>
      </c>
      <c r="E210" s="155">
        <f t="shared" ref="E210:F210" si="77">E212+E213+E214</f>
        <v>0</v>
      </c>
      <c r="F210" s="155">
        <f t="shared" si="77"/>
        <v>0</v>
      </c>
    </row>
    <row r="211" spans="1:6">
      <c r="A211" s="261"/>
      <c r="B211" s="262"/>
      <c r="C211" s="152" t="s">
        <v>339</v>
      </c>
      <c r="D211" s="155"/>
      <c r="E211" s="155"/>
      <c r="F211" s="155"/>
    </row>
    <row r="212" spans="1:6" ht="38.25">
      <c r="A212" s="261"/>
      <c r="B212" s="262"/>
      <c r="C212" s="150" t="s">
        <v>342</v>
      </c>
      <c r="D212" s="155"/>
      <c r="E212" s="155"/>
      <c r="F212" s="155"/>
    </row>
    <row r="213" spans="1:6">
      <c r="A213" s="261"/>
      <c r="B213" s="262"/>
      <c r="C213" s="152" t="s">
        <v>366</v>
      </c>
      <c r="D213" s="155"/>
      <c r="E213" s="155"/>
      <c r="F213" s="155"/>
    </row>
    <row r="214" spans="1:6">
      <c r="A214" s="261"/>
      <c r="B214" s="262"/>
      <c r="C214" s="152" t="s">
        <v>343</v>
      </c>
      <c r="D214" s="155"/>
      <c r="E214" s="155"/>
      <c r="F214" s="155"/>
    </row>
    <row r="215" spans="1:6">
      <c r="A215" s="261" t="s">
        <v>354</v>
      </c>
      <c r="B215" s="262" t="s">
        <v>97</v>
      </c>
      <c r="C215" s="150" t="s">
        <v>5</v>
      </c>
      <c r="D215" s="155">
        <f>D216+D217+D221+D222</f>
        <v>2023.8</v>
      </c>
      <c r="E215" s="155">
        <f t="shared" ref="E215" si="78">E216+E217+E221+E222</f>
        <v>1756</v>
      </c>
      <c r="F215" s="155">
        <f t="shared" ref="F215" si="79">F216+F217+F221+F222</f>
        <v>1756</v>
      </c>
    </row>
    <row r="216" spans="1:6" ht="76.5">
      <c r="A216" s="261"/>
      <c r="B216" s="262"/>
      <c r="C216" s="150" t="s">
        <v>363</v>
      </c>
      <c r="D216" s="155"/>
      <c r="E216" s="155"/>
      <c r="F216" s="155"/>
    </row>
    <row r="217" spans="1:6" ht="51">
      <c r="A217" s="261"/>
      <c r="B217" s="262"/>
      <c r="C217" s="151" t="s">
        <v>338</v>
      </c>
      <c r="D217" s="155">
        <f>D219+D220</f>
        <v>2023.8</v>
      </c>
      <c r="E217" s="155">
        <f t="shared" ref="E217:F217" si="80">E219+E220</f>
        <v>1756</v>
      </c>
      <c r="F217" s="155">
        <f t="shared" si="80"/>
        <v>1756</v>
      </c>
    </row>
    <row r="218" spans="1:6">
      <c r="A218" s="261"/>
      <c r="B218" s="262"/>
      <c r="C218" s="151" t="s">
        <v>339</v>
      </c>
      <c r="D218" s="155"/>
      <c r="E218" s="155"/>
      <c r="F218" s="155"/>
    </row>
    <row r="219" spans="1:6">
      <c r="A219" s="261"/>
      <c r="B219" s="262"/>
      <c r="C219" s="151" t="s">
        <v>364</v>
      </c>
      <c r="D219" s="155"/>
      <c r="E219" s="155"/>
      <c r="F219" s="155"/>
    </row>
    <row r="220" spans="1:6">
      <c r="A220" s="261"/>
      <c r="B220" s="262"/>
      <c r="C220" s="152" t="s">
        <v>4</v>
      </c>
      <c r="D220" s="155">
        <v>2023.8</v>
      </c>
      <c r="E220" s="155">
        <v>1756</v>
      </c>
      <c r="F220" s="155">
        <v>1756</v>
      </c>
    </row>
    <row r="221" spans="1:6">
      <c r="A221" s="261"/>
      <c r="B221" s="262"/>
      <c r="C221" s="152" t="s">
        <v>340</v>
      </c>
      <c r="D221" s="155"/>
      <c r="E221" s="155"/>
      <c r="F221" s="155"/>
    </row>
    <row r="222" spans="1:6" ht="16.5" customHeight="1">
      <c r="A222" s="261"/>
      <c r="B222" s="262"/>
      <c r="C222" s="152" t="s">
        <v>341</v>
      </c>
      <c r="D222" s="155">
        <f>D224+D225+D226</f>
        <v>0</v>
      </c>
      <c r="E222" s="155">
        <f t="shared" ref="E222:F222" si="81">E224+E225+E226</f>
        <v>0</v>
      </c>
      <c r="F222" s="155">
        <f t="shared" si="81"/>
        <v>0</v>
      </c>
    </row>
    <row r="223" spans="1:6">
      <c r="A223" s="261"/>
      <c r="B223" s="262"/>
      <c r="C223" s="152" t="s">
        <v>339</v>
      </c>
      <c r="D223" s="155"/>
      <c r="E223" s="155"/>
      <c r="F223" s="155"/>
    </row>
    <row r="224" spans="1:6" ht="38.25">
      <c r="A224" s="261"/>
      <c r="B224" s="262"/>
      <c r="C224" s="150" t="s">
        <v>342</v>
      </c>
      <c r="D224" s="155"/>
      <c r="E224" s="155"/>
      <c r="F224" s="155"/>
    </row>
    <row r="225" spans="1:6">
      <c r="A225" s="261"/>
      <c r="B225" s="262"/>
      <c r="C225" s="152" t="s">
        <v>366</v>
      </c>
      <c r="D225" s="155"/>
      <c r="E225" s="155"/>
      <c r="F225" s="155"/>
    </row>
    <row r="226" spans="1:6">
      <c r="A226" s="261"/>
      <c r="B226" s="262"/>
      <c r="C226" s="152" t="s">
        <v>343</v>
      </c>
      <c r="D226" s="155"/>
      <c r="E226" s="155"/>
      <c r="F226" s="155"/>
    </row>
    <row r="227" spans="1:6">
      <c r="A227" s="261" t="s">
        <v>355</v>
      </c>
      <c r="B227" s="262" t="s">
        <v>98</v>
      </c>
      <c r="C227" s="150" t="s">
        <v>5</v>
      </c>
      <c r="D227" s="155">
        <f>D228+D229+D233+D234</f>
        <v>4578.1000000000004</v>
      </c>
      <c r="E227" s="155">
        <f t="shared" ref="E227" si="82">E228+E229+E233+E234</f>
        <v>4578.1000000000004</v>
      </c>
      <c r="F227" s="155">
        <f t="shared" ref="F227" si="83">F228+F229+F233+F234</f>
        <v>4578.1000000000004</v>
      </c>
    </row>
    <row r="228" spans="1:6" ht="78" customHeight="1">
      <c r="A228" s="261"/>
      <c r="B228" s="262"/>
      <c r="C228" s="150" t="s">
        <v>363</v>
      </c>
      <c r="D228" s="155"/>
      <c r="E228" s="155"/>
      <c r="F228" s="155"/>
    </row>
    <row r="229" spans="1:6" ht="68.25" customHeight="1">
      <c r="A229" s="261"/>
      <c r="B229" s="262"/>
      <c r="C229" s="151" t="s">
        <v>338</v>
      </c>
      <c r="D229" s="155">
        <f>D231+D232</f>
        <v>4578.1000000000004</v>
      </c>
      <c r="E229" s="155">
        <f t="shared" ref="E229:F229" si="84">E231+E232</f>
        <v>4578.1000000000004</v>
      </c>
      <c r="F229" s="155">
        <f t="shared" si="84"/>
        <v>4578.1000000000004</v>
      </c>
    </row>
    <row r="230" spans="1:6">
      <c r="A230" s="261"/>
      <c r="B230" s="262"/>
      <c r="C230" s="151" t="s">
        <v>339</v>
      </c>
      <c r="D230" s="155"/>
      <c r="E230" s="155"/>
      <c r="F230" s="155"/>
    </row>
    <row r="231" spans="1:6">
      <c r="A231" s="261"/>
      <c r="B231" s="262"/>
      <c r="C231" s="151" t="s">
        <v>364</v>
      </c>
      <c r="D231" s="155">
        <v>3753.1</v>
      </c>
      <c r="E231" s="155">
        <v>3753.1</v>
      </c>
      <c r="F231" s="155">
        <v>3753.1</v>
      </c>
    </row>
    <row r="232" spans="1:6">
      <c r="A232" s="261"/>
      <c r="B232" s="262"/>
      <c r="C232" s="152" t="s">
        <v>4</v>
      </c>
      <c r="D232" s="155">
        <v>825</v>
      </c>
      <c r="E232" s="155">
        <v>825</v>
      </c>
      <c r="F232" s="155">
        <v>825</v>
      </c>
    </row>
    <row r="233" spans="1:6">
      <c r="A233" s="261"/>
      <c r="B233" s="262"/>
      <c r="C233" s="152" t="s">
        <v>340</v>
      </c>
      <c r="D233" s="155"/>
      <c r="E233" s="155"/>
      <c r="F233" s="155"/>
    </row>
    <row r="234" spans="1:6" ht="25.5">
      <c r="A234" s="261"/>
      <c r="B234" s="262"/>
      <c r="C234" s="152" t="s">
        <v>341</v>
      </c>
      <c r="D234" s="155">
        <f>D236+D237+D238</f>
        <v>0</v>
      </c>
      <c r="E234" s="155">
        <f t="shared" ref="E234:F234" si="85">E236+E237+E238</f>
        <v>0</v>
      </c>
      <c r="F234" s="155">
        <f t="shared" si="85"/>
        <v>0</v>
      </c>
    </row>
    <row r="235" spans="1:6">
      <c r="A235" s="261"/>
      <c r="B235" s="262"/>
      <c r="C235" s="152" t="s">
        <v>339</v>
      </c>
      <c r="D235" s="155"/>
      <c r="E235" s="155"/>
      <c r="F235" s="155"/>
    </row>
    <row r="236" spans="1:6" ht="44.25" customHeight="1">
      <c r="A236" s="261"/>
      <c r="B236" s="262"/>
      <c r="C236" s="150" t="s">
        <v>342</v>
      </c>
      <c r="D236" s="155"/>
      <c r="E236" s="155"/>
      <c r="F236" s="155"/>
    </row>
    <row r="237" spans="1:6">
      <c r="A237" s="261"/>
      <c r="B237" s="262"/>
      <c r="C237" s="152" t="s">
        <v>366</v>
      </c>
      <c r="D237" s="155"/>
      <c r="E237" s="155"/>
      <c r="F237" s="155"/>
    </row>
    <row r="238" spans="1:6">
      <c r="A238" s="261"/>
      <c r="B238" s="262"/>
      <c r="C238" s="152" t="s">
        <v>343</v>
      </c>
      <c r="D238" s="155"/>
      <c r="E238" s="155"/>
      <c r="F238" s="155"/>
    </row>
    <row r="239" spans="1:6">
      <c r="A239" s="265" t="s">
        <v>356</v>
      </c>
      <c r="B239" s="266" t="s">
        <v>99</v>
      </c>
      <c r="C239" s="150" t="s">
        <v>5</v>
      </c>
      <c r="D239" s="155">
        <f>D252+D264</f>
        <v>404696.4</v>
      </c>
      <c r="E239" s="155">
        <f t="shared" ref="E239:F239" si="86">E252+E264</f>
        <v>404280.2</v>
      </c>
      <c r="F239" s="155">
        <f t="shared" si="86"/>
        <v>404280.2</v>
      </c>
    </row>
    <row r="240" spans="1:6" ht="76.5">
      <c r="A240" s="265"/>
      <c r="B240" s="266"/>
      <c r="C240" s="150" t="s">
        <v>363</v>
      </c>
      <c r="D240" s="155">
        <f t="shared" ref="D240:F240" si="87">D253+D265</f>
        <v>404362.5</v>
      </c>
      <c r="E240" s="155">
        <f t="shared" si="87"/>
        <v>404193</v>
      </c>
      <c r="F240" s="155">
        <f t="shared" si="87"/>
        <v>404193</v>
      </c>
    </row>
    <row r="241" spans="1:6" ht="51">
      <c r="A241" s="265"/>
      <c r="B241" s="266"/>
      <c r="C241" s="151" t="s">
        <v>338</v>
      </c>
      <c r="D241" s="155">
        <f t="shared" ref="D241:F241" si="88">D254+D266</f>
        <v>333.9</v>
      </c>
      <c r="E241" s="155">
        <f t="shared" si="88"/>
        <v>87.2</v>
      </c>
      <c r="F241" s="155">
        <f t="shared" si="88"/>
        <v>87.2</v>
      </c>
    </row>
    <row r="242" spans="1:6">
      <c r="A242" s="265"/>
      <c r="B242" s="266"/>
      <c r="C242" s="151" t="s">
        <v>339</v>
      </c>
      <c r="D242" s="155"/>
      <c r="E242" s="155"/>
      <c r="F242" s="155"/>
    </row>
    <row r="243" spans="1:6">
      <c r="A243" s="265"/>
      <c r="B243" s="266"/>
      <c r="C243" s="151" t="s">
        <v>364</v>
      </c>
      <c r="D243" s="155">
        <f t="shared" ref="D243:F243" si="89">D256+D268</f>
        <v>333.9</v>
      </c>
      <c r="E243" s="155">
        <f t="shared" si="89"/>
        <v>87.2</v>
      </c>
      <c r="F243" s="155">
        <f t="shared" si="89"/>
        <v>87.2</v>
      </c>
    </row>
    <row r="244" spans="1:6">
      <c r="A244" s="265"/>
      <c r="B244" s="266"/>
      <c r="C244" s="152" t="s">
        <v>4</v>
      </c>
      <c r="D244" s="155">
        <f t="shared" ref="D244:F244" si="90">D257+D269</f>
        <v>0</v>
      </c>
      <c r="E244" s="155">
        <f t="shared" si="90"/>
        <v>0</v>
      </c>
      <c r="F244" s="155">
        <f t="shared" si="90"/>
        <v>0</v>
      </c>
    </row>
    <row r="245" spans="1:6">
      <c r="A245" s="265"/>
      <c r="B245" s="266"/>
      <c r="C245" s="152" t="s">
        <v>340</v>
      </c>
      <c r="D245" s="155">
        <f t="shared" ref="D245:F245" si="91">D258+D270</f>
        <v>0</v>
      </c>
      <c r="E245" s="155">
        <f t="shared" si="91"/>
        <v>0</v>
      </c>
      <c r="F245" s="155">
        <f t="shared" si="91"/>
        <v>0</v>
      </c>
    </row>
    <row r="246" spans="1:6" ht="15" customHeight="1">
      <c r="A246" s="265"/>
      <c r="B246" s="266"/>
      <c r="C246" s="152" t="s">
        <v>341</v>
      </c>
      <c r="D246" s="155">
        <f t="shared" ref="D246:F246" si="92">D259+D271</f>
        <v>0</v>
      </c>
      <c r="E246" s="155">
        <f t="shared" si="92"/>
        <v>0</v>
      </c>
      <c r="F246" s="155">
        <f t="shared" si="92"/>
        <v>0</v>
      </c>
    </row>
    <row r="247" spans="1:6">
      <c r="A247" s="265"/>
      <c r="B247" s="266"/>
      <c r="C247" s="152" t="s">
        <v>339</v>
      </c>
      <c r="D247" s="155"/>
      <c r="E247" s="155"/>
      <c r="F247" s="155"/>
    </row>
    <row r="248" spans="1:6" ht="38.25">
      <c r="A248" s="265"/>
      <c r="B248" s="266"/>
      <c r="C248" s="150" t="s">
        <v>342</v>
      </c>
      <c r="D248" s="155">
        <f t="shared" ref="D248:F248" si="93">D261+D273</f>
        <v>0</v>
      </c>
      <c r="E248" s="155">
        <f t="shared" si="93"/>
        <v>0</v>
      </c>
      <c r="F248" s="155">
        <f t="shared" si="93"/>
        <v>0</v>
      </c>
    </row>
    <row r="249" spans="1:6">
      <c r="A249" s="265"/>
      <c r="B249" s="266"/>
      <c r="C249" s="152" t="s">
        <v>366</v>
      </c>
      <c r="D249" s="155">
        <f t="shared" ref="D249:F249" si="94">D262+D274</f>
        <v>0</v>
      </c>
      <c r="E249" s="155">
        <f t="shared" si="94"/>
        <v>0</v>
      </c>
      <c r="F249" s="155">
        <f t="shared" si="94"/>
        <v>0</v>
      </c>
    </row>
    <row r="250" spans="1:6">
      <c r="A250" s="265"/>
      <c r="B250" s="266"/>
      <c r="C250" s="152" t="s">
        <v>343</v>
      </c>
      <c r="D250" s="155">
        <f t="shared" ref="D250:F250" si="95">D263+D275</f>
        <v>0</v>
      </c>
      <c r="E250" s="155">
        <f t="shared" si="95"/>
        <v>0</v>
      </c>
      <c r="F250" s="155">
        <f t="shared" si="95"/>
        <v>0</v>
      </c>
    </row>
    <row r="251" spans="1:6" ht="18.75">
      <c r="A251" s="153" t="s">
        <v>339</v>
      </c>
      <c r="B251" s="154"/>
      <c r="C251" s="152"/>
      <c r="D251" s="155"/>
      <c r="E251" s="155"/>
      <c r="F251" s="155"/>
    </row>
    <row r="252" spans="1:6">
      <c r="A252" s="261" t="s">
        <v>357</v>
      </c>
      <c r="B252" s="262" t="s">
        <v>101</v>
      </c>
      <c r="C252" s="150" t="s">
        <v>5</v>
      </c>
      <c r="D252" s="155">
        <f>D253+D254+D258+D259</f>
        <v>333.9</v>
      </c>
      <c r="E252" s="155">
        <f t="shared" ref="E252" si="96">E253+E254+E258+E259</f>
        <v>87.2</v>
      </c>
      <c r="F252" s="155">
        <f t="shared" ref="F252" si="97">F253+F254+F258+F259</f>
        <v>87.2</v>
      </c>
    </row>
    <row r="253" spans="1:6" ht="76.5">
      <c r="A253" s="261"/>
      <c r="B253" s="262"/>
      <c r="C253" s="150" t="s">
        <v>363</v>
      </c>
      <c r="D253" s="155"/>
      <c r="E253" s="155"/>
      <c r="F253" s="155"/>
    </row>
    <row r="254" spans="1:6" ht="51">
      <c r="A254" s="261"/>
      <c r="B254" s="262"/>
      <c r="C254" s="151" t="s">
        <v>338</v>
      </c>
      <c r="D254" s="155">
        <f>D256+D257</f>
        <v>333.9</v>
      </c>
      <c r="E254" s="155">
        <f t="shared" ref="E254:F254" si="98">E256+E257</f>
        <v>87.2</v>
      </c>
      <c r="F254" s="155">
        <f t="shared" si="98"/>
        <v>87.2</v>
      </c>
    </row>
    <row r="255" spans="1:6">
      <c r="A255" s="261"/>
      <c r="B255" s="262"/>
      <c r="C255" s="151" t="s">
        <v>339</v>
      </c>
      <c r="D255" s="155"/>
      <c r="E255" s="155"/>
      <c r="F255" s="155"/>
    </row>
    <row r="256" spans="1:6">
      <c r="A256" s="261"/>
      <c r="B256" s="262"/>
      <c r="C256" s="151" t="s">
        <v>364</v>
      </c>
      <c r="D256" s="155">
        <v>333.9</v>
      </c>
      <c r="E256" s="155">
        <v>87.2</v>
      </c>
      <c r="F256" s="155">
        <v>87.2</v>
      </c>
    </row>
    <row r="257" spans="1:6">
      <c r="A257" s="261"/>
      <c r="B257" s="262"/>
      <c r="C257" s="152" t="s">
        <v>4</v>
      </c>
      <c r="D257" s="155"/>
      <c r="E257" s="155"/>
      <c r="F257" s="155"/>
    </row>
    <row r="258" spans="1:6">
      <c r="A258" s="261"/>
      <c r="B258" s="262"/>
      <c r="C258" s="152" t="s">
        <v>340</v>
      </c>
      <c r="D258" s="155"/>
      <c r="E258" s="155"/>
      <c r="F258" s="155"/>
    </row>
    <row r="259" spans="1:6" ht="15.75" customHeight="1">
      <c r="A259" s="261"/>
      <c r="B259" s="262"/>
      <c r="C259" s="152" t="s">
        <v>341</v>
      </c>
      <c r="D259" s="155">
        <f>D261+D262+D263</f>
        <v>0</v>
      </c>
      <c r="E259" s="155">
        <f t="shared" ref="E259:F259" si="99">E261+E262+E263</f>
        <v>0</v>
      </c>
      <c r="F259" s="155">
        <f t="shared" si="99"/>
        <v>0</v>
      </c>
    </row>
    <row r="260" spans="1:6">
      <c r="A260" s="261"/>
      <c r="B260" s="262"/>
      <c r="C260" s="152" t="s">
        <v>339</v>
      </c>
      <c r="D260" s="155"/>
      <c r="E260" s="155"/>
      <c r="F260" s="155"/>
    </row>
    <row r="261" spans="1:6" ht="38.25">
      <c r="A261" s="261"/>
      <c r="B261" s="262"/>
      <c r="C261" s="150" t="s">
        <v>342</v>
      </c>
      <c r="D261" s="155"/>
      <c r="E261" s="155"/>
      <c r="F261" s="155"/>
    </row>
    <row r="262" spans="1:6">
      <c r="A262" s="261"/>
      <c r="B262" s="262"/>
      <c r="C262" s="152" t="s">
        <v>366</v>
      </c>
      <c r="D262" s="155"/>
      <c r="E262" s="155"/>
      <c r="F262" s="155"/>
    </row>
    <row r="263" spans="1:6">
      <c r="A263" s="261"/>
      <c r="B263" s="262"/>
      <c r="C263" s="152" t="s">
        <v>343</v>
      </c>
      <c r="D263" s="155"/>
      <c r="E263" s="155"/>
      <c r="F263" s="155"/>
    </row>
    <row r="264" spans="1:6">
      <c r="A264" s="261" t="s">
        <v>358</v>
      </c>
      <c r="B264" s="262" t="s">
        <v>102</v>
      </c>
      <c r="C264" s="150" t="s">
        <v>5</v>
      </c>
      <c r="D264" s="155">
        <f>D265+D266+D270+D271</f>
        <v>404362.5</v>
      </c>
      <c r="E264" s="155">
        <f t="shared" ref="E264" si="100">E265+E266+E270+E271</f>
        <v>404193</v>
      </c>
      <c r="F264" s="155">
        <f t="shared" ref="F264" si="101">F265+F266+F270+F271</f>
        <v>404193</v>
      </c>
    </row>
    <row r="265" spans="1:6" ht="76.5">
      <c r="A265" s="261"/>
      <c r="B265" s="262"/>
      <c r="C265" s="150" t="s">
        <v>363</v>
      </c>
      <c r="D265" s="155">
        <v>404362.5</v>
      </c>
      <c r="E265" s="155">
        <v>404193</v>
      </c>
      <c r="F265" s="155">
        <v>404193</v>
      </c>
    </row>
    <row r="266" spans="1:6" ht="51">
      <c r="A266" s="261"/>
      <c r="B266" s="262"/>
      <c r="C266" s="151" t="s">
        <v>338</v>
      </c>
      <c r="D266" s="155">
        <f>D268+D269</f>
        <v>0</v>
      </c>
      <c r="E266" s="155">
        <f t="shared" ref="E266:F266" si="102">E268+E269</f>
        <v>0</v>
      </c>
      <c r="F266" s="155">
        <f t="shared" si="102"/>
        <v>0</v>
      </c>
    </row>
    <row r="267" spans="1:6">
      <c r="A267" s="261"/>
      <c r="B267" s="262"/>
      <c r="C267" s="151" t="s">
        <v>339</v>
      </c>
      <c r="D267" s="155"/>
      <c r="E267" s="155"/>
      <c r="F267" s="155"/>
    </row>
    <row r="268" spans="1:6">
      <c r="A268" s="261"/>
      <c r="B268" s="262"/>
      <c r="C268" s="151" t="s">
        <v>364</v>
      </c>
      <c r="D268" s="155"/>
      <c r="E268" s="155"/>
      <c r="F268" s="155"/>
    </row>
    <row r="269" spans="1:6">
      <c r="A269" s="261"/>
      <c r="B269" s="262"/>
      <c r="C269" s="152" t="s">
        <v>4</v>
      </c>
      <c r="D269" s="155"/>
      <c r="E269" s="155"/>
      <c r="F269" s="155"/>
    </row>
    <row r="270" spans="1:6">
      <c r="A270" s="261"/>
      <c r="B270" s="262"/>
      <c r="C270" s="152" t="s">
        <v>340</v>
      </c>
      <c r="D270" s="155"/>
      <c r="E270" s="155"/>
      <c r="F270" s="155"/>
    </row>
    <row r="271" spans="1:6" ht="15.75" customHeight="1">
      <c r="A271" s="261"/>
      <c r="B271" s="262"/>
      <c r="C271" s="152" t="s">
        <v>341</v>
      </c>
      <c r="D271" s="155">
        <f>D273+D274+D275</f>
        <v>0</v>
      </c>
      <c r="E271" s="155">
        <f t="shared" ref="E271:F271" si="103">E273+E274+E275</f>
        <v>0</v>
      </c>
      <c r="F271" s="155">
        <f t="shared" si="103"/>
        <v>0</v>
      </c>
    </row>
    <row r="272" spans="1:6">
      <c r="A272" s="261"/>
      <c r="B272" s="262"/>
      <c r="C272" s="152" t="s">
        <v>339</v>
      </c>
      <c r="D272" s="155"/>
      <c r="E272" s="155"/>
      <c r="F272" s="155"/>
    </row>
    <row r="273" spans="1:6" ht="38.25">
      <c r="A273" s="261"/>
      <c r="B273" s="262"/>
      <c r="C273" s="150" t="s">
        <v>342</v>
      </c>
      <c r="D273" s="155"/>
      <c r="E273" s="155"/>
      <c r="F273" s="155"/>
    </row>
    <row r="274" spans="1:6">
      <c r="A274" s="261"/>
      <c r="B274" s="262"/>
      <c r="C274" s="152" t="s">
        <v>366</v>
      </c>
      <c r="D274" s="155"/>
      <c r="E274" s="155"/>
      <c r="F274" s="155"/>
    </row>
    <row r="275" spans="1:6">
      <c r="A275" s="261"/>
      <c r="B275" s="262"/>
      <c r="C275" s="152" t="s">
        <v>343</v>
      </c>
      <c r="D275" s="155"/>
      <c r="E275" s="155"/>
      <c r="F275" s="155"/>
    </row>
    <row r="277" spans="1:6" ht="35.25" customHeight="1">
      <c r="A277" s="267" t="s">
        <v>359</v>
      </c>
      <c r="B277" s="267"/>
      <c r="C277" s="267"/>
      <c r="D277" s="267"/>
      <c r="E277" s="267"/>
      <c r="F277" s="267"/>
    </row>
    <row r="278" spans="1:6" ht="36.75" customHeight="1">
      <c r="A278" s="268" t="s">
        <v>360</v>
      </c>
      <c r="B278" s="268"/>
      <c r="C278" s="268"/>
      <c r="D278" s="268"/>
      <c r="E278" s="268"/>
      <c r="F278" s="268"/>
    </row>
    <row r="279" spans="1:6" ht="27.75" customHeight="1">
      <c r="A279" s="268" t="s">
        <v>361</v>
      </c>
      <c r="B279" s="268"/>
      <c r="C279" s="268"/>
      <c r="D279" s="268"/>
      <c r="E279" s="268"/>
      <c r="F279" s="268"/>
    </row>
    <row r="280" spans="1:6" ht="31.5" customHeight="1">
      <c r="A280" s="269" t="s">
        <v>362</v>
      </c>
      <c r="B280" s="269"/>
      <c r="C280" s="269"/>
      <c r="D280" s="269"/>
      <c r="E280" s="269"/>
      <c r="F280" s="269"/>
    </row>
  </sheetData>
  <mergeCells count="51">
    <mergeCell ref="A277:F277"/>
    <mergeCell ref="A278:F278"/>
    <mergeCell ref="A279:F279"/>
    <mergeCell ref="A280:F280"/>
    <mergeCell ref="A239:A250"/>
    <mergeCell ref="B239:B250"/>
    <mergeCell ref="A252:A263"/>
    <mergeCell ref="B252:B263"/>
    <mergeCell ref="A264:A275"/>
    <mergeCell ref="B264:B275"/>
    <mergeCell ref="A203:A214"/>
    <mergeCell ref="B203:B214"/>
    <mergeCell ref="A215:A226"/>
    <mergeCell ref="B215:B226"/>
    <mergeCell ref="A227:A238"/>
    <mergeCell ref="B227:B238"/>
    <mergeCell ref="A179:A190"/>
    <mergeCell ref="B179:B190"/>
    <mergeCell ref="A119:A130"/>
    <mergeCell ref="B119:B130"/>
    <mergeCell ref="A191:A202"/>
    <mergeCell ref="B191:B202"/>
    <mergeCell ref="A143:A154"/>
    <mergeCell ref="B143:B154"/>
    <mergeCell ref="A155:A166"/>
    <mergeCell ref="B155:B166"/>
    <mergeCell ref="A167:A178"/>
    <mergeCell ref="B167:B178"/>
    <mergeCell ref="A131:A142"/>
    <mergeCell ref="B131:B142"/>
    <mergeCell ref="A107:A118"/>
    <mergeCell ref="B107:B118"/>
    <mergeCell ref="A83:A94"/>
    <mergeCell ref="B83:B94"/>
    <mergeCell ref="A95:A106"/>
    <mergeCell ref="B95:B106"/>
    <mergeCell ref="A71:A82"/>
    <mergeCell ref="B71:B82"/>
    <mergeCell ref="C6:C7"/>
    <mergeCell ref="A59:A70"/>
    <mergeCell ref="B59:B70"/>
    <mergeCell ref="A47:A58"/>
    <mergeCell ref="B47:B58"/>
    <mergeCell ref="A6:A7"/>
    <mergeCell ref="B6:B7"/>
    <mergeCell ref="A9:A20"/>
    <mergeCell ref="B9:B20"/>
    <mergeCell ref="A22:A33"/>
    <mergeCell ref="B22:B33"/>
    <mergeCell ref="A35:A46"/>
    <mergeCell ref="B35:B46"/>
  </mergeCells>
  <pageMargins left="0.70866141732283472" right="0.70866141732283472" top="0.74803149606299213" bottom="0.74803149606299213" header="0.31496062992125984" footer="0.31496062992125984"/>
  <pageSetup paperSize="9" scale="58" orientation="landscape" r:id="rId1"/>
  <rowBreaks count="6" manualBreakCount="6">
    <brk id="33" max="16383" man="1"/>
    <brk id="70" max="16383" man="1"/>
    <brk id="106" max="16383" man="1"/>
    <brk id="142" max="16383" man="1"/>
    <brk id="178" max="16383" man="1"/>
    <brk id="21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T30"/>
  <sheetViews>
    <sheetView zoomScale="33" zoomScaleNormal="33" zoomScaleSheetLayoutView="36" workbookViewId="0">
      <selection activeCell="D8" sqref="D8"/>
    </sheetView>
  </sheetViews>
  <sheetFormatPr defaultRowHeight="34.5"/>
  <cols>
    <col min="1" max="1" width="52.28515625" style="18" customWidth="1"/>
    <col min="2" max="2" width="74.140625" style="19" customWidth="1"/>
    <col min="3" max="3" width="39" style="19" customWidth="1"/>
    <col min="4" max="4" width="36.85546875" style="20" customWidth="1"/>
    <col min="5" max="5" width="15.140625" style="20" customWidth="1"/>
    <col min="6" max="6" width="15" style="20" customWidth="1"/>
    <col min="7" max="8" width="13.7109375" style="20" customWidth="1"/>
    <col min="9" max="9" width="12.85546875" style="20" customWidth="1"/>
    <col min="10" max="10" width="17" style="20" customWidth="1"/>
    <col min="11" max="11" width="13.85546875" style="20" customWidth="1"/>
    <col min="12" max="12" width="16.28515625" style="20" customWidth="1"/>
    <col min="13" max="13" width="19.28515625" style="20" customWidth="1"/>
    <col min="14" max="14" width="19.5703125" style="20" customWidth="1"/>
    <col min="15" max="15" width="15.42578125" style="20" customWidth="1"/>
    <col min="16" max="16" width="15.7109375" style="20" customWidth="1"/>
    <col min="17" max="17" width="18.28515625" style="20" customWidth="1"/>
    <col min="18" max="18" width="15.42578125" style="20" customWidth="1"/>
    <col min="19" max="19" width="13.140625" style="20" customWidth="1"/>
    <col min="20" max="20" width="16.5703125" style="20" customWidth="1"/>
    <col min="21" max="238" width="9.140625" style="2"/>
    <col min="239" max="239" width="4.28515625" style="2" customWidth="1"/>
    <col min="240" max="240" width="18.85546875" style="2" customWidth="1"/>
    <col min="241" max="494" width="9.140625" style="2"/>
    <col min="495" max="495" width="4.28515625" style="2" customWidth="1"/>
    <col min="496" max="496" width="18.85546875" style="2" customWidth="1"/>
    <col min="497" max="750" width="9.140625" style="2"/>
    <col min="751" max="751" width="4.28515625" style="2" customWidth="1"/>
    <col min="752" max="752" width="18.85546875" style="2" customWidth="1"/>
    <col min="753" max="1006" width="9.140625" style="2"/>
    <col min="1007" max="1007" width="4.28515625" style="2" customWidth="1"/>
    <col min="1008" max="1008" width="18.85546875" style="2" customWidth="1"/>
    <col min="1009" max="1262" width="9.140625" style="2"/>
    <col min="1263" max="1263" width="4.28515625" style="2" customWidth="1"/>
    <col min="1264" max="1264" width="18.85546875" style="2" customWidth="1"/>
    <col min="1265" max="1518" width="9.140625" style="2"/>
    <col min="1519" max="1519" width="4.28515625" style="2" customWidth="1"/>
    <col min="1520" max="1520" width="18.85546875" style="2" customWidth="1"/>
    <col min="1521" max="1774" width="9.140625" style="2"/>
    <col min="1775" max="1775" width="4.28515625" style="2" customWidth="1"/>
    <col min="1776" max="1776" width="18.85546875" style="2" customWidth="1"/>
    <col min="1777" max="2030" width="9.140625" style="2"/>
    <col min="2031" max="2031" width="4.28515625" style="2" customWidth="1"/>
    <col min="2032" max="2032" width="18.85546875" style="2" customWidth="1"/>
    <col min="2033" max="2286" width="9.140625" style="2"/>
    <col min="2287" max="2287" width="4.28515625" style="2" customWidth="1"/>
    <col min="2288" max="2288" width="18.85546875" style="2" customWidth="1"/>
    <col min="2289" max="2542" width="9.140625" style="2"/>
    <col min="2543" max="2543" width="4.28515625" style="2" customWidth="1"/>
    <col min="2544" max="2544" width="18.85546875" style="2" customWidth="1"/>
    <col min="2545" max="2798" width="9.140625" style="2"/>
    <col min="2799" max="2799" width="4.28515625" style="2" customWidth="1"/>
    <col min="2800" max="2800" width="18.85546875" style="2" customWidth="1"/>
    <col min="2801" max="3054" width="9.140625" style="2"/>
    <col min="3055" max="3055" width="4.28515625" style="2" customWidth="1"/>
    <col min="3056" max="3056" width="18.85546875" style="2" customWidth="1"/>
    <col min="3057" max="3310" width="9.140625" style="2"/>
    <col min="3311" max="3311" width="4.28515625" style="2" customWidth="1"/>
    <col min="3312" max="3312" width="18.85546875" style="2" customWidth="1"/>
    <col min="3313" max="3566" width="9.140625" style="2"/>
    <col min="3567" max="3567" width="4.28515625" style="2" customWidth="1"/>
    <col min="3568" max="3568" width="18.85546875" style="2" customWidth="1"/>
    <col min="3569" max="3822" width="9.140625" style="2"/>
    <col min="3823" max="3823" width="4.28515625" style="2" customWidth="1"/>
    <col min="3824" max="3824" width="18.85546875" style="2" customWidth="1"/>
    <col min="3825" max="4078" width="9.140625" style="2"/>
    <col min="4079" max="4079" width="4.28515625" style="2" customWidth="1"/>
    <col min="4080" max="4080" width="18.85546875" style="2" customWidth="1"/>
    <col min="4081" max="4334" width="9.140625" style="2"/>
    <col min="4335" max="4335" width="4.28515625" style="2" customWidth="1"/>
    <col min="4336" max="4336" width="18.85546875" style="2" customWidth="1"/>
    <col min="4337" max="4590" width="9.140625" style="2"/>
    <col min="4591" max="4591" width="4.28515625" style="2" customWidth="1"/>
    <col min="4592" max="4592" width="18.85546875" style="2" customWidth="1"/>
    <col min="4593" max="4846" width="9.140625" style="2"/>
    <col min="4847" max="4847" width="4.28515625" style="2" customWidth="1"/>
    <col min="4848" max="4848" width="18.85546875" style="2" customWidth="1"/>
    <col min="4849" max="5102" width="9.140625" style="2"/>
    <col min="5103" max="5103" width="4.28515625" style="2" customWidth="1"/>
    <col min="5104" max="5104" width="18.85546875" style="2" customWidth="1"/>
    <col min="5105" max="5358" width="9.140625" style="2"/>
    <col min="5359" max="5359" width="4.28515625" style="2" customWidth="1"/>
    <col min="5360" max="5360" width="18.85546875" style="2" customWidth="1"/>
    <col min="5361" max="5614" width="9.140625" style="2"/>
    <col min="5615" max="5615" width="4.28515625" style="2" customWidth="1"/>
    <col min="5616" max="5616" width="18.85546875" style="2" customWidth="1"/>
    <col min="5617" max="5870" width="9.140625" style="2"/>
    <col min="5871" max="5871" width="4.28515625" style="2" customWidth="1"/>
    <col min="5872" max="5872" width="18.85546875" style="2" customWidth="1"/>
    <col min="5873" max="6126" width="9.140625" style="2"/>
    <col min="6127" max="6127" width="4.28515625" style="2" customWidth="1"/>
    <col min="6128" max="6128" width="18.85546875" style="2" customWidth="1"/>
    <col min="6129" max="6382" width="9.140625" style="2"/>
    <col min="6383" max="6383" width="4.28515625" style="2" customWidth="1"/>
    <col min="6384" max="6384" width="18.85546875" style="2" customWidth="1"/>
    <col min="6385" max="6638" width="9.140625" style="2"/>
    <col min="6639" max="6639" width="4.28515625" style="2" customWidth="1"/>
    <col min="6640" max="6640" width="18.85546875" style="2" customWidth="1"/>
    <col min="6641" max="6894" width="9.140625" style="2"/>
    <col min="6895" max="6895" width="4.28515625" style="2" customWidth="1"/>
    <col min="6896" max="6896" width="18.85546875" style="2" customWidth="1"/>
    <col min="6897" max="7150" width="9.140625" style="2"/>
    <col min="7151" max="7151" width="4.28515625" style="2" customWidth="1"/>
    <col min="7152" max="7152" width="18.85546875" style="2" customWidth="1"/>
    <col min="7153" max="7406" width="9.140625" style="2"/>
    <col min="7407" max="7407" width="4.28515625" style="2" customWidth="1"/>
    <col min="7408" max="7408" width="18.85546875" style="2" customWidth="1"/>
    <col min="7409" max="7662" width="9.140625" style="2"/>
    <col min="7663" max="7663" width="4.28515625" style="2" customWidth="1"/>
    <col min="7664" max="7664" width="18.85546875" style="2" customWidth="1"/>
    <col min="7665" max="7918" width="9.140625" style="2"/>
    <col min="7919" max="7919" width="4.28515625" style="2" customWidth="1"/>
    <col min="7920" max="7920" width="18.85546875" style="2" customWidth="1"/>
    <col min="7921" max="8174" width="9.140625" style="2"/>
    <col min="8175" max="8175" width="4.28515625" style="2" customWidth="1"/>
    <col min="8176" max="8176" width="18.85546875" style="2" customWidth="1"/>
    <col min="8177" max="8430" width="9.140625" style="2"/>
    <col min="8431" max="8431" width="4.28515625" style="2" customWidth="1"/>
    <col min="8432" max="8432" width="18.85546875" style="2" customWidth="1"/>
    <col min="8433" max="8686" width="9.140625" style="2"/>
    <col min="8687" max="8687" width="4.28515625" style="2" customWidth="1"/>
    <col min="8688" max="8688" width="18.85546875" style="2" customWidth="1"/>
    <col min="8689" max="8942" width="9.140625" style="2"/>
    <col min="8943" max="8943" width="4.28515625" style="2" customWidth="1"/>
    <col min="8944" max="8944" width="18.85546875" style="2" customWidth="1"/>
    <col min="8945" max="9198" width="9.140625" style="2"/>
    <col min="9199" max="9199" width="4.28515625" style="2" customWidth="1"/>
    <col min="9200" max="9200" width="18.85546875" style="2" customWidth="1"/>
    <col min="9201" max="9454" width="9.140625" style="2"/>
    <col min="9455" max="9455" width="4.28515625" style="2" customWidth="1"/>
    <col min="9456" max="9456" width="18.85546875" style="2" customWidth="1"/>
    <col min="9457" max="9710" width="9.140625" style="2"/>
    <col min="9711" max="9711" width="4.28515625" style="2" customWidth="1"/>
    <col min="9712" max="9712" width="18.85546875" style="2" customWidth="1"/>
    <col min="9713" max="9966" width="9.140625" style="2"/>
    <col min="9967" max="9967" width="4.28515625" style="2" customWidth="1"/>
    <col min="9968" max="9968" width="18.85546875" style="2" customWidth="1"/>
    <col min="9969" max="10222" width="9.140625" style="2"/>
    <col min="10223" max="10223" width="4.28515625" style="2" customWidth="1"/>
    <col min="10224" max="10224" width="18.85546875" style="2" customWidth="1"/>
    <col min="10225" max="10478" width="9.140625" style="2"/>
    <col min="10479" max="10479" width="4.28515625" style="2" customWidth="1"/>
    <col min="10480" max="10480" width="18.85546875" style="2" customWidth="1"/>
    <col min="10481" max="10734" width="9.140625" style="2"/>
    <col min="10735" max="10735" width="4.28515625" style="2" customWidth="1"/>
    <col min="10736" max="10736" width="18.85546875" style="2" customWidth="1"/>
    <col min="10737" max="10990" width="9.140625" style="2"/>
    <col min="10991" max="10991" width="4.28515625" style="2" customWidth="1"/>
    <col min="10992" max="10992" width="18.85546875" style="2" customWidth="1"/>
    <col min="10993" max="11246" width="9.140625" style="2"/>
    <col min="11247" max="11247" width="4.28515625" style="2" customWidth="1"/>
    <col min="11248" max="11248" width="18.85546875" style="2" customWidth="1"/>
    <col min="11249" max="11502" width="9.140625" style="2"/>
    <col min="11503" max="11503" width="4.28515625" style="2" customWidth="1"/>
    <col min="11504" max="11504" width="18.85546875" style="2" customWidth="1"/>
    <col min="11505" max="11758" width="9.140625" style="2"/>
    <col min="11759" max="11759" width="4.28515625" style="2" customWidth="1"/>
    <col min="11760" max="11760" width="18.85546875" style="2" customWidth="1"/>
    <col min="11761" max="12014" width="9.140625" style="2"/>
    <col min="12015" max="12015" width="4.28515625" style="2" customWidth="1"/>
    <col min="12016" max="12016" width="18.85546875" style="2" customWidth="1"/>
    <col min="12017" max="12270" width="9.140625" style="2"/>
    <col min="12271" max="12271" width="4.28515625" style="2" customWidth="1"/>
    <col min="12272" max="12272" width="18.85546875" style="2" customWidth="1"/>
    <col min="12273" max="12526" width="9.140625" style="2"/>
    <col min="12527" max="12527" width="4.28515625" style="2" customWidth="1"/>
    <col min="12528" max="12528" width="18.85546875" style="2" customWidth="1"/>
    <col min="12529" max="12782" width="9.140625" style="2"/>
    <col min="12783" max="12783" width="4.28515625" style="2" customWidth="1"/>
    <col min="12784" max="12784" width="18.85546875" style="2" customWidth="1"/>
    <col min="12785" max="13038" width="9.140625" style="2"/>
    <col min="13039" max="13039" width="4.28515625" style="2" customWidth="1"/>
    <col min="13040" max="13040" width="18.85546875" style="2" customWidth="1"/>
    <col min="13041" max="13294" width="9.140625" style="2"/>
    <col min="13295" max="13295" width="4.28515625" style="2" customWidth="1"/>
    <col min="13296" max="13296" width="18.85546875" style="2" customWidth="1"/>
    <col min="13297" max="13550" width="9.140625" style="2"/>
    <col min="13551" max="13551" width="4.28515625" style="2" customWidth="1"/>
    <col min="13552" max="13552" width="18.85546875" style="2" customWidth="1"/>
    <col min="13553" max="13806" width="9.140625" style="2"/>
    <col min="13807" max="13807" width="4.28515625" style="2" customWidth="1"/>
    <col min="13808" max="13808" width="18.85546875" style="2" customWidth="1"/>
    <col min="13809" max="14062" width="9.140625" style="2"/>
    <col min="14063" max="14063" width="4.28515625" style="2" customWidth="1"/>
    <col min="14064" max="14064" width="18.85546875" style="2" customWidth="1"/>
    <col min="14065" max="14318" width="9.140625" style="2"/>
    <col min="14319" max="14319" width="4.28515625" style="2" customWidth="1"/>
    <col min="14320" max="14320" width="18.85546875" style="2" customWidth="1"/>
    <col min="14321" max="14574" width="9.140625" style="2"/>
    <col min="14575" max="14575" width="4.28515625" style="2" customWidth="1"/>
    <col min="14576" max="14576" width="18.85546875" style="2" customWidth="1"/>
    <col min="14577" max="14830" width="9.140625" style="2"/>
    <col min="14831" max="14831" width="4.28515625" style="2" customWidth="1"/>
    <col min="14832" max="14832" width="18.85546875" style="2" customWidth="1"/>
    <col min="14833" max="15086" width="9.140625" style="2"/>
    <col min="15087" max="15087" width="4.28515625" style="2" customWidth="1"/>
    <col min="15088" max="15088" width="18.85546875" style="2" customWidth="1"/>
    <col min="15089" max="15342" width="9.140625" style="2"/>
    <col min="15343" max="15343" width="4.28515625" style="2" customWidth="1"/>
    <col min="15344" max="15344" width="18.85546875" style="2" customWidth="1"/>
    <col min="15345" max="15598" width="9.140625" style="2"/>
    <col min="15599" max="15599" width="4.28515625" style="2" customWidth="1"/>
    <col min="15600" max="15600" width="18.85546875" style="2" customWidth="1"/>
    <col min="15601" max="15854" width="9.140625" style="2"/>
    <col min="15855" max="15855" width="4.28515625" style="2" customWidth="1"/>
    <col min="15856" max="15856" width="18.85546875" style="2" customWidth="1"/>
    <col min="15857" max="16110" width="9.140625" style="2"/>
    <col min="16111" max="16111" width="4.28515625" style="2" customWidth="1"/>
    <col min="16112" max="16112" width="18.85546875" style="2" customWidth="1"/>
    <col min="16113" max="16384" width="9.140625" style="2"/>
  </cols>
  <sheetData>
    <row r="1" spans="1:20" ht="35.25">
      <c r="A1" s="25"/>
      <c r="B1" s="15"/>
      <c r="C1" s="15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271" t="s">
        <v>72</v>
      </c>
      <c r="S1" s="271"/>
      <c r="T1" s="271"/>
    </row>
    <row r="2" spans="1:20" s="3" customFormat="1" ht="156" customHeight="1">
      <c r="A2" s="272" t="s">
        <v>373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</row>
    <row r="3" spans="1:20" s="3" customFormat="1" ht="48.75" customHeight="1">
      <c r="A3" s="25"/>
      <c r="B3" s="15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s="5" customFormat="1" ht="44.25" customHeight="1">
      <c r="A4" s="273" t="s">
        <v>3</v>
      </c>
      <c r="B4" s="275" t="s">
        <v>71</v>
      </c>
      <c r="C4" s="276" t="s">
        <v>15</v>
      </c>
      <c r="D4" s="278" t="s">
        <v>60</v>
      </c>
      <c r="E4" s="22" t="s">
        <v>16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</row>
    <row r="5" spans="1:20" s="6" customFormat="1" ht="408.75" customHeight="1">
      <c r="A5" s="274"/>
      <c r="B5" s="275"/>
      <c r="C5" s="277"/>
      <c r="D5" s="278"/>
      <c r="E5" s="17" t="s">
        <v>17</v>
      </c>
      <c r="F5" s="17" t="s">
        <v>14</v>
      </c>
      <c r="G5" s="17" t="s">
        <v>18</v>
      </c>
      <c r="H5" s="17" t="s">
        <v>19</v>
      </c>
      <c r="I5" s="17" t="s">
        <v>20</v>
      </c>
      <c r="J5" s="17" t="s">
        <v>21</v>
      </c>
      <c r="K5" s="17" t="s">
        <v>22</v>
      </c>
      <c r="L5" s="17" t="s">
        <v>23</v>
      </c>
      <c r="M5" s="17" t="s">
        <v>24</v>
      </c>
      <c r="N5" s="17" t="s">
        <v>25</v>
      </c>
      <c r="O5" s="17" t="s">
        <v>26</v>
      </c>
      <c r="P5" s="17" t="s">
        <v>27</v>
      </c>
      <c r="Q5" s="17" t="s">
        <v>28</v>
      </c>
      <c r="R5" s="17" t="s">
        <v>29</v>
      </c>
      <c r="S5" s="17" t="s">
        <v>30</v>
      </c>
      <c r="T5" s="17" t="s">
        <v>31</v>
      </c>
    </row>
    <row r="6" spans="1:20" s="4" customFormat="1" ht="47.25" customHeight="1">
      <c r="A6" s="29">
        <v>1</v>
      </c>
      <c r="B6" s="30">
        <v>2</v>
      </c>
      <c r="C6" s="30">
        <v>3</v>
      </c>
      <c r="D6" s="31">
        <v>4</v>
      </c>
      <c r="E6" s="31">
        <v>5</v>
      </c>
      <c r="F6" s="31">
        <v>6</v>
      </c>
      <c r="G6" s="31">
        <v>7</v>
      </c>
      <c r="H6" s="31">
        <v>8</v>
      </c>
      <c r="I6" s="31">
        <v>9</v>
      </c>
      <c r="J6" s="31">
        <v>10</v>
      </c>
      <c r="K6" s="31">
        <v>11</v>
      </c>
      <c r="L6" s="31">
        <v>12</v>
      </c>
      <c r="M6" s="31">
        <v>13</v>
      </c>
      <c r="N6" s="31">
        <v>14</v>
      </c>
      <c r="O6" s="31">
        <v>15</v>
      </c>
      <c r="P6" s="31">
        <v>16</v>
      </c>
      <c r="Q6" s="31">
        <v>17</v>
      </c>
      <c r="R6" s="31">
        <v>18</v>
      </c>
      <c r="S6" s="31">
        <v>19</v>
      </c>
      <c r="T6" s="31">
        <v>20</v>
      </c>
    </row>
    <row r="7" spans="1:20" s="7" customFormat="1" ht="81" customHeight="1">
      <c r="A7" s="49" t="s">
        <v>70</v>
      </c>
      <c r="B7" s="27" t="s">
        <v>81</v>
      </c>
      <c r="C7" s="50" t="s">
        <v>9</v>
      </c>
      <c r="D7" s="51">
        <f>E7+F7+G7+H7+I7+J7+K7+L7+M7+N7+O7+P7+Q7+R7+S7+T7+'табл 13Продолж'!D7+'табл 13Продолж'!E7+'табл 13Продолж'!F7+'табл 13Продолж'!G7+'табл 13Продолж'!H7+'табл 13Продолж'!I7+'табл 13Продолж'!J7+'табл 13Продолж'!K7+'табл 13Продолж'!L7+'табл 13Продолж'!M7+'табл 13Продолж'!N7+'табл 13Продолж'!O7+'табл 13Продолж'!P7+'табл 13Продолж'!Q7+'табл 13Продолж'!R7+'табл 13Продолж'!S7+'табл 13Продолж'!T7+'табл 13Продолж'!U7</f>
        <v>36238.800000000003</v>
      </c>
      <c r="E7" s="51">
        <f>E8</f>
        <v>880.9</v>
      </c>
      <c r="F7" s="51">
        <f t="shared" ref="F7:T7" si="0">F8</f>
        <v>0</v>
      </c>
      <c r="G7" s="51">
        <f t="shared" si="0"/>
        <v>398.3</v>
      </c>
      <c r="H7" s="51">
        <f t="shared" si="0"/>
        <v>0</v>
      </c>
      <c r="I7" s="51">
        <f t="shared" si="0"/>
        <v>0</v>
      </c>
      <c r="J7" s="51">
        <f t="shared" si="0"/>
        <v>440.4</v>
      </c>
      <c r="K7" s="51">
        <f t="shared" si="0"/>
        <v>815.2</v>
      </c>
      <c r="L7" s="51">
        <f t="shared" si="0"/>
        <v>0</v>
      </c>
      <c r="M7" s="51">
        <f t="shared" si="0"/>
        <v>1130.9000000000001</v>
      </c>
      <c r="N7" s="51">
        <f t="shared" si="0"/>
        <v>2172</v>
      </c>
      <c r="O7" s="51">
        <f t="shared" si="0"/>
        <v>970</v>
      </c>
      <c r="P7" s="51">
        <f t="shared" si="0"/>
        <v>400</v>
      </c>
      <c r="Q7" s="51">
        <f t="shared" si="0"/>
        <v>6794.4</v>
      </c>
      <c r="R7" s="51">
        <f t="shared" si="0"/>
        <v>0</v>
      </c>
      <c r="S7" s="51">
        <f t="shared" si="0"/>
        <v>0</v>
      </c>
      <c r="T7" s="51">
        <f t="shared" si="0"/>
        <v>440.4</v>
      </c>
    </row>
    <row r="8" spans="1:20" s="7" customFormat="1" ht="181.5" customHeight="1">
      <c r="A8" s="50" t="s">
        <v>6</v>
      </c>
      <c r="B8" s="156" t="s">
        <v>103</v>
      </c>
      <c r="C8" s="50" t="s">
        <v>5</v>
      </c>
      <c r="D8" s="51">
        <f>E8+F8+G8+H8+I8+J8+K8+L8+M8+N8+O8+P8+Q8+R8+S8+T8+'табл 13Продолж'!D8+'табл 13Продолж'!E8+'табл 13Продолж'!F8+'табл 13Продолж'!G8+'табл 13Продолж'!H8+'табл 13Продолж'!I8+'табл 13Продолж'!J8+'табл 13Продолж'!K8+'табл 13Продолж'!L8+'табл 13Продолж'!M8+'табл 13Продолж'!N8+'табл 13Продолж'!O8+'табл 13Продолж'!P8+'табл 13Продолж'!Q8+'табл 13Продолж'!R8+'табл 13Продолж'!S8+'табл 13Продолж'!T8+'табл 13Продолж'!U8</f>
        <v>36238.800000000003</v>
      </c>
      <c r="E8" s="51">
        <f>E9+E10+E11+E12+E13+E14+E15+E16+E17+E18+E19+E20+E21</f>
        <v>880.9</v>
      </c>
      <c r="F8" s="51">
        <f t="shared" ref="F8:T8" si="1">F9+F10+F11+F12+F13+F14+F15+F16+F17+F18+F19+F20+F21</f>
        <v>0</v>
      </c>
      <c r="G8" s="51">
        <f t="shared" si="1"/>
        <v>398.3</v>
      </c>
      <c r="H8" s="51">
        <f t="shared" si="1"/>
        <v>0</v>
      </c>
      <c r="I8" s="51">
        <f t="shared" si="1"/>
        <v>0</v>
      </c>
      <c r="J8" s="51">
        <f t="shared" si="1"/>
        <v>440.4</v>
      </c>
      <c r="K8" s="51">
        <f t="shared" si="1"/>
        <v>815.2</v>
      </c>
      <c r="L8" s="51">
        <f t="shared" si="1"/>
        <v>0</v>
      </c>
      <c r="M8" s="51">
        <f t="shared" si="1"/>
        <v>1130.9000000000001</v>
      </c>
      <c r="N8" s="51">
        <f t="shared" si="1"/>
        <v>2172</v>
      </c>
      <c r="O8" s="51">
        <f t="shared" si="1"/>
        <v>970</v>
      </c>
      <c r="P8" s="51">
        <f t="shared" si="1"/>
        <v>400</v>
      </c>
      <c r="Q8" s="51">
        <f t="shared" si="1"/>
        <v>6794.4</v>
      </c>
      <c r="R8" s="51">
        <f t="shared" si="1"/>
        <v>0</v>
      </c>
      <c r="S8" s="51">
        <f t="shared" si="1"/>
        <v>0</v>
      </c>
      <c r="T8" s="51">
        <f t="shared" si="1"/>
        <v>440.4</v>
      </c>
    </row>
    <row r="9" spans="1:20" ht="123.75" customHeight="1">
      <c r="A9" s="279" t="s">
        <v>87</v>
      </c>
      <c r="B9" s="282" t="s">
        <v>189</v>
      </c>
      <c r="C9" s="52" t="s">
        <v>166</v>
      </c>
      <c r="D9" s="54">
        <f>E9+F9+G9+H9+I9+J9+K9+L9+M9+N9+O9+P9+Q9+R9+S9+T9+'табл 13Продолж'!D9+'табл 13Продолж'!E9+'табл 13Продолж'!F9+'табл 13Продолж'!G9+'табл 13Продолж'!H9+'табл 13Продолж'!I9+'табл 13Продолж'!J9+'табл 13Продолж'!K9+'табл 13Продолж'!L9+'табл 13Продолж'!M9+'табл 13Продолж'!N9+'табл 13Продолж'!O9+'табл 13Продолж'!P9+'табл 13Продолж'!Q9+'табл 13Продолж'!R9+'табл 13Продолж'!S9+'табл 13Продолж'!T9+'табл 13Продолж'!U9</f>
        <v>13524</v>
      </c>
      <c r="E9" s="53"/>
      <c r="F9" s="53"/>
      <c r="G9" s="53"/>
      <c r="H9" s="53"/>
      <c r="I9" s="53"/>
      <c r="J9" s="53"/>
      <c r="K9" s="53"/>
      <c r="L9" s="53"/>
      <c r="M9" s="53"/>
      <c r="N9" s="53">
        <v>1932</v>
      </c>
      <c r="O9" s="53"/>
      <c r="P9" s="53"/>
      <c r="Q9" s="53">
        <v>1932</v>
      </c>
      <c r="R9" s="53"/>
      <c r="S9" s="53"/>
      <c r="T9" s="53"/>
    </row>
    <row r="10" spans="1:20" ht="97.5" customHeight="1">
      <c r="A10" s="280"/>
      <c r="B10" s="283"/>
      <c r="C10" s="52" t="s">
        <v>164</v>
      </c>
      <c r="D10" s="54">
        <f>E10+F10+G10+H10+I10+J10+K10+L10+M10+N10+O10+P10+Q10+R10+S10+T10+'табл 13Продолж'!D10+'табл 13Продолж'!E10+'табл 13Продолж'!F10+'табл 13Продолж'!G10+'табл 13Продолж'!H10+'табл 13Продолж'!I10+'табл 13Продолж'!J10+'табл 13Продолж'!K10+'табл 13Продолж'!L10+'табл 13Продолж'!M10+'табл 13Продолж'!N10+'табл 13Продолж'!O10+'табл 13Продолж'!P10+'табл 13Продолж'!Q10+'табл 13Продолж'!R10+'табл 13Продолж'!S10+'табл 13Продолж'!T10+'табл 13Продолж'!U10</f>
        <v>720</v>
      </c>
      <c r="E10" s="53"/>
      <c r="F10" s="53"/>
      <c r="G10" s="53"/>
      <c r="H10" s="53"/>
      <c r="I10" s="53"/>
      <c r="J10" s="53"/>
      <c r="K10" s="53"/>
      <c r="L10" s="53"/>
      <c r="M10" s="53"/>
      <c r="N10" s="53">
        <v>240</v>
      </c>
      <c r="O10" s="53"/>
      <c r="P10" s="53"/>
      <c r="Q10" s="53"/>
      <c r="R10" s="53"/>
      <c r="S10" s="53"/>
      <c r="T10" s="53"/>
    </row>
    <row r="11" spans="1:20" ht="120.75" customHeight="1">
      <c r="A11" s="280"/>
      <c r="B11" s="283"/>
      <c r="C11" s="52" t="s">
        <v>128</v>
      </c>
      <c r="D11" s="54">
        <f>E11+F11+G11+H11+I11+J11+K11+L11+M11+N11+O11+P11+Q11+R11+S11+T11+'табл 13Продолж'!D11+'табл 13Продолж'!E11+'табл 13Продолж'!F11+'табл 13Продолж'!G11+'табл 13Продолж'!H11+'табл 13Продолж'!I11+'табл 13Продолж'!J11+'табл 13Продолж'!K11+'табл 13Продолж'!L11+'табл 13Продолж'!M11+'табл 13Продолж'!N11+'табл 13Продолж'!O11+'табл 13Продолж'!P11+'табл 13Продолж'!Q11+'табл 13Продолж'!R11+'табл 13Продолж'!S11+'табл 13Продолж'!T11+'табл 13Продолж'!U11</f>
        <v>4776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>
        <v>1592</v>
      </c>
      <c r="R11" s="53"/>
      <c r="S11" s="53"/>
      <c r="T11" s="53"/>
    </row>
    <row r="12" spans="1:20" ht="108.75" customHeight="1">
      <c r="A12" s="281"/>
      <c r="B12" s="284"/>
      <c r="C12" s="52" t="s">
        <v>322</v>
      </c>
      <c r="D12" s="54">
        <f>E12+F12+G12+H12+I12+J12+K12+L12+M12+N12+O12+P12+Q12+R12+S12+T12+'табл 13Продолж'!D12+'табл 13Продолж'!E12+'табл 13Продолж'!F12+'табл 13Продолж'!G12+'табл 13Продолж'!H12+'табл 13Продолж'!I12+'табл 13Продолж'!J12+'табл 13Продолж'!K12+'табл 13Продолж'!L12+'табл 13Продолж'!M12+'табл 13Продолж'!N12+'табл 13Продолж'!O12+'табл 13Продолж'!P12+'табл 13Продолж'!Q12+'табл 13Продолж'!R12+'табл 13Продолж'!S12+'табл 13Продолж'!T12+'табл 13Продолж'!U12</f>
        <v>1592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</row>
    <row r="13" spans="1:20" ht="157.5" customHeight="1">
      <c r="A13" s="169" t="s">
        <v>88</v>
      </c>
      <c r="B13" s="270" t="s">
        <v>90</v>
      </c>
      <c r="C13" s="52" t="s">
        <v>167</v>
      </c>
      <c r="D13" s="54">
        <f>E13+F13+G13+H13+I13+J13+K13+L13+M13+N13+O13+P13+Q13+R13+S13+T13+'табл 13Продолж'!D13+'табл 13Продолж'!E13+'табл 13Продолж'!F13+'табл 13Продолж'!G13+'табл 13Продолж'!H13+'табл 13Продолж'!I13+'табл 13Продолж'!J13+'табл 13Продолж'!K13+'табл 13Продолж'!L13+'табл 13Продолж'!M13+'табл 13Продолж'!N13+'табл 13Продолж'!O13+'табл 13Продолж'!P13+'табл 13Продолж'!Q13+'табл 13Продолж'!R13+'табл 13Продолж'!S13+'табл 13Продолж'!T13+'табл 13Продолж'!U13</f>
        <v>1865.8</v>
      </c>
      <c r="E13" s="53"/>
      <c r="F13" s="53"/>
      <c r="G13" s="53"/>
      <c r="H13" s="53"/>
      <c r="I13" s="53"/>
      <c r="J13" s="53"/>
      <c r="K13" s="53">
        <v>400</v>
      </c>
      <c r="L13" s="53"/>
      <c r="M13" s="53">
        <v>250</v>
      </c>
      <c r="N13" s="53"/>
      <c r="O13" s="53">
        <v>400</v>
      </c>
      <c r="P13" s="53"/>
      <c r="Q13" s="53"/>
      <c r="R13" s="53"/>
      <c r="S13" s="53"/>
      <c r="T13" s="53"/>
    </row>
    <row r="14" spans="1:20" ht="176.25" customHeight="1">
      <c r="A14" s="169"/>
      <c r="B14" s="270"/>
      <c r="C14" s="52" t="s">
        <v>130</v>
      </c>
      <c r="D14" s="54">
        <f>E14+F14+G14+H14+I14+J14+K14+L14+M14+N14+O14+P14+Q14+R14+S14+T14+'табл 13Продолж'!D14+'табл 13Продолж'!E14+'табл 13Продолж'!F14+'табл 13Продолж'!G14+'табл 13Продолж'!H14+'табл 13Продолж'!I14+'табл 13Продолж'!J14+'табл 13Продолж'!K14+'табл 13Продолж'!L14+'табл 13Продолж'!M14+'табл 13Продолж'!N14+'табл 13Продолж'!O14+'табл 13Продолж'!P14+'табл 13Продолж'!Q14+'табл 13Продолж'!R14+'табл 13Продолж'!S14+'табл 13Продолж'!T14+'табл 13Продолж'!U14</f>
        <v>560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>
        <v>400</v>
      </c>
      <c r="P14" s="53"/>
      <c r="Q14" s="53">
        <v>160</v>
      </c>
      <c r="R14" s="53"/>
      <c r="S14" s="53"/>
      <c r="T14" s="53"/>
    </row>
    <row r="15" spans="1:20" ht="261.75" customHeight="1">
      <c r="A15" s="55" t="s">
        <v>89</v>
      </c>
      <c r="B15" s="56" t="s">
        <v>91</v>
      </c>
      <c r="C15" s="52" t="s">
        <v>169</v>
      </c>
      <c r="D15" s="54">
        <f>E15+F15+G15+H15+I15+J15+K15+L15+M15+N15+O15+P15+Q15+R15+S15+T15+'табл 13Продолж'!D15+'табл 13Продолж'!E15+'табл 13Продолж'!F15+'табл 13Продолж'!G15+'табл 13Продолж'!H15+'табл 13Продолж'!I15+'табл 13Продолж'!J15+'табл 13Продолж'!K15+'табл 13Продолж'!L15+'табл 13Продолж'!M15+'табл 13Продолж'!N15+'табл 13Продолж'!O15+'табл 13Продолж'!P15+'табл 13Продолж'!Q15+'табл 13Продолж'!R15+'табл 13Продолж'!S15+'табл 13Продолж'!T15+'табл 13Продолж'!U15</f>
        <v>585.20000000000005</v>
      </c>
      <c r="E15" s="53"/>
      <c r="F15" s="53"/>
      <c r="G15" s="53"/>
      <c r="H15" s="53"/>
      <c r="I15" s="53"/>
      <c r="J15" s="53"/>
      <c r="K15" s="160">
        <v>415.2</v>
      </c>
      <c r="L15" s="53"/>
      <c r="M15" s="53"/>
      <c r="N15" s="53"/>
      <c r="O15" s="53">
        <v>170</v>
      </c>
      <c r="P15" s="53"/>
      <c r="Q15" s="53"/>
      <c r="R15" s="53"/>
      <c r="S15" s="53"/>
      <c r="T15" s="53"/>
    </row>
    <row r="16" spans="1:20" ht="136.5" customHeight="1">
      <c r="A16" s="169" t="s">
        <v>170</v>
      </c>
      <c r="B16" s="270" t="s">
        <v>171</v>
      </c>
      <c r="C16" s="52" t="s">
        <v>174</v>
      </c>
      <c r="D16" s="54">
        <f>E16+F16+G16+H16+I16+J16+K16+L16+M16+N16+O16+P16+Q16+R16+S16+T16+'табл 13Продолж'!D16+'табл 13Продолж'!E16+'табл 13Продолж'!F16+'табл 13Продолж'!G16+'табл 13Продолж'!H16+'табл 13Продолж'!I16+'табл 13Продолж'!J16+'табл 13Продолж'!K16+'табл 13Продолж'!L16+'табл 13Продолж'!M16+'табл 13Продолж'!N16+'табл 13Продолж'!O16+'табл 13Продолж'!P16+'табл 13Продолж'!Q16+'табл 13Продолж'!R16+'табл 13Продолж'!S16+'табл 13Продолж'!T16+'табл 13Продолж'!U16</f>
        <v>358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</row>
    <row r="17" spans="1:20" ht="120.75" customHeight="1">
      <c r="A17" s="169"/>
      <c r="B17" s="270"/>
      <c r="C17" s="52" t="s">
        <v>173</v>
      </c>
      <c r="D17" s="54">
        <f>E17+F17+G17+H17+I17+J17+K17+L17+M17+N17+O17+P17+Q17+R17+S17+T17+'табл 13Продолж'!D17+'табл 13Продолж'!E17+'табл 13Продолж'!F17+'табл 13Продолж'!G17+'табл 13Продолж'!H17+'табл 13Продолж'!I17+'табл 13Продолж'!J17+'табл 13Продолж'!K17+'табл 13Продолж'!L17+'табл 13Продолж'!M17+'табл 13Продолж'!N17+'табл 13Продолж'!O17+'табл 13Продолж'!P17+'табл 13Продолж'!Q17+'табл 13Продолж'!R17+'табл 13Продолж'!S17+'табл 13Продолж'!T17+'табл 13Продолж'!U17</f>
        <v>200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</row>
    <row r="18" spans="1:20" ht="134.25" customHeight="1">
      <c r="A18" s="169" t="s">
        <v>95</v>
      </c>
      <c r="B18" s="270" t="s">
        <v>92</v>
      </c>
      <c r="C18" s="52" t="s">
        <v>175</v>
      </c>
      <c r="D18" s="54">
        <f>E18+F18+G18+H18+I18+J18+K18+L18+M18+N18+O18+P18+Q18+R18+S18+T18+'табл 13Продолж'!D18+'табл 13Продолж'!E18+'табл 13Продолж'!F18+'табл 13Продолж'!G18+'табл 13Продолж'!H18+'табл 13Продолж'!I18+'табл 13Продолж'!J18+'табл 13Продолж'!K18+'табл 13Продолж'!L18+'табл 13Продолж'!M18+'табл 13Продолж'!N18+'табл 13Продолж'!O18+'табл 13Продолж'!P18+'табл 13Продолж'!Q18+'табл 13Продолж'!R18+'табл 13Продолж'!S18+'табл 13Продолж'!T18+'табл 13Продолж'!U18</f>
        <v>4238.3</v>
      </c>
      <c r="E18" s="53">
        <v>565.29999999999995</v>
      </c>
      <c r="F18" s="53"/>
      <c r="G18" s="53"/>
      <c r="H18" s="53"/>
      <c r="I18" s="53"/>
      <c r="J18" s="53">
        <v>282.5</v>
      </c>
      <c r="K18" s="53"/>
      <c r="L18" s="53"/>
      <c r="M18" s="53">
        <v>565.20000000000005</v>
      </c>
      <c r="N18" s="53"/>
      <c r="O18" s="53"/>
      <c r="P18" s="53"/>
      <c r="Q18" s="53">
        <v>565.1</v>
      </c>
      <c r="R18" s="53"/>
      <c r="S18" s="53"/>
      <c r="T18" s="53">
        <v>282.5</v>
      </c>
    </row>
    <row r="19" spans="1:20" ht="150" customHeight="1">
      <c r="A19" s="169"/>
      <c r="B19" s="270"/>
      <c r="C19" s="52" t="s">
        <v>176</v>
      </c>
      <c r="D19" s="54">
        <f>E19+F19+G19+H19+I19+J19+K19+L19+M19+N19+O19+P19+Q19+R19+S19+T19+'табл 13Продолж'!D19+'табл 13Продолж'!E19+'табл 13Продолж'!F19+'табл 13Продолж'!G19+'табл 13Продолж'!H19+'табл 13Продолж'!I19+'табл 13Продолж'!J19+'табл 13Продолж'!K19+'табл 13Продолж'!L19+'табл 13Продолж'!M19+'табл 13Продолж'!N19+'табл 13Продолж'!O19+'табл 13Продолж'!P19+'табл 13Продолж'!Q19+'табл 13Продолж'!R19+'табл 13Продолж'!S19+'табл 13Продолж'!T19+'табл 13Продолж'!U19</f>
        <v>2368.0000000000005</v>
      </c>
      <c r="E19" s="53">
        <v>315.60000000000002</v>
      </c>
      <c r="F19" s="53"/>
      <c r="G19" s="53"/>
      <c r="H19" s="53"/>
      <c r="I19" s="53"/>
      <c r="J19" s="53">
        <v>157.9</v>
      </c>
      <c r="K19" s="53"/>
      <c r="L19" s="53"/>
      <c r="M19" s="53">
        <v>315.7</v>
      </c>
      <c r="N19" s="53"/>
      <c r="O19" s="53"/>
      <c r="P19" s="53"/>
      <c r="Q19" s="53">
        <v>315.7</v>
      </c>
      <c r="R19" s="53"/>
      <c r="S19" s="53"/>
      <c r="T19" s="53">
        <v>157.9</v>
      </c>
    </row>
    <row r="20" spans="1:20" ht="149.25" customHeight="1">
      <c r="A20" s="169" t="s">
        <v>143</v>
      </c>
      <c r="B20" s="270" t="s">
        <v>144</v>
      </c>
      <c r="C20" s="52" t="s">
        <v>181</v>
      </c>
      <c r="D20" s="54">
        <f>E20+F20+G20+H20+I20+J20+K20+L20+M20+N20+O20+P20+Q20+R20+S20+T20+'табл 13Продолж'!D20+'табл 13Продолж'!E20+'табл 13Продолж'!F20+'табл 13Продолж'!G20+'табл 13Продолж'!H20+'табл 13Продолж'!I20+'табл 13Продолж'!J20+'табл 13Продолж'!K20+'табл 13Продолж'!L20+'табл 13Продолж'!M20+'табл 13Продолж'!N20+'табл 13Продолж'!O20+'табл 13Продолж'!P20+'табл 13Продолж'!Q20+'табл 13Продолж'!R20+'табл 13Продолж'!S20+'табл 13Продолж'!T20+'табл 13Продолж'!U20</f>
        <v>3579.6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>
        <v>1829.6</v>
      </c>
      <c r="R20" s="53"/>
      <c r="S20" s="53"/>
      <c r="T20" s="53"/>
    </row>
    <row r="21" spans="1:20" ht="159" customHeight="1">
      <c r="A21" s="169"/>
      <c r="B21" s="270"/>
      <c r="C21" s="52" t="s">
        <v>180</v>
      </c>
      <c r="D21" s="54">
        <f>E21+F21+G21+H21+I21+J21+K21+L21+M21+N21+O21+P21+Q21+R21+S21+T21+'табл 13Продолж'!D21+'табл 13Продолж'!E21+'табл 13Продолж'!F21+'табл 13Продолж'!G21+'табл 13Продолж'!H21+'табл 13Продолж'!I21+'табл 13Продолж'!J21+'табл 13Продолж'!K21+'табл 13Продолж'!L21+'табл 13Продолж'!M21+'табл 13Продолж'!N21+'табл 13Продолж'!O21+'табл 13Продолж'!P21+'табл 13Продолж'!Q21+'табл 13Продолж'!R21+'табл 13Продолж'!S21+'табл 13Продолж'!T21+'табл 13Продолж'!U21</f>
        <v>1871.9</v>
      </c>
      <c r="E21" s="53"/>
      <c r="F21" s="53"/>
      <c r="G21" s="160">
        <v>398.3</v>
      </c>
      <c r="H21" s="53"/>
      <c r="I21" s="53"/>
      <c r="J21" s="53"/>
      <c r="K21" s="53"/>
      <c r="L21" s="53"/>
      <c r="M21" s="53"/>
      <c r="N21" s="53"/>
      <c r="O21" s="53"/>
      <c r="P21" s="160">
        <v>400</v>
      </c>
      <c r="Q21" s="160">
        <v>400</v>
      </c>
      <c r="R21" s="53"/>
      <c r="S21" s="53"/>
      <c r="T21" s="53"/>
    </row>
    <row r="22" spans="1:20">
      <c r="A22" s="48"/>
    </row>
    <row r="23" spans="1:20">
      <c r="A23" s="48"/>
    </row>
    <row r="24" spans="1:20">
      <c r="A24" s="48"/>
    </row>
    <row r="25" spans="1:20">
      <c r="A25" s="48"/>
    </row>
    <row r="26" spans="1:20">
      <c r="A26" s="48"/>
    </row>
    <row r="27" spans="1:20">
      <c r="A27" s="48"/>
    </row>
    <row r="28" spans="1:20">
      <c r="A28" s="48"/>
    </row>
    <row r="29" spans="1:20">
      <c r="A29" s="48"/>
    </row>
    <row r="30" spans="1:20">
      <c r="A30" s="48"/>
    </row>
  </sheetData>
  <mergeCells count="16">
    <mergeCell ref="A16:A17"/>
    <mergeCell ref="B16:B17"/>
    <mergeCell ref="A18:A19"/>
    <mergeCell ref="B18:B19"/>
    <mergeCell ref="A20:A21"/>
    <mergeCell ref="B20:B21"/>
    <mergeCell ref="A13:A14"/>
    <mergeCell ref="B13:B14"/>
    <mergeCell ref="R1:T1"/>
    <mergeCell ref="A2:T2"/>
    <mergeCell ref="A4:A5"/>
    <mergeCell ref="B4:B5"/>
    <mergeCell ref="C4:C5"/>
    <mergeCell ref="D4:D5"/>
    <mergeCell ref="A9:A12"/>
    <mergeCell ref="B9:B12"/>
  </mergeCells>
  <printOptions horizontalCentered="1"/>
  <pageMargins left="0.39370078740157483" right="0.39370078740157483" top="0.48" bottom="0.28000000000000003" header="0.25" footer="0.27559055118110237"/>
  <pageSetup paperSize="9" scale="32" fitToHeight="0" orientation="landscape" r:id="rId1"/>
  <headerFooter differentFirst="1" scaleWithDoc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U21"/>
  <sheetViews>
    <sheetView topLeftCell="A7" zoomScale="36" zoomScaleNormal="36" zoomScaleSheetLayoutView="50" workbookViewId="0">
      <selection activeCell="C20" sqref="A8:XFD20"/>
    </sheetView>
  </sheetViews>
  <sheetFormatPr defaultRowHeight="34.5"/>
  <cols>
    <col min="1" max="1" width="52.28515625" style="18" customWidth="1"/>
    <col min="2" max="2" width="76.7109375" style="19" customWidth="1"/>
    <col min="3" max="3" width="38.42578125" style="19" customWidth="1"/>
    <col min="4" max="4" width="16" style="20" customWidth="1"/>
    <col min="5" max="5" width="14.28515625" style="20" customWidth="1"/>
    <col min="6" max="6" width="16.5703125" style="20" customWidth="1"/>
    <col min="7" max="7" width="16" style="20" customWidth="1"/>
    <col min="8" max="8" width="15.85546875" style="20" customWidth="1"/>
    <col min="9" max="9" width="14" style="20" customWidth="1"/>
    <col min="10" max="10" width="16.85546875" style="20" customWidth="1"/>
    <col min="11" max="11" width="16.28515625" style="20" customWidth="1"/>
    <col min="12" max="12" width="16.42578125" style="20" customWidth="1"/>
    <col min="13" max="13" width="13.42578125" style="20" customWidth="1"/>
    <col min="14" max="14" width="16.7109375" style="20" customWidth="1"/>
    <col min="15" max="15" width="13.140625" style="20" customWidth="1"/>
    <col min="16" max="16" width="13.85546875" style="20" customWidth="1"/>
    <col min="17" max="17" width="15.5703125" style="20" customWidth="1"/>
    <col min="18" max="18" width="14.7109375" style="20" customWidth="1"/>
    <col min="19" max="19" width="17.7109375" style="20" customWidth="1"/>
    <col min="20" max="20" width="15.140625" style="20" customWidth="1"/>
    <col min="21" max="21" width="18.5703125" style="20" customWidth="1"/>
    <col min="22" max="240" width="9.140625" style="2"/>
    <col min="241" max="241" width="4.28515625" style="2" customWidth="1"/>
    <col min="242" max="242" width="18.85546875" style="2" customWidth="1"/>
    <col min="243" max="496" width="9.140625" style="2"/>
    <col min="497" max="497" width="4.28515625" style="2" customWidth="1"/>
    <col min="498" max="498" width="18.85546875" style="2" customWidth="1"/>
    <col min="499" max="752" width="9.140625" style="2"/>
    <col min="753" max="753" width="4.28515625" style="2" customWidth="1"/>
    <col min="754" max="754" width="18.85546875" style="2" customWidth="1"/>
    <col min="755" max="1008" width="9.140625" style="2"/>
    <col min="1009" max="1009" width="4.28515625" style="2" customWidth="1"/>
    <col min="1010" max="1010" width="18.85546875" style="2" customWidth="1"/>
    <col min="1011" max="1264" width="9.140625" style="2"/>
    <col min="1265" max="1265" width="4.28515625" style="2" customWidth="1"/>
    <col min="1266" max="1266" width="18.85546875" style="2" customWidth="1"/>
    <col min="1267" max="1520" width="9.140625" style="2"/>
    <col min="1521" max="1521" width="4.28515625" style="2" customWidth="1"/>
    <col min="1522" max="1522" width="18.85546875" style="2" customWidth="1"/>
    <col min="1523" max="1776" width="9.140625" style="2"/>
    <col min="1777" max="1777" width="4.28515625" style="2" customWidth="1"/>
    <col min="1778" max="1778" width="18.85546875" style="2" customWidth="1"/>
    <col min="1779" max="2032" width="9.140625" style="2"/>
    <col min="2033" max="2033" width="4.28515625" style="2" customWidth="1"/>
    <col min="2034" max="2034" width="18.85546875" style="2" customWidth="1"/>
    <col min="2035" max="2288" width="9.140625" style="2"/>
    <col min="2289" max="2289" width="4.28515625" style="2" customWidth="1"/>
    <col min="2290" max="2290" width="18.85546875" style="2" customWidth="1"/>
    <col min="2291" max="2544" width="9.140625" style="2"/>
    <col min="2545" max="2545" width="4.28515625" style="2" customWidth="1"/>
    <col min="2546" max="2546" width="18.85546875" style="2" customWidth="1"/>
    <col min="2547" max="2800" width="9.140625" style="2"/>
    <col min="2801" max="2801" width="4.28515625" style="2" customWidth="1"/>
    <col min="2802" max="2802" width="18.85546875" style="2" customWidth="1"/>
    <col min="2803" max="3056" width="9.140625" style="2"/>
    <col min="3057" max="3057" width="4.28515625" style="2" customWidth="1"/>
    <col min="3058" max="3058" width="18.85546875" style="2" customWidth="1"/>
    <col min="3059" max="3312" width="9.140625" style="2"/>
    <col min="3313" max="3313" width="4.28515625" style="2" customWidth="1"/>
    <col min="3314" max="3314" width="18.85546875" style="2" customWidth="1"/>
    <col min="3315" max="3568" width="9.140625" style="2"/>
    <col min="3569" max="3569" width="4.28515625" style="2" customWidth="1"/>
    <col min="3570" max="3570" width="18.85546875" style="2" customWidth="1"/>
    <col min="3571" max="3824" width="9.140625" style="2"/>
    <col min="3825" max="3825" width="4.28515625" style="2" customWidth="1"/>
    <col min="3826" max="3826" width="18.85546875" style="2" customWidth="1"/>
    <col min="3827" max="4080" width="9.140625" style="2"/>
    <col min="4081" max="4081" width="4.28515625" style="2" customWidth="1"/>
    <col min="4082" max="4082" width="18.85546875" style="2" customWidth="1"/>
    <col min="4083" max="4336" width="9.140625" style="2"/>
    <col min="4337" max="4337" width="4.28515625" style="2" customWidth="1"/>
    <col min="4338" max="4338" width="18.85546875" style="2" customWidth="1"/>
    <col min="4339" max="4592" width="9.140625" style="2"/>
    <col min="4593" max="4593" width="4.28515625" style="2" customWidth="1"/>
    <col min="4594" max="4594" width="18.85546875" style="2" customWidth="1"/>
    <col min="4595" max="4848" width="9.140625" style="2"/>
    <col min="4849" max="4849" width="4.28515625" style="2" customWidth="1"/>
    <col min="4850" max="4850" width="18.85546875" style="2" customWidth="1"/>
    <col min="4851" max="5104" width="9.140625" style="2"/>
    <col min="5105" max="5105" width="4.28515625" style="2" customWidth="1"/>
    <col min="5106" max="5106" width="18.85546875" style="2" customWidth="1"/>
    <col min="5107" max="5360" width="9.140625" style="2"/>
    <col min="5361" max="5361" width="4.28515625" style="2" customWidth="1"/>
    <col min="5362" max="5362" width="18.85546875" style="2" customWidth="1"/>
    <col min="5363" max="5616" width="9.140625" style="2"/>
    <col min="5617" max="5617" width="4.28515625" style="2" customWidth="1"/>
    <col min="5618" max="5618" width="18.85546875" style="2" customWidth="1"/>
    <col min="5619" max="5872" width="9.140625" style="2"/>
    <col min="5873" max="5873" width="4.28515625" style="2" customWidth="1"/>
    <col min="5874" max="5874" width="18.85546875" style="2" customWidth="1"/>
    <col min="5875" max="6128" width="9.140625" style="2"/>
    <col min="6129" max="6129" width="4.28515625" style="2" customWidth="1"/>
    <col min="6130" max="6130" width="18.85546875" style="2" customWidth="1"/>
    <col min="6131" max="6384" width="9.140625" style="2"/>
    <col min="6385" max="6385" width="4.28515625" style="2" customWidth="1"/>
    <col min="6386" max="6386" width="18.85546875" style="2" customWidth="1"/>
    <col min="6387" max="6640" width="9.140625" style="2"/>
    <col min="6641" max="6641" width="4.28515625" style="2" customWidth="1"/>
    <col min="6642" max="6642" width="18.85546875" style="2" customWidth="1"/>
    <col min="6643" max="6896" width="9.140625" style="2"/>
    <col min="6897" max="6897" width="4.28515625" style="2" customWidth="1"/>
    <col min="6898" max="6898" width="18.85546875" style="2" customWidth="1"/>
    <col min="6899" max="7152" width="9.140625" style="2"/>
    <col min="7153" max="7153" width="4.28515625" style="2" customWidth="1"/>
    <col min="7154" max="7154" width="18.85546875" style="2" customWidth="1"/>
    <col min="7155" max="7408" width="9.140625" style="2"/>
    <col min="7409" max="7409" width="4.28515625" style="2" customWidth="1"/>
    <col min="7410" max="7410" width="18.85546875" style="2" customWidth="1"/>
    <col min="7411" max="7664" width="9.140625" style="2"/>
    <col min="7665" max="7665" width="4.28515625" style="2" customWidth="1"/>
    <col min="7666" max="7666" width="18.85546875" style="2" customWidth="1"/>
    <col min="7667" max="7920" width="9.140625" style="2"/>
    <col min="7921" max="7921" width="4.28515625" style="2" customWidth="1"/>
    <col min="7922" max="7922" width="18.85546875" style="2" customWidth="1"/>
    <col min="7923" max="8176" width="9.140625" style="2"/>
    <col min="8177" max="8177" width="4.28515625" style="2" customWidth="1"/>
    <col min="8178" max="8178" width="18.85546875" style="2" customWidth="1"/>
    <col min="8179" max="8432" width="9.140625" style="2"/>
    <col min="8433" max="8433" width="4.28515625" style="2" customWidth="1"/>
    <col min="8434" max="8434" width="18.85546875" style="2" customWidth="1"/>
    <col min="8435" max="8688" width="9.140625" style="2"/>
    <col min="8689" max="8689" width="4.28515625" style="2" customWidth="1"/>
    <col min="8690" max="8690" width="18.85546875" style="2" customWidth="1"/>
    <col min="8691" max="8944" width="9.140625" style="2"/>
    <col min="8945" max="8945" width="4.28515625" style="2" customWidth="1"/>
    <col min="8946" max="8946" width="18.85546875" style="2" customWidth="1"/>
    <col min="8947" max="9200" width="9.140625" style="2"/>
    <col min="9201" max="9201" width="4.28515625" style="2" customWidth="1"/>
    <col min="9202" max="9202" width="18.85546875" style="2" customWidth="1"/>
    <col min="9203" max="9456" width="9.140625" style="2"/>
    <col min="9457" max="9457" width="4.28515625" style="2" customWidth="1"/>
    <col min="9458" max="9458" width="18.85546875" style="2" customWidth="1"/>
    <col min="9459" max="9712" width="9.140625" style="2"/>
    <col min="9713" max="9713" width="4.28515625" style="2" customWidth="1"/>
    <col min="9714" max="9714" width="18.85546875" style="2" customWidth="1"/>
    <col min="9715" max="9968" width="9.140625" style="2"/>
    <col min="9969" max="9969" width="4.28515625" style="2" customWidth="1"/>
    <col min="9970" max="9970" width="18.85546875" style="2" customWidth="1"/>
    <col min="9971" max="10224" width="9.140625" style="2"/>
    <col min="10225" max="10225" width="4.28515625" style="2" customWidth="1"/>
    <col min="10226" max="10226" width="18.85546875" style="2" customWidth="1"/>
    <col min="10227" max="10480" width="9.140625" style="2"/>
    <col min="10481" max="10481" width="4.28515625" style="2" customWidth="1"/>
    <col min="10482" max="10482" width="18.85546875" style="2" customWidth="1"/>
    <col min="10483" max="10736" width="9.140625" style="2"/>
    <col min="10737" max="10737" width="4.28515625" style="2" customWidth="1"/>
    <col min="10738" max="10738" width="18.85546875" style="2" customWidth="1"/>
    <col min="10739" max="10992" width="9.140625" style="2"/>
    <col min="10993" max="10993" width="4.28515625" style="2" customWidth="1"/>
    <col min="10994" max="10994" width="18.85546875" style="2" customWidth="1"/>
    <col min="10995" max="11248" width="9.140625" style="2"/>
    <col min="11249" max="11249" width="4.28515625" style="2" customWidth="1"/>
    <col min="11250" max="11250" width="18.85546875" style="2" customWidth="1"/>
    <col min="11251" max="11504" width="9.140625" style="2"/>
    <col min="11505" max="11505" width="4.28515625" style="2" customWidth="1"/>
    <col min="11506" max="11506" width="18.85546875" style="2" customWidth="1"/>
    <col min="11507" max="11760" width="9.140625" style="2"/>
    <col min="11761" max="11761" width="4.28515625" style="2" customWidth="1"/>
    <col min="11762" max="11762" width="18.85546875" style="2" customWidth="1"/>
    <col min="11763" max="12016" width="9.140625" style="2"/>
    <col min="12017" max="12017" width="4.28515625" style="2" customWidth="1"/>
    <col min="12018" max="12018" width="18.85546875" style="2" customWidth="1"/>
    <col min="12019" max="12272" width="9.140625" style="2"/>
    <col min="12273" max="12273" width="4.28515625" style="2" customWidth="1"/>
    <col min="12274" max="12274" width="18.85546875" style="2" customWidth="1"/>
    <col min="12275" max="12528" width="9.140625" style="2"/>
    <col min="12529" max="12529" width="4.28515625" style="2" customWidth="1"/>
    <col min="12530" max="12530" width="18.85546875" style="2" customWidth="1"/>
    <col min="12531" max="12784" width="9.140625" style="2"/>
    <col min="12785" max="12785" width="4.28515625" style="2" customWidth="1"/>
    <col min="12786" max="12786" width="18.85546875" style="2" customWidth="1"/>
    <col min="12787" max="13040" width="9.140625" style="2"/>
    <col min="13041" max="13041" width="4.28515625" style="2" customWidth="1"/>
    <col min="13042" max="13042" width="18.85546875" style="2" customWidth="1"/>
    <col min="13043" max="13296" width="9.140625" style="2"/>
    <col min="13297" max="13297" width="4.28515625" style="2" customWidth="1"/>
    <col min="13298" max="13298" width="18.85546875" style="2" customWidth="1"/>
    <col min="13299" max="13552" width="9.140625" style="2"/>
    <col min="13553" max="13553" width="4.28515625" style="2" customWidth="1"/>
    <col min="13554" max="13554" width="18.85546875" style="2" customWidth="1"/>
    <col min="13555" max="13808" width="9.140625" style="2"/>
    <col min="13809" max="13809" width="4.28515625" style="2" customWidth="1"/>
    <col min="13810" max="13810" width="18.85546875" style="2" customWidth="1"/>
    <col min="13811" max="14064" width="9.140625" style="2"/>
    <col min="14065" max="14065" width="4.28515625" style="2" customWidth="1"/>
    <col min="14066" max="14066" width="18.85546875" style="2" customWidth="1"/>
    <col min="14067" max="14320" width="9.140625" style="2"/>
    <col min="14321" max="14321" width="4.28515625" style="2" customWidth="1"/>
    <col min="14322" max="14322" width="18.85546875" style="2" customWidth="1"/>
    <col min="14323" max="14576" width="9.140625" style="2"/>
    <col min="14577" max="14577" width="4.28515625" style="2" customWidth="1"/>
    <col min="14578" max="14578" width="18.85546875" style="2" customWidth="1"/>
    <col min="14579" max="14832" width="9.140625" style="2"/>
    <col min="14833" max="14833" width="4.28515625" style="2" customWidth="1"/>
    <col min="14834" max="14834" width="18.85546875" style="2" customWidth="1"/>
    <col min="14835" max="15088" width="9.140625" style="2"/>
    <col min="15089" max="15089" width="4.28515625" style="2" customWidth="1"/>
    <col min="15090" max="15090" width="18.85546875" style="2" customWidth="1"/>
    <col min="15091" max="15344" width="9.140625" style="2"/>
    <col min="15345" max="15345" width="4.28515625" style="2" customWidth="1"/>
    <col min="15346" max="15346" width="18.85546875" style="2" customWidth="1"/>
    <col min="15347" max="15600" width="9.140625" style="2"/>
    <col min="15601" max="15601" width="4.28515625" style="2" customWidth="1"/>
    <col min="15602" max="15602" width="18.85546875" style="2" customWidth="1"/>
    <col min="15603" max="15856" width="9.140625" style="2"/>
    <col min="15857" max="15857" width="4.28515625" style="2" customWidth="1"/>
    <col min="15858" max="15858" width="18.85546875" style="2" customWidth="1"/>
    <col min="15859" max="16112" width="9.140625" style="2"/>
    <col min="16113" max="16113" width="4.28515625" style="2" customWidth="1"/>
    <col min="16114" max="16114" width="18.85546875" style="2" customWidth="1"/>
    <col min="16115" max="16384" width="9.140625" style="2"/>
  </cols>
  <sheetData>
    <row r="1" spans="1:21" ht="35.25">
      <c r="A1" s="21"/>
      <c r="B1" s="15"/>
      <c r="C1" s="15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 t="s">
        <v>73</v>
      </c>
      <c r="Q1" s="16"/>
      <c r="R1" s="16"/>
      <c r="S1" s="16"/>
      <c r="T1" s="16"/>
      <c r="U1" s="16"/>
    </row>
    <row r="2" spans="1:21" s="3" customFormat="1" ht="156" customHeight="1">
      <c r="A2" s="272" t="s">
        <v>187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</row>
    <row r="3" spans="1:21" s="3" customFormat="1" ht="48.75" customHeight="1">
      <c r="A3" s="21"/>
      <c r="B3" s="15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s="5" customFormat="1" ht="44.25" customHeight="1">
      <c r="A4" s="273" t="s">
        <v>3</v>
      </c>
      <c r="B4" s="275" t="s">
        <v>71</v>
      </c>
      <c r="C4" s="276" t="s">
        <v>15</v>
      </c>
      <c r="D4" s="22" t="s">
        <v>16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1" s="6" customFormat="1" ht="408.75" customHeight="1">
      <c r="A5" s="274"/>
      <c r="B5" s="275"/>
      <c r="C5" s="277"/>
      <c r="D5" s="17" t="s">
        <v>32</v>
      </c>
      <c r="E5" s="17" t="s">
        <v>33</v>
      </c>
      <c r="F5" s="17" t="s">
        <v>34</v>
      </c>
      <c r="G5" s="17" t="s">
        <v>35</v>
      </c>
      <c r="H5" s="17" t="s">
        <v>36</v>
      </c>
      <c r="I5" s="17" t="s">
        <v>37</v>
      </c>
      <c r="J5" s="17" t="s">
        <v>38</v>
      </c>
      <c r="K5" s="17" t="s">
        <v>39</v>
      </c>
      <c r="L5" s="17" t="s">
        <v>40</v>
      </c>
      <c r="M5" s="17" t="s">
        <v>41</v>
      </c>
      <c r="N5" s="17" t="s">
        <v>42</v>
      </c>
      <c r="O5" s="17" t="s">
        <v>43</v>
      </c>
      <c r="P5" s="17" t="s">
        <v>44</v>
      </c>
      <c r="Q5" s="17" t="s">
        <v>45</v>
      </c>
      <c r="R5" s="17" t="s">
        <v>46</v>
      </c>
      <c r="S5" s="17" t="s">
        <v>47</v>
      </c>
      <c r="T5" s="17" t="s">
        <v>80</v>
      </c>
      <c r="U5" s="17" t="s">
        <v>48</v>
      </c>
    </row>
    <row r="6" spans="1:21" s="4" customFormat="1" ht="47.25" customHeight="1">
      <c r="A6" s="29">
        <v>1</v>
      </c>
      <c r="B6" s="30">
        <v>2</v>
      </c>
      <c r="C6" s="30">
        <v>3</v>
      </c>
      <c r="D6" s="31">
        <v>21</v>
      </c>
      <c r="E6" s="31">
        <v>22</v>
      </c>
      <c r="F6" s="31">
        <v>23</v>
      </c>
      <c r="G6" s="31">
        <v>24</v>
      </c>
      <c r="H6" s="31">
        <v>25</v>
      </c>
      <c r="I6" s="31">
        <v>26</v>
      </c>
      <c r="J6" s="31">
        <v>27</v>
      </c>
      <c r="K6" s="31">
        <v>28</v>
      </c>
      <c r="L6" s="31">
        <v>29</v>
      </c>
      <c r="M6" s="31">
        <v>30</v>
      </c>
      <c r="N6" s="31">
        <v>31</v>
      </c>
      <c r="O6" s="31">
        <v>32</v>
      </c>
      <c r="P6" s="31">
        <v>33</v>
      </c>
      <c r="Q6" s="31">
        <v>34</v>
      </c>
      <c r="R6" s="31">
        <v>35</v>
      </c>
      <c r="S6" s="31">
        <v>36</v>
      </c>
      <c r="T6" s="31">
        <v>37</v>
      </c>
      <c r="U6" s="31">
        <v>38</v>
      </c>
    </row>
    <row r="7" spans="1:21" s="7" customFormat="1" ht="81" customHeight="1">
      <c r="A7" s="49" t="s">
        <v>70</v>
      </c>
      <c r="B7" s="27" t="s">
        <v>81</v>
      </c>
      <c r="C7" s="50" t="s">
        <v>9</v>
      </c>
      <c r="D7" s="51">
        <f>D8</f>
        <v>0</v>
      </c>
      <c r="E7" s="51">
        <f t="shared" ref="E7:U7" si="0">E8</f>
        <v>880.90000000000009</v>
      </c>
      <c r="F7" s="51">
        <f t="shared" si="0"/>
        <v>1072</v>
      </c>
      <c r="G7" s="51">
        <f t="shared" si="0"/>
        <v>200</v>
      </c>
      <c r="H7" s="51">
        <f t="shared" si="0"/>
        <v>440.4</v>
      </c>
      <c r="I7" s="51">
        <f t="shared" si="0"/>
        <v>440.4</v>
      </c>
      <c r="J7" s="51">
        <f t="shared" si="0"/>
        <v>0</v>
      </c>
      <c r="K7" s="51">
        <f t="shared" si="0"/>
        <v>440.4</v>
      </c>
      <c r="L7" s="51">
        <f t="shared" si="0"/>
        <v>0</v>
      </c>
      <c r="M7" s="51">
        <f t="shared" si="0"/>
        <v>0</v>
      </c>
      <c r="N7" s="51">
        <f t="shared" si="0"/>
        <v>0</v>
      </c>
      <c r="O7" s="51">
        <f t="shared" si="0"/>
        <v>0</v>
      </c>
      <c r="P7" s="51">
        <f t="shared" si="0"/>
        <v>415.8</v>
      </c>
      <c r="Q7" s="51">
        <f t="shared" si="0"/>
        <v>0</v>
      </c>
      <c r="R7" s="51">
        <f t="shared" si="0"/>
        <v>300</v>
      </c>
      <c r="S7" s="51">
        <f t="shared" si="0"/>
        <v>2690.4</v>
      </c>
      <c r="T7" s="51">
        <f t="shared" si="0"/>
        <v>0</v>
      </c>
      <c r="U7" s="51">
        <f t="shared" si="0"/>
        <v>14916</v>
      </c>
    </row>
    <row r="8" spans="1:21" s="7" customFormat="1" ht="174.75" customHeight="1">
      <c r="A8" s="50" t="s">
        <v>6</v>
      </c>
      <c r="B8" s="28" t="s">
        <v>103</v>
      </c>
      <c r="C8" s="50" t="s">
        <v>5</v>
      </c>
      <c r="D8" s="51">
        <f t="shared" ref="D8:U8" si="1">D9+D10+D11+D12+D13+D14+D15+D16+D17+D18+D19+D20+D21</f>
        <v>0</v>
      </c>
      <c r="E8" s="51">
        <f t="shared" si="1"/>
        <v>880.90000000000009</v>
      </c>
      <c r="F8" s="51">
        <f t="shared" si="1"/>
        <v>1072</v>
      </c>
      <c r="G8" s="51">
        <f t="shared" si="1"/>
        <v>200</v>
      </c>
      <c r="H8" s="51">
        <f t="shared" si="1"/>
        <v>440.4</v>
      </c>
      <c r="I8" s="51">
        <f t="shared" si="1"/>
        <v>440.4</v>
      </c>
      <c r="J8" s="51">
        <f t="shared" si="1"/>
        <v>0</v>
      </c>
      <c r="K8" s="51">
        <f t="shared" si="1"/>
        <v>440.4</v>
      </c>
      <c r="L8" s="51">
        <f t="shared" si="1"/>
        <v>0</v>
      </c>
      <c r="M8" s="51">
        <f t="shared" si="1"/>
        <v>0</v>
      </c>
      <c r="N8" s="51">
        <f t="shared" si="1"/>
        <v>0</v>
      </c>
      <c r="O8" s="51">
        <f t="shared" si="1"/>
        <v>0</v>
      </c>
      <c r="P8" s="51">
        <f t="shared" si="1"/>
        <v>415.8</v>
      </c>
      <c r="Q8" s="51">
        <f t="shared" si="1"/>
        <v>0</v>
      </c>
      <c r="R8" s="51">
        <f t="shared" si="1"/>
        <v>300</v>
      </c>
      <c r="S8" s="51">
        <f t="shared" si="1"/>
        <v>2690.4</v>
      </c>
      <c r="T8" s="51">
        <f t="shared" si="1"/>
        <v>0</v>
      </c>
      <c r="U8" s="51">
        <f t="shared" si="1"/>
        <v>14916</v>
      </c>
    </row>
    <row r="9" spans="1:21" ht="111.75" customHeight="1">
      <c r="A9" s="279" t="s">
        <v>87</v>
      </c>
      <c r="B9" s="282" t="s">
        <v>189</v>
      </c>
      <c r="C9" s="52" t="s">
        <v>166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>
        <v>9660</v>
      </c>
    </row>
    <row r="10" spans="1:21" ht="111.75" customHeight="1">
      <c r="A10" s="280"/>
      <c r="B10" s="283"/>
      <c r="C10" s="52" t="s">
        <v>164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>
        <v>480</v>
      </c>
    </row>
    <row r="11" spans="1:21" ht="114" customHeight="1">
      <c r="A11" s="280"/>
      <c r="B11" s="283"/>
      <c r="C11" s="52" t="s">
        <v>128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>
        <v>3184</v>
      </c>
    </row>
    <row r="12" spans="1:21" ht="114" customHeight="1">
      <c r="A12" s="281"/>
      <c r="B12" s="284"/>
      <c r="C12" s="52" t="s">
        <v>322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>
        <v>1592</v>
      </c>
    </row>
    <row r="13" spans="1:21" ht="149.25" customHeight="1">
      <c r="A13" s="169" t="s">
        <v>88</v>
      </c>
      <c r="B13" s="270" t="s">
        <v>90</v>
      </c>
      <c r="C13" s="52" t="s">
        <v>167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>
        <v>415.8</v>
      </c>
      <c r="Q13" s="53"/>
      <c r="R13" s="53">
        <v>300</v>
      </c>
      <c r="S13" s="53">
        <v>100</v>
      </c>
      <c r="T13" s="53"/>
      <c r="U13" s="53"/>
    </row>
    <row r="14" spans="1:21" ht="147.75" customHeight="1">
      <c r="A14" s="169"/>
      <c r="B14" s="270"/>
      <c r="C14" s="52" t="s">
        <v>130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ht="236.25" customHeight="1">
      <c r="A15" s="157" t="s">
        <v>89</v>
      </c>
      <c r="B15" s="158" t="s">
        <v>91</v>
      </c>
      <c r="C15" s="52" t="s">
        <v>169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 ht="99">
      <c r="A16" s="169" t="s">
        <v>170</v>
      </c>
      <c r="B16" s="270" t="s">
        <v>171</v>
      </c>
      <c r="C16" s="52" t="s">
        <v>174</v>
      </c>
      <c r="D16" s="54"/>
      <c r="E16" s="53"/>
      <c r="F16" s="53">
        <v>358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ht="99">
      <c r="A17" s="169"/>
      <c r="B17" s="270"/>
      <c r="C17" s="52" t="s">
        <v>173</v>
      </c>
      <c r="D17" s="54"/>
      <c r="E17" s="53"/>
      <c r="F17" s="53"/>
      <c r="G17" s="53">
        <v>200</v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 ht="99">
      <c r="A18" s="169" t="s">
        <v>95</v>
      </c>
      <c r="B18" s="270" t="s">
        <v>92</v>
      </c>
      <c r="C18" s="52" t="s">
        <v>175</v>
      </c>
      <c r="D18" s="53"/>
      <c r="E18" s="53">
        <v>565.20000000000005</v>
      </c>
      <c r="F18" s="53">
        <v>282.5</v>
      </c>
      <c r="G18" s="53"/>
      <c r="H18" s="53">
        <v>282.5</v>
      </c>
      <c r="I18" s="53">
        <v>282.5</v>
      </c>
      <c r="J18" s="53"/>
      <c r="K18" s="53">
        <v>282.5</v>
      </c>
      <c r="L18" s="53"/>
      <c r="M18" s="53"/>
      <c r="N18" s="53"/>
      <c r="O18" s="53"/>
      <c r="P18" s="53"/>
      <c r="Q18" s="53"/>
      <c r="R18" s="53"/>
      <c r="S18" s="53">
        <v>282.5</v>
      </c>
      <c r="T18" s="53"/>
      <c r="U18" s="53"/>
    </row>
    <row r="19" spans="1:21" ht="99">
      <c r="A19" s="169"/>
      <c r="B19" s="270"/>
      <c r="C19" s="52" t="s">
        <v>176</v>
      </c>
      <c r="D19" s="53"/>
      <c r="E19" s="53">
        <v>315.7</v>
      </c>
      <c r="F19" s="53">
        <v>157.9</v>
      </c>
      <c r="G19" s="53"/>
      <c r="H19" s="53">
        <v>157.9</v>
      </c>
      <c r="I19" s="53">
        <v>157.9</v>
      </c>
      <c r="J19" s="53"/>
      <c r="K19" s="53">
        <v>157.9</v>
      </c>
      <c r="L19" s="53"/>
      <c r="M19" s="53"/>
      <c r="N19" s="53"/>
      <c r="O19" s="53"/>
      <c r="P19" s="53"/>
      <c r="Q19" s="53"/>
      <c r="R19" s="53"/>
      <c r="S19" s="53">
        <v>157.9</v>
      </c>
      <c r="T19" s="53"/>
      <c r="U19" s="53"/>
    </row>
    <row r="20" spans="1:21" ht="99">
      <c r="A20" s="169" t="s">
        <v>143</v>
      </c>
      <c r="B20" s="270" t="s">
        <v>144</v>
      </c>
      <c r="C20" s="52" t="s">
        <v>181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160">
        <v>1750</v>
      </c>
      <c r="T20" s="53"/>
      <c r="U20" s="53"/>
    </row>
    <row r="21" spans="1:21" ht="99">
      <c r="A21" s="169"/>
      <c r="B21" s="270"/>
      <c r="C21" s="52" t="s">
        <v>180</v>
      </c>
      <c r="D21" s="53"/>
      <c r="E21" s="53"/>
      <c r="F21" s="53">
        <v>273.60000000000002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160">
        <v>400</v>
      </c>
      <c r="T21" s="53"/>
      <c r="U21" s="53"/>
    </row>
  </sheetData>
  <mergeCells count="14">
    <mergeCell ref="A18:A19"/>
    <mergeCell ref="B18:B19"/>
    <mergeCell ref="A20:A21"/>
    <mergeCell ref="B20:B21"/>
    <mergeCell ref="A13:A14"/>
    <mergeCell ref="B13:B14"/>
    <mergeCell ref="A16:A17"/>
    <mergeCell ref="B16:B17"/>
    <mergeCell ref="A2:U2"/>
    <mergeCell ref="A4:A5"/>
    <mergeCell ref="B4:B5"/>
    <mergeCell ref="C4:C5"/>
    <mergeCell ref="A9:A12"/>
    <mergeCell ref="B9:B12"/>
  </mergeCells>
  <printOptions horizontalCentered="1"/>
  <pageMargins left="0.39370078740157483" right="0.39370078740157483" top="0.51" bottom="0.55118110236220474" header="0.25" footer="0.27559055118110237"/>
  <pageSetup paperSize="9" scale="32" fitToHeight="0" orientation="landscape" r:id="rId1"/>
  <headerFooter differentFirst="1" scaleWithDoc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12</vt:i4>
      </vt:variant>
    </vt:vector>
  </HeadingPairs>
  <TitlesOfParts>
    <vt:vector size="19" baseType="lpstr">
      <vt:lpstr>табл 8 План</vt:lpstr>
      <vt:lpstr>табл 9 Показ</vt:lpstr>
      <vt:lpstr>табл 10</vt:lpstr>
      <vt:lpstr>табл 11</vt:lpstr>
      <vt:lpstr>табл 12</vt:lpstr>
      <vt:lpstr>табл13</vt:lpstr>
      <vt:lpstr>табл 13Продолж</vt:lpstr>
      <vt:lpstr>'табл 10'!Заголовки_для_печати</vt:lpstr>
      <vt:lpstr>'табл 11'!Заголовки_для_печати</vt:lpstr>
      <vt:lpstr>'табл 13Продолж'!Заголовки_для_печати</vt:lpstr>
      <vt:lpstr>'табл 8 План'!Заголовки_для_печати</vt:lpstr>
      <vt:lpstr>'табл 9 Показ'!Заголовки_для_печати</vt:lpstr>
      <vt:lpstr>табл13!Заголовки_для_печати</vt:lpstr>
      <vt:lpstr>'табл 10'!Область_печати</vt:lpstr>
      <vt:lpstr>'табл 11'!Область_печати</vt:lpstr>
      <vt:lpstr>'табл 13Продолж'!Область_печати</vt:lpstr>
      <vt:lpstr>'табл 8 План'!Область_печати</vt:lpstr>
      <vt:lpstr>'табл 9 Показ'!Область_печати</vt:lpstr>
      <vt:lpstr>табл13!Область_печати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nv_afanasjeva</cp:lastModifiedBy>
  <cp:lastPrinted>2017-03-23T08:27:02Z</cp:lastPrinted>
  <dcterms:created xsi:type="dcterms:W3CDTF">2005-05-11T09:34:44Z</dcterms:created>
  <dcterms:modified xsi:type="dcterms:W3CDTF">2017-03-23T08:39:01Z</dcterms:modified>
</cp:coreProperties>
</file>