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Бутовецкая Софья\ВГУ\Курсы 2021-22\СПЭД и офисное программирование\Python\SP_project\PyScripts\Parsers\Industries\Municipalities\Response\"/>
    </mc:Choice>
  </mc:AlternateContent>
  <bookViews>
    <workbookView xWindow="360" yWindow="72" windowWidth="11340" windowHeight="6792" tabRatio="694" activeTab="2"/>
  </bookViews>
  <sheets>
    <sheet name="отчет по грбс" sheetId="77" r:id="rId1"/>
    <sheet name="отчет по статьям" sheetId="76" r:id="rId2"/>
    <sheet name="план по исполнител" sheetId="75" r:id="rId3"/>
    <sheet name="Финансы всех источников" sheetId="79" r:id="rId4"/>
    <sheet name="Субсидии по МО" sheetId="80" r:id="rId5"/>
    <sheet name="Продолжение субсидии по МО 1" sheetId="81" r:id="rId6"/>
    <sheet name="Продолжение субсидии по МО 2" sheetId="82" r:id="rId7"/>
    <sheet name="Продолжении по субсидии МО 3" sheetId="83" r:id="rId8"/>
    <sheet name="Показатели" sheetId="84" r:id="rId9"/>
  </sheets>
  <definedNames>
    <definedName name="wrn.ДинамикаФАИП20022004." hidden="1">{#N/A,#N/A,FALSE,"ФАИПпрогНЕпрогЧасть2000-04отрас"}</definedName>
    <definedName name="_xlnm.Print_Titles" localSheetId="0">'отчет по грбс'!$6:$9</definedName>
    <definedName name="_xlnm.Print_Titles" localSheetId="1">'отчет по статьям'!$4:$7</definedName>
    <definedName name="_xlnm.Print_Titles" localSheetId="2">'план по исполнител'!$3:$4</definedName>
    <definedName name="счет">#REF!</definedName>
  </definedNames>
  <calcPr calcId="152511"/>
</workbook>
</file>

<file path=xl/calcChain.xml><?xml version="1.0" encoding="utf-8"?>
<calcChain xmlns="http://schemas.openxmlformats.org/spreadsheetml/2006/main">
  <c r="A2" i="83" l="1"/>
  <c r="A2" i="82"/>
  <c r="A2" i="81"/>
  <c r="F25" i="80"/>
  <c r="F24" i="80" s="1"/>
  <c r="E25" i="80"/>
  <c r="E24" i="80" s="1"/>
  <c r="F23" i="80"/>
  <c r="F21" i="80" s="1"/>
  <c r="E23" i="80"/>
  <c r="E21" i="80" s="1"/>
  <c r="F20" i="80"/>
  <c r="F18" i="80" s="1"/>
  <c r="E20" i="80"/>
  <c r="E18" i="80" s="1"/>
  <c r="V24" i="83"/>
  <c r="U24" i="83"/>
  <c r="T24" i="83"/>
  <c r="S24" i="83"/>
  <c r="R24" i="83"/>
  <c r="Q24" i="83"/>
  <c r="P24" i="83"/>
  <c r="O24" i="83"/>
  <c r="N24" i="83"/>
  <c r="M24" i="83"/>
  <c r="L24" i="83"/>
  <c r="K24" i="83"/>
  <c r="J24" i="83"/>
  <c r="I24" i="83"/>
  <c r="H24" i="83"/>
  <c r="G24" i="83"/>
  <c r="F24" i="83"/>
  <c r="E24" i="83"/>
  <c r="V21" i="83"/>
  <c r="U21" i="83"/>
  <c r="T21" i="83"/>
  <c r="S21" i="83"/>
  <c r="R21" i="83"/>
  <c r="Q21" i="83"/>
  <c r="P21" i="83"/>
  <c r="O21" i="83"/>
  <c r="N21" i="83"/>
  <c r="M21" i="83"/>
  <c r="L21" i="83"/>
  <c r="K21" i="83"/>
  <c r="K11" i="83" s="1"/>
  <c r="J21" i="83"/>
  <c r="I21" i="83"/>
  <c r="H21" i="83"/>
  <c r="G21" i="83"/>
  <c r="F21" i="83"/>
  <c r="E21" i="83"/>
  <c r="V18" i="83"/>
  <c r="U18" i="83"/>
  <c r="T18" i="83"/>
  <c r="S18" i="83"/>
  <c r="R18" i="83"/>
  <c r="Q18" i="83"/>
  <c r="P18" i="83"/>
  <c r="O18" i="83"/>
  <c r="N18" i="83"/>
  <c r="M18" i="83"/>
  <c r="L18" i="83"/>
  <c r="K18" i="83"/>
  <c r="J18" i="83"/>
  <c r="I18" i="83"/>
  <c r="H18" i="83"/>
  <c r="G18" i="83"/>
  <c r="F18" i="83"/>
  <c r="E18" i="83"/>
  <c r="V15" i="83"/>
  <c r="U15" i="83"/>
  <c r="T15" i="83"/>
  <c r="S15" i="83"/>
  <c r="R15" i="83"/>
  <c r="Q15" i="83"/>
  <c r="P15" i="83"/>
  <c r="O15" i="83"/>
  <c r="N15" i="83"/>
  <c r="M15" i="83"/>
  <c r="L15" i="83"/>
  <c r="K15" i="83"/>
  <c r="J15" i="83"/>
  <c r="I15" i="83"/>
  <c r="H15" i="83"/>
  <c r="G15" i="83"/>
  <c r="F15" i="83"/>
  <c r="E15" i="83"/>
  <c r="V12" i="83"/>
  <c r="U12" i="83"/>
  <c r="T12" i="83"/>
  <c r="T11" i="83" s="1"/>
  <c r="S12" i="83"/>
  <c r="R12" i="83"/>
  <c r="Q12" i="83"/>
  <c r="Q11" i="83" s="1"/>
  <c r="P12" i="83"/>
  <c r="O12" i="83"/>
  <c r="N12" i="83"/>
  <c r="M12" i="83"/>
  <c r="L12" i="83"/>
  <c r="K12" i="83"/>
  <c r="J12" i="83"/>
  <c r="I12" i="83"/>
  <c r="H12" i="83"/>
  <c r="G12" i="83"/>
  <c r="F12" i="83"/>
  <c r="E12" i="83"/>
  <c r="V24" i="82"/>
  <c r="U24" i="82"/>
  <c r="T24" i="82"/>
  <c r="S24" i="82"/>
  <c r="R24" i="82"/>
  <c r="Q24" i="82"/>
  <c r="P24" i="82"/>
  <c r="O24" i="82"/>
  <c r="N24" i="82"/>
  <c r="M24" i="82"/>
  <c r="L24" i="82"/>
  <c r="K24" i="82"/>
  <c r="J24" i="82"/>
  <c r="I24" i="82"/>
  <c r="H24" i="82"/>
  <c r="G24" i="82"/>
  <c r="F24" i="82"/>
  <c r="E24" i="82"/>
  <c r="V21" i="82"/>
  <c r="U21" i="82"/>
  <c r="T21" i="82"/>
  <c r="S21" i="82"/>
  <c r="R21" i="82"/>
  <c r="Q21" i="82"/>
  <c r="P21" i="82"/>
  <c r="O21" i="82"/>
  <c r="N21" i="82"/>
  <c r="M21" i="82"/>
  <c r="L21" i="82"/>
  <c r="K21" i="82"/>
  <c r="J21" i="82"/>
  <c r="I21" i="82"/>
  <c r="H21" i="82"/>
  <c r="H11" i="82" s="1"/>
  <c r="G21" i="82"/>
  <c r="F21" i="82"/>
  <c r="E21" i="82"/>
  <c r="E11" i="82" s="1"/>
  <c r="V18" i="82"/>
  <c r="U18" i="82"/>
  <c r="T18" i="82"/>
  <c r="S18" i="82"/>
  <c r="R18" i="82"/>
  <c r="Q18" i="82"/>
  <c r="P18" i="82"/>
  <c r="O18" i="82"/>
  <c r="N18" i="82"/>
  <c r="M18" i="82"/>
  <c r="L18" i="82"/>
  <c r="K18" i="82"/>
  <c r="J18" i="82"/>
  <c r="I18" i="82"/>
  <c r="H18" i="82"/>
  <c r="G18" i="82"/>
  <c r="F18" i="82"/>
  <c r="E18" i="82"/>
  <c r="V15" i="82"/>
  <c r="U15" i="82"/>
  <c r="T15" i="82"/>
  <c r="S15" i="82"/>
  <c r="R15" i="82"/>
  <c r="Q15" i="82"/>
  <c r="P15" i="82"/>
  <c r="O15" i="82"/>
  <c r="N15" i="82"/>
  <c r="M15" i="82"/>
  <c r="L15" i="82"/>
  <c r="K15" i="82"/>
  <c r="J15" i="82"/>
  <c r="I15" i="82"/>
  <c r="H15" i="82"/>
  <c r="G15" i="82"/>
  <c r="F15" i="82"/>
  <c r="E15" i="82"/>
  <c r="V12" i="82"/>
  <c r="V11" i="82" s="1"/>
  <c r="U12" i="82"/>
  <c r="T12" i="82"/>
  <c r="S12" i="82"/>
  <c r="S11" i="82" s="1"/>
  <c r="R12" i="82"/>
  <c r="Q12" i="82"/>
  <c r="P12" i="82"/>
  <c r="O12" i="82"/>
  <c r="N12" i="82"/>
  <c r="N11" i="82" s="1"/>
  <c r="M12" i="82"/>
  <c r="L12" i="82"/>
  <c r="K12" i="82"/>
  <c r="K11" i="82" s="1"/>
  <c r="J12" i="82"/>
  <c r="I12" i="82"/>
  <c r="H12" i="82"/>
  <c r="G12" i="82"/>
  <c r="F12" i="82"/>
  <c r="E12" i="82"/>
  <c r="V23" i="81"/>
  <c r="U23" i="81"/>
  <c r="T23" i="81"/>
  <c r="S23" i="81"/>
  <c r="R23" i="81"/>
  <c r="Q23" i="81"/>
  <c r="P23" i="81"/>
  <c r="O23" i="81"/>
  <c r="N23" i="81"/>
  <c r="M23" i="81"/>
  <c r="L23" i="81"/>
  <c r="K23" i="81"/>
  <c r="J23" i="81"/>
  <c r="I23" i="81"/>
  <c r="H23" i="81"/>
  <c r="G23" i="81"/>
  <c r="F23" i="81"/>
  <c r="E23" i="81"/>
  <c r="V20" i="81"/>
  <c r="U20" i="81"/>
  <c r="T20" i="81"/>
  <c r="S20" i="81"/>
  <c r="R20" i="81"/>
  <c r="Q20" i="81"/>
  <c r="P20" i="81"/>
  <c r="O20" i="81"/>
  <c r="N20" i="81"/>
  <c r="M20" i="81"/>
  <c r="L20" i="81"/>
  <c r="K20" i="81"/>
  <c r="J20" i="81"/>
  <c r="I20" i="81"/>
  <c r="H20" i="81"/>
  <c r="G20" i="81"/>
  <c r="G10" i="81" s="1"/>
  <c r="F20" i="81"/>
  <c r="E20" i="81"/>
  <c r="V17" i="81"/>
  <c r="U17" i="81"/>
  <c r="T17" i="81"/>
  <c r="S17" i="81"/>
  <c r="R17" i="81"/>
  <c r="Q17" i="81"/>
  <c r="P17" i="81"/>
  <c r="O17" i="81"/>
  <c r="N17" i="81"/>
  <c r="M17" i="81"/>
  <c r="L17" i="81"/>
  <c r="K17" i="81"/>
  <c r="J17" i="81"/>
  <c r="I17" i="81"/>
  <c r="H17" i="81"/>
  <c r="G17" i="81"/>
  <c r="F17" i="81"/>
  <c r="E17" i="81"/>
  <c r="V14" i="81"/>
  <c r="U14" i="81"/>
  <c r="T14" i="81"/>
  <c r="S14" i="81"/>
  <c r="R14" i="81"/>
  <c r="Q14" i="81"/>
  <c r="P14" i="81"/>
  <c r="O14" i="81"/>
  <c r="N14" i="81"/>
  <c r="M14" i="81"/>
  <c r="L14" i="81"/>
  <c r="K14" i="81"/>
  <c r="J14" i="81"/>
  <c r="I14" i="81"/>
  <c r="H14" i="81"/>
  <c r="G14" i="81"/>
  <c r="F14" i="81"/>
  <c r="E14" i="81"/>
  <c r="V11" i="81"/>
  <c r="U11" i="81"/>
  <c r="U10" i="81" s="1"/>
  <c r="T11" i="81"/>
  <c r="S11" i="81"/>
  <c r="R11" i="81"/>
  <c r="Q11" i="81"/>
  <c r="P11" i="81"/>
  <c r="P10" i="81" s="1"/>
  <c r="O11" i="81"/>
  <c r="N11" i="81"/>
  <c r="M11" i="81"/>
  <c r="M10" i="81" s="1"/>
  <c r="L11" i="81"/>
  <c r="K11" i="81"/>
  <c r="J11" i="81"/>
  <c r="I11" i="81"/>
  <c r="H11" i="81"/>
  <c r="G11" i="81"/>
  <c r="F11" i="81"/>
  <c r="E11" i="81"/>
  <c r="U24" i="80"/>
  <c r="T24" i="80"/>
  <c r="S24" i="80"/>
  <c r="R24" i="80"/>
  <c r="Q24" i="80"/>
  <c r="P24" i="80"/>
  <c r="O24" i="80"/>
  <c r="N24" i="80"/>
  <c r="M24" i="80"/>
  <c r="L24" i="80"/>
  <c r="K24" i="80"/>
  <c r="J24" i="80"/>
  <c r="I24" i="80"/>
  <c r="H24" i="80"/>
  <c r="G24" i="80"/>
  <c r="U21" i="80"/>
  <c r="T21" i="80"/>
  <c r="S21" i="80"/>
  <c r="R21" i="80"/>
  <c r="Q21" i="80"/>
  <c r="P21" i="80"/>
  <c r="O21" i="80"/>
  <c r="N21" i="80"/>
  <c r="M21" i="80"/>
  <c r="L21" i="80"/>
  <c r="K21" i="80"/>
  <c r="J21" i="80"/>
  <c r="I21" i="80"/>
  <c r="H21" i="80"/>
  <c r="G21" i="80"/>
  <c r="U18" i="80"/>
  <c r="T18" i="80"/>
  <c r="S18" i="80"/>
  <c r="R18" i="80"/>
  <c r="Q18" i="80"/>
  <c r="P18" i="80"/>
  <c r="O18" i="80"/>
  <c r="N18" i="80"/>
  <c r="M18" i="80"/>
  <c r="L18" i="80"/>
  <c r="K18" i="80"/>
  <c r="J18" i="80"/>
  <c r="I18" i="80"/>
  <c r="H18" i="80"/>
  <c r="G18" i="80"/>
  <c r="K17" i="80"/>
  <c r="F17" i="80" s="1"/>
  <c r="F15" i="80" s="1"/>
  <c r="J17" i="80"/>
  <c r="E17" i="80" s="1"/>
  <c r="U15" i="80"/>
  <c r="T15" i="80"/>
  <c r="S15" i="80"/>
  <c r="R15" i="80"/>
  <c r="Q15" i="80"/>
  <c r="P15" i="80"/>
  <c r="O15" i="80"/>
  <c r="N15" i="80"/>
  <c r="M15" i="80"/>
  <c r="L15" i="80"/>
  <c r="I15" i="80"/>
  <c r="H15" i="80"/>
  <c r="G15" i="80"/>
  <c r="F14" i="80"/>
  <c r="F12" i="80" s="1"/>
  <c r="E14" i="80"/>
  <c r="U12" i="80"/>
  <c r="T12" i="80"/>
  <c r="S12" i="80"/>
  <c r="R12" i="80"/>
  <c r="Q12" i="80"/>
  <c r="P12" i="80"/>
  <c r="O12" i="80"/>
  <c r="N12" i="80"/>
  <c r="M12" i="80"/>
  <c r="L12" i="80"/>
  <c r="K12" i="80"/>
  <c r="I12" i="80"/>
  <c r="H12" i="80"/>
  <c r="G12" i="80"/>
  <c r="K15" i="80" l="1"/>
  <c r="K10" i="81"/>
  <c r="L10" i="81"/>
  <c r="T10" i="81"/>
  <c r="J11" i="82"/>
  <c r="H11" i="83"/>
  <c r="U8" i="81"/>
  <c r="U9" i="81"/>
  <c r="Q9" i="83"/>
  <c r="Q10" i="83"/>
  <c r="N10" i="81"/>
  <c r="V10" i="81"/>
  <c r="H10" i="81"/>
  <c r="L11" i="82"/>
  <c r="T11" i="82"/>
  <c r="T9" i="82" s="1"/>
  <c r="F11" i="82"/>
  <c r="F9" i="82" s="1"/>
  <c r="R11" i="83"/>
  <c r="O10" i="81"/>
  <c r="M11" i="82"/>
  <c r="U11" i="82"/>
  <c r="G11" i="82"/>
  <c r="G9" i="82" s="1"/>
  <c r="S11" i="83"/>
  <c r="V9" i="82"/>
  <c r="V10" i="82"/>
  <c r="T10" i="83"/>
  <c r="T9" i="83"/>
  <c r="I10" i="81"/>
  <c r="Q10" i="81"/>
  <c r="O11" i="82"/>
  <c r="Q11" i="82"/>
  <c r="E11" i="83"/>
  <c r="M11" i="83"/>
  <c r="U11" i="83"/>
  <c r="I11" i="83"/>
  <c r="I9" i="83" s="1"/>
  <c r="O11" i="83"/>
  <c r="M9" i="81"/>
  <c r="M8" i="81"/>
  <c r="J10" i="81"/>
  <c r="R10" i="81"/>
  <c r="P11" i="82"/>
  <c r="R11" i="82"/>
  <c r="F11" i="83"/>
  <c r="N11" i="83"/>
  <c r="V11" i="83"/>
  <c r="J11" i="83"/>
  <c r="P11" i="83"/>
  <c r="K10" i="82"/>
  <c r="K9" i="82"/>
  <c r="S10" i="81"/>
  <c r="I11" i="82"/>
  <c r="G11" i="83"/>
  <c r="L11" i="83"/>
  <c r="L10" i="83" s="1"/>
  <c r="F10" i="81"/>
  <c r="F8" i="81" s="1"/>
  <c r="E10" i="81"/>
  <c r="E9" i="81" s="1"/>
  <c r="J9" i="83"/>
  <c r="J10" i="83"/>
  <c r="I10" i="83"/>
  <c r="P9" i="83"/>
  <c r="P10" i="83"/>
  <c r="O9" i="83"/>
  <c r="O10" i="83"/>
  <c r="L9" i="83"/>
  <c r="K9" i="83"/>
  <c r="K10" i="83"/>
  <c r="R10" i="82"/>
  <c r="R9" i="82"/>
  <c r="Q9" i="82"/>
  <c r="Q10" i="82"/>
  <c r="H9" i="82"/>
  <c r="H10" i="82"/>
  <c r="G10" i="82"/>
  <c r="E9" i="82"/>
  <c r="E10" i="82"/>
  <c r="H9" i="81"/>
  <c r="H8" i="81"/>
  <c r="G9" i="81"/>
  <c r="G8" i="81"/>
  <c r="H10" i="83"/>
  <c r="H9" i="83"/>
  <c r="G10" i="83"/>
  <c r="G9" i="83"/>
  <c r="T10" i="82"/>
  <c r="S9" i="82"/>
  <c r="S10" i="82"/>
  <c r="N9" i="82"/>
  <c r="N10" i="82"/>
  <c r="M9" i="82"/>
  <c r="M10" i="82"/>
  <c r="J9" i="82"/>
  <c r="J10" i="82"/>
  <c r="I10" i="82"/>
  <c r="I9" i="82"/>
  <c r="I9" i="81"/>
  <c r="I8" i="81"/>
  <c r="J9" i="81"/>
  <c r="J8" i="81"/>
  <c r="F9" i="81"/>
  <c r="E8" i="81"/>
  <c r="P8" i="81"/>
  <c r="P9" i="81"/>
  <c r="O9" i="81"/>
  <c r="O8" i="81"/>
  <c r="S11" i="80"/>
  <c r="S10" i="80" s="1"/>
  <c r="O11" i="80"/>
  <c r="O10" i="80" s="1"/>
  <c r="K11" i="80"/>
  <c r="K10" i="80" s="1"/>
  <c r="F11" i="80"/>
  <c r="F9" i="80" s="1"/>
  <c r="H11" i="80"/>
  <c r="H10" i="80" s="1"/>
  <c r="G11" i="80"/>
  <c r="G9" i="80" s="1"/>
  <c r="L11" i="80"/>
  <c r="P11" i="80"/>
  <c r="T11" i="80"/>
  <c r="Q11" i="80"/>
  <c r="U11" i="80"/>
  <c r="M11" i="80"/>
  <c r="I11" i="80"/>
  <c r="N11" i="80"/>
  <c r="R11" i="80"/>
  <c r="J15" i="80"/>
  <c r="E15" i="80"/>
  <c r="E12" i="80"/>
  <c r="J12" i="80"/>
  <c r="E10" i="83" l="1"/>
  <c r="E9" i="83"/>
  <c r="M9" i="83"/>
  <c r="M10" i="83"/>
  <c r="S10" i="83"/>
  <c r="S9" i="83"/>
  <c r="L9" i="82"/>
  <c r="L10" i="82"/>
  <c r="O9" i="82"/>
  <c r="O10" i="82"/>
  <c r="V10" i="83"/>
  <c r="V9" i="83"/>
  <c r="Q8" i="81"/>
  <c r="Q9" i="81"/>
  <c r="U10" i="82"/>
  <c r="U9" i="82"/>
  <c r="V8" i="81"/>
  <c r="V9" i="81"/>
  <c r="T8" i="81"/>
  <c r="T9" i="81"/>
  <c r="P10" i="82"/>
  <c r="P9" i="82"/>
  <c r="N9" i="83"/>
  <c r="N10" i="83"/>
  <c r="N8" i="81"/>
  <c r="N9" i="81"/>
  <c r="L9" i="81"/>
  <c r="L8" i="81"/>
  <c r="R9" i="81"/>
  <c r="R8" i="81"/>
  <c r="F10" i="82"/>
  <c r="F9" i="83"/>
  <c r="F10" i="83"/>
  <c r="K8" i="81"/>
  <c r="K9" i="81"/>
  <c r="J11" i="80"/>
  <c r="S9" i="80"/>
  <c r="S9" i="81"/>
  <c r="S8" i="81"/>
  <c r="U9" i="83"/>
  <c r="U10" i="83"/>
  <c r="R9" i="83"/>
  <c r="R10" i="83"/>
  <c r="H9" i="80"/>
  <c r="G10" i="80"/>
  <c r="O9" i="80"/>
  <c r="E11" i="80"/>
  <c r="E9" i="80" s="1"/>
  <c r="K9" i="80"/>
  <c r="M9" i="80"/>
  <c r="M10" i="80"/>
  <c r="R10" i="80"/>
  <c r="R9" i="80"/>
  <c r="U9" i="80"/>
  <c r="U10" i="80"/>
  <c r="J10" i="80"/>
  <c r="J9" i="80"/>
  <c r="N10" i="80"/>
  <c r="N9" i="80"/>
  <c r="Q9" i="80"/>
  <c r="Q10" i="80"/>
  <c r="I9" i="80"/>
  <c r="I10" i="80"/>
  <c r="T10" i="80"/>
  <c r="T9" i="80"/>
  <c r="P10" i="80"/>
  <c r="P9" i="80"/>
  <c r="L9" i="80"/>
  <c r="L10" i="80"/>
  <c r="D162" i="79"/>
  <c r="D161" i="79"/>
  <c r="D167" i="79"/>
  <c r="D166" i="79"/>
  <c r="D165" i="79"/>
  <c r="D164" i="79"/>
  <c r="D160" i="79"/>
  <c r="D159" i="79"/>
  <c r="F10" i="80" l="1"/>
  <c r="E10" i="80"/>
  <c r="E365" i="79"/>
  <c r="F365" i="79"/>
  <c r="D365" i="79"/>
  <c r="E368" i="79"/>
  <c r="F368" i="79"/>
  <c r="D368" i="79"/>
  <c r="E369" i="79"/>
  <c r="F369" i="79"/>
  <c r="D369" i="79"/>
  <c r="E370" i="79"/>
  <c r="F370" i="79"/>
  <c r="D370" i="79"/>
  <c r="E373" i="79"/>
  <c r="F373" i="79"/>
  <c r="D373" i="79"/>
  <c r="E374" i="79"/>
  <c r="F374" i="79"/>
  <c r="D374" i="79"/>
  <c r="E375" i="79"/>
  <c r="F375" i="79"/>
  <c r="D375" i="79"/>
  <c r="D207" i="79"/>
  <c r="E195" i="79"/>
  <c r="D195" i="79"/>
  <c r="T52" i="77" l="1"/>
  <c r="R52" i="77"/>
  <c r="T51" i="77"/>
  <c r="R51" i="77"/>
  <c r="N37" i="77"/>
  <c r="E134" i="79" l="1"/>
  <c r="F134" i="79"/>
  <c r="F236" i="79"/>
  <c r="E236" i="79"/>
  <c r="D236" i="79"/>
  <c r="F231" i="79"/>
  <c r="F229" i="79" s="1"/>
  <c r="E231" i="79"/>
  <c r="D231" i="79"/>
  <c r="D229" i="79" l="1"/>
  <c r="E229" i="79"/>
  <c r="I58" i="76"/>
  <c r="G58" i="76"/>
  <c r="F58" i="76"/>
  <c r="D58" i="76"/>
  <c r="J121" i="76"/>
  <c r="G90" i="77"/>
  <c r="H90" i="77"/>
  <c r="I90" i="77"/>
  <c r="J90" i="77"/>
  <c r="K90" i="77"/>
  <c r="L90" i="77"/>
  <c r="M90" i="77"/>
  <c r="N90" i="77"/>
  <c r="O90" i="77"/>
  <c r="P90" i="77"/>
  <c r="Q90" i="77"/>
  <c r="F90" i="77"/>
  <c r="F384" i="79" l="1"/>
  <c r="F371" i="79" s="1"/>
  <c r="E384" i="79"/>
  <c r="E371" i="79" s="1"/>
  <c r="D384" i="79"/>
  <c r="D371" i="79" s="1"/>
  <c r="F379" i="79"/>
  <c r="F366" i="79" s="1"/>
  <c r="E379" i="79"/>
  <c r="E366" i="79" s="1"/>
  <c r="D379" i="79"/>
  <c r="D366" i="79" s="1"/>
  <c r="F359" i="79"/>
  <c r="E359" i="79"/>
  <c r="D359" i="79"/>
  <c r="F354" i="79"/>
  <c r="E354" i="79"/>
  <c r="D354" i="79"/>
  <c r="F347" i="79"/>
  <c r="F334" i="79" s="1"/>
  <c r="E347" i="79"/>
  <c r="E334" i="79" s="1"/>
  <c r="D347" i="79"/>
  <c r="D334" i="79" s="1"/>
  <c r="F342" i="79"/>
  <c r="E342" i="79"/>
  <c r="E329" i="79" s="1"/>
  <c r="D342" i="79"/>
  <c r="F338" i="79"/>
  <c r="E338" i="79"/>
  <c r="D338" i="79"/>
  <c r="F337" i="79"/>
  <c r="E337" i="79"/>
  <c r="D337" i="79"/>
  <c r="F336" i="79"/>
  <c r="E336" i="79"/>
  <c r="D336" i="79"/>
  <c r="F335" i="79"/>
  <c r="E335" i="79"/>
  <c r="D335" i="79"/>
  <c r="F333" i="79"/>
  <c r="E333" i="79"/>
  <c r="D333" i="79"/>
  <c r="F332" i="79"/>
  <c r="E332" i="79"/>
  <c r="D332" i="79"/>
  <c r="F331" i="79"/>
  <c r="E331" i="79"/>
  <c r="D331" i="79"/>
  <c r="F330" i="79"/>
  <c r="E330" i="79"/>
  <c r="D330" i="79"/>
  <c r="F328" i="79"/>
  <c r="E328" i="79"/>
  <c r="D328" i="79"/>
  <c r="F310" i="79"/>
  <c r="E310" i="79"/>
  <c r="D310" i="79"/>
  <c r="F305" i="79"/>
  <c r="E305" i="79"/>
  <c r="D305" i="79"/>
  <c r="F286" i="79"/>
  <c r="E286" i="79"/>
  <c r="D286" i="79"/>
  <c r="F281" i="79"/>
  <c r="F279" i="79" s="1"/>
  <c r="E281" i="79"/>
  <c r="D281" i="79"/>
  <c r="F277" i="79"/>
  <c r="E277" i="79"/>
  <c r="E264" i="79" s="1"/>
  <c r="D277" i="79"/>
  <c r="F276" i="79"/>
  <c r="E276" i="79"/>
  <c r="D276" i="79"/>
  <c r="D263" i="79" s="1"/>
  <c r="F275" i="79"/>
  <c r="F262" i="79" s="1"/>
  <c r="E275" i="79"/>
  <c r="D275" i="79"/>
  <c r="F274" i="79"/>
  <c r="E274" i="79"/>
  <c r="D274" i="79"/>
  <c r="F272" i="79"/>
  <c r="E272" i="79"/>
  <c r="D272" i="79"/>
  <c r="D259" i="79" s="1"/>
  <c r="F271" i="79"/>
  <c r="E271" i="79"/>
  <c r="D271" i="79"/>
  <c r="F270" i="79"/>
  <c r="F257" i="79" s="1"/>
  <c r="E270" i="79"/>
  <c r="D270" i="79"/>
  <c r="F269" i="79"/>
  <c r="E269" i="79"/>
  <c r="D269" i="79"/>
  <c r="F267" i="79"/>
  <c r="E267" i="79"/>
  <c r="E254" i="79" s="1"/>
  <c r="D267" i="79"/>
  <c r="D264" i="79"/>
  <c r="F248" i="79"/>
  <c r="E248" i="79"/>
  <c r="D248" i="79"/>
  <c r="F243" i="79"/>
  <c r="E243" i="79"/>
  <c r="D243" i="79"/>
  <c r="F224" i="79"/>
  <c r="E224" i="79"/>
  <c r="D224" i="79"/>
  <c r="F219" i="79"/>
  <c r="E219" i="79"/>
  <c r="D219" i="79"/>
  <c r="F212" i="79"/>
  <c r="E212" i="79"/>
  <c r="D212" i="79"/>
  <c r="D205" i="79" s="1"/>
  <c r="F207" i="79"/>
  <c r="E207" i="79"/>
  <c r="E205" i="79" s="1"/>
  <c r="F200" i="79"/>
  <c r="E200" i="79"/>
  <c r="D200" i="79"/>
  <c r="D193" i="79" s="1"/>
  <c r="F195" i="79"/>
  <c r="F188" i="79"/>
  <c r="E188" i="79"/>
  <c r="D188" i="79"/>
  <c r="F183" i="79"/>
  <c r="E183" i="79"/>
  <c r="D183" i="79"/>
  <c r="D181" i="79" s="1"/>
  <c r="F176" i="79"/>
  <c r="E176" i="79"/>
  <c r="D176" i="79"/>
  <c r="F171" i="79"/>
  <c r="F169" i="79" s="1"/>
  <c r="E171" i="79"/>
  <c r="D171" i="79"/>
  <c r="F167" i="79"/>
  <c r="E167" i="79"/>
  <c r="F166" i="79"/>
  <c r="E166" i="79"/>
  <c r="F165" i="79"/>
  <c r="E165" i="79"/>
  <c r="F164" i="79"/>
  <c r="E164" i="79"/>
  <c r="F162" i="79"/>
  <c r="E162" i="79"/>
  <c r="F161" i="79"/>
  <c r="E161" i="79"/>
  <c r="F160" i="79"/>
  <c r="E160" i="79"/>
  <c r="F159" i="79"/>
  <c r="E159" i="79"/>
  <c r="F151" i="79"/>
  <c r="E151" i="79"/>
  <c r="D151" i="79"/>
  <c r="F146" i="79"/>
  <c r="E146" i="79"/>
  <c r="D146" i="79"/>
  <c r="F139" i="79"/>
  <c r="F132" i="79" s="1"/>
  <c r="E139" i="79"/>
  <c r="E132" i="79" s="1"/>
  <c r="D139" i="79"/>
  <c r="D134" i="79"/>
  <c r="F127" i="79"/>
  <c r="E127" i="79"/>
  <c r="D127" i="79"/>
  <c r="F122" i="79"/>
  <c r="E122" i="79"/>
  <c r="E120" i="79" s="1"/>
  <c r="D122" i="79"/>
  <c r="F115" i="79"/>
  <c r="E115" i="79"/>
  <c r="D115" i="79"/>
  <c r="F110" i="79"/>
  <c r="E110" i="79"/>
  <c r="D110" i="79"/>
  <c r="F106" i="79"/>
  <c r="E106" i="79"/>
  <c r="D106" i="79"/>
  <c r="F105" i="79"/>
  <c r="E105" i="79"/>
  <c r="D105" i="79"/>
  <c r="F104" i="79"/>
  <c r="E104" i="79"/>
  <c r="D104" i="79"/>
  <c r="F103" i="79"/>
  <c r="E103" i="79"/>
  <c r="D103" i="79"/>
  <c r="F101" i="79"/>
  <c r="E101" i="79"/>
  <c r="D101" i="79"/>
  <c r="F100" i="79"/>
  <c r="E100" i="79"/>
  <c r="D100" i="79"/>
  <c r="F99" i="79"/>
  <c r="E99" i="79"/>
  <c r="D99" i="79"/>
  <c r="F98" i="79"/>
  <c r="E98" i="79"/>
  <c r="D98" i="79"/>
  <c r="F96" i="79"/>
  <c r="E96" i="79"/>
  <c r="D96" i="79"/>
  <c r="F90" i="79"/>
  <c r="E90" i="79"/>
  <c r="D90" i="79"/>
  <c r="F85" i="79"/>
  <c r="E85" i="79"/>
  <c r="D85" i="79"/>
  <c r="D83" i="79" s="1"/>
  <c r="F78" i="79"/>
  <c r="E78" i="79"/>
  <c r="E71" i="79" s="1"/>
  <c r="D78" i="79"/>
  <c r="F73" i="79"/>
  <c r="E73" i="79"/>
  <c r="D73" i="79"/>
  <c r="F66" i="79"/>
  <c r="E66" i="79"/>
  <c r="D66" i="79"/>
  <c r="F61" i="79"/>
  <c r="E61" i="79"/>
  <c r="D61" i="79"/>
  <c r="F54" i="79"/>
  <c r="E54" i="79"/>
  <c r="D54" i="79"/>
  <c r="F49" i="79"/>
  <c r="E49" i="79"/>
  <c r="D49" i="79"/>
  <c r="F45" i="79"/>
  <c r="E45" i="79"/>
  <c r="D45" i="79"/>
  <c r="F44" i="79"/>
  <c r="E44" i="79"/>
  <c r="D44" i="79"/>
  <c r="D31" i="79" s="1"/>
  <c r="F43" i="79"/>
  <c r="E43" i="79"/>
  <c r="D43" i="79"/>
  <c r="F42" i="79"/>
  <c r="E42" i="79"/>
  <c r="D42" i="79"/>
  <c r="F40" i="79"/>
  <c r="E40" i="79"/>
  <c r="D40" i="79"/>
  <c r="F39" i="79"/>
  <c r="F26" i="79" s="1"/>
  <c r="E39" i="79"/>
  <c r="D39" i="79"/>
  <c r="F38" i="79"/>
  <c r="E38" i="79"/>
  <c r="D38" i="79"/>
  <c r="F37" i="79"/>
  <c r="E37" i="79"/>
  <c r="D37" i="79"/>
  <c r="F35" i="79"/>
  <c r="E35" i="79"/>
  <c r="D35" i="79"/>
  <c r="D158" i="79" l="1"/>
  <c r="D169" i="79"/>
  <c r="E26" i="79"/>
  <c r="E257" i="79"/>
  <c r="E108" i="79"/>
  <c r="D163" i="79"/>
  <c r="D303" i="79"/>
  <c r="D266" i="79" s="1"/>
  <c r="E169" i="79"/>
  <c r="F29" i="79"/>
  <c r="E32" i="79"/>
  <c r="F71" i="79"/>
  <c r="D217" i="79"/>
  <c r="D279" i="79"/>
  <c r="E24" i="79"/>
  <c r="F25" i="79"/>
  <c r="F12" i="79" s="1"/>
  <c r="D32" i="79"/>
  <c r="D19" i="79" s="1"/>
  <c r="D59" i="79"/>
  <c r="E59" i="79"/>
  <c r="E144" i="79"/>
  <c r="F241" i="79"/>
  <c r="D273" i="79"/>
  <c r="D260" i="79" s="1"/>
  <c r="F193" i="79"/>
  <c r="D254" i="79"/>
  <c r="E340" i="79"/>
  <c r="E327" i="79" s="1"/>
  <c r="D377" i="79"/>
  <c r="D364" i="79" s="1"/>
  <c r="D24" i="79"/>
  <c r="F31" i="79"/>
  <c r="D26" i="79"/>
  <c r="D27" i="79"/>
  <c r="D14" i="79" s="1"/>
  <c r="E31" i="79"/>
  <c r="D22" i="79"/>
  <c r="D9" i="79" s="1"/>
  <c r="E22" i="79"/>
  <c r="E9" i="79" s="1"/>
  <c r="F24" i="79"/>
  <c r="E27" i="79"/>
  <c r="D144" i="79"/>
  <c r="E193" i="79"/>
  <c r="F22" i="79"/>
  <c r="F27" i="79"/>
  <c r="F32" i="79"/>
  <c r="E25" i="79"/>
  <c r="E12" i="79" s="1"/>
  <c r="D29" i="79"/>
  <c r="D16" i="79" s="1"/>
  <c r="E30" i="79"/>
  <c r="D47" i="79"/>
  <c r="F59" i="79"/>
  <c r="F83" i="79"/>
  <c r="D108" i="79"/>
  <c r="F120" i="79"/>
  <c r="E181" i="79"/>
  <c r="E241" i="79"/>
  <c r="F254" i="79"/>
  <c r="E268" i="79"/>
  <c r="E255" i="79" s="1"/>
  <c r="F273" i="79"/>
  <c r="F260" i="79" s="1"/>
  <c r="E352" i="79"/>
  <c r="F377" i="79"/>
  <c r="F364" i="79" s="1"/>
  <c r="D25" i="79"/>
  <c r="D30" i="79"/>
  <c r="D17" i="79" s="1"/>
  <c r="E29" i="79"/>
  <c r="E16" i="79" s="1"/>
  <c r="F30" i="79"/>
  <c r="F17" i="79" s="1"/>
  <c r="F41" i="79"/>
  <c r="F102" i="79"/>
  <c r="D102" i="79"/>
  <c r="E279" i="79"/>
  <c r="D340" i="79"/>
  <c r="D327" i="79" s="1"/>
  <c r="F352" i="79"/>
  <c r="E36" i="79"/>
  <c r="E97" i="79"/>
  <c r="F217" i="79"/>
  <c r="F47" i="79"/>
  <c r="D120" i="79"/>
  <c r="F144" i="79"/>
  <c r="F16" i="79"/>
  <c r="D18" i="79"/>
  <c r="E19" i="79"/>
  <c r="F158" i="79"/>
  <c r="F205" i="79"/>
  <c r="D241" i="79"/>
  <c r="F303" i="79"/>
  <c r="F266" i="79" s="1"/>
  <c r="F340" i="79"/>
  <c r="F327" i="79" s="1"/>
  <c r="D352" i="79"/>
  <c r="E377" i="79"/>
  <c r="E364" i="79" s="1"/>
  <c r="E47" i="79"/>
  <c r="E102" i="79"/>
  <c r="E163" i="79"/>
  <c r="E273" i="79"/>
  <c r="E260" i="79" s="1"/>
  <c r="D262" i="79"/>
  <c r="E263" i="79"/>
  <c r="F264" i="79"/>
  <c r="F19" i="79" s="1"/>
  <c r="F163" i="79"/>
  <c r="E217" i="79"/>
  <c r="D268" i="79"/>
  <c r="D258" i="79"/>
  <c r="E259" i="79"/>
  <c r="E262" i="79"/>
  <c r="F263" i="79"/>
  <c r="F18" i="79" s="1"/>
  <c r="D71" i="79"/>
  <c r="E83" i="79"/>
  <c r="F108" i="79"/>
  <c r="D132" i="79"/>
  <c r="E258" i="79"/>
  <c r="F259" i="79"/>
  <c r="D257" i="79"/>
  <c r="F258" i="79"/>
  <c r="F329" i="79"/>
  <c r="E95" i="79"/>
  <c r="D36" i="79"/>
  <c r="E41" i="79"/>
  <c r="D97" i="79"/>
  <c r="F268" i="79"/>
  <c r="D329" i="79"/>
  <c r="F36" i="79"/>
  <c r="F97" i="79"/>
  <c r="E158" i="79"/>
  <c r="F181" i="79"/>
  <c r="E303" i="79"/>
  <c r="E266" i="79" s="1"/>
  <c r="E253" i="79" s="1"/>
  <c r="D41" i="79"/>
  <c r="O78" i="76"/>
  <c r="N78" i="76"/>
  <c r="M78" i="76"/>
  <c r="L78" i="76"/>
  <c r="K78" i="76"/>
  <c r="J78" i="76"/>
  <c r="O76" i="76"/>
  <c r="N76" i="76"/>
  <c r="M76" i="76"/>
  <c r="L76" i="76"/>
  <c r="K76" i="76"/>
  <c r="J76" i="76"/>
  <c r="O74" i="76"/>
  <c r="N74" i="76"/>
  <c r="M74" i="76"/>
  <c r="L74" i="76"/>
  <c r="K74" i="76"/>
  <c r="J74" i="76"/>
  <c r="O72" i="76"/>
  <c r="N72" i="76"/>
  <c r="M72" i="76"/>
  <c r="L72" i="76"/>
  <c r="K72" i="76"/>
  <c r="J72" i="76"/>
  <c r="T62" i="77"/>
  <c r="T64" i="77"/>
  <c r="T66" i="77"/>
  <c r="T68" i="77"/>
  <c r="R62" i="77"/>
  <c r="R64" i="77"/>
  <c r="R66" i="77"/>
  <c r="R68" i="77"/>
  <c r="F253" i="79" l="1"/>
  <c r="F95" i="79"/>
  <c r="D156" i="79"/>
  <c r="D23" i="79"/>
  <c r="F34" i="79"/>
  <c r="E18" i="79"/>
  <c r="D253" i="79"/>
  <c r="F9" i="79"/>
  <c r="D95" i="79"/>
  <c r="E34" i="79"/>
  <c r="D12" i="79"/>
  <c r="E17" i="79"/>
  <c r="D34" i="79"/>
  <c r="E14" i="79"/>
  <c r="D13" i="79"/>
  <c r="E156" i="79"/>
  <c r="E13" i="79"/>
  <c r="F14" i="79"/>
  <c r="F13" i="79"/>
  <c r="D28" i="79"/>
  <c r="D15" i="79" s="1"/>
  <c r="D255" i="79"/>
  <c r="F23" i="79"/>
  <c r="E28" i="79"/>
  <c r="E15" i="79" s="1"/>
  <c r="D21" i="79"/>
  <c r="E23" i="79"/>
  <c r="E10" i="79" s="1"/>
  <c r="F28" i="79"/>
  <c r="F15" i="79" s="1"/>
  <c r="F156" i="79"/>
  <c r="F255" i="79"/>
  <c r="J156" i="76"/>
  <c r="J154" i="76" s="1"/>
  <c r="J153" i="76" s="1"/>
  <c r="K156" i="76"/>
  <c r="K154" i="76" s="1"/>
  <c r="K153" i="76" s="1"/>
  <c r="L156" i="76"/>
  <c r="L154" i="76" s="1"/>
  <c r="L153" i="76" s="1"/>
  <c r="M156" i="76"/>
  <c r="M154" i="76" s="1"/>
  <c r="M153" i="76" s="1"/>
  <c r="N156" i="76"/>
  <c r="N154" i="76" s="1"/>
  <c r="N153" i="76" s="1"/>
  <c r="O156" i="76"/>
  <c r="O154" i="76" s="1"/>
  <c r="O153" i="76" s="1"/>
  <c r="J147" i="76"/>
  <c r="J145" i="76" s="1"/>
  <c r="K147" i="76"/>
  <c r="K145" i="76" s="1"/>
  <c r="L147" i="76"/>
  <c r="L145" i="76" s="1"/>
  <c r="M147" i="76"/>
  <c r="M145" i="76" s="1"/>
  <c r="N147" i="76"/>
  <c r="N145" i="76" s="1"/>
  <c r="O147" i="76"/>
  <c r="O145" i="76" s="1"/>
  <c r="J152" i="76"/>
  <c r="K152" i="76"/>
  <c r="L152" i="76"/>
  <c r="M152" i="76"/>
  <c r="N152" i="76"/>
  <c r="O152" i="76"/>
  <c r="J138" i="76"/>
  <c r="J136" i="76" s="1"/>
  <c r="J135" i="76" s="1"/>
  <c r="K138" i="76"/>
  <c r="K136" i="76" s="1"/>
  <c r="K135" i="76" s="1"/>
  <c r="L138" i="76"/>
  <c r="L136" i="76" s="1"/>
  <c r="L135" i="76" s="1"/>
  <c r="M138" i="76"/>
  <c r="M136" i="76" s="1"/>
  <c r="M135" i="76" s="1"/>
  <c r="N138" i="76"/>
  <c r="N136" i="76" s="1"/>
  <c r="N135" i="76" s="1"/>
  <c r="O138" i="76"/>
  <c r="O136" i="76" s="1"/>
  <c r="O135" i="76" s="1"/>
  <c r="J134" i="76"/>
  <c r="J132" i="76" s="1"/>
  <c r="K134" i="76"/>
  <c r="K132" i="76" s="1"/>
  <c r="L134" i="76"/>
  <c r="L132" i="76" s="1"/>
  <c r="M134" i="76"/>
  <c r="M132" i="76" s="1"/>
  <c r="N134" i="76"/>
  <c r="N132" i="76" s="1"/>
  <c r="O134" i="76"/>
  <c r="O132" i="76" s="1"/>
  <c r="J127" i="76"/>
  <c r="J125" i="76" s="1"/>
  <c r="K127" i="76"/>
  <c r="K125" i="76" s="1"/>
  <c r="L127" i="76"/>
  <c r="L125" i="76" s="1"/>
  <c r="M127" i="76"/>
  <c r="M125" i="76" s="1"/>
  <c r="N127" i="76"/>
  <c r="N125" i="76" s="1"/>
  <c r="O127" i="76"/>
  <c r="O125" i="76" s="1"/>
  <c r="J122" i="76"/>
  <c r="K122" i="76"/>
  <c r="L122" i="76"/>
  <c r="M122" i="76"/>
  <c r="N122" i="76"/>
  <c r="O122" i="76"/>
  <c r="K121" i="76"/>
  <c r="L121" i="76"/>
  <c r="M121" i="76"/>
  <c r="N121" i="76"/>
  <c r="O121" i="76"/>
  <c r="J119" i="76"/>
  <c r="J115" i="76" s="1"/>
  <c r="K119" i="76"/>
  <c r="L119" i="76"/>
  <c r="M119" i="76"/>
  <c r="N119" i="76"/>
  <c r="O119" i="76"/>
  <c r="J117" i="76"/>
  <c r="K117" i="76"/>
  <c r="L117" i="76"/>
  <c r="M117" i="76"/>
  <c r="N117" i="76"/>
  <c r="O117" i="76"/>
  <c r="J110" i="76"/>
  <c r="J108" i="76" s="1"/>
  <c r="K110" i="76"/>
  <c r="K108" i="76" s="1"/>
  <c r="L110" i="76"/>
  <c r="L108" i="76" s="1"/>
  <c r="M110" i="76"/>
  <c r="M108" i="76" s="1"/>
  <c r="N110" i="76"/>
  <c r="N108" i="76" s="1"/>
  <c r="O110" i="76"/>
  <c r="O108" i="76" s="1"/>
  <c r="J102" i="76"/>
  <c r="J13" i="76" s="1"/>
  <c r="K102" i="76"/>
  <c r="K13" i="76" s="1"/>
  <c r="L102" i="76"/>
  <c r="L13" i="76" s="1"/>
  <c r="M102" i="76"/>
  <c r="N102" i="76"/>
  <c r="N13" i="76" s="1"/>
  <c r="O102" i="76"/>
  <c r="O13" i="76" s="1"/>
  <c r="J103" i="76"/>
  <c r="J14" i="76" s="1"/>
  <c r="K103" i="76"/>
  <c r="L103" i="76"/>
  <c r="L14" i="76" s="1"/>
  <c r="M103" i="76"/>
  <c r="M14" i="76" s="1"/>
  <c r="N103" i="76"/>
  <c r="N14" i="76" s="1"/>
  <c r="O103" i="76"/>
  <c r="J92" i="76"/>
  <c r="J90" i="76" s="1"/>
  <c r="J89" i="76" s="1"/>
  <c r="K92" i="76"/>
  <c r="K90" i="76" s="1"/>
  <c r="K89" i="76" s="1"/>
  <c r="L92" i="76"/>
  <c r="L90" i="76" s="1"/>
  <c r="L89" i="76" s="1"/>
  <c r="M92" i="76"/>
  <c r="M90" i="76" s="1"/>
  <c r="M89" i="76" s="1"/>
  <c r="N92" i="76"/>
  <c r="N90" i="76" s="1"/>
  <c r="N89" i="76" s="1"/>
  <c r="O92" i="76"/>
  <c r="O90" i="76" s="1"/>
  <c r="O89" i="76" s="1"/>
  <c r="J83" i="76"/>
  <c r="J81" i="76" s="1"/>
  <c r="J80" i="76" s="1"/>
  <c r="K83" i="76"/>
  <c r="K81" i="76" s="1"/>
  <c r="K80" i="76" s="1"/>
  <c r="L83" i="76"/>
  <c r="L81" i="76" s="1"/>
  <c r="L80" i="76" s="1"/>
  <c r="M83" i="76"/>
  <c r="M81" i="76" s="1"/>
  <c r="M80" i="76" s="1"/>
  <c r="N83" i="76"/>
  <c r="N81" i="76" s="1"/>
  <c r="N80" i="76" s="1"/>
  <c r="O83" i="76"/>
  <c r="O81" i="76" s="1"/>
  <c r="O80" i="76" s="1"/>
  <c r="J70" i="76"/>
  <c r="K70" i="76"/>
  <c r="L70" i="76"/>
  <c r="M70" i="76"/>
  <c r="N70" i="76"/>
  <c r="O70" i="76"/>
  <c r="J64" i="76"/>
  <c r="J62" i="76" s="1"/>
  <c r="K64" i="76"/>
  <c r="K62" i="76" s="1"/>
  <c r="L64" i="76"/>
  <c r="L62" i="76" s="1"/>
  <c r="M64" i="76"/>
  <c r="M62" i="76" s="1"/>
  <c r="N64" i="76"/>
  <c r="N62" i="76" s="1"/>
  <c r="O64" i="76"/>
  <c r="O62" i="76" s="1"/>
  <c r="J69" i="76"/>
  <c r="K69" i="76"/>
  <c r="L69" i="76"/>
  <c r="M69" i="76"/>
  <c r="N69" i="76"/>
  <c r="O69" i="76"/>
  <c r="O26" i="76" s="1"/>
  <c r="J59" i="76"/>
  <c r="K59" i="76"/>
  <c r="L59" i="76"/>
  <c r="M59" i="76"/>
  <c r="N59" i="76"/>
  <c r="O59" i="76"/>
  <c r="J57" i="76"/>
  <c r="K57" i="76"/>
  <c r="L57" i="76"/>
  <c r="M57" i="76"/>
  <c r="N57" i="76"/>
  <c r="O57" i="76"/>
  <c r="J55" i="76"/>
  <c r="K55" i="76"/>
  <c r="L55" i="76"/>
  <c r="M55" i="76"/>
  <c r="N55" i="76"/>
  <c r="O55" i="76"/>
  <c r="J53" i="76"/>
  <c r="K53" i="76"/>
  <c r="L53" i="76"/>
  <c r="M53" i="76"/>
  <c r="N53" i="76"/>
  <c r="O53" i="76"/>
  <c r="J47" i="76"/>
  <c r="J45" i="76" s="1"/>
  <c r="K47" i="76"/>
  <c r="K45" i="76" s="1"/>
  <c r="L47" i="76"/>
  <c r="L45" i="76" s="1"/>
  <c r="M47" i="76"/>
  <c r="M45" i="76" s="1"/>
  <c r="N47" i="76"/>
  <c r="N45" i="76" s="1"/>
  <c r="O47" i="76"/>
  <c r="O45" i="76" s="1"/>
  <c r="J52" i="76"/>
  <c r="K52" i="76"/>
  <c r="L52" i="76"/>
  <c r="M52" i="76"/>
  <c r="N52" i="76"/>
  <c r="O52" i="76"/>
  <c r="J42" i="76"/>
  <c r="K42" i="76"/>
  <c r="L42" i="76"/>
  <c r="M42" i="76"/>
  <c r="N42" i="76"/>
  <c r="O42" i="76"/>
  <c r="J40" i="76"/>
  <c r="K40" i="76"/>
  <c r="L40" i="76"/>
  <c r="M40" i="76"/>
  <c r="N40" i="76"/>
  <c r="O40" i="76"/>
  <c r="J30" i="76"/>
  <c r="J28" i="76" s="1"/>
  <c r="K30" i="76"/>
  <c r="K28" i="76" s="1"/>
  <c r="L30" i="76"/>
  <c r="L28" i="76" s="1"/>
  <c r="M30" i="76"/>
  <c r="M28" i="76" s="1"/>
  <c r="N30" i="76"/>
  <c r="N28" i="76" s="1"/>
  <c r="O30" i="76"/>
  <c r="O28" i="76" s="1"/>
  <c r="J35" i="76"/>
  <c r="K35" i="76"/>
  <c r="K26" i="76" s="1"/>
  <c r="L35" i="76"/>
  <c r="M35" i="76"/>
  <c r="N35" i="76"/>
  <c r="O35" i="76"/>
  <c r="J21" i="76"/>
  <c r="K21" i="76"/>
  <c r="L21" i="76"/>
  <c r="M21" i="76"/>
  <c r="N21" i="76"/>
  <c r="O21" i="76"/>
  <c r="M13" i="76"/>
  <c r="K14" i="76"/>
  <c r="O14" i="76"/>
  <c r="J15" i="76"/>
  <c r="K15" i="76"/>
  <c r="L15" i="76"/>
  <c r="M15" i="76"/>
  <c r="N15" i="76"/>
  <c r="O15" i="76"/>
  <c r="J16" i="76"/>
  <c r="K16" i="76"/>
  <c r="L16" i="76"/>
  <c r="M16" i="76"/>
  <c r="N16" i="76"/>
  <c r="O16" i="76"/>
  <c r="R38" i="77"/>
  <c r="T38" i="77"/>
  <c r="R49" i="77"/>
  <c r="T49" i="77"/>
  <c r="R70" i="77"/>
  <c r="T70" i="77"/>
  <c r="R73" i="77"/>
  <c r="T73" i="77"/>
  <c r="R76" i="77"/>
  <c r="T76" i="77"/>
  <c r="R90" i="77"/>
  <c r="S90" i="77"/>
  <c r="R95" i="77"/>
  <c r="S95" i="77"/>
  <c r="R96" i="77"/>
  <c r="S96" i="77"/>
  <c r="R104" i="77"/>
  <c r="T104" i="77"/>
  <c r="R105" i="77"/>
  <c r="T105" i="77"/>
  <c r="R108" i="77"/>
  <c r="T108" i="77"/>
  <c r="R116" i="77"/>
  <c r="T116" i="77"/>
  <c r="R117" i="77"/>
  <c r="T117" i="77"/>
  <c r="R118" i="77"/>
  <c r="T118" i="77"/>
  <c r="L110" i="77"/>
  <c r="M110" i="77"/>
  <c r="N110" i="77"/>
  <c r="O110" i="77"/>
  <c r="P110" i="77"/>
  <c r="Q110" i="77"/>
  <c r="L111" i="77"/>
  <c r="M111" i="77"/>
  <c r="N111" i="77"/>
  <c r="O111" i="77"/>
  <c r="P111" i="77"/>
  <c r="Q111" i="77"/>
  <c r="L112" i="77"/>
  <c r="M112" i="77"/>
  <c r="N112" i="77"/>
  <c r="O112" i="77"/>
  <c r="P112" i="77"/>
  <c r="Q112" i="77"/>
  <c r="L113" i="77"/>
  <c r="M113" i="77"/>
  <c r="N113" i="77"/>
  <c r="O113" i="77"/>
  <c r="P113" i="77"/>
  <c r="Q113" i="77"/>
  <c r="L114" i="77"/>
  <c r="L109" i="77" s="1"/>
  <c r="M114" i="77"/>
  <c r="M109" i="77" s="1"/>
  <c r="N114" i="77"/>
  <c r="N109" i="77" s="1"/>
  <c r="O114" i="77"/>
  <c r="O109" i="77" s="1"/>
  <c r="P114" i="77"/>
  <c r="P109" i="77" s="1"/>
  <c r="Q114" i="77"/>
  <c r="Q109" i="77" s="1"/>
  <c r="L115" i="77"/>
  <c r="M115" i="77"/>
  <c r="N115" i="77"/>
  <c r="O115" i="77"/>
  <c r="P115" i="77"/>
  <c r="Q115" i="77"/>
  <c r="G107" i="77"/>
  <c r="H107" i="77"/>
  <c r="I107" i="77"/>
  <c r="J107" i="77"/>
  <c r="K107" i="77"/>
  <c r="L107" i="77"/>
  <c r="L106" i="77" s="1"/>
  <c r="M107" i="77"/>
  <c r="N107" i="77"/>
  <c r="N106" i="77" s="1"/>
  <c r="O107" i="77"/>
  <c r="P107" i="77"/>
  <c r="P106" i="77" s="1"/>
  <c r="Q107" i="77"/>
  <c r="Q106" i="77" s="1"/>
  <c r="F107" i="77"/>
  <c r="L100" i="77"/>
  <c r="M100" i="77"/>
  <c r="N100" i="77"/>
  <c r="O100" i="77"/>
  <c r="P100" i="77"/>
  <c r="Q100" i="77"/>
  <c r="L101" i="77"/>
  <c r="L82" i="77" s="1"/>
  <c r="M101" i="77"/>
  <c r="N101" i="77"/>
  <c r="N82" i="77" s="1"/>
  <c r="O101" i="77"/>
  <c r="P101" i="77"/>
  <c r="Q101" i="77"/>
  <c r="Q82" i="77" s="1"/>
  <c r="L102" i="77"/>
  <c r="L83" i="77" s="1"/>
  <c r="M102" i="77"/>
  <c r="N102" i="77"/>
  <c r="N83" i="77" s="1"/>
  <c r="O102" i="77"/>
  <c r="O83" i="77" s="1"/>
  <c r="P102" i="77"/>
  <c r="Q102" i="77"/>
  <c r="L103" i="77"/>
  <c r="L99" i="77" s="1"/>
  <c r="M103" i="77"/>
  <c r="M99" i="77" s="1"/>
  <c r="N103" i="77"/>
  <c r="N99" i="77" s="1"/>
  <c r="O103" i="77"/>
  <c r="O99" i="77" s="1"/>
  <c r="P103" i="77"/>
  <c r="P99" i="77" s="1"/>
  <c r="Q103" i="77"/>
  <c r="Q99" i="77" s="1"/>
  <c r="L88" i="77"/>
  <c r="L80" i="77" s="1"/>
  <c r="M88" i="77"/>
  <c r="M80" i="77" s="1"/>
  <c r="N88" i="77"/>
  <c r="O88" i="77"/>
  <c r="O80" i="77" s="1"/>
  <c r="P88" i="77"/>
  <c r="P80" i="77" s="1"/>
  <c r="Q88" i="77"/>
  <c r="Q80" i="77" s="1"/>
  <c r="L89" i="77"/>
  <c r="M89" i="77"/>
  <c r="M81" i="77" s="1"/>
  <c r="N89" i="77"/>
  <c r="N81" i="77" s="1"/>
  <c r="O89" i="77"/>
  <c r="O81" i="77" s="1"/>
  <c r="P89" i="77"/>
  <c r="P81" i="77" s="1"/>
  <c r="Q89" i="77"/>
  <c r="M87" i="77"/>
  <c r="M79" i="77" s="1"/>
  <c r="O87" i="77"/>
  <c r="O79" i="77" s="1"/>
  <c r="Q87" i="77"/>
  <c r="Q79" i="77" s="1"/>
  <c r="L93" i="77"/>
  <c r="M93" i="77"/>
  <c r="N93" i="77"/>
  <c r="O93" i="77"/>
  <c r="P93" i="77"/>
  <c r="P86" i="77" s="1"/>
  <c r="Q93" i="77"/>
  <c r="L94" i="77"/>
  <c r="M94" i="77"/>
  <c r="N94" i="77"/>
  <c r="O94" i="77"/>
  <c r="P94" i="77"/>
  <c r="Q94" i="77"/>
  <c r="L97" i="77"/>
  <c r="M97" i="77"/>
  <c r="N97" i="77"/>
  <c r="O97" i="77"/>
  <c r="P97" i="77"/>
  <c r="Q97" i="77"/>
  <c r="N80" i="77"/>
  <c r="L81" i="77"/>
  <c r="Q81" i="77"/>
  <c r="M82" i="77"/>
  <c r="P82" i="77"/>
  <c r="P83" i="77"/>
  <c r="L84" i="77"/>
  <c r="M84" i="77"/>
  <c r="N84" i="77"/>
  <c r="O84" i="77"/>
  <c r="P84" i="77"/>
  <c r="Q84" i="77"/>
  <c r="L71" i="77"/>
  <c r="M71" i="77"/>
  <c r="N71" i="77"/>
  <c r="O71" i="77"/>
  <c r="P71" i="77"/>
  <c r="Q71" i="77"/>
  <c r="L74" i="77"/>
  <c r="M74" i="77"/>
  <c r="N74" i="77"/>
  <c r="O74" i="77"/>
  <c r="P74" i="77"/>
  <c r="Q74" i="77"/>
  <c r="L56" i="77"/>
  <c r="M56" i="77"/>
  <c r="N56" i="77"/>
  <c r="O56" i="77"/>
  <c r="P56" i="77"/>
  <c r="Q56" i="77"/>
  <c r="L57" i="77"/>
  <c r="L22" i="77" s="1"/>
  <c r="M57" i="77"/>
  <c r="M22" i="77" s="1"/>
  <c r="N57" i="77"/>
  <c r="N22" i="77" s="1"/>
  <c r="O57" i="77"/>
  <c r="O22" i="77" s="1"/>
  <c r="P57" i="77"/>
  <c r="P22" i="77" s="1"/>
  <c r="Q57" i="77"/>
  <c r="L58" i="77"/>
  <c r="L23" i="77" s="1"/>
  <c r="M58" i="77"/>
  <c r="M23" i="77" s="1"/>
  <c r="N58" i="77"/>
  <c r="N23" i="77" s="1"/>
  <c r="O58" i="77"/>
  <c r="P58" i="77"/>
  <c r="P23" i="77" s="1"/>
  <c r="Q58" i="77"/>
  <c r="L59" i="77"/>
  <c r="L24" i="77" s="1"/>
  <c r="M59" i="77"/>
  <c r="M24" i="77" s="1"/>
  <c r="N59" i="77"/>
  <c r="O59" i="77"/>
  <c r="P59" i="77"/>
  <c r="Q59" i="77"/>
  <c r="L60" i="77"/>
  <c r="M60" i="77"/>
  <c r="M25" i="77" s="1"/>
  <c r="N60" i="77"/>
  <c r="N25" i="77" s="1"/>
  <c r="O60" i="77"/>
  <c r="P60" i="77"/>
  <c r="Q60" i="77"/>
  <c r="Q25" i="77" s="1"/>
  <c r="L61" i="77"/>
  <c r="M61" i="77"/>
  <c r="N61" i="77"/>
  <c r="O61" i="77"/>
  <c r="R61" i="77" s="1"/>
  <c r="P61" i="77"/>
  <c r="Q61" i="77"/>
  <c r="L63" i="77"/>
  <c r="M63" i="77"/>
  <c r="N63" i="77"/>
  <c r="O63" i="77"/>
  <c r="P63" i="77"/>
  <c r="Q63" i="77"/>
  <c r="L65" i="77"/>
  <c r="M65" i="77"/>
  <c r="N65" i="77"/>
  <c r="O65" i="77"/>
  <c r="P65" i="77"/>
  <c r="Q65" i="77"/>
  <c r="L67" i="77"/>
  <c r="M67" i="77"/>
  <c r="N67" i="77"/>
  <c r="O67" i="77"/>
  <c r="P67" i="77"/>
  <c r="Q67" i="77"/>
  <c r="L69" i="77"/>
  <c r="M69" i="77"/>
  <c r="N69" i="77"/>
  <c r="O69" i="77"/>
  <c r="P69" i="77"/>
  <c r="Q69" i="77"/>
  <c r="L42" i="77"/>
  <c r="M42" i="77"/>
  <c r="N42" i="77"/>
  <c r="O42" i="77"/>
  <c r="P42" i="77"/>
  <c r="Q42" i="77"/>
  <c r="L43" i="77"/>
  <c r="L19" i="77" s="1"/>
  <c r="M43" i="77"/>
  <c r="M19" i="77" s="1"/>
  <c r="N43" i="77"/>
  <c r="N19" i="77" s="1"/>
  <c r="O43" i="77"/>
  <c r="P43" i="77"/>
  <c r="Q43" i="77"/>
  <c r="Q19" i="77" s="1"/>
  <c r="L44" i="77"/>
  <c r="L20" i="77" s="1"/>
  <c r="M44" i="77"/>
  <c r="M20" i="77" s="1"/>
  <c r="N44" i="77"/>
  <c r="N20" i="77" s="1"/>
  <c r="O44" i="77"/>
  <c r="O20" i="77" s="1"/>
  <c r="P44" i="77"/>
  <c r="P20" i="77" s="1"/>
  <c r="Q44" i="77"/>
  <c r="Q20" i="77" s="1"/>
  <c r="L45" i="77"/>
  <c r="M45" i="77"/>
  <c r="M21" i="77" s="1"/>
  <c r="N45" i="77"/>
  <c r="N21" i="77" s="1"/>
  <c r="O45" i="77"/>
  <c r="O21" i="77" s="1"/>
  <c r="P45" i="77"/>
  <c r="Q45" i="77"/>
  <c r="Q21" i="77" s="1"/>
  <c r="L46" i="77"/>
  <c r="M46" i="77"/>
  <c r="N46" i="77"/>
  <c r="O46" i="77"/>
  <c r="P46" i="77"/>
  <c r="Q46" i="77"/>
  <c r="L48" i="77"/>
  <c r="M48" i="77"/>
  <c r="N48" i="77"/>
  <c r="O48" i="77"/>
  <c r="P48" i="77"/>
  <c r="Q48" i="77"/>
  <c r="L50" i="77"/>
  <c r="M50" i="77"/>
  <c r="N50" i="77"/>
  <c r="O50" i="77"/>
  <c r="P50" i="77"/>
  <c r="Q50" i="77"/>
  <c r="T50" i="77" s="1"/>
  <c r="L53" i="77"/>
  <c r="M53" i="77"/>
  <c r="N53" i="77"/>
  <c r="O53" i="77"/>
  <c r="P53" i="77"/>
  <c r="Q53" i="77"/>
  <c r="L37" i="77"/>
  <c r="M37" i="77"/>
  <c r="O37" i="77"/>
  <c r="P37" i="77"/>
  <c r="Q37" i="77"/>
  <c r="L39" i="77"/>
  <c r="M39" i="77"/>
  <c r="N39" i="77"/>
  <c r="N30" i="77" s="1"/>
  <c r="O39" i="77"/>
  <c r="P39" i="77"/>
  <c r="Q39" i="77"/>
  <c r="L32" i="77"/>
  <c r="L31" i="77" s="1"/>
  <c r="M32" i="77"/>
  <c r="M31" i="77" s="1"/>
  <c r="N32" i="77"/>
  <c r="N31" i="77" s="1"/>
  <c r="O32" i="77"/>
  <c r="O31" i="77" s="1"/>
  <c r="P32" i="77"/>
  <c r="P31" i="77" s="1"/>
  <c r="Q32" i="77"/>
  <c r="Q31" i="77" s="1"/>
  <c r="P19" i="77"/>
  <c r="L21" i="77"/>
  <c r="P21" i="77"/>
  <c r="N24" i="77"/>
  <c r="P24" i="77"/>
  <c r="L25" i="77"/>
  <c r="P25" i="77"/>
  <c r="L26" i="77"/>
  <c r="L13" i="77" s="1"/>
  <c r="M26" i="77"/>
  <c r="N26" i="77"/>
  <c r="N13" i="77" s="1"/>
  <c r="O26" i="77"/>
  <c r="O13" i="77" s="1"/>
  <c r="P26" i="77"/>
  <c r="P13" i="77" s="1"/>
  <c r="Q26" i="77"/>
  <c r="Q13" i="77" s="1"/>
  <c r="L27" i="77"/>
  <c r="M27" i="77"/>
  <c r="N27" i="77"/>
  <c r="O27" i="77"/>
  <c r="P27" i="77"/>
  <c r="Q27" i="77"/>
  <c r="L29" i="77"/>
  <c r="L28" i="77" s="1"/>
  <c r="L15" i="77" s="1"/>
  <c r="M29" i="77"/>
  <c r="M28" i="77" s="1"/>
  <c r="M15" i="77" s="1"/>
  <c r="N29" i="77"/>
  <c r="N28" i="77" s="1"/>
  <c r="N15" i="77" s="1"/>
  <c r="O29" i="77"/>
  <c r="O28" i="77" s="1"/>
  <c r="O15" i="77" s="1"/>
  <c r="P29" i="77"/>
  <c r="P28" i="77" s="1"/>
  <c r="P15" i="77" s="1"/>
  <c r="Q29" i="77"/>
  <c r="Q28" i="77" s="1"/>
  <c r="Q15" i="77" s="1"/>
  <c r="M13" i="77"/>
  <c r="D8" i="79" l="1"/>
  <c r="R50" i="77"/>
  <c r="M115" i="76"/>
  <c r="P78" i="77"/>
  <c r="P14" i="77" s="1"/>
  <c r="N26" i="76"/>
  <c r="E21" i="79"/>
  <c r="E8" i="79" s="1"/>
  <c r="O30" i="77"/>
  <c r="R42" i="77"/>
  <c r="F10" i="79"/>
  <c r="D10" i="79"/>
  <c r="M106" i="76"/>
  <c r="Q85" i="77"/>
  <c r="Q77" i="77" s="1"/>
  <c r="M85" i="77"/>
  <c r="F21" i="79"/>
  <c r="F8" i="79" s="1"/>
  <c r="T113" i="77"/>
  <c r="R69" i="77"/>
  <c r="T25" i="77"/>
  <c r="T67" i="77"/>
  <c r="R59" i="77"/>
  <c r="R65" i="77"/>
  <c r="T58" i="77"/>
  <c r="R22" i="77"/>
  <c r="T63" i="77"/>
  <c r="R57" i="77"/>
  <c r="L18" i="77"/>
  <c r="O19" i="77"/>
  <c r="R19" i="77" s="1"/>
  <c r="R43" i="77"/>
  <c r="N17" i="77"/>
  <c r="N12" i="77" s="1"/>
  <c r="J26" i="76"/>
  <c r="M26" i="76"/>
  <c r="M17" i="76" s="1"/>
  <c r="L26" i="76"/>
  <c r="R80" i="77"/>
  <c r="R84" i="77"/>
  <c r="O24" i="77"/>
  <c r="R24" i="77" s="1"/>
  <c r="P17" i="77"/>
  <c r="P12" i="77" s="1"/>
  <c r="P30" i="77"/>
  <c r="L30" i="77"/>
  <c r="R107" i="77"/>
  <c r="N115" i="76"/>
  <c r="N106" i="76" s="1"/>
  <c r="N17" i="76" s="1"/>
  <c r="Q23" i="77"/>
  <c r="T23" i="77" s="1"/>
  <c r="Q17" i="77"/>
  <c r="Q12" i="77" s="1"/>
  <c r="M17" i="77"/>
  <c r="M12" i="77" s="1"/>
  <c r="Q30" i="77"/>
  <c r="M30" i="77"/>
  <c r="T69" i="77"/>
  <c r="R67" i="77"/>
  <c r="T65" i="77"/>
  <c r="R63" i="77"/>
  <c r="T61" i="77"/>
  <c r="R60" i="77"/>
  <c r="Q24" i="77"/>
  <c r="T24" i="77" s="1"/>
  <c r="T59" i="77"/>
  <c r="O23" i="77"/>
  <c r="R23" i="77" s="1"/>
  <c r="R58" i="77"/>
  <c r="R102" i="77"/>
  <c r="T109" i="77"/>
  <c r="T112" i="77"/>
  <c r="T110" i="77"/>
  <c r="Q22" i="77"/>
  <c r="T22" i="77" s="1"/>
  <c r="T57" i="77"/>
  <c r="R113" i="77"/>
  <c r="N18" i="77"/>
  <c r="T30" i="77"/>
  <c r="L17" i="77"/>
  <c r="L12" i="77" s="1"/>
  <c r="R81" i="77"/>
  <c r="R89" i="77"/>
  <c r="R88" i="77"/>
  <c r="T71" i="77"/>
  <c r="T115" i="77"/>
  <c r="T111" i="77"/>
  <c r="R109" i="77"/>
  <c r="R115" i="77"/>
  <c r="R112" i="77"/>
  <c r="R111" i="77"/>
  <c r="R110" i="77"/>
  <c r="O18" i="77"/>
  <c r="T37" i="77"/>
  <c r="R37" i="77"/>
  <c r="R32" i="77"/>
  <c r="J106" i="76"/>
  <c r="L115" i="76"/>
  <c r="L106" i="76" s="1"/>
  <c r="O115" i="76"/>
  <c r="O106" i="76" s="1"/>
  <c r="O17" i="76" s="1"/>
  <c r="K115" i="76"/>
  <c r="K106" i="76" s="1"/>
  <c r="O106" i="77"/>
  <c r="R106" i="77" s="1"/>
  <c r="T84" i="77"/>
  <c r="T106" i="77"/>
  <c r="T102" i="77"/>
  <c r="R100" i="77"/>
  <c r="R83" i="77"/>
  <c r="T99" i="77"/>
  <c r="T101" i="77"/>
  <c r="T82" i="77"/>
  <c r="T100" i="77"/>
  <c r="R99" i="77"/>
  <c r="R101" i="77"/>
  <c r="S81" i="77"/>
  <c r="S89" i="77"/>
  <c r="S80" i="77"/>
  <c r="S88" i="77"/>
  <c r="R94" i="77"/>
  <c r="R27" i="77"/>
  <c r="T15" i="77"/>
  <c r="R15" i="77"/>
  <c r="R71" i="77"/>
  <c r="R74" i="77"/>
  <c r="T13" i="77"/>
  <c r="T27" i="77"/>
  <c r="T26" i="77"/>
  <c r="T74" i="77"/>
  <c r="R13" i="77"/>
  <c r="S94" i="77"/>
  <c r="R28" i="77"/>
  <c r="R114" i="77"/>
  <c r="R91" i="77"/>
  <c r="T31" i="77"/>
  <c r="T29" i="77"/>
  <c r="T107" i="77"/>
  <c r="S91" i="77"/>
  <c r="R26" i="77"/>
  <c r="O25" i="77"/>
  <c r="R25" i="77" s="1"/>
  <c r="Q18" i="77"/>
  <c r="M18" i="77"/>
  <c r="O17" i="77"/>
  <c r="O12" i="77" s="1"/>
  <c r="T60" i="77"/>
  <c r="Q83" i="77"/>
  <c r="T83" i="77" s="1"/>
  <c r="M83" i="77"/>
  <c r="O82" i="77"/>
  <c r="R82" i="77" s="1"/>
  <c r="O85" i="77"/>
  <c r="T103" i="77"/>
  <c r="R31" i="77"/>
  <c r="R29" i="77"/>
  <c r="P18" i="77"/>
  <c r="N86" i="77"/>
  <c r="N78" i="77" s="1"/>
  <c r="N14" i="77" s="1"/>
  <c r="T114" i="77"/>
  <c r="R103" i="77"/>
  <c r="T32" i="77"/>
  <c r="T28" i="77"/>
  <c r="M106" i="77"/>
  <c r="T19" i="77"/>
  <c r="T48" i="77"/>
  <c r="T43" i="77"/>
  <c r="T42" i="77"/>
  <c r="R48" i="77"/>
  <c r="N144" i="76"/>
  <c r="L144" i="76"/>
  <c r="J144" i="76"/>
  <c r="O144" i="76"/>
  <c r="M144" i="76"/>
  <c r="K144" i="76"/>
  <c r="N124" i="76"/>
  <c r="L124" i="76"/>
  <c r="J124" i="76"/>
  <c r="O124" i="76"/>
  <c r="M124" i="76"/>
  <c r="K124" i="76"/>
  <c r="J107" i="76"/>
  <c r="M107" i="76"/>
  <c r="N101" i="76"/>
  <c r="N99" i="76" s="1"/>
  <c r="L101" i="76"/>
  <c r="L99" i="76" s="1"/>
  <c r="J101" i="76"/>
  <c r="J99" i="76" s="1"/>
  <c r="O101" i="76"/>
  <c r="O99" i="76" s="1"/>
  <c r="M101" i="76"/>
  <c r="M99" i="76" s="1"/>
  <c r="M98" i="76" s="1"/>
  <c r="K101" i="76"/>
  <c r="K99" i="76" s="1"/>
  <c r="N61" i="76"/>
  <c r="L61" i="76"/>
  <c r="O61" i="76"/>
  <c r="M61" i="76"/>
  <c r="K61" i="76"/>
  <c r="J61" i="76"/>
  <c r="N44" i="76"/>
  <c r="L44" i="76"/>
  <c r="J44" i="76"/>
  <c r="O44" i="76"/>
  <c r="M44" i="76"/>
  <c r="K44" i="76"/>
  <c r="N27" i="76"/>
  <c r="N19" i="76"/>
  <c r="N18" i="76" s="1"/>
  <c r="L27" i="76"/>
  <c r="L19" i="76"/>
  <c r="J27" i="76"/>
  <c r="J19" i="76"/>
  <c r="O27" i="76"/>
  <c r="O19" i="76"/>
  <c r="O18" i="76" s="1"/>
  <c r="M27" i="76"/>
  <c r="M19" i="76"/>
  <c r="M18" i="76" s="1"/>
  <c r="K27" i="76"/>
  <c r="K19" i="76"/>
  <c r="K18" i="76" s="1"/>
  <c r="N12" i="76"/>
  <c r="N10" i="76" s="1"/>
  <c r="L12" i="76"/>
  <c r="L10" i="76" s="1"/>
  <c r="J12" i="76"/>
  <c r="J10" i="76" s="1"/>
  <c r="O12" i="76"/>
  <c r="O10" i="76" s="1"/>
  <c r="M12" i="76"/>
  <c r="M10" i="76" s="1"/>
  <c r="K12" i="76"/>
  <c r="K10" i="76" s="1"/>
  <c r="T56" i="77"/>
  <c r="R56" i="77"/>
  <c r="P85" i="77"/>
  <c r="N85" i="77"/>
  <c r="L85" i="77"/>
  <c r="L77" i="77" s="1"/>
  <c r="L86" i="77"/>
  <c r="L78" i="77" s="1"/>
  <c r="L14" i="77" s="1"/>
  <c r="P87" i="77"/>
  <c r="N87" i="77"/>
  <c r="L87" i="77"/>
  <c r="L79" i="77" s="1"/>
  <c r="R79" i="77" s="1"/>
  <c r="Q86" i="77"/>
  <c r="Q78" i="77" s="1"/>
  <c r="Q14" i="77" s="1"/>
  <c r="O86" i="77"/>
  <c r="M86" i="77"/>
  <c r="M78" i="77" s="1"/>
  <c r="Q55" i="77"/>
  <c r="O55" i="77"/>
  <c r="M55" i="77"/>
  <c r="P55" i="77"/>
  <c r="N55" i="77"/>
  <c r="L55" i="77"/>
  <c r="P41" i="77"/>
  <c r="N41" i="77"/>
  <c r="L41" i="77"/>
  <c r="Q41" i="77"/>
  <c r="O41" i="77"/>
  <c r="M41" i="77"/>
  <c r="R30" i="77" l="1"/>
  <c r="M77" i="77"/>
  <c r="O77" i="77"/>
  <c r="J18" i="76"/>
  <c r="M16" i="77"/>
  <c r="R41" i="77"/>
  <c r="R18" i="77"/>
  <c r="T12" i="77"/>
  <c r="T17" i="77"/>
  <c r="J17" i="76"/>
  <c r="J9" i="76" s="1"/>
  <c r="L18" i="76"/>
  <c r="L17" i="76"/>
  <c r="L9" i="76" s="1"/>
  <c r="N9" i="76"/>
  <c r="N107" i="76"/>
  <c r="N98" i="76"/>
  <c r="M9" i="76"/>
  <c r="J98" i="76"/>
  <c r="R17" i="77"/>
  <c r="T18" i="77"/>
  <c r="O9" i="76"/>
  <c r="L107" i="76"/>
  <c r="R12" i="77"/>
  <c r="T55" i="77"/>
  <c r="O16" i="77"/>
  <c r="O11" i="77" s="1"/>
  <c r="K98" i="76"/>
  <c r="L98" i="76"/>
  <c r="K17" i="76"/>
  <c r="K9" i="76" s="1"/>
  <c r="O98" i="76"/>
  <c r="O107" i="76"/>
  <c r="K107" i="76"/>
  <c r="T14" i="77"/>
  <c r="R87" i="77"/>
  <c r="P79" i="77"/>
  <c r="S79" i="77" s="1"/>
  <c r="S87" i="77"/>
  <c r="R77" i="77"/>
  <c r="S86" i="77"/>
  <c r="O78" i="77"/>
  <c r="R86" i="77"/>
  <c r="P16" i="77"/>
  <c r="P77" i="77"/>
  <c r="S77" i="77" s="1"/>
  <c r="S85" i="77"/>
  <c r="R85" i="77"/>
  <c r="M14" i="77"/>
  <c r="S14" i="77" s="1"/>
  <c r="S78" i="77"/>
  <c r="T78" i="77"/>
  <c r="N79" i="77"/>
  <c r="N77" i="77"/>
  <c r="T77" i="77" s="1"/>
  <c r="T41" i="77"/>
  <c r="L16" i="77"/>
  <c r="Q16" i="77"/>
  <c r="Q11" i="77" s="1"/>
  <c r="R55" i="77"/>
  <c r="N16" i="77"/>
  <c r="M11" i="77"/>
  <c r="G42" i="77"/>
  <c r="H42" i="77"/>
  <c r="I42" i="77"/>
  <c r="J42" i="77"/>
  <c r="K42" i="77"/>
  <c r="F42" i="77"/>
  <c r="E83" i="76"/>
  <c r="E81" i="76" s="1"/>
  <c r="E80" i="76" s="1"/>
  <c r="F83" i="76"/>
  <c r="F81" i="76" s="1"/>
  <c r="F80" i="76" s="1"/>
  <c r="G83" i="76"/>
  <c r="G81" i="76" s="1"/>
  <c r="G80" i="76" s="1"/>
  <c r="H83" i="76"/>
  <c r="H81" i="76" s="1"/>
  <c r="H80" i="76" s="1"/>
  <c r="I83" i="76"/>
  <c r="I81" i="76" s="1"/>
  <c r="I80" i="76" s="1"/>
  <c r="D83" i="76"/>
  <c r="D81" i="76"/>
  <c r="D80" i="76" s="1"/>
  <c r="G29" i="77"/>
  <c r="G28" i="77" s="1"/>
  <c r="G15" i="77" s="1"/>
  <c r="H29" i="77"/>
  <c r="H28" i="77" s="1"/>
  <c r="H15" i="77" s="1"/>
  <c r="I29" i="77"/>
  <c r="I28" i="77" s="1"/>
  <c r="I15" i="77" s="1"/>
  <c r="J29" i="77"/>
  <c r="J28" i="77" s="1"/>
  <c r="J15" i="77" s="1"/>
  <c r="K29" i="77"/>
  <c r="K28" i="77" s="1"/>
  <c r="K15" i="77" s="1"/>
  <c r="F29" i="77"/>
  <c r="F28" i="77" s="1"/>
  <c r="F15" i="77" s="1"/>
  <c r="G71" i="77"/>
  <c r="H71" i="77"/>
  <c r="I71" i="77"/>
  <c r="J71" i="77"/>
  <c r="K71" i="77"/>
  <c r="F71" i="77"/>
  <c r="G113" i="77"/>
  <c r="H113" i="77"/>
  <c r="I113" i="77"/>
  <c r="J113" i="77"/>
  <c r="K113" i="77"/>
  <c r="F113" i="77"/>
  <c r="G112" i="77"/>
  <c r="H112" i="77"/>
  <c r="I112" i="77"/>
  <c r="J112" i="77"/>
  <c r="K112" i="77"/>
  <c r="F112" i="77"/>
  <c r="G111" i="77"/>
  <c r="H111" i="77"/>
  <c r="I111" i="77"/>
  <c r="J111" i="77"/>
  <c r="K111" i="77"/>
  <c r="F111" i="77"/>
  <c r="G102" i="77"/>
  <c r="G83" i="77" s="1"/>
  <c r="H102" i="77"/>
  <c r="H83" i="77" s="1"/>
  <c r="I102" i="77"/>
  <c r="I83" i="77" s="1"/>
  <c r="J102" i="77"/>
  <c r="J83" i="77" s="1"/>
  <c r="K102" i="77"/>
  <c r="K83" i="77" s="1"/>
  <c r="F102" i="77"/>
  <c r="F83" i="77" s="1"/>
  <c r="G101" i="77"/>
  <c r="G82" i="77" s="1"/>
  <c r="H101" i="77"/>
  <c r="H82" i="77" s="1"/>
  <c r="I101" i="77"/>
  <c r="I82" i="77" s="1"/>
  <c r="J101" i="77"/>
  <c r="J82" i="77" s="1"/>
  <c r="K101" i="77"/>
  <c r="K82" i="77" s="1"/>
  <c r="F101" i="77"/>
  <c r="F82" i="77" s="1"/>
  <c r="G89" i="77"/>
  <c r="G81" i="77" s="1"/>
  <c r="H89" i="77"/>
  <c r="H81" i="77" s="1"/>
  <c r="I89" i="77"/>
  <c r="I81" i="77" s="1"/>
  <c r="J89" i="77"/>
  <c r="J81" i="77" s="1"/>
  <c r="K89" i="77"/>
  <c r="K81" i="77" s="1"/>
  <c r="F89" i="77"/>
  <c r="F81" i="77" s="1"/>
  <c r="G88" i="77"/>
  <c r="G80" i="77" s="1"/>
  <c r="H88" i="77"/>
  <c r="H80" i="77" s="1"/>
  <c r="I88" i="77"/>
  <c r="I80" i="77" s="1"/>
  <c r="J88" i="77"/>
  <c r="J80" i="77" s="1"/>
  <c r="K88" i="77"/>
  <c r="K80" i="77" s="1"/>
  <c r="F88" i="77"/>
  <c r="F80" i="77" s="1"/>
  <c r="G84" i="77"/>
  <c r="H84" i="77"/>
  <c r="I84" i="77"/>
  <c r="J84" i="77"/>
  <c r="K84" i="77"/>
  <c r="F84" i="77"/>
  <c r="G60" i="77"/>
  <c r="G25" i="77" s="1"/>
  <c r="H60" i="77"/>
  <c r="H25" i="77" s="1"/>
  <c r="I60" i="77"/>
  <c r="I25" i="77" s="1"/>
  <c r="J60" i="77"/>
  <c r="J25" i="77" s="1"/>
  <c r="K60" i="77"/>
  <c r="K25" i="77" s="1"/>
  <c r="F60" i="77"/>
  <c r="F25" i="77" s="1"/>
  <c r="G59" i="77"/>
  <c r="H59" i="77"/>
  <c r="H24" i="77" s="1"/>
  <c r="I59" i="77"/>
  <c r="I24" i="77" s="1"/>
  <c r="J59" i="77"/>
  <c r="J24" i="77" s="1"/>
  <c r="K59" i="77"/>
  <c r="F59" i="77"/>
  <c r="F24" i="77" s="1"/>
  <c r="G58" i="77"/>
  <c r="G23" i="77" s="1"/>
  <c r="H58" i="77"/>
  <c r="H23" i="77" s="1"/>
  <c r="I58" i="77"/>
  <c r="I23" i="77" s="1"/>
  <c r="J58" i="77"/>
  <c r="K58" i="77"/>
  <c r="K23" i="77" s="1"/>
  <c r="F58" i="77"/>
  <c r="F23" i="77" s="1"/>
  <c r="G57" i="77"/>
  <c r="G22" i="77" s="1"/>
  <c r="H57" i="77"/>
  <c r="H22" i="77" s="1"/>
  <c r="I57" i="77"/>
  <c r="I22" i="77" s="1"/>
  <c r="J57" i="77"/>
  <c r="J22" i="77" s="1"/>
  <c r="K57" i="77"/>
  <c r="K22" i="77" s="1"/>
  <c r="F57" i="77"/>
  <c r="F22" i="77" s="1"/>
  <c r="G43" i="77"/>
  <c r="G19" i="77" s="1"/>
  <c r="H43" i="77"/>
  <c r="H19" i="77" s="1"/>
  <c r="I43" i="77"/>
  <c r="I19" i="77" s="1"/>
  <c r="J43" i="77"/>
  <c r="J19" i="77" s="1"/>
  <c r="K43" i="77"/>
  <c r="K19" i="77" s="1"/>
  <c r="G44" i="77"/>
  <c r="G20" i="77" s="1"/>
  <c r="H44" i="77"/>
  <c r="I44" i="77"/>
  <c r="I20" i="77" s="1"/>
  <c r="J44" i="77"/>
  <c r="J20" i="77" s="1"/>
  <c r="K44" i="77"/>
  <c r="K20" i="77" s="1"/>
  <c r="G45" i="77"/>
  <c r="G21" i="77" s="1"/>
  <c r="H45" i="77"/>
  <c r="H21" i="77" s="1"/>
  <c r="I45" i="77"/>
  <c r="I21" i="77" s="1"/>
  <c r="J45" i="77"/>
  <c r="J21" i="77" s="1"/>
  <c r="K45" i="77"/>
  <c r="K21" i="77" s="1"/>
  <c r="F45" i="77"/>
  <c r="F21" i="77" s="1"/>
  <c r="F44" i="77"/>
  <c r="F20" i="77" s="1"/>
  <c r="F43" i="77"/>
  <c r="F19" i="77" s="1"/>
  <c r="G32" i="77"/>
  <c r="G31" i="77" s="1"/>
  <c r="H32" i="77"/>
  <c r="H31" i="77" s="1"/>
  <c r="I32" i="77"/>
  <c r="I31" i="77" s="1"/>
  <c r="J32" i="77"/>
  <c r="J31" i="77" s="1"/>
  <c r="K32" i="77"/>
  <c r="K31" i="77" s="1"/>
  <c r="F32" i="77"/>
  <c r="F31" i="77" s="1"/>
  <c r="G27" i="77"/>
  <c r="H27" i="77"/>
  <c r="I27" i="77"/>
  <c r="J27" i="77"/>
  <c r="K27" i="77"/>
  <c r="F27" i="77"/>
  <c r="J23" i="77"/>
  <c r="G24" i="77"/>
  <c r="K24" i="77"/>
  <c r="H20" i="77"/>
  <c r="G18" i="77"/>
  <c r="K18" i="77"/>
  <c r="G50" i="77"/>
  <c r="H50" i="77"/>
  <c r="I50" i="77"/>
  <c r="J50" i="77"/>
  <c r="K50" i="77"/>
  <c r="F50" i="77"/>
  <c r="H18" i="77" l="1"/>
  <c r="F18" i="77"/>
  <c r="R16" i="77"/>
  <c r="L11" i="77"/>
  <c r="R11" i="77" s="1"/>
  <c r="J18" i="77"/>
  <c r="I18" i="77"/>
  <c r="P11" i="77"/>
  <c r="S11" i="77" s="1"/>
  <c r="O14" i="77"/>
  <c r="R14" i="77" s="1"/>
  <c r="R78" i="77"/>
  <c r="N11" i="77"/>
  <c r="T11" i="77" s="1"/>
  <c r="T16" i="77"/>
  <c r="G115" i="77"/>
  <c r="H115" i="77"/>
  <c r="I115" i="77"/>
  <c r="J115" i="77"/>
  <c r="K115" i="77"/>
  <c r="F115" i="77"/>
  <c r="G103" i="77" l="1"/>
  <c r="H103" i="77"/>
  <c r="I103" i="77"/>
  <c r="J103" i="77"/>
  <c r="K103" i="77"/>
  <c r="F103" i="77"/>
  <c r="G100" i="77"/>
  <c r="H100" i="77"/>
  <c r="I100" i="77"/>
  <c r="J100" i="77"/>
  <c r="K100" i="77"/>
  <c r="F100" i="77"/>
  <c r="F57" i="76"/>
  <c r="G57" i="76"/>
  <c r="I57" i="76"/>
  <c r="D57" i="76"/>
  <c r="E16" i="76"/>
  <c r="F16" i="76"/>
  <c r="G16" i="76"/>
  <c r="H16" i="76"/>
  <c r="I16" i="76"/>
  <c r="D16" i="76"/>
  <c r="E15" i="76"/>
  <c r="F15" i="76"/>
  <c r="G15" i="76"/>
  <c r="H15" i="76"/>
  <c r="I15" i="76"/>
  <c r="D15" i="76"/>
  <c r="E152" i="76"/>
  <c r="F152" i="76"/>
  <c r="G152" i="76"/>
  <c r="H152" i="76"/>
  <c r="I152" i="76"/>
  <c r="D152" i="76"/>
  <c r="G110" i="77" l="1"/>
  <c r="H110" i="77"/>
  <c r="I110" i="77"/>
  <c r="J110" i="77"/>
  <c r="K110" i="77"/>
  <c r="F110" i="77"/>
  <c r="G114" i="77"/>
  <c r="G109" i="77" s="1"/>
  <c r="H114" i="77"/>
  <c r="H109" i="77" s="1"/>
  <c r="I114" i="77"/>
  <c r="I109" i="77" s="1"/>
  <c r="J114" i="77"/>
  <c r="J109" i="77" s="1"/>
  <c r="K114" i="77"/>
  <c r="K109" i="77" s="1"/>
  <c r="F114" i="77"/>
  <c r="F109" i="77" s="1"/>
  <c r="G106" i="77"/>
  <c r="H106" i="77"/>
  <c r="I106" i="77"/>
  <c r="J106" i="77"/>
  <c r="K106" i="77"/>
  <c r="F106" i="77"/>
  <c r="G99" i="77"/>
  <c r="H99" i="77"/>
  <c r="I99" i="77"/>
  <c r="J99" i="77"/>
  <c r="K99" i="77"/>
  <c r="F99" i="77"/>
  <c r="G94" i="77"/>
  <c r="H94" i="77"/>
  <c r="I94" i="77"/>
  <c r="J94" i="77"/>
  <c r="K94" i="77"/>
  <c r="F94" i="77"/>
  <c r="G26" i="77"/>
  <c r="G13" i="77" s="1"/>
  <c r="H26" i="77"/>
  <c r="H13" i="77" s="1"/>
  <c r="I26" i="77"/>
  <c r="I13" i="77" s="1"/>
  <c r="J26" i="77"/>
  <c r="J13" i="77" s="1"/>
  <c r="K26" i="77"/>
  <c r="K13" i="77" s="1"/>
  <c r="F26" i="77"/>
  <c r="G74" i="77"/>
  <c r="H74" i="77"/>
  <c r="I74" i="77"/>
  <c r="J74" i="77"/>
  <c r="K74" i="77"/>
  <c r="F74" i="77"/>
  <c r="G56" i="77"/>
  <c r="H56" i="77"/>
  <c r="I56" i="77"/>
  <c r="J56" i="77"/>
  <c r="K56" i="77"/>
  <c r="F56" i="77"/>
  <c r="F17" i="77" s="1"/>
  <c r="E134" i="76"/>
  <c r="F134" i="76"/>
  <c r="G134" i="76"/>
  <c r="H134" i="76"/>
  <c r="I134" i="76"/>
  <c r="D134" i="76"/>
  <c r="E121" i="76"/>
  <c r="F121" i="76"/>
  <c r="G121" i="76"/>
  <c r="H121" i="76"/>
  <c r="I121" i="76"/>
  <c r="D121" i="76"/>
  <c r="K97" i="77" l="1"/>
  <c r="K85" i="77" s="1"/>
  <c r="K77" i="77" s="1"/>
  <c r="J97" i="77"/>
  <c r="J85" i="77" s="1"/>
  <c r="J77" i="77" s="1"/>
  <c r="I97" i="77"/>
  <c r="I85" i="77" s="1"/>
  <c r="I77" i="77" s="1"/>
  <c r="H97" i="77"/>
  <c r="H85" i="77" s="1"/>
  <c r="H77" i="77" s="1"/>
  <c r="G97" i="77"/>
  <c r="G85" i="77" s="1"/>
  <c r="G77" i="77" s="1"/>
  <c r="F97" i="77"/>
  <c r="F85" i="77" s="1"/>
  <c r="F77" i="77" s="1"/>
  <c r="K93" i="77"/>
  <c r="J93" i="77"/>
  <c r="I93" i="77"/>
  <c r="H93" i="77"/>
  <c r="G93" i="77"/>
  <c r="F93" i="77"/>
  <c r="K69" i="77"/>
  <c r="J69" i="77"/>
  <c r="I69" i="77"/>
  <c r="H69" i="77"/>
  <c r="G69" i="77"/>
  <c r="F69" i="77"/>
  <c r="K67" i="77"/>
  <c r="J67" i="77"/>
  <c r="I67" i="77"/>
  <c r="H67" i="77"/>
  <c r="G67" i="77"/>
  <c r="F67" i="77"/>
  <c r="K65" i="77"/>
  <c r="J65" i="77"/>
  <c r="I65" i="77"/>
  <c r="H65" i="77"/>
  <c r="G65" i="77"/>
  <c r="F65" i="77"/>
  <c r="K63" i="77"/>
  <c r="J63" i="77"/>
  <c r="I63" i="77"/>
  <c r="H63" i="77"/>
  <c r="G63" i="77"/>
  <c r="F63" i="77"/>
  <c r="K61" i="77"/>
  <c r="J61" i="77"/>
  <c r="I61" i="77"/>
  <c r="H61" i="77"/>
  <c r="G61" i="77"/>
  <c r="F61" i="77"/>
  <c r="K53" i="77"/>
  <c r="J53" i="77"/>
  <c r="I53" i="77"/>
  <c r="H53" i="77"/>
  <c r="G53" i="77"/>
  <c r="F53" i="77"/>
  <c r="K48" i="77"/>
  <c r="J48" i="77"/>
  <c r="I48" i="77"/>
  <c r="H48" i="77"/>
  <c r="G48" i="77"/>
  <c r="F48" i="77"/>
  <c r="K46" i="77"/>
  <c r="J46" i="77"/>
  <c r="I46" i="77"/>
  <c r="H46" i="77"/>
  <c r="G46" i="77"/>
  <c r="F46" i="77"/>
  <c r="K39" i="77"/>
  <c r="J39" i="77"/>
  <c r="I39" i="77"/>
  <c r="H39" i="77"/>
  <c r="G39" i="77"/>
  <c r="F39" i="77"/>
  <c r="J37" i="77"/>
  <c r="K37" i="77"/>
  <c r="I37" i="77"/>
  <c r="H37" i="77"/>
  <c r="G37" i="77"/>
  <c r="F37" i="77"/>
  <c r="F13" i="77"/>
  <c r="I156" i="76"/>
  <c r="I154" i="76" s="1"/>
  <c r="I153" i="76" s="1"/>
  <c r="H156" i="76"/>
  <c r="G156" i="76"/>
  <c r="G154" i="76" s="1"/>
  <c r="G153" i="76" s="1"/>
  <c r="F156" i="76"/>
  <c r="F154" i="76" s="1"/>
  <c r="F153" i="76" s="1"/>
  <c r="E156" i="76"/>
  <c r="E154" i="76" s="1"/>
  <c r="E153" i="76" s="1"/>
  <c r="D156" i="76"/>
  <c r="D154" i="76" s="1"/>
  <c r="D153" i="76" s="1"/>
  <c r="H154" i="76"/>
  <c r="H153" i="76" s="1"/>
  <c r="I147" i="76"/>
  <c r="I145" i="76" s="1"/>
  <c r="I144" i="76" s="1"/>
  <c r="H147" i="76"/>
  <c r="H145" i="76" s="1"/>
  <c r="H144" i="76" s="1"/>
  <c r="G147" i="76"/>
  <c r="G145" i="76" s="1"/>
  <c r="G144" i="76" s="1"/>
  <c r="F147" i="76"/>
  <c r="F145" i="76" s="1"/>
  <c r="F144" i="76" s="1"/>
  <c r="E147" i="76"/>
  <c r="E145" i="76" s="1"/>
  <c r="E144" i="76" s="1"/>
  <c r="D147" i="76"/>
  <c r="D145" i="76" s="1"/>
  <c r="D144" i="76" s="1"/>
  <c r="I138" i="76"/>
  <c r="I136" i="76" s="1"/>
  <c r="I135" i="76" s="1"/>
  <c r="H138" i="76"/>
  <c r="H136" i="76" s="1"/>
  <c r="H135" i="76" s="1"/>
  <c r="G138" i="76"/>
  <c r="G136" i="76" s="1"/>
  <c r="G135" i="76" s="1"/>
  <c r="F138" i="76"/>
  <c r="F136" i="76" s="1"/>
  <c r="F135" i="76" s="1"/>
  <c r="E138" i="76"/>
  <c r="E136" i="76" s="1"/>
  <c r="E135" i="76" s="1"/>
  <c r="D138" i="76"/>
  <c r="D136" i="76"/>
  <c r="D135" i="76" s="1"/>
  <c r="I132" i="76"/>
  <c r="H132" i="76"/>
  <c r="G132" i="76"/>
  <c r="F132" i="76"/>
  <c r="E132" i="76"/>
  <c r="D132" i="76"/>
  <c r="I127" i="76"/>
  <c r="I125" i="76" s="1"/>
  <c r="H127" i="76"/>
  <c r="H125" i="76" s="1"/>
  <c r="G127" i="76"/>
  <c r="G125" i="76" s="1"/>
  <c r="F127" i="76"/>
  <c r="F125" i="76" s="1"/>
  <c r="E127" i="76"/>
  <c r="E125" i="76" s="1"/>
  <c r="D127" i="76"/>
  <c r="D125" i="76" s="1"/>
  <c r="D124" i="76" s="1"/>
  <c r="I122" i="76"/>
  <c r="H122" i="76"/>
  <c r="G122" i="76"/>
  <c r="F122" i="76"/>
  <c r="E122" i="76"/>
  <c r="D122" i="76"/>
  <c r="I119" i="76"/>
  <c r="H119" i="76"/>
  <c r="G119" i="76"/>
  <c r="F119" i="76"/>
  <c r="F115" i="76" s="1"/>
  <c r="F106" i="76" s="1"/>
  <c r="E119" i="76"/>
  <c r="D119" i="76"/>
  <c r="I117" i="76"/>
  <c r="I115" i="76" s="1"/>
  <c r="H117" i="76"/>
  <c r="H115" i="76" s="1"/>
  <c r="H106" i="76" s="1"/>
  <c r="G117" i="76"/>
  <c r="F117" i="76"/>
  <c r="E117" i="76"/>
  <c r="E115" i="76" s="1"/>
  <c r="D117" i="76"/>
  <c r="D115" i="76" s="1"/>
  <c r="I110" i="76"/>
  <c r="I108" i="76" s="1"/>
  <c r="H110" i="76"/>
  <c r="H108" i="76" s="1"/>
  <c r="G110" i="76"/>
  <c r="G108" i="76" s="1"/>
  <c r="F110" i="76"/>
  <c r="F108" i="76" s="1"/>
  <c r="E110" i="76"/>
  <c r="D110" i="76"/>
  <c r="D108" i="76" s="1"/>
  <c r="E108" i="76"/>
  <c r="I103" i="76"/>
  <c r="I14" i="76" s="1"/>
  <c r="H103" i="76"/>
  <c r="H14" i="76" s="1"/>
  <c r="G103" i="76"/>
  <c r="G14" i="76" s="1"/>
  <c r="F103" i="76"/>
  <c r="F14" i="76" s="1"/>
  <c r="E103" i="76"/>
  <c r="E14" i="76" s="1"/>
  <c r="D103" i="76"/>
  <c r="D14" i="76" s="1"/>
  <c r="I102" i="76"/>
  <c r="I13" i="76" s="1"/>
  <c r="H102" i="76"/>
  <c r="H13" i="76" s="1"/>
  <c r="G102" i="76"/>
  <c r="G13" i="76" s="1"/>
  <c r="F102" i="76"/>
  <c r="F13" i="76" s="1"/>
  <c r="E102" i="76"/>
  <c r="E13" i="76" s="1"/>
  <c r="D102" i="76"/>
  <c r="D13" i="76" s="1"/>
  <c r="H101" i="76"/>
  <c r="H99" i="76" s="1"/>
  <c r="I92" i="76"/>
  <c r="H92" i="76"/>
  <c r="H90" i="76" s="1"/>
  <c r="H89" i="76" s="1"/>
  <c r="G92" i="76"/>
  <c r="G90" i="76" s="1"/>
  <c r="G89" i="76" s="1"/>
  <c r="F92" i="76"/>
  <c r="F90" i="76" s="1"/>
  <c r="F89" i="76" s="1"/>
  <c r="E92" i="76"/>
  <c r="E90" i="76" s="1"/>
  <c r="E89" i="76" s="1"/>
  <c r="D92" i="76"/>
  <c r="D90" i="76" s="1"/>
  <c r="D89" i="76" s="1"/>
  <c r="I90" i="76"/>
  <c r="I89" i="76" s="1"/>
  <c r="I78" i="76"/>
  <c r="H78" i="76"/>
  <c r="G78" i="76"/>
  <c r="F78" i="76"/>
  <c r="E78" i="76"/>
  <c r="D78" i="76"/>
  <c r="I76" i="76"/>
  <c r="H76" i="76"/>
  <c r="G76" i="76"/>
  <c r="F76" i="76"/>
  <c r="E76" i="76"/>
  <c r="D76" i="76"/>
  <c r="I74" i="76"/>
  <c r="H74" i="76"/>
  <c r="G74" i="76"/>
  <c r="F74" i="76"/>
  <c r="E74" i="76"/>
  <c r="D74" i="76"/>
  <c r="I72" i="76"/>
  <c r="H72" i="76"/>
  <c r="G72" i="76"/>
  <c r="F72" i="76"/>
  <c r="E72" i="76"/>
  <c r="D72" i="76"/>
  <c r="I70" i="76"/>
  <c r="H70" i="76"/>
  <c r="G70" i="76"/>
  <c r="F70" i="76"/>
  <c r="E70" i="76"/>
  <c r="D70" i="76"/>
  <c r="I69" i="76"/>
  <c r="H69" i="76"/>
  <c r="G69" i="76"/>
  <c r="F69" i="76"/>
  <c r="E69" i="76"/>
  <c r="D69" i="76"/>
  <c r="I64" i="76"/>
  <c r="I62" i="76" s="1"/>
  <c r="H64" i="76"/>
  <c r="H62" i="76" s="1"/>
  <c r="H61" i="76" s="1"/>
  <c r="G64" i="76"/>
  <c r="G62" i="76" s="1"/>
  <c r="F64" i="76"/>
  <c r="F62" i="76" s="1"/>
  <c r="E64" i="76"/>
  <c r="E62" i="76" s="1"/>
  <c r="D64" i="76"/>
  <c r="D62" i="76" s="1"/>
  <c r="I59" i="76"/>
  <c r="H59" i="76"/>
  <c r="G59" i="76"/>
  <c r="F59" i="76"/>
  <c r="E59" i="76"/>
  <c r="D59" i="76"/>
  <c r="I55" i="76"/>
  <c r="H55" i="76"/>
  <c r="G55" i="76"/>
  <c r="F55" i="76"/>
  <c r="E55" i="76"/>
  <c r="D55" i="76"/>
  <c r="I53" i="76"/>
  <c r="H53" i="76"/>
  <c r="G53" i="76"/>
  <c r="F53" i="76"/>
  <c r="E53" i="76"/>
  <c r="D53" i="76"/>
  <c r="I52" i="76"/>
  <c r="G52" i="76"/>
  <c r="F52" i="76"/>
  <c r="D52" i="76"/>
  <c r="I47" i="76"/>
  <c r="I45" i="76" s="1"/>
  <c r="H47" i="76"/>
  <c r="H45" i="76" s="1"/>
  <c r="G47" i="76"/>
  <c r="G45" i="76" s="1"/>
  <c r="F47" i="76"/>
  <c r="F45" i="76" s="1"/>
  <c r="E47" i="76"/>
  <c r="E45" i="76" s="1"/>
  <c r="D47" i="76"/>
  <c r="D45" i="76" s="1"/>
  <c r="I42" i="76"/>
  <c r="H42" i="76"/>
  <c r="G42" i="76"/>
  <c r="F42" i="76"/>
  <c r="E42" i="76"/>
  <c r="D42" i="76"/>
  <c r="H40" i="76"/>
  <c r="I40" i="76"/>
  <c r="G40" i="76"/>
  <c r="F40" i="76"/>
  <c r="E40" i="76"/>
  <c r="D40" i="76"/>
  <c r="I35" i="76"/>
  <c r="H35" i="76"/>
  <c r="G35" i="76"/>
  <c r="F35" i="76"/>
  <c r="E35" i="76"/>
  <c r="D35" i="76"/>
  <c r="I30" i="76"/>
  <c r="I28" i="76" s="1"/>
  <c r="H30" i="76"/>
  <c r="H28" i="76" s="1"/>
  <c r="G30" i="76"/>
  <c r="G28" i="76" s="1"/>
  <c r="F30" i="76"/>
  <c r="F28" i="76" s="1"/>
  <c r="E30" i="76"/>
  <c r="D30" i="76"/>
  <c r="D28" i="76" s="1"/>
  <c r="E28" i="76"/>
  <c r="I21" i="76"/>
  <c r="H21" i="76"/>
  <c r="G21" i="76"/>
  <c r="F21" i="76"/>
  <c r="E21" i="76"/>
  <c r="D21" i="76"/>
  <c r="E12" i="76" l="1"/>
  <c r="E10" i="76" s="1"/>
  <c r="G12" i="76"/>
  <c r="G10" i="76" s="1"/>
  <c r="I27" i="76"/>
  <c r="F12" i="76"/>
  <c r="F10" i="76" s="1"/>
  <c r="H124" i="76"/>
  <c r="E27" i="76"/>
  <c r="I12" i="76"/>
  <c r="I10" i="76" s="1"/>
  <c r="G101" i="76"/>
  <c r="G99" i="76" s="1"/>
  <c r="H98" i="76"/>
  <c r="I101" i="76"/>
  <c r="I99" i="76" s="1"/>
  <c r="E124" i="76"/>
  <c r="I124" i="76"/>
  <c r="F124" i="76"/>
  <c r="I41" i="77"/>
  <c r="G55" i="77"/>
  <c r="K55" i="77"/>
  <c r="F61" i="76"/>
  <c r="G61" i="76"/>
  <c r="D61" i="76"/>
  <c r="D19" i="76"/>
  <c r="F107" i="76"/>
  <c r="H41" i="77"/>
  <c r="F55" i="77"/>
  <c r="J55" i="77"/>
  <c r="D101" i="76"/>
  <c r="D99" i="76" s="1"/>
  <c r="G124" i="76"/>
  <c r="E61" i="76"/>
  <c r="I61" i="76"/>
  <c r="E101" i="76"/>
  <c r="E99" i="76" s="1"/>
  <c r="G115" i="76"/>
  <c r="G107" i="76" s="1"/>
  <c r="G41" i="77"/>
  <c r="K41" i="77"/>
  <c r="I55" i="77"/>
  <c r="D12" i="76"/>
  <c r="D10" i="76" s="1"/>
  <c r="H12" i="76"/>
  <c r="H10" i="76" s="1"/>
  <c r="I107" i="76"/>
  <c r="E107" i="76"/>
  <c r="H19" i="76"/>
  <c r="H27" i="76"/>
  <c r="I106" i="76"/>
  <c r="I98" i="76" s="1"/>
  <c r="F19" i="76"/>
  <c r="F101" i="76"/>
  <c r="F99" i="76" s="1"/>
  <c r="F98" i="76" s="1"/>
  <c r="E106" i="76"/>
  <c r="F41" i="77"/>
  <c r="J41" i="77"/>
  <c r="H55" i="77"/>
  <c r="I44" i="76"/>
  <c r="H107" i="76"/>
  <c r="G86" i="77"/>
  <c r="G78" i="77" s="1"/>
  <c r="G14" i="77" s="1"/>
  <c r="G87" i="77"/>
  <c r="G79" i="77" s="1"/>
  <c r="I86" i="77"/>
  <c r="I78" i="77" s="1"/>
  <c r="I14" i="77" s="1"/>
  <c r="I87" i="77"/>
  <c r="I79" i="77" s="1"/>
  <c r="K86" i="77"/>
  <c r="K78" i="77" s="1"/>
  <c r="K14" i="77" s="1"/>
  <c r="K87" i="77"/>
  <c r="K79" i="77" s="1"/>
  <c r="F86" i="77"/>
  <c r="F78" i="77" s="1"/>
  <c r="F14" i="77" s="1"/>
  <c r="F87" i="77"/>
  <c r="F79" i="77" s="1"/>
  <c r="H86" i="77"/>
  <c r="H78" i="77" s="1"/>
  <c r="H14" i="77" s="1"/>
  <c r="H87" i="77"/>
  <c r="H79" i="77" s="1"/>
  <c r="J86" i="77"/>
  <c r="J78" i="77" s="1"/>
  <c r="J14" i="77" s="1"/>
  <c r="J87" i="77"/>
  <c r="J79" i="77" s="1"/>
  <c r="I26" i="76"/>
  <c r="G26" i="76"/>
  <c r="F26" i="76"/>
  <c r="F17" i="76" s="1"/>
  <c r="F9" i="76" s="1"/>
  <c r="D26" i="76"/>
  <c r="D18" i="76" s="1"/>
  <c r="D107" i="76"/>
  <c r="D106" i="76"/>
  <c r="D98" i="76" s="1"/>
  <c r="F44" i="76"/>
  <c r="G27" i="76"/>
  <c r="D44" i="76"/>
  <c r="G44" i="76"/>
  <c r="F27" i="76"/>
  <c r="D27" i="76"/>
  <c r="G30" i="77"/>
  <c r="G17" i="77"/>
  <c r="G12" i="77" s="1"/>
  <c r="F30" i="77"/>
  <c r="H30" i="77"/>
  <c r="J30" i="77"/>
  <c r="I30" i="77"/>
  <c r="K17" i="77"/>
  <c r="K12" i="77" s="1"/>
  <c r="K30" i="77"/>
  <c r="E19" i="76"/>
  <c r="G19" i="76"/>
  <c r="I19" i="76"/>
  <c r="E98" i="76" l="1"/>
  <c r="G106" i="76"/>
  <c r="G98" i="76" s="1"/>
  <c r="I16" i="77"/>
  <c r="I11" i="77" s="1"/>
  <c r="F18" i="76"/>
  <c r="F16" i="77"/>
  <c r="F11" i="77" s="1"/>
  <c r="G17" i="76"/>
  <c r="G9" i="76" s="1"/>
  <c r="J16" i="77"/>
  <c r="J11" i="77" s="1"/>
  <c r="G16" i="77"/>
  <c r="G11" i="77" s="1"/>
  <c r="H16" i="77"/>
  <c r="H11" i="77" s="1"/>
  <c r="K16" i="77"/>
  <c r="K11" i="77" s="1"/>
  <c r="D17" i="76"/>
  <c r="D9" i="76" s="1"/>
  <c r="I17" i="76"/>
  <c r="I9" i="76" s="1"/>
  <c r="H17" i="77"/>
  <c r="H12" i="77" s="1"/>
  <c r="J17" i="77"/>
  <c r="J12" i="77" s="1"/>
  <c r="F12" i="77"/>
  <c r="I17" i="77"/>
  <c r="I12" i="77" s="1"/>
  <c r="I18" i="76"/>
  <c r="G18" i="76"/>
  <c r="E52" i="76"/>
  <c r="E57" i="76"/>
  <c r="E44" i="76" l="1"/>
  <c r="E26" i="76"/>
  <c r="E18" i="76" s="1"/>
  <c r="H52" i="76"/>
  <c r="H26" i="76" s="1"/>
  <c r="H57" i="76"/>
  <c r="E17" i="76" l="1"/>
  <c r="E9" i="76" s="1"/>
  <c r="H18" i="76"/>
  <c r="H17" i="76"/>
  <c r="H9" i="76" s="1"/>
  <c r="H44" i="76"/>
</calcChain>
</file>

<file path=xl/sharedStrings.xml><?xml version="1.0" encoding="utf-8"?>
<sst xmlns="http://schemas.openxmlformats.org/spreadsheetml/2006/main" count="1735" uniqueCount="363">
  <si>
    <t>всего</t>
  </si>
  <si>
    <t>Основное мероприятие 1.1</t>
  </si>
  <si>
    <t>областной бюджет</t>
  </si>
  <si>
    <t>Мероприятие 1.1.1</t>
  </si>
  <si>
    <t>Мероприятие 1.1.2</t>
  </si>
  <si>
    <t>Наименование государственной программы, подпрограммы,  основного мероприятия, мероприятия</t>
  </si>
  <si>
    <t>ПРОЧИЕ  расходы</t>
  </si>
  <si>
    <t>НИОКР</t>
  </si>
  <si>
    <t>из них:</t>
  </si>
  <si>
    <t>Государственные капитальные вложения, всего</t>
  </si>
  <si>
    <t>Код бюджетной классификации 
(в соответствии с законом Воронежской области об областном бюджете)</t>
  </si>
  <si>
    <t>Государственные капитальные вложения (объекты капитального строительства и недвижимое имущество), из них:</t>
  </si>
  <si>
    <t>субсидии местным бюджетам на софинансирование объектов муниципальной собственности</t>
  </si>
  <si>
    <t>Государственные капитальные вложения (за исключением объектов капитального строительства и объектов недвижимого имущества)</t>
  </si>
  <si>
    <t xml:space="preserve"> бюджетные инвестиции на финансирование объектов областной собственности</t>
  </si>
  <si>
    <t>федеральный бюджет</t>
  </si>
  <si>
    <t>в том числе по источникам:</t>
  </si>
  <si>
    <t>-</t>
  </si>
  <si>
    <t xml:space="preserve">Государственная программа </t>
  </si>
  <si>
    <t>"Содействие развитию муниципальных образований и местного самоуправления"</t>
  </si>
  <si>
    <t>Подпрограмма 1</t>
  </si>
  <si>
    <t>"Реализация  государственной политики в сфере социально-экономического развития муниципальных образований"</t>
  </si>
  <si>
    <t>"Повышение эффективности деятельности органов местного самоуправления"</t>
  </si>
  <si>
    <t>Определение сфер, требующих приоритетного внимания от органов местного самоуправления</t>
  </si>
  <si>
    <t xml:space="preserve">"Формирование системы документов
стратегического планирования муниципального уровня"
</t>
  </si>
  <si>
    <t>Обеспечение проведенных выездов губернатора области в муниципальные образования  аналитическим материалом</t>
  </si>
  <si>
    <t>Основное мероприятие 1.2</t>
  </si>
  <si>
    <t>"Проведение мониторинга и оценки эффективности развития муниципальных образований"</t>
  </si>
  <si>
    <t>Стимулирование органов местного самоуправления, направленное на повышение эффективности развития муниципального образования</t>
  </si>
  <si>
    <t>Мероприятие 1.2.1</t>
  </si>
  <si>
    <t>"Проведение комплексной оценки эффективности деятельности органов местного самоуправления по федеральным показателям"</t>
  </si>
  <si>
    <t>Мероприятия 1.2.2</t>
  </si>
  <si>
    <t>"Мониторинг эффективности развития муниципальных образований по региональным показателям"</t>
  </si>
  <si>
    <t>Мероприятие 1.2.3</t>
  </si>
  <si>
    <t>"Проведение конкурса "Лучшее муниципальное образование Воронежской области"</t>
  </si>
  <si>
    <t>Повышение эффективности решения органами местного самоуправления вопросов местного значения, выявление инновационных форм  по различным направлениям деятельности поселений, определение областных площадок лучшего опыта муниципального управления. Предоставление грантов победителям каждой номинации конкурса</t>
  </si>
  <si>
    <t>Мероприятие 1.2.4</t>
  </si>
  <si>
    <t>Основное мероприятие 1.3</t>
  </si>
  <si>
    <t>"Благоустройство территорий муниципальных образований"</t>
  </si>
  <si>
    <t>Мероприятие 1.3.1</t>
  </si>
  <si>
    <t>"Благоустройство парков, скверов, бульваров, зон отдыха, садов"</t>
  </si>
  <si>
    <t>Мероприятие 1.3.2</t>
  </si>
  <si>
    <t>"Благоустройство пляжей"</t>
  </si>
  <si>
    <t>Мероприятие 1.3.3</t>
  </si>
  <si>
    <t>"Ремонт и благоустройство военно-мемориальных объектов"</t>
  </si>
  <si>
    <t>Подпрограмма 4</t>
  </si>
  <si>
    <t>"Развитие сферы государственной регистрации актов гражданского состояния на территории муниципальных образований Воронежской области"</t>
  </si>
  <si>
    <t>Основное мероприятие 4.1.</t>
  </si>
  <si>
    <t>"Обеспечение предоставления государственных услуг и исполнения государственных функций в сфере регистрации актов гражданского состояния в полном объеме и надлежащего качества"</t>
  </si>
  <si>
    <t>Мероприятие 4.1.2</t>
  </si>
  <si>
    <t>Мероприятие 4.1.4</t>
  </si>
  <si>
    <t xml:space="preserve">Мониторинг  поступления и расходования субвенций из федерального бюджета, средств областного бюджета. Предоставление ежеквартальной  и годовой бухгалтерской, налоговой и статистической отчетности  </t>
  </si>
  <si>
    <t>Основное мероприятие 4.3</t>
  </si>
  <si>
    <t>"Финансовое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</si>
  <si>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Организация эффективной деятельности управления ЗАГС Воронежской области</t>
  </si>
  <si>
    <t>Мероприятие 4.3.1</t>
  </si>
  <si>
    <t>Основное мероприятие 4.5.</t>
  </si>
  <si>
    <t>"Финансовое обеспечение деятельности подведомственных учреждений"</t>
  </si>
  <si>
    <t>Подпрограмма 5</t>
  </si>
  <si>
    <t>"Обеспечение реализации государственной программы"</t>
  </si>
  <si>
    <t>Основное мероприятие 5.1</t>
  </si>
  <si>
    <t xml:space="preserve">Осуществление финансирования: на фонд оплаты труда, страховые взносы и прочие выплаты сотрудникам департамента по развитию муниципальных образований Воронежской области, на закупку товаров, работ и услуг для государственных нужд
</t>
  </si>
  <si>
    <t>управление ЗАГС Воронежской области</t>
  </si>
  <si>
    <t xml:space="preserve">Количество зарегистрированных актов гражданского состояния и совершенных иных юридически значимых действий -298000
</t>
  </si>
  <si>
    <t xml:space="preserve">Мероприятие 4.1.1 </t>
  </si>
  <si>
    <t xml:space="preserve">Мероприятие 4.1.3 </t>
  </si>
  <si>
    <t>управления делами Воронежской области</t>
  </si>
  <si>
    <t>управление делами Воронежской области</t>
  </si>
  <si>
    <t>Благоустройство объектов на территории муниципальных образований Воронежской области</t>
  </si>
  <si>
    <t>Мероприятие 1.3.4</t>
  </si>
  <si>
    <t>Мероприятие 1.3.5</t>
  </si>
  <si>
    <t>"Изготовление и установка стел на территории населенных пунктов Воронежской области, удостоенных почетного звания "Населенный пункт воинской доблести"</t>
  </si>
  <si>
    <t>Основное мероприятие 1.5</t>
  </si>
  <si>
    <t>"Обеспечение эффективности деятельности административных комиссий"</t>
  </si>
  <si>
    <t>Проведение не менее:                                                                                                                                                                                                                                                                                            - 4 заседания коллегии управления по вопросам: применения на практике  рекомендаций по государственной регистрации актов гражданского состояния;                                                                                                                                                                                                                                                                                                                    - 4 обучающих  семинаров с работниками структурных подразделений управления                                                                                                                                                                               -  8 проверок  территориальных отделов ЗАГС</t>
  </si>
  <si>
    <t>"Организация деятельности  органов ЗАГС, включая подбор и расстановку кадров"</t>
  </si>
  <si>
    <t>"Координация и нормативно-правовое регулирование  деятельности органов ЗАГС"</t>
  </si>
  <si>
    <t>"Развитие материально- технической базы, содержание зданий, помещений органов ЗАГС,  формирование архивного фонда"</t>
  </si>
  <si>
    <t>"Организация учета и расходования средств"</t>
  </si>
  <si>
    <t>"Финансовое обеспечение деятельности управления ЗАГС Воронежской области"</t>
  </si>
  <si>
    <t>Мероприятие 1.1.4</t>
  </si>
  <si>
    <t>"Поощрение проектов, реализуемых в рамках территориального общественного самоуправления в муниципальных образованиях Воронежской области"</t>
  </si>
  <si>
    <t xml:space="preserve">"Подготовка рабочих поездок
губернатора области в муниципальные образования"
</t>
  </si>
  <si>
    <t xml:space="preserve">согласно закону Воронежской области об областном бюджете на отчетную дату текущего года, тыс. рублей
</t>
  </si>
  <si>
    <t>согласно бюджетной росписи расходов областного бюджета на отчетную дату текущего года, тыс. рублей</t>
  </si>
  <si>
    <t xml:space="preserve">Статус
</t>
  </si>
  <si>
    <t>Должность, Ф.И.О.</t>
  </si>
  <si>
    <t>Ответственные за исполнение</t>
  </si>
  <si>
    <t xml:space="preserve"> Департамент по развитию муниципальных образований Воронежской области</t>
  </si>
  <si>
    <t>Департамент по развитию муниципальных образований Воронежской области</t>
  </si>
  <si>
    <t>Управление делами Воронежской области</t>
  </si>
  <si>
    <t xml:space="preserve">Департамент по развитию муниципальных образований Воронежской области
</t>
  </si>
  <si>
    <t>Всего, в том числе:</t>
  </si>
  <si>
    <t xml:space="preserve">Наименование  статей расходов
</t>
  </si>
  <si>
    <t>Руководитель управления - Севергина М.А.</t>
  </si>
  <si>
    <t>Всего, в том числе в разрезе ГРБС</t>
  </si>
  <si>
    <t xml:space="preserve">Исполнительный орган государственной власти Воронежской области - главный распорядитель средств областного бюджета (далее - ГРБС)
</t>
  </si>
  <si>
    <t xml:space="preserve">Содержание основного мероприятия (мероприятия), основные этапы реализации в текущем году.
Ожидаемый непосредственный результат (краткое описание) 
</t>
  </si>
  <si>
    <t>департамент по развитию муниципальных образований Воронежской области</t>
  </si>
  <si>
    <t>Основное мероприятие 4.1</t>
  </si>
  <si>
    <t>Основное мероприятие 4.5</t>
  </si>
  <si>
    <t>Ответственные за исполнение мероприятий Плана реализации государственной программы Воронежской области 
"Содействие развитию муниципальных образований и местного самоуправления"  
на 2016 год</t>
  </si>
  <si>
    <t>"Устройство тротуаров"</t>
  </si>
  <si>
    <t>Мероприятие 1.1.5</t>
  </si>
  <si>
    <t>"Мониторинг эффективности развития поселений"</t>
  </si>
  <si>
    <t>"Проведение ежегодного открытого публичного конкурса "Самое красивое село Воронежской области"</t>
  </si>
  <si>
    <t>Установка  2 стел в населенных пунктах Воронежской области, удостоенных почетного звания "Населенный пункт воинской доблести"</t>
  </si>
  <si>
    <t>Формирование системы документов стратегического планирования в поселениях Воронежской области</t>
  </si>
  <si>
    <t>Предоставление субсидий некоммерческой организации Ассоциация «Совет муниципальных образований Воронежской области» на поощрение  150 проектов, реализуемых в рамках территориального общественного самоуправления в муниципальных образованиях Воронежской области</t>
  </si>
  <si>
    <t xml:space="preserve">Подготовка сводного доклада о результатах мониторинга эффективности деятельности органов местного самоуправления муниципальных районов и городских округов, содержащего рекомендации по решению выявленных в ходе мониторинга проблем и повышению эффективности деятельности органов местного самоуправления. </t>
  </si>
  <si>
    <t>Стимулирование органов местного самоуправления поселений на повышение эффективности их деятельности</t>
  </si>
  <si>
    <t>868 01 13 58 1 01 71790 600</t>
  </si>
  <si>
    <t>868 14 03 58 1 02 78490 500</t>
  </si>
  <si>
    <t>868 14 03 58 1 02 78500 500</t>
  </si>
  <si>
    <t>868 04 12 58 1 03 78780 500</t>
  </si>
  <si>
    <t>868 04 12 58 1 03 78520 500</t>
  </si>
  <si>
    <t>868 05 03 58 1 03 78530 500</t>
  </si>
  <si>
    <t>868 04 12 58 1 03 78770 500</t>
  </si>
  <si>
    <t>815 03 04 58 4 01 59300 100</t>
  </si>
  <si>
    <t>814 01 13 58 1 05 78470 500</t>
  </si>
  <si>
    <t>815 03 04 58 4 01 59300 200</t>
  </si>
  <si>
    <t>815 03 04 58 4 01 59300 800</t>
  </si>
  <si>
    <t>815 03 04 58 4 03 72010 100</t>
  </si>
  <si>
    <t>815 03 04 58 4 03 72010 800</t>
  </si>
  <si>
    <t>815 01 13 58 4 05 00590 600</t>
  </si>
  <si>
    <t>868 01 13 58 5 01 72010 100</t>
  </si>
  <si>
    <t>868 01 13 58 5 01 72010 200</t>
  </si>
  <si>
    <t>868 01 13 58 5 01 72010 800</t>
  </si>
  <si>
    <t>Благоустройство 25 парков, скверов, бульваров, зон отдыха, садов на территории муниципальных образований Воронежской области</t>
  </si>
  <si>
    <t>Благоустройство 3 пляжей на территории муниципальных образований Воронежской области</t>
  </si>
  <si>
    <t>Ремонт и благоустройство 10 военно-мемориальных объектов времен Гражданской войны</t>
  </si>
  <si>
    <t>Устройство тротуаров в 25 населенных пунктах</t>
  </si>
  <si>
    <t>Предоставление субвенций на содержание и осуществление деятельности 39 административных комиссий (31 в муниципальных районах, 6 в городском округе город Воронеж, 1 в городском округе - город Нововоронеж, 1 в Борисоглебском городском округе). Проведение 21 контрольного мероприятия по осуществлению органами местного самоуправления муниципальных районов и городских округов переданных государственных полномочий по созданию и организации деятельности административных комиссий</t>
  </si>
  <si>
    <t>Проведение ежегодного открытого публичного конкурса "Самое красивое село". Определение победителя конкурса</t>
  </si>
  <si>
    <t>Осуществление выплат гарантий государственным служащим управления ЗАГС Воронежской области, предусмотренных действующим законодательством о государственной гражданской службе,  исполнение обязательств по уплате налога на имущество управления ЗАГС Воронежской области</t>
  </si>
  <si>
    <t>Предоставление государственных услуг по регистрации актов гражданского состояния в полном объёме и надлежащего качества, доля предписаний об устранении нарушений законодательства РФ от общего количества проведенных проверок органов ЗАГС не более 40,0%.  Создание условий для устойчивого функционирования органов ЗАГС</t>
  </si>
  <si>
    <t>Обеспечение создания надлежащих условий приёма граждан, хранения архивного фонда и   функционирования органов  ЗАГС,  внесение в единый информационный поисковый массив 68,0 % записей актов гражданского состояния от общего количества составленных записей</t>
  </si>
  <si>
    <t>Обеспечение создания технических условий,  соответствующих   требованиям,  установленным административным регламентом предоставления государственной услуги по регистрации актов гражданского состояния. Капитальный ремонт помещений  территориального отдела ЗАГС Ленинского  района. Приведение  93,2% помещений территориальных отделов ЗАГС в соответствие требованиям административных регламентов</t>
  </si>
  <si>
    <t>Управление ЗАГС Воронежской области</t>
  </si>
  <si>
    <t xml:space="preserve">Управление ЗАГС Воронежской области
</t>
  </si>
  <si>
    <t>Исполнительный орган государственной власти Воронежской области, иной главный распорядитель бюджетных средств областного бюджета</t>
  </si>
  <si>
    <t>х</t>
  </si>
  <si>
    <t>всего:</t>
  </si>
  <si>
    <t>868 01 13 58 1 02 71830 200</t>
  </si>
  <si>
    <t>департамент экономического развития Воронежской области</t>
  </si>
  <si>
    <t>Основное мероприятие 1.4</t>
  </si>
  <si>
    <t>"Содействие развитию социальной, инженерной и коммунальной инфраструктуры муниципальных образований Воронежской области"</t>
  </si>
  <si>
    <t>Департамент экономического развития Воронежской области</t>
  </si>
  <si>
    <t>Формирование свода поручений, определенных рабочими группами по рассмотрению докладов глав администраций муниципальных районов, городских округов и поселений, являющихся административными центрами муниципальных районов, об итогах социально-экономического развития за отчетный год и перспективах развития на плановый период, осуществление мониторинга выполнения администрациями муниципальных образований свода поручений. Предоставление грантов трем победителям в каждой группе муниципальных образований (9 муниципальным районам, 9 поселениям-административным центрам и городским округам Воронеж и Нововоронеж при выполнении условий, определенных постановлением правительства Воронежской области от 26.09.2013 № 838)</t>
  </si>
  <si>
    <t>Предоставление субсидий на реализацию  инвистиционных программ развития социальной, инженерной и коммунальной инфраструктуры в Богучарском, Россошанском, Терновском муниципальных районах и городском округе город Нововоронеж</t>
  </si>
  <si>
    <t>806 14 03 58 1 04 78060 500</t>
  </si>
  <si>
    <t>Статус</t>
  </si>
  <si>
    <t>доведенный департаментом финансов Воронежской области предельный объем финансирования (поквартальный кассовый план на отчетную дату нарастающим итогом), тыс. рублей</t>
  </si>
  <si>
    <t>кассовое исполнение (на отчетную дату нарастающим итогом), тыс. рублей</t>
  </si>
  <si>
    <t xml:space="preserve">Уровень освоения бюджетных ассигнований, % </t>
  </si>
  <si>
    <t xml:space="preserve">Наименование государственной программы, подпрограммы, основного мероприятия </t>
  </si>
  <si>
    <t>Источники ресурсного обеспечения</t>
  </si>
  <si>
    <t xml:space="preserve">Расходы за отчетный период,  тыс. руб. </t>
  </si>
  <si>
    <t>предусмотрено на год</t>
  </si>
  <si>
    <t>фактически профинансировано</t>
  </si>
  <si>
    <t>объем выполненных работ</t>
  </si>
  <si>
    <t>всего, в том числе:</t>
  </si>
  <si>
    <t xml:space="preserve"> федеральный бюджет (бюджетные ассигнования, не предусмотренные законом Воронежской области об областном бюджете)</t>
  </si>
  <si>
    <t>бюджетные ассигнования, предусмотренные законом Воронежской области об областном бюджете, всего</t>
  </si>
  <si>
    <t>в том числе:</t>
  </si>
  <si>
    <t>местный бюджет</t>
  </si>
  <si>
    <t>внебюджетные источники, всего</t>
  </si>
  <si>
    <t xml:space="preserve">территориальные государственные внебюджетные фонды                        </t>
  </si>
  <si>
    <t xml:space="preserve">юридические лица </t>
  </si>
  <si>
    <t>физические лица</t>
  </si>
  <si>
    <t>в том числе по основным мероприятиям:</t>
  </si>
  <si>
    <t>в том числе по мероприятиям:</t>
  </si>
  <si>
    <t>Мероприятие 1.1.3</t>
  </si>
  <si>
    <t>"Подготовка и проведение празднования памятных дат муниципальных образований Воронежской области"</t>
  </si>
  <si>
    <t>Мероприятие 1.2.2</t>
  </si>
  <si>
    <t>"Устройство тротуаров, благоустройство площадей"</t>
  </si>
  <si>
    <t>Мероприятие 4.1.1</t>
  </si>
  <si>
    <t>Мероприятие 4.1.3</t>
  </si>
  <si>
    <t xml:space="preserve"> Отчет о выполнении Плана реализации государственной программы Воронежской области 
"Содействие развитию муниципальных образований и местного самоуправления"  по статьям расходов
по состоянию на  31 декабря 2016 года</t>
  </si>
  <si>
    <t>Информация
о расходах федерального, областного и местных бюджетов, бюджетов территориальных государственных внебюджетных фондов, юридических и физических лиц на реализацию целей государственной программы Воронежской области "Содействие развитию муниципальных образований и местного самоуправления"
по состоянию на 31 декабря 2016 года</t>
  </si>
  <si>
    <t>Сведения
о достижении значений показателей (индикаторов) реализации государственной программы Воронежской области
«Содействие разитию муниципальных образований и местного самоуправления»
по состоянию на 31.12.2016 года</t>
  </si>
  <si>
    <t>Наименование государственной программы, подпрограммы, основного мероприятия</t>
  </si>
  <si>
    <t>Наименование показателя (индикатора)</t>
  </si>
  <si>
    <t>Пункт 
Федерального плана
 статистических работ</t>
  </si>
  <si>
    <t xml:space="preserve">Вид  показателя (индикатора) </t>
  </si>
  <si>
    <t>Единицы измерения</t>
  </si>
  <si>
    <t>Значения показателя (индикатора) государственной программы, подпрограммы, основного мероприятия</t>
  </si>
  <si>
    <t>Обоснование отклонений значений показателя (индикатора) на конец отчетного года (при наличии)</t>
  </si>
  <si>
    <t>план</t>
  </si>
  <si>
    <t>факт или оценка (в случае отсутствия статистических данных на отчетную дату)</t>
  </si>
  <si>
    <t>Государственная программа</t>
  </si>
  <si>
    <t>«Содействие развитию муниципальных образований и местного самоуправления»</t>
  </si>
  <si>
    <t>Темп роста налоговых и неналоговых доходов местных бюджетов по сравнению с предыдущим годом в сопоставимых условиях</t>
  </si>
  <si>
    <t>У</t>
  </si>
  <si>
    <t>%</t>
  </si>
  <si>
    <t>101</t>
  </si>
  <si>
    <t>Количество массовых общественно значимых мероприятий, проведенных управлением ЗАГС Воронежской области</t>
  </si>
  <si>
    <t>ед.</t>
  </si>
  <si>
    <t>146</t>
  </si>
  <si>
    <t xml:space="preserve">Подпрограмма 1 </t>
  </si>
  <si>
    <t xml:space="preserve"> «Реализация государственной политики в сфере социально-экономического развития муниципальных образований»</t>
  </si>
  <si>
    <t>Уровень удовлетворенности населения муниципальных образований Воронежской области деятельностью органов местного самоуправления</t>
  </si>
  <si>
    <t>53</t>
  </si>
  <si>
    <t>Доля муниципальных образований, являющихся участниками подпрограммы</t>
  </si>
  <si>
    <t>100</t>
  </si>
  <si>
    <t xml:space="preserve">Основное мероприятие 1.1 </t>
  </si>
  <si>
    <t xml:space="preserve"> «Повышение эффективности деятельности органов местного самоуправления»</t>
  </si>
  <si>
    <t>Удельный вес муниципальных образований Воронежской области, в которых сформирована система документов стратегического планирования</t>
  </si>
  <si>
    <t>Удельный вес обеспечения проведенных выездов губернатора области в муниципальные образования подготовленным аналитическим материалом, к которому отсутствовали замечания</t>
  </si>
  <si>
    <t>Количество проектов, реализуемых в рамках территориального общественного самоуправления в муниципальных образованиях Воронежской области</t>
  </si>
  <si>
    <t>400</t>
  </si>
  <si>
    <t>405</t>
  </si>
  <si>
    <t>Количество сельских населенных пунктов, являющихся участниками ежегодного открытого публичного конкурса "Самое красивое село Воронежской области"</t>
  </si>
  <si>
    <t>32</t>
  </si>
  <si>
    <t xml:space="preserve">Основное мероприятие 1.2 
</t>
  </si>
  <si>
    <t xml:space="preserve"> «Проведение мониторинга и оценки эффективности развития муниципальных образований»
</t>
  </si>
  <si>
    <t>Удельный вес федеральных показателей, по которым муниципальными образованиями достигнута положительная динамика по отношению к предыдущему году</t>
  </si>
  <si>
    <t>Удельный вес региональных показателей, по которым муниципальными образованиями достигнута положительная динамика по отношению к предыдущему году</t>
  </si>
  <si>
    <t>Доля сельских и городских поселений, принявших участие в конкурсе «Лучшее муниципальное образование Воронежской области», от общего количества поселений</t>
  </si>
  <si>
    <t>Темп роста налоговых и неналоговых доходов бюджетов поселений области</t>
  </si>
  <si>
    <t xml:space="preserve">Основное мероприятие 1.3 </t>
  </si>
  <si>
    <t>«Благоустройство территорий муниципальных образований»</t>
  </si>
  <si>
    <t>Количество благоустроенных парков, скверов, бульваров, зон отдыха, садов</t>
  </si>
  <si>
    <t>25</t>
  </si>
  <si>
    <t>Количество благоустроенных пляжей</t>
  </si>
  <si>
    <t>5</t>
  </si>
  <si>
    <t>Количество отремонтированных и благоустроенных военно-мемориальных объектов</t>
  </si>
  <si>
    <t>10</t>
  </si>
  <si>
    <t>15</t>
  </si>
  <si>
    <t xml:space="preserve">Количество населенных пунктов, в которых устроено тротуарное покрытие </t>
  </si>
  <si>
    <t>27</t>
  </si>
  <si>
    <t>34</t>
  </si>
  <si>
    <t>Количество стел, установленных на территории населенных пунктов Воронежской области, удостоенных почетного звания «Населенный пункт воинской доблести»</t>
  </si>
  <si>
    <t>2</t>
  </si>
  <si>
    <t xml:space="preserve">«Содействие развитию социальной, инженерной и коммунальной инфраструктуры муниципальных образований Воронежской области»
</t>
  </si>
  <si>
    <t>Удельный вес реализованных инвестиционных программ (проектов) развития социальной, инженерной и коммунальной инфраструктуры муниципального значения от общего количества инвестиционных программ (проектов), перечень которых утвержден постановлением правительства Воронежской области и срок реализации которых завершается в отчетном периоде</t>
  </si>
  <si>
    <t>«Обеспечение эффективности деятельности административных комиссий»</t>
  </si>
  <si>
    <t>Доля проведенных контрольных мероприятий по осуществлению органами местного самоуправления муниципальных районов и городских округов переданных государственных полномочий по созданию и организации деятельности административных комиссий от запланированных</t>
  </si>
  <si>
    <t xml:space="preserve">Подпрограмма 4 </t>
  </si>
  <si>
    <t>«Развитие сферы государственной регистрации актов гражданского состояния на территории муниципальных образований Воронежской области»</t>
  </si>
  <si>
    <t xml:space="preserve">Уровень удовлетворенности населения услугами в сфере государственной регистрации актов гражданского состояния
</t>
  </si>
  <si>
    <t>80</t>
  </si>
  <si>
    <t xml:space="preserve">Плановое значение показателя утверждено  приказом Минюста России от 25.03.2016 № 75 «Об утверждении значений целевых показателей эффективности деятельности органов государственной власти субъектов Российской Федерации по осуществлению переданных полномочий на государственную регистрацию актов гражданского состояния на 2016 год»  единое  для  органов ЗАГС всех субъектов Российской Федерации. </t>
  </si>
  <si>
    <t xml:space="preserve">Основное мероприятие 4.1 </t>
  </si>
  <si>
    <t xml:space="preserve"> «Обеспечение предоставления государственных услуг и исполнения государственных функций в сфере регистрации актов гражданского состояния  в полном объёме и надлежащего качества»</t>
  </si>
  <si>
    <t xml:space="preserve">Количество зарегистрированных актов гражданского состояния и совершенных иных юридически значимых действий
</t>
  </si>
  <si>
    <t>шт.</t>
  </si>
  <si>
    <t>298000</t>
  </si>
  <si>
    <t>2016 году на 4,4 % сократилось количество зарегистрированных актов о рождении и на 20 % - количество актов о заключении брака. Это объективный результат демографической волны 1990-х годов, когда в регионе и в стране в целом произошло падение рождаемости, именно «дети - 90-х» сейчас вступают в брак и становятся родителями</t>
  </si>
  <si>
    <t xml:space="preserve">Доля записей актов гражданского состояния, внесенных в электронный информационно-поисковый массив, от общего количества составленных записей актов гражданского состояния
</t>
  </si>
  <si>
    <t>68</t>
  </si>
  <si>
    <t xml:space="preserve">Доля предписаний об устранении нарушений законодательства Российской Федерации, внесенных территориальными органами Минюста России, в общем количестве проведенных проверок за отчетный период
</t>
  </si>
  <si>
    <t>С</t>
  </si>
  <si>
    <t>40</t>
  </si>
  <si>
    <t>0,00</t>
  </si>
  <si>
    <t>Плановое значение показателя утверждено  приказом Минюста России от 25.03.2016 № 75 «Об утверждении значений целевых показателей эффективности деятельности органов государственной власти субъектов Российской Федерации по осуществлению переданных полномочий на государственную регистрацию актов гражданского состояния на 2016 год»  единое  для  органов ЗАГС всех субъектов Российской Федерации. В отчетном периоде согласно плана проверок Управления Минюста по  ВО  проверено 6 территориальных отделов ЗАГС, предприсания не вынесены. Показатель считать исполненым 100%</t>
  </si>
  <si>
    <t xml:space="preserve">Основное мероприятие 4.3 </t>
  </si>
  <si>
    <t xml:space="preserve"> «Финансовое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</si>
  <si>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Объем просроченной кредиторской задолженности по уплате компенсационных выплат на конец отчетного периода</t>
  </si>
  <si>
    <t>руб.</t>
  </si>
  <si>
    <t>0</t>
  </si>
  <si>
    <t xml:space="preserve">Основное мероприятие 4.5 </t>
  </si>
  <si>
    <t xml:space="preserve"> «Финансовое обеспечение деятельности подведомственных учреждений»</t>
  </si>
  <si>
    <t>Доля помещений территориальных отделов ЗАГС, приведенных в соответствие требованиям административных регламентов</t>
  </si>
  <si>
    <t>93,2</t>
  </si>
  <si>
    <t>Объём привлечённых дополнительных внебюджетных средств</t>
  </si>
  <si>
    <t>тыс.руб</t>
  </si>
  <si>
    <t>22600</t>
  </si>
  <si>
    <t xml:space="preserve">Недостижение в связи с сокращением количества  актов о регистрации заключения брака в 2016  на  20 % </t>
  </si>
  <si>
    <t xml:space="preserve">Подпрограмма 5 </t>
  </si>
  <si>
    <t xml:space="preserve"> «Обеспечение реализации государственной программы»</t>
  </si>
  <si>
    <t>Доля отчетов об исполнении областного бюджета, представленных с соблюдением установленных требований</t>
  </si>
  <si>
    <t xml:space="preserve">Основное мероприятие 5.1 </t>
  </si>
  <si>
    <t>«Финансовое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</si>
  <si>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Доля исполнения принятых бюджетных обязательств на финансовое обеспечение деятельности департамента по развитию муниципальных образований Воронежской области</t>
  </si>
  <si>
    <t>95</t>
  </si>
  <si>
    <t>96</t>
  </si>
  <si>
    <t>Приложение</t>
  </si>
  <si>
    <t>Информация 
о субсидиях, предоставленных из федерального и областного бюджетов местным бюджетам на реализацию мероприятий государственной программы Воронежской области "Содействие развитию муниципальных образований и местного самоуправления"
в разрезе муниципальных образований Воронежской области
в 2016 году</t>
  </si>
  <si>
    <t>тыс. рублей</t>
  </si>
  <si>
    <t>Наименование государственной программы, подпрограммы, основного мероприятия, мероприятия, в рамках которых предусмотрены субсидии из федерального и областного бюджетов местным бюджетам согласно бюджетной росписи расходов</t>
  </si>
  <si>
    <t>Наименование субсидии</t>
  </si>
  <si>
    <t>Код бюджетной классификации 
(в соответствии с законом Воронежской области об областном бюджете или согласно бюджетной росписи расходов)</t>
  </si>
  <si>
    <t>Бюджетные ассигнования согласно бюджетной росписи расходов областного бюджета на отчетную дату текущего года (далее - план)</t>
  </si>
  <si>
    <t>Кассовое исполнение (фактические расходы,
 далее - факт)</t>
  </si>
  <si>
    <t>в том числе по муниципальным районам и городским округам Воронежской области</t>
  </si>
  <si>
    <t>нераспределено</t>
  </si>
  <si>
    <t>Аннинский муниципальный
район</t>
  </si>
  <si>
    <t>Бобровский муниципальный
район</t>
  </si>
  <si>
    <t>Богучарский муниципальный
район</t>
  </si>
  <si>
    <t>Бутурлиновский муниципальный
район</t>
  </si>
  <si>
    <t>Верхнемамонский муниципальный
район</t>
  </si>
  <si>
    <t>Верхнехавский муниципальный
район</t>
  </si>
  <si>
    <t>Воробьевский муниципальный
район</t>
  </si>
  <si>
    <t>факт</t>
  </si>
  <si>
    <t>Всего</t>
  </si>
  <si>
    <t>ПОДПРОГРАММА 1</t>
  </si>
  <si>
    <t>всего, в том числе по КБК:</t>
  </si>
  <si>
    <t>субсидия из областного бюджета бюджетам муниципальных образований Воронежской области на благоустройство мест массового отдыха населения городский и сельских поселений Воронежской области</t>
  </si>
  <si>
    <t>КБК 868 04 12 58 1 03 78520 500</t>
  </si>
  <si>
    <t>субсидия из областного бюджета бюджетам муниципальных образований Воронежской области на софинансирование расходов муниципальных образований по обеспечению сохранности и ремонту военно-мемориальных объектов  на территории Воронежской области</t>
  </si>
  <si>
    <t>КБК 868 05 03 58 1 03 78530 500</t>
  </si>
  <si>
    <t xml:space="preserve">субсидия из областного бюджета бюджетам муниципальных образований Воронежской области на софинансирование расходов муниципальных образований по устройству тротуаров </t>
  </si>
  <si>
    <t>КБК 868 04 12 58 1 03 78770 500</t>
  </si>
  <si>
    <t>субсидии бюджетам муниципальных образований для долевого финансирования инвестиционных программ (проектов) развития социальной, инженерной и коммунальной инфраструктуры муниципального значения</t>
  </si>
  <si>
    <t>КБК 806 14 03 58 1 04 78060 500</t>
  </si>
  <si>
    <t>Продолжение приложения</t>
  </si>
  <si>
    <t>Грибановский муниципальный
район</t>
  </si>
  <si>
    <t>Калачеевский муниципальный
район</t>
  </si>
  <si>
    <t>Каменский муниципальный
район</t>
  </si>
  <si>
    <t>Кантемировский муниципальный
район</t>
  </si>
  <si>
    <t>Каширский муниципальный
район</t>
  </si>
  <si>
    <t>Лискинский муниципальный
район</t>
  </si>
  <si>
    <t>Нижнедевицкий муниципальный
район</t>
  </si>
  <si>
    <t>Новоусманский муниципальный
район</t>
  </si>
  <si>
    <t>Новохоперский муниципальный
район</t>
  </si>
  <si>
    <t>Ольховатский муниципальный
район</t>
  </si>
  <si>
    <t>Острогожский муниципальный
район</t>
  </si>
  <si>
    <t>Павловский муниципальный
район</t>
  </si>
  <si>
    <t>Панинский муниципальный
район</t>
  </si>
  <si>
    <t>Петропавловский муниципальный
район</t>
  </si>
  <si>
    <t>Поворинский муниципальный
район</t>
  </si>
  <si>
    <t>Подгоренский муниципальный
район</t>
  </si>
  <si>
    <t>Рамонский муниципальный
район</t>
  </si>
  <si>
    <t>Репьевский муниципальный
район</t>
  </si>
  <si>
    <t>Россошанский муниципальный
район</t>
  </si>
  <si>
    <t>Семилукский муниципальный
район</t>
  </si>
  <si>
    <t>Таловский муниципальный
район</t>
  </si>
  <si>
    <t>Терновский муниципальный
район</t>
  </si>
  <si>
    <t>Хохольский муниципальный
район</t>
  </si>
  <si>
    <t>Эртильский муниципальный
район</t>
  </si>
  <si>
    <t>Борисоглебский городской округ</t>
  </si>
  <si>
    <t>Городской округ город Нововоронеж</t>
  </si>
  <si>
    <t>Городской округ город Воронеж</t>
  </si>
  <si>
    <t>Бюджетные ассигнования на реализацию государственной программы, тыс. рублей</t>
  </si>
  <si>
    <r>
      <t xml:space="preserve">Руководитель департамента </t>
    </r>
    <r>
      <rPr>
        <b/>
        <sz val="12"/>
        <rFont val="Times New Roman"/>
        <family val="1"/>
        <charset val="204"/>
      </rPr>
      <t xml:space="preserve">- Тарасенко В.М.
</t>
    </r>
  </si>
  <si>
    <t xml:space="preserve">Управление делами Воронежской области </t>
  </si>
  <si>
    <t xml:space="preserve">Департамент экономического развития Воронежской области
</t>
  </si>
  <si>
    <t>Заместитель руководителя - начальник отдела  - Никонов С.Н.</t>
  </si>
  <si>
    <t xml:space="preserve">Заместитель руководителя- начальник отдела  - Курьеров А.Е.;    </t>
  </si>
  <si>
    <t xml:space="preserve">Руководитель управления  - Толстых П.П. </t>
  </si>
  <si>
    <t>Заместитель руководителя- начальник отдела  - Курьеров А.Е.</t>
  </si>
  <si>
    <t>Начальник отдела - главный бухгалтер - Добромыслова И.П.</t>
  </si>
  <si>
    <t>Начальник отдела  - Трухачева О.Н.</t>
  </si>
  <si>
    <t>Заместитель руководителя - начальник отдела  -  Никонов С.Н.</t>
  </si>
  <si>
    <t xml:space="preserve">Руководитель управления  - Толстых П.П.  </t>
  </si>
  <si>
    <t>Начальник отдела  - Гончаров Ю.Н.</t>
  </si>
  <si>
    <t>Начальник отдела  - Кузнецова С.В.</t>
  </si>
  <si>
    <t>Начальник отдела - главный бухгалтер -  Матвеева Н.В.</t>
  </si>
  <si>
    <t xml:space="preserve">Заместитель руководителя -                                                                                                                                                                         Николенко В.В. </t>
  </si>
  <si>
    <t>Заместитель руководителя - начальник отдела   -  Никонов С.Н.</t>
  </si>
  <si>
    <t>Начальник отдела  - главный бухгалтер  - Добромыслова И.П.</t>
  </si>
  <si>
    <t>Заместитель руководителя - Николенко В.В.</t>
  </si>
  <si>
    <t>Увеличения значения произло в связи с заключением дополнительных соглашений о предоставлении субсидий на реализацию мероприятия за счет образовавшиеся экономии по торгам</t>
  </si>
  <si>
    <t>Перевыполнение показателя связано с ростом значений показателей, обусловленным улучшением социально-экономического положения муниципальных образований после наблюдаемого в стране замедления темпов роста экономики и снижения инвестиционной активности.</t>
  </si>
  <si>
    <t xml:space="preserve">Перевыполнение показателя связано с введением администрациями муниципальных районов в оценку эффективности развития поселений аналогичного показателя, что вызвало резкое увеличение некачественно поданных материалов на конкурс </t>
  </si>
  <si>
    <t>Отчет о выполнении Плана реализации государственной программы Воронежской области 
"Содействие развитию муниципальных образований и местного самоуправления" в разрезе  исполнительных органов государственной власти Воронежской области
по состоянию на 31 декабря 2016 года</t>
  </si>
  <si>
    <t>Первый заместитель руководителя - И.Б. Кумицкий</t>
  </si>
  <si>
    <t>Начальник отдела  - А.В. Гура</t>
  </si>
  <si>
    <r>
      <t xml:space="preserve">Ответственный исполнитель:  департамент по развитию муниципальных образований Воронежской области
</t>
    </r>
    <r>
      <rPr>
        <b/>
        <sz val="12"/>
        <color rgb="FFFF0000"/>
        <rFont val="Times New Roman"/>
        <family val="1"/>
        <charset val="204"/>
      </rPr>
      <t/>
    </r>
  </si>
  <si>
    <t xml:space="preserve">Департамент по развитию муниципальных образований Воронежской области
</t>
  </si>
  <si>
    <t>Начальник отдела  - Абросимов Ю.В.; Начальник отдела  - Трошин В.М.</t>
  </si>
  <si>
    <t xml:space="preserve">Заместитель руководителя   - Шишкина Л.Г.; Заместитель руководителя   - Николенко В.В.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</si>
</sst>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р_._-;\-* #,##0.00_р_._-;_-* &quot;-&quot;??_р_._-;_-@_-"/>
    <numFmt numFmtId="165" formatCode="#,##0.0"/>
    <numFmt numFmtId="166" formatCode="0.0"/>
  </numFmts>
  <fonts count="36" x14ac:knownFonts="1">
    <font>
      <sz val="10"/>
      <name val="Arial Cyr"/>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name val="Times New Roman"/>
      <family val="1"/>
      <charset val="204"/>
    </font>
    <font>
      <sz val="11"/>
      <name val="Times New Roman"/>
      <family val="1"/>
      <charset val="204"/>
    </font>
    <font>
      <sz val="11"/>
      <color indexed="8"/>
      <name val="Calibri"/>
      <family val="2"/>
      <charset val="204"/>
    </font>
    <font>
      <sz val="11"/>
      <color theme="1"/>
      <name val="Times New Roman"/>
      <family val="1"/>
      <charset val="204"/>
    </font>
    <font>
      <b/>
      <sz val="11"/>
      <name val="Times New Roman"/>
      <family val="1"/>
      <charset val="204"/>
    </font>
    <font>
      <sz val="11"/>
      <color theme="5"/>
      <name val="Times New Roman"/>
      <family val="1"/>
      <charset val="204"/>
    </font>
    <font>
      <i/>
      <sz val="11"/>
      <color theme="5"/>
      <name val="Times New Roman"/>
      <family val="1"/>
      <charset val="204"/>
    </font>
    <font>
      <sz val="11"/>
      <color indexed="8"/>
      <name val="Times New Roman"/>
      <family val="1"/>
      <charset val="204"/>
    </font>
    <font>
      <b/>
      <sz val="11"/>
      <color theme="1"/>
      <name val="Times New Roman"/>
      <family val="1"/>
      <charset val="204"/>
    </font>
    <font>
      <b/>
      <sz val="11"/>
      <color indexed="8"/>
      <name val="Times New Roman"/>
      <family val="1"/>
      <charset val="204"/>
    </font>
    <font>
      <i/>
      <sz val="11"/>
      <color theme="1"/>
      <name val="Times New Roman"/>
      <family val="1"/>
      <charset val="204"/>
    </font>
    <font>
      <i/>
      <sz val="11"/>
      <color indexed="8"/>
      <name val="Times New Roman"/>
      <family val="1"/>
      <charset val="204"/>
    </font>
    <font>
      <sz val="12"/>
      <color theme="1"/>
      <name val="Times New Roman"/>
      <family val="1"/>
      <charset val="204"/>
    </font>
    <font>
      <b/>
      <sz val="14"/>
      <name val="Times New Roman"/>
      <family val="1"/>
      <charset val="204"/>
    </font>
    <font>
      <sz val="12"/>
      <color indexed="8"/>
      <name val="Times New Roman"/>
      <family val="1"/>
      <charset val="204"/>
    </font>
    <font>
      <b/>
      <sz val="12"/>
      <color theme="1"/>
      <name val="Times New Roman"/>
      <family val="1"/>
      <charset val="204"/>
    </font>
    <font>
      <b/>
      <sz val="12"/>
      <name val="Times New Roman"/>
      <family val="1"/>
      <charset val="204"/>
    </font>
    <font>
      <i/>
      <sz val="12"/>
      <color theme="1"/>
      <name val="Times New Roman"/>
      <family val="1"/>
      <charset val="204"/>
    </font>
    <font>
      <b/>
      <sz val="12"/>
      <color indexed="8"/>
      <name val="Times New Roman"/>
      <family val="1"/>
      <charset val="204"/>
    </font>
    <font>
      <i/>
      <sz val="12"/>
      <color indexed="8"/>
      <name val="Times New Roman"/>
      <family val="1"/>
      <charset val="204"/>
    </font>
    <font>
      <sz val="10"/>
      <name val="Times New Roman"/>
      <family val="1"/>
      <charset val="204"/>
    </font>
    <font>
      <sz val="14"/>
      <name val="Times New Roman"/>
      <family val="1"/>
      <charset val="204"/>
    </font>
    <font>
      <b/>
      <sz val="10"/>
      <name val="Times New Roman"/>
      <family val="1"/>
      <charset val="204"/>
    </font>
    <font>
      <sz val="12"/>
      <name val="Arial Cyr"/>
      <charset val="204"/>
    </font>
    <font>
      <sz val="12"/>
      <color rgb="FFFF0000"/>
      <name val="Times New Roman"/>
      <family val="1"/>
      <charset val="204"/>
    </font>
    <font>
      <b/>
      <sz val="12"/>
      <color rgb="FFC00000"/>
      <name val="Times New Roman"/>
      <family val="1"/>
      <charset val="204"/>
    </font>
    <font>
      <sz val="12"/>
      <color rgb="FFFF0000"/>
      <name val="Arial Cyr"/>
      <charset val="204"/>
    </font>
    <font>
      <b/>
      <sz val="11"/>
      <color rgb="FFC00000"/>
      <name val="Times New Roman"/>
      <family val="1"/>
      <charset val="204"/>
    </font>
    <font>
      <b/>
      <sz val="12"/>
      <color rgb="FFFF0000"/>
      <name val="Times New Roman"/>
      <family val="1"/>
      <charset val="204"/>
    </font>
  </fonts>
  <fills count="12">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8"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bottom/>
      <diagonal/>
    </border>
  </borders>
  <cellStyleXfs count="19">
    <xf numFmtId="0" fontId="0" fillId="0" borderId="0"/>
    <xf numFmtId="0" fontId="6" fillId="0" borderId="0"/>
    <xf numFmtId="164" fontId="9" fillId="0" borderId="0" applyFont="0" applyFill="0" applyBorder="0" applyAlignment="0" applyProtection="0"/>
    <xf numFmtId="0" fontId="5" fillId="0" borderId="0"/>
    <xf numFmtId="0" fontId="4" fillId="0" borderId="0"/>
    <xf numFmtId="0" fontId="7"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67">
    <xf numFmtId="0" fontId="0" fillId="0" borderId="0" xfId="0"/>
    <xf numFmtId="0" fontId="8" fillId="0" borderId="0" xfId="0" applyFont="1" applyAlignment="1">
      <alignment horizontal="center" vertical="center"/>
    </xf>
    <xf numFmtId="0" fontId="8" fillId="3" borderId="0" xfId="0" applyFont="1" applyFill="1" applyBorder="1" applyAlignment="1">
      <alignment vertical="center" wrapText="1"/>
    </xf>
    <xf numFmtId="0" fontId="13" fillId="2" borderId="1" xfId="0" applyFont="1" applyFill="1" applyBorder="1" applyAlignment="1">
      <alignment horizontal="left" vertical="center" wrapText="1" indent="2"/>
    </xf>
    <xf numFmtId="0" fontId="8" fillId="0" borderId="0" xfId="0" applyFont="1"/>
    <xf numFmtId="0" fontId="8" fillId="0" borderId="0" xfId="0" applyFont="1" applyBorder="1"/>
    <xf numFmtId="0" fontId="15" fillId="4" borderId="1" xfId="5" applyFont="1" applyFill="1" applyBorder="1" applyAlignment="1">
      <alignment horizontal="left" vertical="center" wrapText="1"/>
    </xf>
    <xf numFmtId="0" fontId="11" fillId="0" borderId="0" xfId="0" applyFont="1"/>
    <xf numFmtId="0" fontId="15" fillId="5" borderId="1" xfId="5" applyFont="1" applyFill="1" applyBorder="1" applyAlignment="1">
      <alignment horizontal="left" vertical="center" wrapText="1"/>
    </xf>
    <xf numFmtId="0" fontId="15" fillId="6" borderId="1" xfId="5" applyFont="1" applyFill="1" applyBorder="1" applyAlignment="1">
      <alignment horizontal="left" vertical="center" wrapText="1"/>
    </xf>
    <xf numFmtId="0" fontId="17" fillId="0" borderId="1" xfId="5" applyFont="1" applyFill="1" applyBorder="1" applyAlignment="1">
      <alignment horizontal="left" vertical="center" wrapText="1"/>
    </xf>
    <xf numFmtId="49" fontId="11" fillId="6" borderId="1" xfId="0" applyNumberFormat="1" applyFont="1" applyFill="1" applyBorder="1" applyAlignment="1">
      <alignment horizontal="center" vertical="center" wrapText="1"/>
    </xf>
    <xf numFmtId="0" fontId="8" fillId="0" borderId="0" xfId="0" applyFont="1" applyFill="1"/>
    <xf numFmtId="2" fontId="8" fillId="2" borderId="1" xfId="0" applyNumberFormat="1" applyFont="1" applyFill="1" applyBorder="1" applyAlignment="1">
      <alignment horizontal="center" vertical="center" wrapText="1"/>
    </xf>
    <xf numFmtId="1" fontId="16" fillId="6" borderId="1" xfId="5" applyNumberFormat="1" applyFont="1" applyFill="1" applyBorder="1" applyAlignment="1">
      <alignment horizontal="center" vertical="center" wrapText="1"/>
    </xf>
    <xf numFmtId="1" fontId="15" fillId="6" borderId="1" xfId="5" applyNumberFormat="1" applyFont="1" applyFill="1" applyBorder="1" applyAlignment="1">
      <alignment horizontal="center" vertical="center" wrapText="1"/>
    </xf>
    <xf numFmtId="1" fontId="8" fillId="0" borderId="0" xfId="0" applyNumberFormat="1" applyFont="1" applyAlignment="1">
      <alignment vertical="center"/>
    </xf>
    <xf numFmtId="1" fontId="14" fillId="0" borderId="0" xfId="0" applyNumberFormat="1" applyFont="1" applyAlignment="1">
      <alignment vertical="center" wrapText="1"/>
    </xf>
    <xf numFmtId="1" fontId="8" fillId="3" borderId="1" xfId="0" applyNumberFormat="1" applyFont="1" applyFill="1" applyBorder="1" applyAlignment="1">
      <alignment horizontal="center" vertical="center" wrapText="1"/>
    </xf>
    <xf numFmtId="1" fontId="8" fillId="4" borderId="1" xfId="0" applyNumberFormat="1" applyFont="1" applyFill="1" applyBorder="1" applyAlignment="1">
      <alignment horizontal="center" vertical="center" wrapText="1"/>
    </xf>
    <xf numFmtId="1" fontId="15" fillId="5" borderId="1" xfId="5" applyNumberFormat="1" applyFont="1" applyFill="1" applyBorder="1" applyAlignment="1">
      <alignment horizontal="center" vertical="center" wrapText="1"/>
    </xf>
    <xf numFmtId="1" fontId="11" fillId="5" borderId="1" xfId="0" applyNumberFormat="1" applyFont="1" applyFill="1" applyBorder="1" applyAlignment="1">
      <alignment horizontal="center" vertical="center" wrapText="1"/>
    </xf>
    <xf numFmtId="1" fontId="11" fillId="6" borderId="1" xfId="0" applyNumberFormat="1" applyFont="1" applyFill="1" applyBorder="1" applyAlignment="1">
      <alignment horizontal="center" vertical="center" wrapText="1"/>
    </xf>
    <xf numFmtId="1" fontId="14" fillId="0" borderId="2" xfId="0" applyNumberFormat="1" applyFont="1" applyFill="1" applyBorder="1" applyAlignment="1">
      <alignment horizontal="center" vertical="center" wrapText="1"/>
    </xf>
    <xf numFmtId="1" fontId="8" fillId="2" borderId="1" xfId="0" applyNumberFormat="1" applyFont="1" applyFill="1" applyBorder="1" applyAlignment="1">
      <alignment horizontal="center" vertical="center" wrapText="1"/>
    </xf>
    <xf numFmtId="49" fontId="8" fillId="2" borderId="1" xfId="0" applyNumberFormat="1" applyFont="1" applyFill="1" applyBorder="1" applyAlignment="1">
      <alignment horizontal="center" vertical="center" wrapText="1"/>
    </xf>
    <xf numFmtId="4" fontId="8" fillId="0" borderId="0" xfId="0" applyNumberFormat="1" applyFont="1" applyAlignment="1">
      <alignment horizontal="right" vertical="center"/>
    </xf>
    <xf numFmtId="4" fontId="14" fillId="0" borderId="0" xfId="0" applyNumberFormat="1" applyFont="1" applyAlignment="1">
      <alignment horizontal="right" vertical="center" wrapText="1"/>
    </xf>
    <xf numFmtId="4" fontId="8" fillId="3" borderId="1" xfId="0" applyNumberFormat="1" applyFont="1" applyFill="1" applyBorder="1" applyAlignment="1">
      <alignment horizontal="right" vertical="center" wrapText="1"/>
    </xf>
    <xf numFmtId="4" fontId="11" fillId="4" borderId="1" xfId="0" applyNumberFormat="1" applyFont="1" applyFill="1" applyBorder="1" applyAlignment="1">
      <alignment horizontal="right" vertical="center" wrapText="1"/>
    </xf>
    <xf numFmtId="4" fontId="8" fillId="0" borderId="1" xfId="0" applyNumberFormat="1" applyFont="1" applyFill="1" applyBorder="1" applyAlignment="1">
      <alignment horizontal="right" vertical="center" wrapText="1"/>
    </xf>
    <xf numFmtId="4" fontId="11" fillId="3" borderId="1" xfId="0" applyNumberFormat="1" applyFont="1" applyFill="1" applyBorder="1" applyAlignment="1">
      <alignment horizontal="right" vertical="center" wrapText="1"/>
    </xf>
    <xf numFmtId="4" fontId="15" fillId="5" borderId="1" xfId="5" applyNumberFormat="1" applyFont="1" applyFill="1" applyBorder="1" applyAlignment="1">
      <alignment horizontal="right" vertical="center" wrapText="1"/>
    </xf>
    <xf numFmtId="4" fontId="15" fillId="0" borderId="1" xfId="5" applyNumberFormat="1" applyFont="1" applyFill="1" applyBorder="1" applyAlignment="1">
      <alignment horizontal="right" vertical="center" wrapText="1"/>
    </xf>
    <xf numFmtId="4" fontId="15" fillId="6" borderId="1" xfId="5" applyNumberFormat="1" applyFont="1" applyFill="1" applyBorder="1" applyAlignment="1">
      <alignment horizontal="right" vertical="center" wrapText="1"/>
    </xf>
    <xf numFmtId="4" fontId="8" fillId="0" borderId="1" xfId="0" applyNumberFormat="1" applyFont="1" applyBorder="1" applyAlignment="1">
      <alignment horizontal="right" vertical="center" wrapText="1"/>
    </xf>
    <xf numFmtId="4" fontId="11" fillId="6" borderId="1" xfId="0" applyNumberFormat="1" applyFont="1" applyFill="1" applyBorder="1" applyAlignment="1">
      <alignment horizontal="right" vertical="center" wrapText="1"/>
    </xf>
    <xf numFmtId="4" fontId="11" fillId="5" borderId="1" xfId="0" applyNumberFormat="1" applyFont="1" applyFill="1" applyBorder="1" applyAlignment="1">
      <alignment horizontal="right" vertical="center" wrapText="1"/>
    </xf>
    <xf numFmtId="4" fontId="8" fillId="0" borderId="1" xfId="0" applyNumberFormat="1" applyFont="1" applyBorder="1" applyAlignment="1">
      <alignment horizontal="right" vertical="center"/>
    </xf>
    <xf numFmtId="4" fontId="11" fillId="0" borderId="1" xfId="0" applyNumberFormat="1" applyFont="1" applyBorder="1" applyAlignment="1">
      <alignment horizontal="right" vertical="center"/>
    </xf>
    <xf numFmtId="4" fontId="16" fillId="6" borderId="1" xfId="5" applyNumberFormat="1" applyFont="1" applyFill="1" applyBorder="1" applyAlignment="1">
      <alignment horizontal="right" vertical="center" wrapText="1"/>
    </xf>
    <xf numFmtId="4" fontId="14" fillId="0" borderId="1" xfId="0" applyNumberFormat="1" applyFont="1" applyFill="1" applyBorder="1" applyAlignment="1">
      <alignment horizontal="right" vertical="center" wrapText="1"/>
    </xf>
    <xf numFmtId="4" fontId="8" fillId="0" borderId="1" xfId="0" applyNumberFormat="1" applyFont="1" applyFill="1" applyBorder="1" applyAlignment="1">
      <alignment horizontal="right" vertical="center"/>
    </xf>
    <xf numFmtId="4" fontId="10" fillId="2" borderId="1" xfId="5" applyNumberFormat="1" applyFont="1" applyFill="1" applyBorder="1" applyAlignment="1">
      <alignment horizontal="right" vertical="center" wrapText="1"/>
    </xf>
    <xf numFmtId="3" fontId="8" fillId="3" borderId="1" xfId="0" applyNumberFormat="1" applyFont="1" applyFill="1" applyBorder="1" applyAlignment="1">
      <alignment horizontal="center" vertical="top" wrapText="1"/>
    </xf>
    <xf numFmtId="3" fontId="8" fillId="3" borderId="1" xfId="0" applyNumberFormat="1" applyFont="1" applyFill="1" applyBorder="1" applyAlignment="1">
      <alignment horizontal="center" vertical="center" wrapText="1"/>
    </xf>
    <xf numFmtId="4" fontId="7" fillId="0" borderId="1" xfId="0" applyNumberFormat="1" applyFont="1" applyFill="1" applyBorder="1" applyAlignment="1">
      <alignment horizontal="right" vertical="center" wrapText="1"/>
    </xf>
    <xf numFmtId="49" fontId="14"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14" fillId="0" borderId="0" xfId="0" applyFont="1" applyAlignment="1">
      <alignment horizontal="center" vertical="center" wrapText="1"/>
    </xf>
    <xf numFmtId="0" fontId="8" fillId="3" borderId="1" xfId="0" applyFont="1" applyFill="1" applyBorder="1" applyAlignment="1">
      <alignment horizontal="center" vertical="center" wrapText="1"/>
    </xf>
    <xf numFmtId="49" fontId="8" fillId="0" borderId="1" xfId="0" applyNumberFormat="1" applyFont="1" applyFill="1" applyBorder="1" applyAlignment="1">
      <alignment horizontal="center" vertical="center" wrapText="1"/>
    </xf>
    <xf numFmtId="1" fontId="14" fillId="0" borderId="4" xfId="0" applyNumberFormat="1" applyFont="1" applyFill="1" applyBorder="1" applyAlignment="1">
      <alignment horizontal="center" vertical="center" wrapText="1"/>
    </xf>
    <xf numFmtId="0" fontId="19" fillId="0" borderId="1" xfId="5" applyFont="1" applyFill="1" applyBorder="1" applyAlignment="1">
      <alignment horizontal="left" vertical="top" wrapText="1"/>
    </xf>
    <xf numFmtId="0" fontId="7" fillId="0" borderId="4" xfId="0" applyNumberFormat="1" applyFont="1" applyFill="1" applyBorder="1" applyAlignment="1">
      <alignment horizontal="left" vertical="top" wrapText="1"/>
    </xf>
    <xf numFmtId="0" fontId="7" fillId="0" borderId="1" xfId="0" applyFont="1" applyFill="1" applyBorder="1" applyAlignment="1">
      <alignment horizontal="left" vertical="top" wrapText="1"/>
    </xf>
    <xf numFmtId="0" fontId="7" fillId="0" borderId="1" xfId="0" applyFont="1" applyFill="1" applyBorder="1" applyAlignment="1">
      <alignment horizontal="center" vertical="top" wrapText="1"/>
    </xf>
    <xf numFmtId="0" fontId="23" fillId="0" borderId="1" xfId="0" applyNumberFormat="1" applyFont="1" applyFill="1" applyBorder="1" applyAlignment="1">
      <alignment horizontal="left" vertical="top" wrapText="1"/>
    </xf>
    <xf numFmtId="0" fontId="22" fillId="0" borderId="1" xfId="5" applyFont="1" applyFill="1" applyBorder="1" applyAlignment="1">
      <alignment horizontal="left" vertical="top" wrapText="1"/>
    </xf>
    <xf numFmtId="0" fontId="23" fillId="0" borderId="1" xfId="0" applyFont="1" applyFill="1" applyBorder="1" applyAlignment="1">
      <alignment horizontal="left" vertical="top" wrapText="1"/>
    </xf>
    <xf numFmtId="0" fontId="23" fillId="0" borderId="1" xfId="5" applyNumberFormat="1" applyFont="1" applyFill="1" applyBorder="1" applyAlignment="1">
      <alignment horizontal="left" vertical="top" wrapText="1"/>
    </xf>
    <xf numFmtId="0" fontId="7" fillId="0" borderId="1" xfId="0" applyNumberFormat="1" applyFont="1" applyFill="1" applyBorder="1" applyAlignment="1">
      <alignment horizontal="left" vertical="top" wrapText="1"/>
    </xf>
    <xf numFmtId="0" fontId="24" fillId="0" borderId="1" xfId="5" applyFont="1" applyFill="1" applyBorder="1" applyAlignment="1">
      <alignment horizontal="left" vertical="top" wrapText="1"/>
    </xf>
    <xf numFmtId="0" fontId="24" fillId="0" borderId="4" xfId="5" applyFont="1" applyFill="1" applyBorder="1" applyAlignment="1">
      <alignment horizontal="left" vertical="top" wrapText="1"/>
    </xf>
    <xf numFmtId="0" fontId="25" fillId="0" borderId="1" xfId="5" applyFont="1" applyFill="1" applyBorder="1" applyAlignment="1">
      <alignment horizontal="left" vertical="top" wrapText="1"/>
    </xf>
    <xf numFmtId="0" fontId="26" fillId="0" borderId="1" xfId="5" applyFont="1" applyFill="1" applyBorder="1" applyAlignment="1">
      <alignment horizontal="left" vertical="top" wrapText="1"/>
    </xf>
    <xf numFmtId="0" fontId="26" fillId="0" borderId="4" xfId="5" applyFont="1" applyFill="1" applyBorder="1" applyAlignment="1">
      <alignment horizontal="left" vertical="top" wrapText="1"/>
    </xf>
    <xf numFmtId="0" fontId="8" fillId="0" borderId="0" xfId="0" applyFont="1" applyAlignment="1">
      <alignment horizontal="left" vertical="top"/>
    </xf>
    <xf numFmtId="0" fontId="22" fillId="0" borderId="1" xfId="5" applyFont="1" applyFill="1" applyBorder="1" applyAlignment="1">
      <alignment horizontal="center" vertical="top" wrapText="1"/>
    </xf>
    <xf numFmtId="0" fontId="19" fillId="0" borderId="1" xfId="5" applyFont="1" applyFill="1" applyBorder="1" applyAlignment="1">
      <alignment horizontal="center" vertical="top" wrapText="1"/>
    </xf>
    <xf numFmtId="0" fontId="19" fillId="0" borderId="4" xfId="5" applyFont="1" applyFill="1" applyBorder="1" applyAlignment="1">
      <alignment horizontal="center" vertical="top" wrapText="1"/>
    </xf>
    <xf numFmtId="0" fontId="7" fillId="0" borderId="1" xfId="5" applyFont="1" applyFill="1" applyBorder="1" applyAlignment="1">
      <alignment horizontal="center" vertical="top" wrapText="1"/>
    </xf>
    <xf numFmtId="0" fontId="7" fillId="0" borderId="4" xfId="5" applyFont="1" applyFill="1" applyBorder="1" applyAlignment="1">
      <alignment horizontal="center" vertical="top" wrapText="1"/>
    </xf>
    <xf numFmtId="0" fontId="25" fillId="0" borderId="1" xfId="5" applyFont="1" applyFill="1" applyBorder="1" applyAlignment="1">
      <alignment horizontal="center" vertical="top" wrapText="1"/>
    </xf>
    <xf numFmtId="0" fontId="7" fillId="0" borderId="0" xfId="0" applyFont="1" applyFill="1" applyAlignment="1">
      <alignment horizontal="center" vertical="top" wrapText="1"/>
    </xf>
    <xf numFmtId="0" fontId="21" fillId="0" borderId="1" xfId="5" applyFont="1" applyFill="1" applyBorder="1" applyAlignment="1">
      <alignment horizontal="center" vertical="top" wrapText="1"/>
    </xf>
    <xf numFmtId="0" fontId="8" fillId="0" borderId="0" xfId="0" applyFont="1" applyAlignment="1">
      <alignment horizontal="center" vertical="top"/>
    </xf>
    <xf numFmtId="0" fontId="7" fillId="0" borderId="8" xfId="0" applyFont="1" applyFill="1" applyBorder="1" applyAlignment="1">
      <alignment horizontal="center" vertical="top" wrapText="1"/>
    </xf>
    <xf numFmtId="0" fontId="7" fillId="0" borderId="4" xfId="0" applyFont="1" applyFill="1" applyBorder="1" applyAlignment="1">
      <alignment horizontal="center" vertical="top" wrapText="1"/>
    </xf>
    <xf numFmtId="0" fontId="23" fillId="0" borderId="1" xfId="5" applyFont="1" applyFill="1" applyBorder="1" applyAlignment="1">
      <alignment horizontal="left" vertical="top" wrapText="1"/>
    </xf>
    <xf numFmtId="0" fontId="7" fillId="0" borderId="1" xfId="5" applyFont="1" applyFill="1" applyBorder="1" applyAlignment="1">
      <alignment horizontal="left" vertical="top" wrapText="1"/>
    </xf>
    <xf numFmtId="0" fontId="21" fillId="0" borderId="1" xfId="5" applyFont="1" applyFill="1" applyBorder="1" applyAlignment="1">
      <alignment horizontal="left" vertical="top" wrapText="1"/>
    </xf>
    <xf numFmtId="0" fontId="8" fillId="0" borderId="0" xfId="0" applyFont="1" applyAlignment="1">
      <alignment vertical="top"/>
    </xf>
    <xf numFmtId="0" fontId="17" fillId="0" borderId="1" xfId="5" applyFont="1" applyBorder="1" applyAlignment="1">
      <alignment horizontal="left" vertical="center" wrapText="1"/>
    </xf>
    <xf numFmtId="0" fontId="10" fillId="0" borderId="1" xfId="5" applyFont="1" applyBorder="1" applyAlignment="1">
      <alignment horizontal="left" vertical="center" wrapText="1"/>
    </xf>
    <xf numFmtId="0" fontId="18" fillId="0" borderId="1" xfId="5" applyFont="1" applyFill="1" applyBorder="1" applyAlignment="1">
      <alignment horizontal="left" vertical="center" wrapText="1"/>
    </xf>
    <xf numFmtId="0" fontId="8" fillId="0" borderId="1" xfId="0" applyFont="1" applyFill="1" applyBorder="1" applyAlignment="1">
      <alignment horizontal="center" vertical="center" wrapText="1"/>
    </xf>
    <xf numFmtId="0" fontId="8" fillId="0" borderId="0" xfId="0" applyFont="1" applyFill="1" applyAlignment="1">
      <alignment horizontal="center" vertical="center"/>
    </xf>
    <xf numFmtId="0" fontId="14" fillId="0" borderId="0" xfId="0" applyFont="1" applyFill="1" applyAlignment="1">
      <alignment horizontal="center" vertical="center" wrapText="1"/>
    </xf>
    <xf numFmtId="0" fontId="8" fillId="0" borderId="1" xfId="0" applyFont="1" applyFill="1" applyBorder="1" applyAlignment="1">
      <alignment horizontal="center" vertical="top" wrapText="1"/>
    </xf>
    <xf numFmtId="0" fontId="8" fillId="0" borderId="0" xfId="0" applyFont="1" applyFill="1" applyAlignment="1">
      <alignment horizontal="center"/>
    </xf>
    <xf numFmtId="0" fontId="17" fillId="0" borderId="4" xfId="5" applyFont="1" applyBorder="1" applyAlignment="1">
      <alignment horizontal="left" vertical="center" wrapText="1"/>
    </xf>
    <xf numFmtId="4" fontId="8" fillId="0" borderId="2" xfId="0" applyNumberFormat="1" applyFont="1" applyFill="1" applyBorder="1" applyAlignment="1">
      <alignment horizontal="center" vertical="center" wrapText="1"/>
    </xf>
    <xf numFmtId="0" fontId="17" fillId="0" borderId="1" xfId="5" applyFont="1" applyBorder="1" applyAlignment="1">
      <alignment horizontal="left" vertical="center" wrapText="1"/>
    </xf>
    <xf numFmtId="0" fontId="18" fillId="0" borderId="1" xfId="5" applyFont="1" applyFill="1" applyBorder="1" applyAlignment="1">
      <alignment horizontal="left" vertical="center" wrapText="1"/>
    </xf>
    <xf numFmtId="0" fontId="10" fillId="0" borderId="1" xfId="5" applyFont="1" applyBorder="1" applyAlignment="1">
      <alignment horizontal="left" vertical="center" wrapText="1"/>
    </xf>
    <xf numFmtId="4" fontId="8" fillId="3" borderId="1" xfId="0" applyNumberFormat="1" applyFont="1" applyFill="1" applyBorder="1" applyAlignment="1">
      <alignment horizontal="center" vertical="center" wrapText="1"/>
    </xf>
    <xf numFmtId="0" fontId="12" fillId="2" borderId="1" xfId="0" applyFont="1" applyFill="1" applyBorder="1" applyAlignment="1">
      <alignment horizontal="left" vertical="center" wrapText="1"/>
    </xf>
    <xf numFmtId="0" fontId="10" fillId="0" borderId="1" xfId="5" applyFont="1" applyFill="1" applyBorder="1" applyAlignment="1">
      <alignment horizontal="left" vertical="center" wrapText="1"/>
    </xf>
    <xf numFmtId="2" fontId="11" fillId="6" borderId="1" xfId="0" applyNumberFormat="1" applyFont="1" applyFill="1" applyBorder="1" applyAlignment="1">
      <alignment horizontal="center" vertical="center" wrapText="1"/>
    </xf>
    <xf numFmtId="4" fontId="11" fillId="5" borderId="1" xfId="0" applyNumberFormat="1" applyFont="1" applyFill="1" applyBorder="1" applyAlignment="1">
      <alignment horizontal="right" vertical="center"/>
    </xf>
    <xf numFmtId="4" fontId="11" fillId="6" borderId="1" xfId="0" applyNumberFormat="1" applyFont="1" applyFill="1" applyBorder="1" applyAlignment="1">
      <alignment horizontal="right" vertical="center"/>
    </xf>
    <xf numFmtId="1" fontId="11" fillId="6" borderId="1" xfId="0" applyNumberFormat="1" applyFont="1" applyFill="1" applyBorder="1" applyAlignment="1">
      <alignment horizontal="left" vertical="center" wrapText="1"/>
    </xf>
    <xf numFmtId="49" fontId="11" fillId="6" borderId="1" xfId="0" applyNumberFormat="1" applyFont="1" applyFill="1" applyBorder="1" applyAlignment="1">
      <alignment horizontal="left" vertical="center" wrapText="1"/>
    </xf>
    <xf numFmtId="1" fontId="15" fillId="5" borderId="1" xfId="5" applyNumberFormat="1" applyFont="1" applyFill="1" applyBorder="1" applyAlignment="1">
      <alignment horizontal="left" vertical="center" wrapText="1"/>
    </xf>
    <xf numFmtId="2" fontId="11" fillId="5" borderId="1" xfId="0" applyNumberFormat="1" applyFont="1" applyFill="1" applyBorder="1" applyAlignment="1">
      <alignment horizontal="center" vertical="center" wrapText="1"/>
    </xf>
    <xf numFmtId="49" fontId="11" fillId="5" borderId="1" xfId="0" applyNumberFormat="1" applyFont="1" applyFill="1" applyBorder="1" applyAlignment="1">
      <alignment horizontal="center" vertical="center" wrapText="1"/>
    </xf>
    <xf numFmtId="1" fontId="11" fillId="5" borderId="1" xfId="0" applyNumberFormat="1" applyFont="1" applyFill="1" applyBorder="1" applyAlignment="1">
      <alignment horizontal="left" vertical="center" wrapText="1"/>
    </xf>
    <xf numFmtId="49" fontId="16" fillId="6" borderId="1" xfId="0" applyNumberFormat="1" applyFont="1" applyFill="1" applyBorder="1" applyAlignment="1">
      <alignment horizontal="center" vertical="center" wrapText="1"/>
    </xf>
    <xf numFmtId="1" fontId="16" fillId="6" borderId="1" xfId="0" applyNumberFormat="1" applyFont="1" applyFill="1" applyBorder="1" applyAlignment="1">
      <alignment horizontal="center" vertical="center" wrapText="1"/>
    </xf>
    <xf numFmtId="1" fontId="11" fillId="6" borderId="1" xfId="0" applyNumberFormat="1" applyFont="1" applyFill="1" applyBorder="1" applyAlignment="1">
      <alignment horizontal="left" vertical="center"/>
    </xf>
    <xf numFmtId="4" fontId="23" fillId="6" borderId="1" xfId="0" applyNumberFormat="1" applyFont="1" applyFill="1" applyBorder="1" applyAlignment="1">
      <alignment horizontal="right" vertical="center" wrapText="1"/>
    </xf>
    <xf numFmtId="0" fontId="11" fillId="6" borderId="0" xfId="0" applyFont="1" applyFill="1" applyAlignment="1">
      <alignment vertical="center"/>
    </xf>
    <xf numFmtId="49" fontId="16" fillId="5" borderId="1" xfId="0" applyNumberFormat="1" applyFont="1" applyFill="1" applyBorder="1" applyAlignment="1">
      <alignment horizontal="center" vertical="center" wrapText="1"/>
    </xf>
    <xf numFmtId="1" fontId="16" fillId="5" borderId="1" xfId="0" applyNumberFormat="1" applyFont="1" applyFill="1" applyBorder="1" applyAlignment="1">
      <alignment horizontal="center" vertical="center" wrapText="1"/>
    </xf>
    <xf numFmtId="4" fontId="23" fillId="5" borderId="1" xfId="0" applyNumberFormat="1" applyFont="1" applyFill="1" applyBorder="1" applyAlignment="1">
      <alignment horizontal="right" vertical="center" wrapText="1"/>
    </xf>
    <xf numFmtId="2" fontId="15" fillId="6" borderId="1" xfId="5" applyNumberFormat="1" applyFont="1" applyFill="1" applyBorder="1" applyAlignment="1">
      <alignment horizontal="center" vertical="center" wrapText="1"/>
    </xf>
    <xf numFmtId="2" fontId="11" fillId="6" borderId="1" xfId="5" applyNumberFormat="1" applyFont="1" applyFill="1" applyBorder="1" applyAlignment="1">
      <alignment horizontal="right" vertical="center" wrapText="1"/>
    </xf>
    <xf numFmtId="2" fontId="15" fillId="6" borderId="1" xfId="5" applyNumberFormat="1" applyFont="1" applyFill="1" applyBorder="1" applyAlignment="1">
      <alignment horizontal="right" vertical="center" wrapText="1"/>
    </xf>
    <xf numFmtId="0" fontId="11" fillId="6" borderId="1" xfId="0" applyFont="1" applyFill="1" applyBorder="1"/>
    <xf numFmtId="2" fontId="11" fillId="6" borderId="1" xfId="0" applyNumberFormat="1" applyFont="1" applyFill="1" applyBorder="1"/>
    <xf numFmtId="1" fontId="11" fillId="5" borderId="1" xfId="0" applyNumberFormat="1" applyFont="1" applyFill="1" applyBorder="1" applyAlignment="1">
      <alignment horizontal="left" vertical="center"/>
    </xf>
    <xf numFmtId="2" fontId="15" fillId="5" borderId="1" xfId="5" applyNumberFormat="1" applyFont="1" applyFill="1" applyBorder="1" applyAlignment="1">
      <alignment horizontal="center" vertical="center" wrapText="1"/>
    </xf>
    <xf numFmtId="2" fontId="11" fillId="5" borderId="1" xfId="5" applyNumberFormat="1" applyFont="1" applyFill="1" applyBorder="1" applyAlignment="1">
      <alignment horizontal="right" vertical="center" wrapText="1"/>
    </xf>
    <xf numFmtId="0" fontId="8" fillId="0" borderId="0" xfId="0" applyFont="1" applyAlignment="1">
      <alignment horizontal="center" vertical="top" wrapText="1"/>
    </xf>
    <xf numFmtId="0" fontId="8" fillId="0" borderId="1" xfId="0" applyFont="1" applyBorder="1"/>
    <xf numFmtId="49" fontId="8" fillId="6" borderId="1" xfId="0" applyNumberFormat="1" applyFont="1" applyFill="1" applyBorder="1" applyAlignment="1">
      <alignment horizontal="center" vertical="center" wrapText="1"/>
    </xf>
    <xf numFmtId="4" fontId="8" fillId="6" borderId="1" xfId="0" applyNumberFormat="1" applyFont="1" applyFill="1" applyBorder="1" applyAlignment="1">
      <alignment horizontal="right" vertical="center" wrapText="1"/>
    </xf>
    <xf numFmtId="0" fontId="27" fillId="0" borderId="0" xfId="0" applyFont="1"/>
    <xf numFmtId="0" fontId="27" fillId="0" borderId="0" xfId="0" applyFont="1" applyAlignment="1">
      <alignment horizontal="right"/>
    </xf>
    <xf numFmtId="1" fontId="8" fillId="0" borderId="2" xfId="0" applyNumberFormat="1" applyFont="1" applyFill="1" applyBorder="1" applyAlignment="1">
      <alignment horizontal="center" vertical="center" wrapText="1"/>
    </xf>
    <xf numFmtId="4" fontId="8" fillId="0" borderId="2" xfId="0" applyNumberFormat="1" applyFont="1" applyFill="1" applyBorder="1" applyAlignment="1">
      <alignment horizontal="center" vertical="center" wrapText="1"/>
    </xf>
    <xf numFmtId="0" fontId="11" fillId="6" borderId="0" xfId="0" applyFont="1" applyFill="1"/>
    <xf numFmtId="0" fontId="11" fillId="5" borderId="0" xfId="0" applyFont="1" applyFill="1"/>
    <xf numFmtId="3" fontId="11" fillId="4" borderId="1" xfId="0" applyNumberFormat="1" applyFont="1" applyFill="1" applyBorder="1" applyAlignment="1">
      <alignment horizontal="right" vertical="center" wrapText="1"/>
    </xf>
    <xf numFmtId="3" fontId="11" fillId="6" borderId="1" xfId="0" applyNumberFormat="1" applyFont="1" applyFill="1" applyBorder="1" applyAlignment="1">
      <alignment horizontal="right" vertical="center" wrapText="1"/>
    </xf>
    <xf numFmtId="3" fontId="11" fillId="5" borderId="1" xfId="0" applyNumberFormat="1" applyFont="1" applyFill="1" applyBorder="1" applyAlignment="1">
      <alignment horizontal="right" vertical="center" wrapText="1"/>
    </xf>
    <xf numFmtId="3" fontId="11" fillId="0" borderId="1" xfId="0" applyNumberFormat="1" applyFont="1" applyFill="1" applyBorder="1" applyAlignment="1">
      <alignment horizontal="right" vertical="center" wrapText="1"/>
    </xf>
    <xf numFmtId="3" fontId="11" fillId="0" borderId="1" xfId="0" applyNumberFormat="1" applyFont="1" applyFill="1" applyBorder="1" applyAlignment="1">
      <alignment horizontal="center" vertical="center" wrapText="1"/>
    </xf>
    <xf numFmtId="3" fontId="11" fillId="6" borderId="1" xfId="0" applyNumberFormat="1" applyFont="1" applyFill="1" applyBorder="1" applyAlignment="1">
      <alignment horizontal="center" vertical="center" wrapText="1"/>
    </xf>
    <xf numFmtId="3" fontId="11" fillId="5" borderId="1" xfId="0" applyNumberFormat="1" applyFont="1" applyFill="1" applyBorder="1" applyAlignment="1">
      <alignment horizontal="center" vertical="center" wrapText="1"/>
    </xf>
    <xf numFmtId="3" fontId="11" fillId="4" borderId="1" xfId="0" applyNumberFormat="1" applyFont="1" applyFill="1" applyBorder="1" applyAlignment="1">
      <alignment horizontal="center" vertical="center" wrapText="1"/>
    </xf>
    <xf numFmtId="4" fontId="8" fillId="3" borderId="1" xfId="0" applyNumberFormat="1" applyFont="1" applyFill="1" applyBorder="1" applyAlignment="1">
      <alignment horizontal="center" vertical="center" wrapText="1"/>
    </xf>
    <xf numFmtId="4" fontId="8" fillId="2" borderId="1" xfId="0" applyNumberFormat="1" applyFont="1" applyFill="1" applyBorder="1"/>
    <xf numFmtId="4" fontId="8" fillId="2" borderId="1" xfId="0" applyNumberFormat="1" applyFont="1" applyFill="1" applyBorder="1" applyAlignment="1">
      <alignment horizontal="right" vertical="center" wrapText="1"/>
    </xf>
    <xf numFmtId="4" fontId="8" fillId="2" borderId="1" xfId="0" applyNumberFormat="1" applyFont="1" applyFill="1" applyBorder="1" applyAlignment="1">
      <alignment horizontal="right" vertical="center"/>
    </xf>
    <xf numFmtId="4" fontId="7" fillId="2" borderId="1" xfId="0" applyNumberFormat="1" applyFont="1" applyFill="1" applyBorder="1" applyAlignment="1">
      <alignment horizontal="right" vertical="center" wrapText="1"/>
    </xf>
    <xf numFmtId="4" fontId="11" fillId="6" borderId="1" xfId="5" applyNumberFormat="1" applyFont="1" applyFill="1" applyBorder="1" applyAlignment="1">
      <alignment horizontal="right" vertical="center" wrapText="1"/>
    </xf>
    <xf numFmtId="4" fontId="10" fillId="0" borderId="1" xfId="5" applyNumberFormat="1" applyFont="1" applyFill="1" applyBorder="1" applyAlignment="1">
      <alignment horizontal="right" vertical="center" wrapText="1"/>
    </xf>
    <xf numFmtId="0" fontId="11" fillId="0" borderId="0" xfId="0" applyFont="1" applyFill="1"/>
    <xf numFmtId="4" fontId="8" fillId="0" borderId="0" xfId="0" applyNumberFormat="1" applyFont="1" applyFill="1" applyAlignment="1">
      <alignment horizontal="right" vertical="center"/>
    </xf>
    <xf numFmtId="0" fontId="28" fillId="0" borderId="0" xfId="0" applyFont="1" applyFill="1" applyAlignment="1">
      <alignment horizontal="center" vertical="top" wrapText="1"/>
    </xf>
    <xf numFmtId="0" fontId="28" fillId="0" borderId="0" xfId="0" applyFont="1" applyAlignment="1">
      <alignment horizontal="center" vertical="top"/>
    </xf>
    <xf numFmtId="0" fontId="28" fillId="0" borderId="0" xfId="0" applyFont="1" applyAlignment="1">
      <alignment horizontal="center" vertical="center"/>
    </xf>
    <xf numFmtId="0" fontId="28" fillId="0" borderId="0" xfId="0" applyFont="1" applyAlignment="1">
      <alignment horizontal="right" vertical="center"/>
    </xf>
    <xf numFmtId="0" fontId="0" fillId="0" borderId="0" xfId="0" applyAlignment="1">
      <alignment vertical="center"/>
    </xf>
    <xf numFmtId="0" fontId="28" fillId="0" borderId="0" xfId="0" applyFont="1" applyFill="1" applyAlignment="1">
      <alignment horizontal="center" vertical="top"/>
    </xf>
    <xf numFmtId="0" fontId="28" fillId="0" borderId="0" xfId="0" applyFont="1" applyFill="1" applyAlignment="1">
      <alignment horizontal="center" vertical="center"/>
    </xf>
    <xf numFmtId="0" fontId="0" fillId="0" borderId="0" xfId="0" applyFont="1" applyAlignment="1">
      <alignment vertical="center"/>
    </xf>
    <xf numFmtId="0" fontId="27" fillId="0" borderId="0" xfId="0" applyFont="1" applyAlignment="1">
      <alignment horizontal="center" vertical="top" wrapText="1"/>
    </xf>
    <xf numFmtId="0" fontId="27" fillId="0" borderId="0" xfId="0" applyFont="1" applyFill="1" applyAlignment="1">
      <alignment horizontal="center" vertical="top"/>
    </xf>
    <xf numFmtId="0" fontId="27" fillId="0" borderId="0" xfId="0" applyFont="1" applyFill="1" applyAlignment="1">
      <alignment horizontal="center" vertical="center"/>
    </xf>
    <xf numFmtId="0" fontId="7" fillId="2" borderId="1" xfId="0" applyFont="1" applyFill="1" applyBorder="1" applyAlignment="1">
      <alignment horizontal="center" vertical="center" wrapText="1"/>
    </xf>
    <xf numFmtId="0" fontId="0" fillId="0" borderId="0" xfId="0" applyFont="1" applyBorder="1" applyAlignment="1">
      <alignment vertical="center"/>
    </xf>
    <xf numFmtId="0" fontId="7" fillId="0" borderId="1" xfId="0" applyFont="1" applyBorder="1" applyAlignment="1">
      <alignment horizontal="center" vertical="top" wrapText="1"/>
    </xf>
    <xf numFmtId="0" fontId="7" fillId="0" borderId="1" xfId="8" applyFont="1" applyBorder="1" applyAlignment="1">
      <alignment horizontal="center" vertical="top" wrapText="1"/>
    </xf>
    <xf numFmtId="0" fontId="7" fillId="3" borderId="1" xfId="0" applyFont="1" applyFill="1" applyBorder="1" applyAlignment="1">
      <alignment horizontal="center" vertical="center" wrapText="1"/>
    </xf>
    <xf numFmtId="0" fontId="27" fillId="7" borderId="1" xfId="0" applyFont="1" applyFill="1" applyBorder="1" applyAlignment="1">
      <alignment horizontal="left" vertical="top" wrapText="1"/>
    </xf>
    <xf numFmtId="2" fontId="23" fillId="7" borderId="1" xfId="0" applyNumberFormat="1" applyFont="1" applyFill="1" applyBorder="1" applyAlignment="1">
      <alignment horizontal="center" vertical="center" wrapText="1"/>
    </xf>
    <xf numFmtId="49" fontId="27" fillId="7" borderId="1" xfId="0" applyNumberFormat="1" applyFont="1" applyFill="1" applyBorder="1" applyAlignment="1">
      <alignment horizontal="left" vertical="top" wrapText="1"/>
    </xf>
    <xf numFmtId="49" fontId="27" fillId="7" borderId="1" xfId="0" applyNumberFormat="1" applyFont="1" applyFill="1" applyBorder="1" applyAlignment="1">
      <alignment horizontal="left" vertical="top" wrapText="1" indent="1"/>
    </xf>
    <xf numFmtId="0" fontId="27" fillId="7" borderId="1" xfId="0" applyFont="1" applyFill="1" applyBorder="1" applyAlignment="1">
      <alignment horizontal="left" vertical="top" wrapText="1" indent="1"/>
    </xf>
    <xf numFmtId="49" fontId="27" fillId="0" borderId="1" xfId="0" applyNumberFormat="1" applyFont="1" applyFill="1" applyBorder="1" applyAlignment="1">
      <alignment horizontal="left" vertical="top" wrapText="1"/>
    </xf>
    <xf numFmtId="2" fontId="7" fillId="0" borderId="1" xfId="0" applyNumberFormat="1" applyFont="1" applyFill="1" applyBorder="1" applyAlignment="1">
      <alignment horizontal="center" vertical="center" wrapText="1"/>
    </xf>
    <xf numFmtId="0" fontId="27" fillId="5" borderId="1" xfId="0" applyFont="1" applyFill="1" applyBorder="1" applyAlignment="1">
      <alignment horizontal="left" vertical="top" wrapText="1"/>
    </xf>
    <xf numFmtId="49" fontId="27" fillId="5" borderId="1" xfId="0" applyNumberFormat="1" applyFont="1" applyFill="1" applyBorder="1" applyAlignment="1">
      <alignment horizontal="left" vertical="top" wrapText="1"/>
    </xf>
    <xf numFmtId="49" fontId="27" fillId="5" borderId="1" xfId="0" applyNumberFormat="1" applyFont="1" applyFill="1" applyBorder="1" applyAlignment="1">
      <alignment horizontal="left" vertical="top" wrapText="1" indent="1"/>
    </xf>
    <xf numFmtId="0" fontId="27" fillId="5" borderId="1" xfId="0" applyFont="1" applyFill="1" applyBorder="1" applyAlignment="1">
      <alignment horizontal="left" vertical="top" wrapText="1" indent="1"/>
    </xf>
    <xf numFmtId="0" fontId="27" fillId="8" borderId="1" xfId="0" applyFont="1" applyFill="1" applyBorder="1" applyAlignment="1">
      <alignment horizontal="left" vertical="top" wrapText="1"/>
    </xf>
    <xf numFmtId="2" fontId="29" fillId="8" borderId="1" xfId="0" applyNumberFormat="1" applyFont="1" applyFill="1" applyBorder="1" applyAlignment="1">
      <alignment horizontal="center" vertical="center" wrapText="1"/>
    </xf>
    <xf numFmtId="49" fontId="27" fillId="8" borderId="1" xfId="0" applyNumberFormat="1" applyFont="1" applyFill="1" applyBorder="1" applyAlignment="1">
      <alignment horizontal="left" vertical="top" wrapText="1"/>
    </xf>
    <xf numFmtId="49" fontId="27" fillId="8" borderId="1" xfId="0" applyNumberFormat="1" applyFont="1" applyFill="1" applyBorder="1" applyAlignment="1">
      <alignment horizontal="left" vertical="top" wrapText="1" indent="1"/>
    </xf>
    <xf numFmtId="0" fontId="27" fillId="8" borderId="1" xfId="0" applyFont="1" applyFill="1" applyBorder="1" applyAlignment="1">
      <alignment horizontal="left" vertical="top" wrapText="1" indent="1"/>
    </xf>
    <xf numFmtId="49" fontId="27" fillId="2" borderId="1" xfId="0" applyNumberFormat="1" applyFont="1" applyFill="1" applyBorder="1" applyAlignment="1">
      <alignment horizontal="left" vertical="top" wrapText="1"/>
    </xf>
    <xf numFmtId="0" fontId="27" fillId="0" borderId="1" xfId="0" applyFont="1" applyBorder="1" applyAlignment="1">
      <alignment horizontal="left" vertical="top" wrapText="1"/>
    </xf>
    <xf numFmtId="2" fontId="27" fillId="0" borderId="1" xfId="0" applyNumberFormat="1" applyFont="1" applyFill="1" applyBorder="1" applyAlignment="1">
      <alignment horizontal="center" vertical="center" wrapText="1"/>
    </xf>
    <xf numFmtId="49" fontId="27" fillId="2" borderId="1" xfId="0" applyNumberFormat="1" applyFont="1" applyFill="1" applyBorder="1" applyAlignment="1">
      <alignment horizontal="left" vertical="top" wrapText="1" indent="1"/>
    </xf>
    <xf numFmtId="0" fontId="27" fillId="2" borderId="1" xfId="0" applyFont="1" applyFill="1" applyBorder="1" applyAlignment="1">
      <alignment horizontal="left" vertical="top" wrapText="1" indent="1"/>
    </xf>
    <xf numFmtId="49" fontId="27" fillId="0" borderId="1" xfId="0" applyNumberFormat="1" applyFont="1" applyFill="1" applyBorder="1" applyAlignment="1">
      <alignment horizontal="left" vertical="top" wrapText="1" indent="1"/>
    </xf>
    <xf numFmtId="2" fontId="27" fillId="2" borderId="1" xfId="0" applyNumberFormat="1" applyFont="1" applyFill="1" applyBorder="1" applyAlignment="1">
      <alignment horizontal="center" vertical="center" wrapText="1"/>
    </xf>
    <xf numFmtId="0" fontId="0" fillId="0" borderId="0" xfId="0" applyBorder="1" applyAlignment="1">
      <alignment vertical="center"/>
    </xf>
    <xf numFmtId="2" fontId="27" fillId="8" borderId="1" xfId="0" applyNumberFormat="1" applyFont="1" applyFill="1" applyBorder="1" applyAlignment="1">
      <alignment horizontal="center" vertical="center" wrapText="1"/>
    </xf>
    <xf numFmtId="2" fontId="27" fillId="3" borderId="1" xfId="0" applyNumberFormat="1" applyFont="1" applyFill="1" applyBorder="1" applyAlignment="1">
      <alignment horizontal="center" vertical="center" wrapText="1"/>
    </xf>
    <xf numFmtId="0" fontId="0" fillId="0" borderId="0" xfId="0" applyFont="1" applyAlignment="1">
      <alignment horizontal="center" vertical="top"/>
    </xf>
    <xf numFmtId="0" fontId="0" fillId="0" borderId="0" xfId="0" applyFont="1" applyAlignment="1">
      <alignment horizontal="center" vertical="center"/>
    </xf>
    <xf numFmtId="4" fontId="8" fillId="9" borderId="1" xfId="0" applyNumberFormat="1" applyFont="1" applyFill="1" applyBorder="1" applyAlignment="1">
      <alignment horizontal="right" vertical="center" wrapText="1"/>
    </xf>
    <xf numFmtId="4" fontId="8" fillId="0"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 xfId="0" applyFont="1" applyBorder="1" applyAlignment="1">
      <alignment horizontal="center" vertical="center" wrapText="1"/>
    </xf>
    <xf numFmtId="165" fontId="11" fillId="6" borderId="1" xfId="0" applyNumberFormat="1" applyFont="1" applyFill="1" applyBorder="1" applyAlignment="1">
      <alignment horizontal="right" vertical="center" wrapText="1"/>
    </xf>
    <xf numFmtId="4" fontId="14" fillId="0" borderId="4" xfId="0" applyNumberFormat="1" applyFont="1" applyFill="1" applyBorder="1" applyAlignment="1">
      <alignment horizontal="right" vertical="center" wrapText="1"/>
    </xf>
    <xf numFmtId="4" fontId="8" fillId="0" borderId="1" xfId="0" applyNumberFormat="1" applyFont="1" applyFill="1" applyBorder="1" applyAlignment="1">
      <alignment vertical="center"/>
    </xf>
    <xf numFmtId="4" fontId="8" fillId="0" borderId="2" xfId="0" applyNumberFormat="1" applyFont="1" applyFill="1" applyBorder="1" applyAlignment="1">
      <alignment horizontal="right" vertical="center" wrapText="1"/>
    </xf>
    <xf numFmtId="165" fontId="11" fillId="4" borderId="1" xfId="0" applyNumberFormat="1" applyFont="1" applyFill="1" applyBorder="1" applyAlignment="1">
      <alignment horizontal="right" vertical="center" wrapText="1"/>
    </xf>
    <xf numFmtId="4" fontId="27" fillId="0" borderId="1" xfId="0" applyNumberFormat="1" applyFont="1" applyFill="1" applyBorder="1" applyAlignment="1">
      <alignment horizontal="center" vertical="center" wrapText="1"/>
    </xf>
    <xf numFmtId="4" fontId="29" fillId="8" borderId="1" xfId="0" applyNumberFormat="1" applyFont="1" applyFill="1" applyBorder="1" applyAlignment="1">
      <alignment horizontal="center" vertical="center" wrapText="1"/>
    </xf>
    <xf numFmtId="4" fontId="8" fillId="0" borderId="1" xfId="0" applyNumberFormat="1" applyFont="1" applyFill="1" applyBorder="1" applyAlignment="1">
      <alignment horizontal="center" vertical="center" wrapText="1"/>
    </xf>
    <xf numFmtId="0" fontId="27" fillId="0" borderId="0" xfId="0" applyFont="1" applyFill="1" applyAlignment="1">
      <alignment horizontal="center" vertical="center" wrapText="1"/>
    </xf>
    <xf numFmtId="0" fontId="7" fillId="0" borderId="0" xfId="0" applyFont="1" applyFill="1" applyAlignment="1">
      <alignment horizontal="left" vertical="center" wrapText="1"/>
    </xf>
    <xf numFmtId="0" fontId="28" fillId="0" borderId="0" xfId="0" applyFont="1" applyFill="1" applyAlignment="1">
      <alignment horizontal="left" vertical="center" wrapText="1"/>
    </xf>
    <xf numFmtId="0" fontId="7" fillId="0" borderId="0" xfId="0" applyFont="1" applyFill="1" applyAlignment="1">
      <alignment horizontal="center" vertical="center"/>
    </xf>
    <xf numFmtId="0" fontId="28" fillId="0" borderId="0" xfId="0" applyFont="1" applyFill="1" applyAlignment="1">
      <alignment horizontal="center"/>
    </xf>
    <xf numFmtId="0" fontId="0" fillId="0" borderId="0" xfId="0" applyFill="1"/>
    <xf numFmtId="0" fontId="0" fillId="0" borderId="0" xfId="0" applyFont="1" applyFill="1"/>
    <xf numFmtId="0" fontId="27" fillId="0" borderId="0" xfId="0" applyFont="1" applyFill="1" applyAlignment="1">
      <alignment horizontal="left" vertical="center" wrapText="1"/>
    </xf>
    <xf numFmtId="0" fontId="23" fillId="0" borderId="0" xfId="0" applyFont="1" applyFill="1" applyAlignment="1">
      <alignment horizontal="center" vertical="center"/>
    </xf>
    <xf numFmtId="0" fontId="27" fillId="0" borderId="0" xfId="0" applyFont="1" applyFill="1" applyAlignment="1">
      <alignment horizontal="center"/>
    </xf>
    <xf numFmtId="0" fontId="0" fillId="0" borderId="0" xfId="0" applyFont="1" applyFill="1" applyBorder="1"/>
    <xf numFmtId="0" fontId="7" fillId="0" borderId="0" xfId="0" applyFont="1" applyFill="1" applyBorder="1" applyAlignment="1">
      <alignment vertical="center" wrapText="1"/>
    </xf>
    <xf numFmtId="0" fontId="7" fillId="0" borderId="1" xfId="0" applyFont="1" applyFill="1" applyBorder="1" applyAlignment="1">
      <alignment vertical="top" wrapText="1"/>
    </xf>
    <xf numFmtId="49" fontId="7" fillId="0" borderId="1" xfId="0" applyNumberFormat="1" applyFont="1" applyFill="1" applyBorder="1" applyAlignment="1">
      <alignment horizontal="center" vertical="center" wrapText="1"/>
    </xf>
    <xf numFmtId="0" fontId="7" fillId="0" borderId="6" xfId="0" applyFont="1" applyFill="1" applyBorder="1" applyAlignment="1">
      <alignment horizontal="center" vertical="center" wrapText="1"/>
    </xf>
    <xf numFmtId="49" fontId="7" fillId="3" borderId="1" xfId="0" applyNumberFormat="1" applyFont="1" applyFill="1" applyBorder="1" applyAlignment="1">
      <alignment horizontal="center" vertical="center" wrapText="1"/>
    </xf>
    <xf numFmtId="49" fontId="0" fillId="0" borderId="0" xfId="0" applyNumberFormat="1" applyFont="1" applyFill="1"/>
    <xf numFmtId="0" fontId="7" fillId="0" borderId="1" xfId="0" applyFont="1" applyFill="1" applyBorder="1" applyAlignment="1">
      <alignment horizontal="center" vertical="center"/>
    </xf>
    <xf numFmtId="49" fontId="7" fillId="0" borderId="1" xfId="0" applyNumberFormat="1" applyFont="1" applyFill="1" applyBorder="1" applyAlignment="1">
      <alignment horizontal="center" vertical="center"/>
    </xf>
    <xf numFmtId="0" fontId="7" fillId="0" borderId="1" xfId="0" applyNumberFormat="1" applyFont="1" applyFill="1" applyBorder="1" applyAlignment="1">
      <alignment horizontal="center" vertical="center" wrapText="1"/>
    </xf>
    <xf numFmtId="0" fontId="7" fillId="0" borderId="5" xfId="0" applyFont="1" applyFill="1" applyBorder="1" applyAlignment="1">
      <alignment vertical="top" wrapText="1"/>
    </xf>
    <xf numFmtId="49" fontId="7" fillId="0" borderId="14" xfId="0" applyNumberFormat="1" applyFont="1" applyFill="1" applyBorder="1" applyAlignment="1">
      <alignment horizontal="center" vertical="center" wrapText="1"/>
    </xf>
    <xf numFmtId="0" fontId="7" fillId="0" borderId="2" xfId="0" applyFont="1" applyFill="1" applyBorder="1" applyAlignment="1">
      <alignment horizontal="left" vertical="center" wrapText="1"/>
    </xf>
    <xf numFmtId="0" fontId="7" fillId="0" borderId="1" xfId="0" applyFont="1" applyFill="1" applyBorder="1" applyAlignment="1">
      <alignment horizontal="left" vertical="center" wrapText="1"/>
    </xf>
    <xf numFmtId="2" fontId="27" fillId="0" borderId="1" xfId="0" applyNumberFormat="1" applyFont="1" applyBorder="1" applyAlignment="1">
      <alignment horizontal="center" vertical="center" wrapText="1"/>
    </xf>
    <xf numFmtId="0" fontId="7" fillId="0" borderId="1" xfId="0" applyNumberFormat="1" applyFont="1" applyBorder="1" applyAlignment="1">
      <alignment horizontal="center" vertical="center" wrapText="1"/>
    </xf>
    <xf numFmtId="0" fontId="27" fillId="0" borderId="1" xfId="0" applyFont="1" applyBorder="1" applyAlignment="1">
      <alignment horizontal="justify" vertical="center"/>
    </xf>
    <xf numFmtId="49" fontId="7" fillId="3" borderId="1" xfId="0" applyNumberFormat="1" applyFont="1" applyFill="1" applyBorder="1" applyAlignment="1">
      <alignment horizontal="center" vertical="center"/>
    </xf>
    <xf numFmtId="166" fontId="7" fillId="0" borderId="1" xfId="0" applyNumberFormat="1" applyFont="1" applyBorder="1" applyAlignment="1">
      <alignment horizontal="center" vertical="center" wrapText="1"/>
    </xf>
    <xf numFmtId="0" fontId="8" fillId="0" borderId="1" xfId="0" applyNumberFormat="1" applyFont="1" applyFill="1" applyBorder="1" applyAlignment="1">
      <alignment horizontal="center" vertical="center" wrapText="1"/>
    </xf>
    <xf numFmtId="49" fontId="7" fillId="0" borderId="0" xfId="0" applyNumberFormat="1" applyFont="1" applyFill="1" applyBorder="1" applyAlignment="1">
      <alignment horizontal="center" vertical="center" wrapText="1"/>
    </xf>
    <xf numFmtId="49" fontId="7" fillId="0" borderId="0" xfId="0" applyNumberFormat="1" applyFont="1" applyFill="1" applyBorder="1" applyAlignment="1">
      <alignment horizontal="left" vertical="center" wrapText="1"/>
    </xf>
    <xf numFmtId="49" fontId="7" fillId="0" borderId="0" xfId="0" applyNumberFormat="1" applyFont="1" applyFill="1" applyBorder="1" applyAlignment="1">
      <alignment vertical="center" wrapText="1"/>
    </xf>
    <xf numFmtId="0" fontId="0" fillId="0" borderId="0" xfId="0" applyFont="1" applyFill="1" applyAlignment="1">
      <alignment horizontal="center" vertical="center"/>
    </xf>
    <xf numFmtId="0" fontId="30" fillId="0" borderId="0" xfId="0" applyFont="1" applyFill="1" applyAlignment="1">
      <alignment horizontal="left" vertical="center" wrapText="1"/>
    </xf>
    <xf numFmtId="0" fontId="0" fillId="0" borderId="0" xfId="0" applyFont="1" applyFill="1" applyAlignment="1">
      <alignment horizontal="left" vertical="center" wrapText="1"/>
    </xf>
    <xf numFmtId="0" fontId="7" fillId="0" borderId="0" xfId="0" applyFont="1" applyFill="1" applyBorder="1" applyAlignment="1">
      <alignment horizontal="left" vertical="center"/>
    </xf>
    <xf numFmtId="0" fontId="7" fillId="0" borderId="0" xfId="0" applyNumberFormat="1" applyFont="1" applyFill="1" applyBorder="1" applyAlignment="1">
      <alignment vertical="center" wrapText="1"/>
    </xf>
    <xf numFmtId="0" fontId="7" fillId="0" borderId="0" xfId="0" applyFont="1" applyFill="1" applyBorder="1" applyAlignment="1">
      <alignment vertical="center"/>
    </xf>
    <xf numFmtId="0" fontId="31" fillId="0" borderId="0" xfId="0" applyFont="1" applyFill="1" applyBorder="1" applyAlignment="1">
      <alignment vertical="center"/>
    </xf>
    <xf numFmtId="0" fontId="30" fillId="0" borderId="0" xfId="0" applyFont="1" applyFill="1" applyBorder="1" applyAlignment="1">
      <alignment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center" vertical="center"/>
    </xf>
    <xf numFmtId="0" fontId="31" fillId="0" borderId="0" xfId="0" applyFont="1" applyFill="1" applyBorder="1" applyAlignment="1">
      <alignment horizontal="center" vertical="center"/>
    </xf>
    <xf numFmtId="0" fontId="7" fillId="0" borderId="1" xfId="0" applyFont="1" applyFill="1" applyBorder="1" applyAlignment="1">
      <alignment horizontal="center" vertical="center" textRotation="90" wrapText="1"/>
    </xf>
    <xf numFmtId="0" fontId="23" fillId="0" borderId="2" xfId="0" applyFont="1" applyFill="1" applyBorder="1" applyAlignment="1">
      <alignment horizontal="left" vertical="center" wrapText="1"/>
    </xf>
    <xf numFmtId="0" fontId="23" fillId="0" borderId="2" xfId="5" applyFont="1" applyFill="1" applyBorder="1" applyAlignment="1">
      <alignment horizontal="center" vertical="center" wrapText="1"/>
    </xf>
    <xf numFmtId="0" fontId="23" fillId="0" borderId="2" xfId="0" applyNumberFormat="1" applyFont="1" applyFill="1" applyBorder="1" applyAlignment="1">
      <alignment vertical="center" wrapText="1"/>
    </xf>
    <xf numFmtId="4" fontId="23" fillId="0" borderId="2" xfId="0" applyNumberFormat="1" applyFont="1" applyFill="1" applyBorder="1" applyAlignment="1">
      <alignment vertical="center" wrapText="1"/>
    </xf>
    <xf numFmtId="0" fontId="32" fillId="0" borderId="0" xfId="0" applyFont="1" applyFill="1" applyBorder="1" applyAlignment="1">
      <alignment vertical="center"/>
    </xf>
    <xf numFmtId="0" fontId="23" fillId="10" borderId="1" xfId="0" applyNumberFormat="1" applyFont="1" applyFill="1" applyBorder="1" applyAlignment="1">
      <alignment horizontal="left" vertical="center" wrapText="1"/>
    </xf>
    <xf numFmtId="0" fontId="23" fillId="10" borderId="1" xfId="5" applyFont="1" applyFill="1" applyBorder="1" applyAlignment="1">
      <alignment horizontal="center" vertical="center" wrapText="1"/>
    </xf>
    <xf numFmtId="0" fontId="7" fillId="10" borderId="1" xfId="3" applyFont="1" applyFill="1" applyBorder="1" applyAlignment="1">
      <alignment wrapText="1"/>
    </xf>
    <xf numFmtId="0" fontId="7" fillId="10" borderId="1" xfId="0" applyNumberFormat="1" applyFont="1" applyFill="1" applyBorder="1" applyAlignment="1">
      <alignment vertical="center" wrapText="1"/>
    </xf>
    <xf numFmtId="4" fontId="23" fillId="10" borderId="1" xfId="0" applyNumberFormat="1" applyFont="1" applyFill="1" applyBorder="1" applyAlignment="1">
      <alignment vertical="center" wrapText="1"/>
    </xf>
    <xf numFmtId="0" fontId="23" fillId="0" borderId="0" xfId="0" applyFont="1" applyFill="1" applyBorder="1" applyAlignment="1">
      <alignment vertical="center"/>
    </xf>
    <xf numFmtId="0" fontId="23" fillId="11" borderId="1" xfId="0" applyNumberFormat="1" applyFont="1" applyFill="1" applyBorder="1" applyAlignment="1">
      <alignment horizontal="left" vertical="center" wrapText="1"/>
    </xf>
    <xf numFmtId="0" fontId="23" fillId="11" borderId="1" xfId="5" applyFont="1" applyFill="1" applyBorder="1" applyAlignment="1">
      <alignment horizontal="center" vertical="center" wrapText="1"/>
    </xf>
    <xf numFmtId="0" fontId="7" fillId="11" borderId="1" xfId="0" applyNumberFormat="1" applyFont="1" applyFill="1" applyBorder="1" applyAlignment="1">
      <alignment horizontal="left" vertical="center" wrapText="1" indent="2"/>
    </xf>
    <xf numFmtId="0" fontId="7" fillId="11" borderId="1" xfId="0" applyNumberFormat="1" applyFont="1" applyFill="1" applyBorder="1" applyAlignment="1">
      <alignment vertical="center" wrapText="1"/>
    </xf>
    <xf numFmtId="4" fontId="23" fillId="11" borderId="1" xfId="0" applyNumberFormat="1" applyFont="1" applyFill="1" applyBorder="1" applyAlignment="1">
      <alignment vertical="center" wrapText="1"/>
    </xf>
    <xf numFmtId="0" fontId="7" fillId="6" borderId="1" xfId="0" applyNumberFormat="1" applyFont="1" applyFill="1" applyBorder="1" applyAlignment="1">
      <alignment vertical="center" wrapText="1"/>
    </xf>
    <xf numFmtId="4" fontId="23" fillId="6" borderId="1" xfId="0" applyNumberFormat="1" applyFont="1" applyFill="1" applyBorder="1" applyAlignment="1">
      <alignment vertical="center" wrapText="1"/>
    </xf>
    <xf numFmtId="4" fontId="23" fillId="6" borderId="1" xfId="0" applyNumberFormat="1" applyFont="1" applyFill="1" applyBorder="1" applyAlignment="1">
      <alignment vertical="center"/>
    </xf>
    <xf numFmtId="0" fontId="7" fillId="0" borderId="1" xfId="0" applyNumberFormat="1" applyFont="1" applyFill="1" applyBorder="1" applyAlignment="1">
      <alignment vertical="center" wrapText="1"/>
    </xf>
    <xf numFmtId="4" fontId="7" fillId="0" borderId="1" xfId="0" applyNumberFormat="1" applyFont="1" applyFill="1" applyBorder="1" applyAlignment="1">
      <alignment vertical="center" wrapText="1"/>
    </xf>
    <xf numFmtId="4" fontId="23" fillId="0" borderId="1" xfId="0" applyNumberFormat="1" applyFont="1" applyFill="1" applyBorder="1" applyAlignment="1">
      <alignment vertical="center"/>
    </xf>
    <xf numFmtId="4" fontId="7" fillId="0" borderId="1" xfId="0" applyNumberFormat="1" applyFont="1" applyFill="1" applyBorder="1" applyAlignment="1">
      <alignment vertical="center"/>
    </xf>
    <xf numFmtId="0" fontId="23" fillId="11" borderId="1" xfId="0" applyNumberFormat="1" applyFont="1" applyFill="1" applyBorder="1" applyAlignment="1">
      <alignment vertical="center" wrapText="1"/>
    </xf>
    <xf numFmtId="4" fontId="7" fillId="11" borderId="1" xfId="0" applyNumberFormat="1" applyFont="1" applyFill="1" applyBorder="1" applyAlignment="1">
      <alignment horizontal="right" vertical="center" wrapText="1"/>
    </xf>
    <xf numFmtId="4" fontId="7" fillId="11" borderId="1" xfId="0" applyNumberFormat="1" applyFont="1" applyFill="1" applyBorder="1" applyAlignment="1">
      <alignment horizontal="right" vertical="center"/>
    </xf>
    <xf numFmtId="0" fontId="30" fillId="0" borderId="0" xfId="0" applyFont="1" applyFill="1" applyBorder="1" applyAlignment="1">
      <alignment horizontal="left" vertical="center"/>
    </xf>
    <xf numFmtId="0" fontId="30" fillId="0" borderId="0" xfId="0" applyNumberFormat="1" applyFont="1" applyFill="1" applyBorder="1" applyAlignment="1">
      <alignment vertical="center" wrapText="1"/>
    </xf>
    <xf numFmtId="0" fontId="33" fillId="0" borderId="0" xfId="0" applyFont="1" applyFill="1" applyBorder="1" applyAlignment="1">
      <alignment vertical="center"/>
    </xf>
    <xf numFmtId="0" fontId="7" fillId="0" borderId="0" xfId="0" applyNumberFormat="1" applyFont="1" applyFill="1" applyBorder="1" applyAlignment="1">
      <alignment horizontal="center" vertical="center" wrapText="1"/>
    </xf>
    <xf numFmtId="0" fontId="0" fillId="0" borderId="0" xfId="0" applyFont="1" applyFill="1" applyBorder="1" applyAlignment="1">
      <alignment vertical="center"/>
    </xf>
    <xf numFmtId="0" fontId="27" fillId="0" borderId="0" xfId="0" applyFont="1" applyFill="1" applyBorder="1" applyAlignment="1">
      <alignment vertical="center"/>
    </xf>
    <xf numFmtId="0" fontId="8" fillId="0" borderId="0" xfId="0" applyFont="1" applyFill="1" applyBorder="1" applyAlignment="1">
      <alignment vertical="center"/>
    </xf>
    <xf numFmtId="0" fontId="8" fillId="0" borderId="0" xfId="0" applyFont="1" applyFill="1" applyBorder="1" applyAlignment="1">
      <alignment vertical="center" wrapText="1"/>
    </xf>
    <xf numFmtId="0" fontId="8" fillId="0" borderId="0" xfId="0" applyFont="1" applyFill="1" applyBorder="1" applyAlignment="1">
      <alignment horizontal="center" vertical="center"/>
    </xf>
    <xf numFmtId="0" fontId="23" fillId="0" borderId="1" xfId="0" applyFont="1" applyFill="1" applyBorder="1" applyAlignment="1">
      <alignment horizontal="left" vertical="center" wrapText="1"/>
    </xf>
    <xf numFmtId="0" fontId="23" fillId="0" borderId="1" xfId="5" applyFont="1" applyFill="1" applyBorder="1" applyAlignment="1">
      <alignment horizontal="center" vertical="center" wrapText="1"/>
    </xf>
    <xf numFmtId="0" fontId="23" fillId="0" borderId="1" xfId="0" applyNumberFormat="1" applyFont="1" applyFill="1" applyBorder="1" applyAlignment="1">
      <alignment vertical="center" wrapText="1"/>
    </xf>
    <xf numFmtId="0" fontId="34" fillId="0" borderId="0" xfId="0" applyFont="1" applyFill="1" applyBorder="1" applyAlignment="1">
      <alignment vertical="center"/>
    </xf>
    <xf numFmtId="0" fontId="7" fillId="10" borderId="1" xfId="0" applyNumberFormat="1" applyFont="1" applyFill="1" applyBorder="1" applyAlignment="1">
      <alignment horizontal="left" vertical="center" wrapText="1"/>
    </xf>
    <xf numFmtId="0" fontId="22" fillId="10" borderId="1" xfId="5" applyFont="1" applyFill="1" applyBorder="1" applyAlignment="1">
      <alignment horizontal="center" vertical="center" wrapText="1"/>
    </xf>
    <xf numFmtId="0" fontId="11" fillId="0" borderId="0" xfId="0" applyFont="1" applyFill="1" applyBorder="1" applyAlignment="1">
      <alignment vertical="center"/>
    </xf>
    <xf numFmtId="0" fontId="7" fillId="11" borderId="1" xfId="0" applyNumberFormat="1" applyFont="1" applyFill="1" applyBorder="1" applyAlignment="1">
      <alignment horizontal="left" vertical="center" wrapText="1"/>
    </xf>
    <xf numFmtId="0" fontId="22" fillId="11" borderId="1" xfId="5" applyFont="1" applyFill="1" applyBorder="1" applyAlignment="1">
      <alignment horizontal="center" vertical="center" wrapText="1"/>
    </xf>
    <xf numFmtId="4" fontId="7" fillId="6" borderId="1" xfId="0" applyNumberFormat="1" applyFont="1" applyFill="1" applyBorder="1" applyAlignment="1">
      <alignment vertical="center" wrapText="1"/>
    </xf>
    <xf numFmtId="4" fontId="7" fillId="11" borderId="1" xfId="0" applyNumberFormat="1" applyFont="1" applyFill="1" applyBorder="1" applyAlignment="1">
      <alignment vertical="center" wrapText="1"/>
    </xf>
    <xf numFmtId="0" fontId="30" fillId="0" borderId="0" xfId="0" applyNumberFormat="1" applyFont="1" applyFill="1" applyBorder="1" applyAlignment="1">
      <alignment horizontal="center" vertical="center" wrapText="1"/>
    </xf>
    <xf numFmtId="0" fontId="7" fillId="0" borderId="0" xfId="0" applyFont="1" applyFill="1" applyBorder="1" applyAlignment="1">
      <alignment horizontal="center" vertical="center" wrapText="1"/>
    </xf>
    <xf numFmtId="0" fontId="23" fillId="0" borderId="1" xfId="0" applyFont="1" applyFill="1" applyBorder="1" applyAlignment="1">
      <alignment vertical="center" wrapText="1"/>
    </xf>
    <xf numFmtId="4" fontId="7" fillId="11" borderId="1" xfId="0" applyNumberFormat="1" applyFont="1" applyFill="1" applyBorder="1" applyAlignment="1">
      <alignment horizontal="center" vertical="center"/>
    </xf>
    <xf numFmtId="4" fontId="7" fillId="11" borderId="1" xfId="0" applyNumberFormat="1" applyFont="1" applyFill="1" applyBorder="1" applyAlignment="1">
      <alignment vertical="center"/>
    </xf>
    <xf numFmtId="0" fontId="30" fillId="0" borderId="0" xfId="0" applyFont="1" applyFill="1" applyBorder="1" applyAlignment="1">
      <alignment horizontal="center" vertical="center"/>
    </xf>
    <xf numFmtId="0" fontId="7" fillId="0" borderId="4" xfId="0" applyNumberFormat="1" applyFont="1" applyFill="1" applyBorder="1" applyAlignment="1">
      <alignment horizontal="center" vertical="center" wrapText="1"/>
    </xf>
    <xf numFmtId="4" fontId="30" fillId="11" borderId="1" xfId="0" applyNumberFormat="1" applyFont="1" applyFill="1" applyBorder="1" applyAlignment="1">
      <alignment horizontal="right" vertical="center"/>
    </xf>
    <xf numFmtId="0" fontId="7" fillId="0" borderId="1" xfId="0" applyFont="1" applyFill="1" applyBorder="1" applyAlignment="1">
      <alignment horizontal="center" vertical="center" wrapText="1"/>
    </xf>
    <xf numFmtId="0" fontId="11" fillId="0" borderId="0" xfId="0" applyFont="1" applyAlignment="1">
      <alignment horizontal="center" vertical="center" wrapText="1"/>
    </xf>
    <xf numFmtId="0" fontId="17" fillId="0" borderId="4" xfId="5" applyFont="1" applyBorder="1" applyAlignment="1">
      <alignment horizontal="center" vertical="center" wrapText="1"/>
    </xf>
    <xf numFmtId="0" fontId="17" fillId="0" borderId="2" xfId="5" applyFont="1" applyBorder="1" applyAlignment="1">
      <alignment horizontal="center" vertical="center" wrapText="1"/>
    </xf>
    <xf numFmtId="0" fontId="10" fillId="0" borderId="4" xfId="5" applyFont="1" applyBorder="1" applyAlignment="1">
      <alignment horizontal="center" vertical="center" wrapText="1"/>
    </xf>
    <xf numFmtId="0" fontId="10" fillId="0" borderId="2" xfId="5" applyFont="1" applyBorder="1" applyAlignment="1">
      <alignment horizontal="center" vertical="center" wrapText="1"/>
    </xf>
    <xf numFmtId="0" fontId="8" fillId="0" borderId="4" xfId="0" applyNumberFormat="1" applyFont="1" applyFill="1" applyBorder="1" applyAlignment="1">
      <alignment horizontal="center" vertical="center" wrapText="1"/>
    </xf>
    <xf numFmtId="0" fontId="8" fillId="0" borderId="2" xfId="0" applyNumberFormat="1" applyFont="1" applyFill="1" applyBorder="1" applyAlignment="1">
      <alignment horizontal="center" vertical="center" wrapText="1"/>
    </xf>
    <xf numFmtId="0" fontId="15" fillId="6" borderId="4" xfId="5" applyFont="1" applyFill="1" applyBorder="1" applyAlignment="1">
      <alignment horizontal="center" vertical="center" wrapText="1"/>
    </xf>
    <xf numFmtId="0" fontId="15" fillId="6" borderId="5" xfId="5" applyFont="1" applyFill="1" applyBorder="1" applyAlignment="1">
      <alignment horizontal="center" vertical="center" wrapText="1"/>
    </xf>
    <xf numFmtId="0" fontId="15" fillId="6" borderId="2" xfId="5"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17" fillId="0" borderId="5" xfId="5" applyFont="1" applyBorder="1" applyAlignment="1">
      <alignment horizontal="center" vertical="center" wrapText="1"/>
    </xf>
    <xf numFmtId="1" fontId="8" fillId="0" borderId="9" xfId="0" applyNumberFormat="1" applyFont="1" applyFill="1" applyBorder="1" applyAlignment="1">
      <alignment horizontal="center" vertical="center" wrapText="1"/>
    </xf>
    <xf numFmtId="1" fontId="8" fillId="0" borderId="12" xfId="0" applyNumberFormat="1" applyFont="1" applyFill="1" applyBorder="1" applyAlignment="1">
      <alignment horizontal="center" vertical="center" wrapText="1"/>
    </xf>
    <xf numFmtId="1" fontId="8" fillId="0" borderId="8" xfId="0" applyNumberFormat="1" applyFont="1" applyFill="1" applyBorder="1" applyAlignment="1">
      <alignment horizontal="center" vertical="center" wrapText="1"/>
    </xf>
    <xf numFmtId="1" fontId="8" fillId="0" borderId="10" xfId="0" applyNumberFormat="1" applyFont="1" applyFill="1" applyBorder="1" applyAlignment="1">
      <alignment horizontal="center" vertical="center" wrapText="1"/>
    </xf>
    <xf numFmtId="1" fontId="8" fillId="0" borderId="11" xfId="0" applyNumberFormat="1" applyFont="1" applyFill="1" applyBorder="1" applyAlignment="1">
      <alignment horizontal="center" vertical="center" wrapText="1"/>
    </xf>
    <xf numFmtId="1" fontId="8" fillId="0" borderId="13" xfId="0" applyNumberFormat="1" applyFont="1" applyFill="1" applyBorder="1" applyAlignment="1">
      <alignment horizontal="center" vertical="center" wrapText="1"/>
    </xf>
    <xf numFmtId="1" fontId="8" fillId="0" borderId="4" xfId="0" applyNumberFormat="1" applyFont="1" applyFill="1" applyBorder="1" applyAlignment="1">
      <alignment horizontal="center" vertical="center" wrapText="1"/>
    </xf>
    <xf numFmtId="1" fontId="8" fillId="0" borderId="2" xfId="0" applyNumberFormat="1" applyFont="1" applyFill="1" applyBorder="1" applyAlignment="1">
      <alignment horizontal="center" vertical="center" wrapText="1"/>
    </xf>
    <xf numFmtId="1" fontId="8" fillId="0" borderId="6" xfId="0" applyNumberFormat="1" applyFont="1" applyFill="1" applyBorder="1" applyAlignment="1">
      <alignment horizontal="center" vertical="center" wrapText="1"/>
    </xf>
    <xf numFmtId="1" fontId="8" fillId="0" borderId="3" xfId="0" applyNumberFormat="1" applyFont="1" applyFill="1" applyBorder="1" applyAlignment="1">
      <alignment horizontal="center" vertical="center" wrapText="1"/>
    </xf>
    <xf numFmtId="0" fontId="17" fillId="0" borderId="4" xfId="5" applyFont="1" applyFill="1" applyBorder="1" applyAlignment="1">
      <alignment horizontal="center" vertical="center" wrapText="1"/>
    </xf>
    <xf numFmtId="0" fontId="17" fillId="0" borderId="2" xfId="5" applyFont="1" applyFill="1" applyBorder="1" applyAlignment="1">
      <alignment horizontal="center" vertical="center" wrapText="1"/>
    </xf>
    <xf numFmtId="4" fontId="8" fillId="0" borderId="1" xfId="0" applyNumberFormat="1" applyFont="1" applyFill="1" applyBorder="1" applyAlignment="1">
      <alignment horizontal="center" vertical="center" wrapText="1"/>
    </xf>
    <xf numFmtId="4" fontId="8" fillId="0" borderId="4" xfId="0" applyNumberFormat="1" applyFont="1" applyFill="1" applyBorder="1" applyAlignment="1">
      <alignment horizontal="center" vertical="center" wrapText="1"/>
    </xf>
    <xf numFmtId="4" fontId="8" fillId="0" borderId="2" xfId="0" applyNumberFormat="1" applyFont="1" applyFill="1" applyBorder="1" applyAlignment="1">
      <alignment horizontal="center" vertical="center" wrapText="1"/>
    </xf>
    <xf numFmtId="4" fontId="8" fillId="0" borderId="6" xfId="0" applyNumberFormat="1" applyFont="1" applyFill="1" applyBorder="1" applyAlignment="1">
      <alignment horizontal="center" vertical="center" wrapText="1"/>
    </xf>
    <xf numFmtId="4" fontId="8" fillId="0" borderId="3" xfId="0" applyNumberFormat="1" applyFont="1" applyFill="1" applyBorder="1" applyAlignment="1">
      <alignment horizontal="center" vertical="center" wrapText="1"/>
    </xf>
    <xf numFmtId="0" fontId="15" fillId="4" borderId="4" xfId="5" applyFont="1" applyFill="1" applyBorder="1" applyAlignment="1">
      <alignment horizontal="center" vertical="center" wrapText="1"/>
    </xf>
    <xf numFmtId="0" fontId="15" fillId="4" borderId="5" xfId="5" applyFont="1" applyFill="1" applyBorder="1" applyAlignment="1">
      <alignment horizontal="center" vertical="center" wrapText="1"/>
    </xf>
    <xf numFmtId="0" fontId="15" fillId="4" borderId="2" xfId="5" applyFont="1" applyFill="1" applyBorder="1" applyAlignment="1">
      <alignment horizontal="center" vertical="center" wrapText="1"/>
    </xf>
    <xf numFmtId="0" fontId="8" fillId="2" borderId="4" xfId="0" applyNumberFormat="1" applyFont="1" applyFill="1" applyBorder="1" applyAlignment="1">
      <alignment horizontal="center" vertical="center" wrapText="1"/>
    </xf>
    <xf numFmtId="0" fontId="8" fillId="2" borderId="2" xfId="0" applyNumberFormat="1" applyFont="1" applyFill="1" applyBorder="1" applyAlignment="1">
      <alignment horizontal="center" vertical="center" wrapText="1"/>
    </xf>
    <xf numFmtId="4" fontId="8" fillId="0" borderId="7" xfId="0" applyNumberFormat="1" applyFont="1" applyFill="1" applyBorder="1" applyAlignment="1">
      <alignment horizontal="center" vertical="center" wrapText="1"/>
    </xf>
    <xf numFmtId="0" fontId="15" fillId="6" borderId="4" xfId="5" applyFont="1" applyFill="1" applyBorder="1" applyAlignment="1">
      <alignment horizontal="left" vertical="center" wrapText="1"/>
    </xf>
    <xf numFmtId="0" fontId="15" fillId="6" borderId="2" xfId="5" applyFont="1" applyFill="1" applyBorder="1" applyAlignment="1">
      <alignment horizontal="left" vertical="center" wrapText="1"/>
    </xf>
    <xf numFmtId="0" fontId="11" fillId="6" borderId="4" xfId="0" applyFont="1" applyFill="1" applyBorder="1" applyAlignment="1">
      <alignment horizontal="center" vertical="center" wrapText="1"/>
    </xf>
    <xf numFmtId="0" fontId="11" fillId="6" borderId="5"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5" fillId="5" borderId="4" xfId="5" applyFont="1" applyFill="1" applyBorder="1" applyAlignment="1">
      <alignment horizontal="left" vertical="center" wrapText="1"/>
    </xf>
    <xf numFmtId="0" fontId="15" fillId="5" borderId="5" xfId="5" applyFont="1" applyFill="1" applyBorder="1" applyAlignment="1">
      <alignment horizontal="left" vertical="center" wrapText="1"/>
    </xf>
    <xf numFmtId="0" fontId="15" fillId="5" borderId="2" xfId="5" applyFont="1" applyFill="1" applyBorder="1" applyAlignment="1">
      <alignment horizontal="left" vertical="center" wrapText="1"/>
    </xf>
    <xf numFmtId="0" fontId="18" fillId="0" borderId="4" xfId="5" applyFont="1" applyFill="1" applyBorder="1" applyAlignment="1">
      <alignment horizontal="center" vertical="center" wrapText="1"/>
    </xf>
    <xf numFmtId="0" fontId="18" fillId="0" borderId="5" xfId="5" applyFont="1" applyFill="1" applyBorder="1" applyAlignment="1">
      <alignment horizontal="center" vertical="center" wrapText="1"/>
    </xf>
    <xf numFmtId="0" fontId="18" fillId="0" borderId="2" xfId="5" applyFont="1" applyFill="1" applyBorder="1" applyAlignment="1">
      <alignment horizontal="center" vertical="center" wrapText="1"/>
    </xf>
    <xf numFmtId="0" fontId="15" fillId="5" borderId="4" xfId="5" applyFont="1" applyFill="1" applyBorder="1" applyAlignment="1">
      <alignment horizontal="center" vertical="center" wrapText="1"/>
    </xf>
    <xf numFmtId="0" fontId="15" fillId="5" borderId="5" xfId="5" applyFont="1" applyFill="1" applyBorder="1" applyAlignment="1">
      <alignment horizontal="center" vertical="center" wrapText="1"/>
    </xf>
    <xf numFmtId="0" fontId="11" fillId="5" borderId="4" xfId="0" applyFont="1" applyFill="1" applyBorder="1" applyAlignment="1">
      <alignment horizontal="center" vertical="center" wrapText="1"/>
    </xf>
    <xf numFmtId="0" fontId="11" fillId="5" borderId="5" xfId="0" applyFont="1" applyFill="1" applyBorder="1" applyAlignment="1">
      <alignment horizontal="center" vertical="center" wrapText="1"/>
    </xf>
    <xf numFmtId="0" fontId="8" fillId="3" borderId="4" xfId="5" applyFont="1" applyFill="1" applyBorder="1" applyAlignment="1">
      <alignment horizontal="center" vertical="center" wrapText="1"/>
    </xf>
    <xf numFmtId="0" fontId="8" fillId="3" borderId="5" xfId="5" applyFont="1" applyFill="1" applyBorder="1" applyAlignment="1">
      <alignment horizontal="center" vertical="center" wrapText="1"/>
    </xf>
    <xf numFmtId="0" fontId="8" fillId="3" borderId="2" xfId="5" applyFont="1" applyFill="1" applyBorder="1" applyAlignment="1">
      <alignment horizontal="center" vertical="center" wrapText="1"/>
    </xf>
    <xf numFmtId="0" fontId="8" fillId="2" borderId="5" xfId="0" applyNumberFormat="1" applyFont="1" applyFill="1" applyBorder="1" applyAlignment="1">
      <alignment horizontal="center" vertical="center" wrapText="1"/>
    </xf>
    <xf numFmtId="0" fontId="15" fillId="6" borderId="5" xfId="5" applyFont="1" applyFill="1" applyBorder="1" applyAlignment="1">
      <alignment horizontal="left" vertical="center" wrapText="1"/>
    </xf>
    <xf numFmtId="0" fontId="10" fillId="0" borderId="4" xfId="5" applyFont="1" applyFill="1" applyBorder="1" applyAlignment="1">
      <alignment horizontal="left" vertical="center" wrapText="1"/>
    </xf>
    <xf numFmtId="0" fontId="10" fillId="0" borderId="2" xfId="5" applyFont="1" applyFill="1" applyBorder="1" applyAlignment="1">
      <alignment horizontal="left" vertical="center" wrapText="1"/>
    </xf>
    <xf numFmtId="0" fontId="10" fillId="0" borderId="4" xfId="5" applyFont="1" applyFill="1" applyBorder="1" applyAlignment="1">
      <alignment horizontal="center" vertical="center" wrapText="1"/>
    </xf>
    <xf numFmtId="0" fontId="10" fillId="0" borderId="2" xfId="5" applyFont="1" applyFill="1" applyBorder="1" applyAlignment="1">
      <alignment horizontal="center" vertical="center" wrapText="1"/>
    </xf>
    <xf numFmtId="49" fontId="8" fillId="6" borderId="4" xfId="0" applyNumberFormat="1" applyFont="1" applyFill="1" applyBorder="1" applyAlignment="1">
      <alignment horizontal="center" vertical="center" wrapText="1"/>
    </xf>
    <xf numFmtId="49" fontId="8" fillId="6" borderId="5" xfId="0" applyNumberFormat="1" applyFont="1" applyFill="1" applyBorder="1" applyAlignment="1">
      <alignment horizontal="center" vertical="center" wrapText="1"/>
    </xf>
    <xf numFmtId="49" fontId="8" fillId="6" borderId="2" xfId="0" applyNumberFormat="1" applyFont="1" applyFill="1" applyBorder="1" applyAlignment="1">
      <alignment horizontal="center" vertical="center" wrapText="1"/>
    </xf>
    <xf numFmtId="4" fontId="8" fillId="0" borderId="0" xfId="0" applyNumberFormat="1" applyFont="1" applyAlignment="1">
      <alignment horizontal="center" vertical="center" wrapText="1"/>
    </xf>
    <xf numFmtId="0" fontId="15" fillId="5" borderId="9" xfId="5" applyFont="1" applyFill="1" applyBorder="1" applyAlignment="1">
      <alignment horizontal="left" vertical="center" wrapText="1"/>
    </xf>
    <xf numFmtId="0" fontId="15" fillId="5" borderId="10" xfId="5" applyFont="1" applyFill="1" applyBorder="1" applyAlignment="1">
      <alignment horizontal="left" vertical="center" wrapText="1"/>
    </xf>
    <xf numFmtId="49" fontId="8" fillId="3" borderId="4" xfId="0" applyNumberFormat="1" applyFont="1" applyFill="1" applyBorder="1" applyAlignment="1">
      <alignment horizontal="center" vertical="center" wrapText="1"/>
    </xf>
    <xf numFmtId="49" fontId="8" fillId="3" borderId="2" xfId="0" applyNumberFormat="1" applyFont="1" applyFill="1" applyBorder="1" applyAlignment="1">
      <alignment horizontal="center" vertical="center" wrapText="1"/>
    </xf>
    <xf numFmtId="0" fontId="8" fillId="3" borderId="4" xfId="0" applyNumberFormat="1" applyFont="1" applyFill="1" applyBorder="1" applyAlignment="1">
      <alignment horizontal="center" vertical="center" wrapText="1"/>
    </xf>
    <xf numFmtId="0" fontId="8" fillId="3" borderId="2" xfId="0" applyNumberFormat="1" applyFont="1" applyFill="1" applyBorder="1" applyAlignment="1">
      <alignment horizontal="center" vertical="center" wrapText="1"/>
    </xf>
    <xf numFmtId="49" fontId="11" fillId="4" borderId="4" xfId="0" applyNumberFormat="1" applyFont="1" applyFill="1" applyBorder="1" applyAlignment="1">
      <alignment horizontal="center" vertical="center" wrapText="1"/>
    </xf>
    <xf numFmtId="49" fontId="11" fillId="4" borderId="5" xfId="0" applyNumberFormat="1" applyFont="1" applyFill="1" applyBorder="1" applyAlignment="1">
      <alignment horizontal="center" vertical="center" wrapText="1"/>
    </xf>
    <xf numFmtId="49" fontId="11" fillId="4" borderId="2" xfId="0" applyNumberFormat="1" applyFont="1" applyFill="1" applyBorder="1" applyAlignment="1">
      <alignment horizontal="center" vertical="center" wrapText="1"/>
    </xf>
    <xf numFmtId="0" fontId="15" fillId="5" borderId="2" xfId="5" applyFont="1" applyFill="1" applyBorder="1" applyAlignment="1">
      <alignment horizontal="center" vertical="center" wrapText="1"/>
    </xf>
    <xf numFmtId="1" fontId="8" fillId="0" borderId="5" xfId="0" applyNumberFormat="1" applyFont="1" applyFill="1" applyBorder="1" applyAlignment="1">
      <alignment horizontal="center" vertical="center" wrapText="1"/>
    </xf>
    <xf numFmtId="0" fontId="8" fillId="0" borderId="4" xfId="5" applyFont="1" applyFill="1" applyBorder="1" applyAlignment="1">
      <alignment horizontal="center" vertical="center" wrapText="1"/>
    </xf>
    <xf numFmtId="0" fontId="8" fillId="0" borderId="2" xfId="5" applyFont="1" applyFill="1" applyBorder="1" applyAlignment="1">
      <alignment horizontal="center" vertical="center" wrapText="1"/>
    </xf>
    <xf numFmtId="49" fontId="8" fillId="0" borderId="4" xfId="0" applyNumberFormat="1" applyFont="1" applyFill="1" applyBorder="1" applyAlignment="1">
      <alignment horizontal="center" vertical="center" wrapText="1"/>
    </xf>
    <xf numFmtId="49" fontId="8" fillId="0" borderId="2" xfId="0" applyNumberFormat="1" applyFont="1" applyFill="1" applyBorder="1" applyAlignment="1">
      <alignment horizontal="center" vertical="center" wrapText="1"/>
    </xf>
    <xf numFmtId="0" fontId="16" fillId="6" borderId="4" xfId="5" applyFont="1" applyFill="1" applyBorder="1" applyAlignment="1">
      <alignment horizontal="center" vertical="center" wrapText="1"/>
    </xf>
    <xf numFmtId="0" fontId="16" fillId="6" borderId="5" xfId="5" applyFont="1" applyFill="1" applyBorder="1" applyAlignment="1">
      <alignment horizontal="center" vertical="center" wrapText="1"/>
    </xf>
    <xf numFmtId="0" fontId="16" fillId="6" borderId="2" xfId="5" applyFont="1" applyFill="1" applyBorder="1" applyAlignment="1">
      <alignment horizontal="center" vertical="center" wrapText="1"/>
    </xf>
    <xf numFmtId="0" fontId="11" fillId="5" borderId="4" xfId="5" applyNumberFormat="1" applyFont="1" applyFill="1" applyBorder="1" applyAlignment="1">
      <alignment horizontal="center" vertical="center" wrapText="1"/>
    </xf>
    <xf numFmtId="0" fontId="11" fillId="5" borderId="5" xfId="5" applyNumberFormat="1" applyFont="1" applyFill="1" applyBorder="1" applyAlignment="1">
      <alignment horizontal="center" vertical="center" wrapText="1"/>
    </xf>
    <xf numFmtId="0" fontId="11" fillId="5" borderId="2" xfId="5" applyNumberFormat="1" applyFont="1" applyFill="1" applyBorder="1" applyAlignment="1">
      <alignment horizontal="center" vertical="center" wrapText="1"/>
    </xf>
    <xf numFmtId="0" fontId="14" fillId="0" borderId="4" xfId="5" applyFont="1" applyFill="1" applyBorder="1" applyAlignment="1">
      <alignment horizontal="center" vertical="center" wrapText="1"/>
    </xf>
    <xf numFmtId="0" fontId="14" fillId="0" borderId="5" xfId="5" applyFont="1" applyFill="1" applyBorder="1" applyAlignment="1">
      <alignment horizontal="center" vertical="center" wrapText="1"/>
    </xf>
    <xf numFmtId="0" fontId="14" fillId="0" borderId="2" xfId="5" applyFont="1" applyFill="1" applyBorder="1" applyAlignment="1">
      <alignment horizontal="center" vertical="center" wrapText="1"/>
    </xf>
    <xf numFmtId="0" fontId="15" fillId="6" borderId="4" xfId="5" applyFont="1" applyFill="1" applyBorder="1" applyAlignment="1">
      <alignment horizontal="left" vertical="top" wrapText="1"/>
    </xf>
    <xf numFmtId="0" fontId="15" fillId="6" borderId="5" xfId="5" applyFont="1" applyFill="1" applyBorder="1" applyAlignment="1">
      <alignment horizontal="left" vertical="top" wrapText="1"/>
    </xf>
    <xf numFmtId="0" fontId="15" fillId="6" borderId="2" xfId="5" applyFont="1" applyFill="1" applyBorder="1" applyAlignment="1">
      <alignment horizontal="left" vertical="top" wrapText="1"/>
    </xf>
    <xf numFmtId="0" fontId="10" fillId="0" borderId="9" xfId="5" applyFont="1" applyBorder="1" applyAlignment="1">
      <alignment horizontal="left" vertical="top" wrapText="1"/>
    </xf>
    <xf numFmtId="0" fontId="10" fillId="0" borderId="10" xfId="5" applyFont="1" applyBorder="1" applyAlignment="1">
      <alignment horizontal="left" vertical="top" wrapText="1"/>
    </xf>
    <xf numFmtId="0" fontId="10" fillId="0" borderId="5" xfId="5" applyFont="1" applyBorder="1" applyAlignment="1">
      <alignment horizontal="center" vertical="center" wrapText="1"/>
    </xf>
    <xf numFmtId="0" fontId="11" fillId="6" borderId="4" xfId="5" applyNumberFormat="1" applyFont="1" applyFill="1" applyBorder="1" applyAlignment="1">
      <alignment horizontal="center" vertical="center" wrapText="1"/>
    </xf>
    <xf numFmtId="0" fontId="11" fillId="6" borderId="5" xfId="5" applyNumberFormat="1" applyFont="1" applyFill="1" applyBorder="1" applyAlignment="1">
      <alignment horizontal="center" vertical="center" wrapText="1"/>
    </xf>
    <xf numFmtId="0" fontId="11" fillId="6" borderId="2" xfId="5" applyNumberFormat="1" applyFont="1" applyFill="1" applyBorder="1" applyAlignment="1">
      <alignment horizontal="center" vertical="center" wrapText="1"/>
    </xf>
    <xf numFmtId="4" fontId="8" fillId="0" borderId="1" xfId="0" applyNumberFormat="1" applyFont="1" applyBorder="1" applyAlignment="1">
      <alignment horizontal="center" vertical="center" wrapText="1"/>
    </xf>
    <xf numFmtId="0" fontId="11" fillId="0" borderId="0" xfId="0" applyFont="1" applyFill="1" applyAlignment="1">
      <alignment horizontal="center" vertical="center" wrapText="1"/>
    </xf>
    <xf numFmtId="4" fontId="8" fillId="2" borderId="1" xfId="0" applyNumberFormat="1" applyFont="1" applyFill="1" applyBorder="1" applyAlignment="1">
      <alignment horizontal="center" vertical="center" wrapText="1"/>
    </xf>
    <xf numFmtId="4" fontId="8" fillId="3" borderId="1" xfId="0" applyNumberFormat="1" applyFont="1" applyFill="1" applyBorder="1" applyAlignment="1">
      <alignment horizontal="center" vertical="center" wrapText="1"/>
    </xf>
    <xf numFmtId="0" fontId="18" fillId="0" borderId="1" xfId="5" applyFont="1" applyFill="1" applyBorder="1" applyAlignment="1">
      <alignment horizontal="center" vertical="center" wrapText="1"/>
    </xf>
    <xf numFmtId="0" fontId="8" fillId="0" borderId="1" xfId="5" applyFont="1" applyFill="1" applyBorder="1" applyAlignment="1">
      <alignment horizontal="center" vertical="center" wrapText="1"/>
    </xf>
    <xf numFmtId="0" fontId="15" fillId="0" borderId="1" xfId="5" applyFont="1" applyFill="1" applyBorder="1" applyAlignment="1">
      <alignment horizontal="center" vertical="center" wrapText="1"/>
    </xf>
    <xf numFmtId="0" fontId="15" fillId="0" borderId="4" xfId="5" applyFont="1" applyFill="1" applyBorder="1" applyAlignment="1">
      <alignment horizontal="center" vertical="center" wrapText="1"/>
    </xf>
    <xf numFmtId="0" fontId="15" fillId="0" borderId="5" xfId="5" applyFont="1" applyFill="1" applyBorder="1" applyAlignment="1">
      <alignment horizontal="center" vertical="center" wrapText="1"/>
    </xf>
    <xf numFmtId="0" fontId="15" fillId="0" borderId="2" xfId="5" applyFont="1" applyFill="1" applyBorder="1" applyAlignment="1">
      <alignment horizontal="center" vertical="center" wrapText="1"/>
    </xf>
    <xf numFmtId="0" fontId="17" fillId="0" borderId="1" xfId="5" applyFont="1" applyFill="1" applyBorder="1" applyAlignment="1">
      <alignment horizontal="center" vertical="center" wrapText="1"/>
    </xf>
    <xf numFmtId="0" fontId="16" fillId="0" borderId="1" xfId="5" applyFont="1" applyFill="1" applyBorder="1" applyAlignment="1">
      <alignment horizontal="center" vertical="center" wrapText="1"/>
    </xf>
    <xf numFmtId="0" fontId="10" fillId="0" borderId="1" xfId="5" applyFont="1" applyFill="1" applyBorder="1" applyAlignment="1">
      <alignment horizontal="center" vertical="center" wrapText="1"/>
    </xf>
    <xf numFmtId="0" fontId="8" fillId="0" borderId="1" xfId="0" applyFont="1" applyFill="1" applyBorder="1" applyAlignment="1">
      <alignment horizontal="center" vertical="center" wrapText="1"/>
    </xf>
    <xf numFmtId="0" fontId="22" fillId="0" borderId="4" xfId="5" applyFont="1" applyFill="1" applyBorder="1" applyAlignment="1">
      <alignment horizontal="center" vertical="top" wrapText="1"/>
    </xf>
    <xf numFmtId="0" fontId="22" fillId="0" borderId="2" xfId="5" applyFont="1" applyFill="1" applyBorder="1" applyAlignment="1">
      <alignment horizontal="center" vertical="top" wrapText="1"/>
    </xf>
    <xf numFmtId="0" fontId="22" fillId="0" borderId="4" xfId="5" applyFont="1" applyFill="1" applyBorder="1" applyAlignment="1">
      <alignment horizontal="left" vertical="top" wrapText="1"/>
    </xf>
    <xf numFmtId="0" fontId="22" fillId="0" borderId="2" xfId="5" applyFont="1" applyFill="1" applyBorder="1" applyAlignment="1">
      <alignment horizontal="left" vertical="top" wrapText="1"/>
    </xf>
    <xf numFmtId="0" fontId="20" fillId="0" borderId="1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0" fontId="22" fillId="0" borderId="5" xfId="5" applyFont="1" applyFill="1" applyBorder="1" applyAlignment="1">
      <alignment horizontal="center" vertical="top" wrapText="1"/>
    </xf>
    <xf numFmtId="0" fontId="28" fillId="0" borderId="0" xfId="0" applyFont="1" applyFill="1" applyAlignment="1">
      <alignment horizontal="center" vertical="center" wrapText="1"/>
    </xf>
    <xf numFmtId="0" fontId="7" fillId="0" borderId="1" xfId="0" applyFont="1" applyBorder="1" applyAlignment="1">
      <alignment horizontal="center" vertical="center" wrapText="1"/>
    </xf>
    <xf numFmtId="0" fontId="7" fillId="0" borderId="1" xfId="8" applyFont="1" applyBorder="1" applyAlignment="1">
      <alignment horizontal="center" vertical="center" wrapText="1"/>
    </xf>
    <xf numFmtId="0" fontId="7" fillId="3" borderId="1" xfId="0" applyFont="1" applyFill="1" applyBorder="1" applyAlignment="1">
      <alignment horizontal="center" vertical="center" wrapText="1"/>
    </xf>
    <xf numFmtId="0" fontId="15" fillId="7" borderId="1" xfId="5" applyFont="1" applyFill="1" applyBorder="1" applyAlignment="1">
      <alignment horizontal="center" vertical="top" wrapText="1"/>
    </xf>
    <xf numFmtId="0" fontId="7" fillId="0" borderId="1" xfId="0" applyFont="1" applyBorder="1" applyAlignment="1">
      <alignment horizontal="left" vertical="top" wrapText="1"/>
    </xf>
    <xf numFmtId="49" fontId="8" fillId="0" borderId="1" xfId="0" applyNumberFormat="1" applyFont="1" applyFill="1" applyBorder="1" applyAlignment="1">
      <alignment horizontal="center" vertical="top" wrapText="1"/>
    </xf>
    <xf numFmtId="0" fontId="8" fillId="0" borderId="1" xfId="0" applyFont="1" applyBorder="1" applyAlignment="1">
      <alignment horizontal="center" vertical="top" wrapText="1"/>
    </xf>
    <xf numFmtId="49" fontId="7" fillId="3" borderId="1" xfId="0" applyNumberFormat="1" applyFont="1" applyFill="1" applyBorder="1" applyAlignment="1">
      <alignment horizontal="left" vertical="top" wrapText="1"/>
    </xf>
    <xf numFmtId="0" fontId="15" fillId="5" borderId="1" xfId="5" applyFont="1" applyFill="1" applyBorder="1" applyAlignment="1">
      <alignment horizontal="center" vertical="top" wrapText="1"/>
    </xf>
    <xf numFmtId="0" fontId="15" fillId="8" borderId="1" xfId="5" applyFont="1" applyFill="1" applyBorder="1" applyAlignment="1">
      <alignment horizontal="center" vertical="top" wrapText="1"/>
    </xf>
    <xf numFmtId="0" fontId="8" fillId="0" borderId="1" xfId="0" applyFont="1" applyBorder="1" applyAlignment="1">
      <alignment horizontal="left" vertical="top" wrapText="1"/>
    </xf>
    <xf numFmtId="49" fontId="8" fillId="3" borderId="1" xfId="0" applyNumberFormat="1" applyFont="1" applyFill="1" applyBorder="1" applyAlignment="1">
      <alignment horizontal="left" vertical="top" wrapText="1"/>
    </xf>
    <xf numFmtId="0" fontId="7" fillId="0" borderId="0" xfId="0" applyFont="1" applyFill="1" applyBorder="1" applyAlignment="1">
      <alignment horizontal="right" vertical="center"/>
    </xf>
    <xf numFmtId="0" fontId="7" fillId="0" borderId="0" xfId="0" applyFont="1" applyFill="1" applyBorder="1" applyAlignment="1">
      <alignment horizontal="center" vertical="center" wrapText="1"/>
    </xf>
    <xf numFmtId="0" fontId="7" fillId="0" borderId="0" xfId="0" applyFont="1" applyFill="1" applyBorder="1" applyAlignment="1">
      <alignment horizontal="center" vertical="center"/>
    </xf>
    <xf numFmtId="0" fontId="7" fillId="0" borderId="11" xfId="0" applyFont="1" applyFill="1" applyBorder="1" applyAlignment="1">
      <alignment horizontal="right" vertical="center"/>
    </xf>
    <xf numFmtId="0" fontId="30" fillId="0" borderId="1" xfId="0"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0" fontId="7" fillId="0" borderId="1" xfId="0" applyNumberFormat="1" applyFont="1" applyFill="1" applyBorder="1" applyAlignment="1">
      <alignment horizontal="left" vertical="center" wrapText="1"/>
    </xf>
    <xf numFmtId="0" fontId="7" fillId="0" borderId="1" xfId="5" applyFont="1" applyFill="1" applyBorder="1" applyAlignment="1">
      <alignment horizontal="center" vertical="center" wrapText="1"/>
    </xf>
    <xf numFmtId="0" fontId="7" fillId="0" borderId="1" xfId="0" applyFont="1" applyFill="1" applyBorder="1" applyAlignment="1">
      <alignment horizontal="center" vertical="center" textRotation="90" wrapText="1"/>
    </xf>
    <xf numFmtId="0" fontId="30" fillId="0" borderId="1" xfId="0" applyFont="1" applyFill="1" applyBorder="1" applyAlignment="1">
      <alignment horizontal="center" vertical="center" textRotation="90" wrapText="1"/>
    </xf>
    <xf numFmtId="0" fontId="7" fillId="11" borderId="1" xfId="0" applyNumberFormat="1" applyFont="1" applyFill="1" applyBorder="1" applyAlignment="1">
      <alignment horizontal="center" vertical="center" wrapText="1"/>
    </xf>
    <xf numFmtId="0" fontId="22" fillId="11" borderId="1" xfId="5" applyFont="1" applyFill="1" applyBorder="1" applyAlignment="1">
      <alignment horizontal="center" vertical="center" wrapText="1"/>
    </xf>
    <xf numFmtId="0" fontId="30" fillId="0" borderId="0" xfId="0" applyFont="1" applyFill="1" applyBorder="1" applyAlignment="1">
      <alignment vertical="center" wrapText="1"/>
    </xf>
    <xf numFmtId="0" fontId="19" fillId="0" borderId="1" xfId="5"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3" xfId="0" applyFont="1" applyFill="1" applyBorder="1" applyAlignment="1">
      <alignment horizontal="center" vertical="center" wrapText="1"/>
    </xf>
    <xf numFmtId="49" fontId="7" fillId="0" borderId="4" xfId="0" applyNumberFormat="1" applyFont="1" applyFill="1" applyBorder="1" applyAlignment="1">
      <alignment horizontal="center" vertical="center" wrapText="1"/>
    </xf>
    <xf numFmtId="49" fontId="7" fillId="0" borderId="2" xfId="0" applyNumberFormat="1" applyFont="1" applyFill="1" applyBorder="1" applyAlignment="1">
      <alignment horizontal="center" vertical="center" wrapText="1"/>
    </xf>
    <xf numFmtId="49" fontId="7" fillId="0" borderId="5" xfId="0" applyNumberFormat="1" applyFont="1" applyFill="1" applyBorder="1" applyAlignment="1">
      <alignment horizontal="center" vertical="center" wrapText="1"/>
    </xf>
    <xf numFmtId="0" fontId="7" fillId="0" borderId="5"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2" xfId="0" applyFont="1" applyBorder="1" applyAlignment="1">
      <alignment horizontal="center" vertical="center" wrapText="1"/>
    </xf>
  </cellXfs>
  <cellStyles count="19">
    <cellStyle name="Обычный" xfId="0" builtinId="0"/>
    <cellStyle name="Обычный 2" xfId="1"/>
    <cellStyle name="Обычный 2 2" xfId="3"/>
    <cellStyle name="Обычный 2 2 2" xfId="7"/>
    <cellStyle name="Обычный 2 2 2 2" xfId="15"/>
    <cellStyle name="Обычный 2 2 2 3" xfId="13"/>
    <cellStyle name="Обычный 2 2 3" xfId="16"/>
    <cellStyle name="Обычный 2 2 4" xfId="10"/>
    <cellStyle name="Обычный 2 3" xfId="4"/>
    <cellStyle name="Обычный 2 3 2" xfId="11"/>
    <cellStyle name="Обычный 2 4" xfId="8"/>
    <cellStyle name="Обычный 2 4 2" xfId="17"/>
    <cellStyle name="Обычный 2 5" xfId="18"/>
    <cellStyle name="Обычный 2 6" xfId="9"/>
    <cellStyle name="Обычный 3" xfId="5"/>
    <cellStyle name="Обычный 4" xfId="6"/>
    <cellStyle name="Обычный 4 2" xfId="12"/>
    <cellStyle name="Обычный 5" xfId="14"/>
    <cellStyle name="Финансовый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118"/>
  <sheetViews>
    <sheetView zoomScale="64" zoomScaleNormal="64" workbookViewId="0">
      <pane xSplit="2" ySplit="9" topLeftCell="C10" activePane="bottomRight" state="frozen"/>
      <selection pane="topRight" activeCell="C1" sqref="C1"/>
      <selection pane="bottomLeft" activeCell="A7" sqref="A7"/>
      <selection pane="bottomRight" activeCell="C3" sqref="C3"/>
    </sheetView>
  </sheetViews>
  <sheetFormatPr defaultColWidth="9.109375" defaultRowHeight="13.8" x14ac:dyDescent="0.25"/>
  <cols>
    <col min="1" max="1" width="31.109375" style="1" customWidth="1"/>
    <col min="2" max="2" width="44.109375" style="1" customWidth="1"/>
    <col min="3" max="3" width="54.44140625" style="1" customWidth="1"/>
    <col min="4" max="4" width="46.33203125" style="1" customWidth="1"/>
    <col min="5" max="5" width="28.88671875" style="16" customWidth="1"/>
    <col min="6" max="6" width="13.109375" style="26" customWidth="1"/>
    <col min="7" max="7" width="14.5546875" style="26" customWidth="1"/>
    <col min="8" max="8" width="12.5546875" style="26" customWidth="1"/>
    <col min="9" max="9" width="12.6640625" style="26" customWidth="1"/>
    <col min="10" max="11" width="13.6640625" style="26" customWidth="1"/>
    <col min="12" max="12" width="12.6640625" style="4" customWidth="1"/>
    <col min="13" max="13" width="14.5546875" style="4" customWidth="1"/>
    <col min="14" max="14" width="13.6640625" style="4" customWidth="1"/>
    <col min="15" max="15" width="12.6640625" style="4" customWidth="1"/>
    <col min="16" max="16" width="13.109375" style="4" customWidth="1"/>
    <col min="17" max="17" width="12.33203125" style="4" customWidth="1"/>
    <col min="18" max="18" width="12" style="4" customWidth="1"/>
    <col min="19" max="19" width="12.5546875" style="4" customWidth="1"/>
    <col min="20" max="20" width="10.88671875" style="4" customWidth="1"/>
    <col min="21" max="16384" width="9.109375" style="4"/>
  </cols>
  <sheetData>
    <row r="3" spans="1:20" ht="77.25" customHeight="1" x14ac:dyDescent="0.25">
      <c r="D3" s="128"/>
      <c r="I3" s="371"/>
      <c r="J3" s="371"/>
      <c r="K3" s="371"/>
    </row>
    <row r="4" spans="1:20" ht="67.5" customHeight="1" x14ac:dyDescent="0.25">
      <c r="A4" s="307" t="s">
        <v>356</v>
      </c>
      <c r="B4" s="307"/>
      <c r="C4" s="307"/>
      <c r="D4" s="307"/>
      <c r="E4" s="307"/>
      <c r="F4" s="307"/>
      <c r="G4" s="307"/>
      <c r="H4" s="307"/>
      <c r="I4" s="307"/>
      <c r="J4" s="307"/>
      <c r="K4" s="307"/>
      <c r="L4" s="307"/>
      <c r="M4" s="307"/>
      <c r="N4" s="307"/>
      <c r="O4" s="307"/>
      <c r="P4" s="307"/>
      <c r="Q4" s="307"/>
      <c r="R4" s="307"/>
      <c r="S4" s="307"/>
      <c r="T4" s="307"/>
    </row>
    <row r="5" spans="1:20" x14ac:dyDescent="0.25">
      <c r="B5" s="49"/>
      <c r="C5" s="49"/>
      <c r="D5" s="49"/>
      <c r="E5" s="17"/>
      <c r="F5" s="27"/>
      <c r="G5" s="27"/>
      <c r="H5" s="27"/>
      <c r="I5" s="27"/>
      <c r="J5" s="27"/>
      <c r="K5" s="27"/>
    </row>
    <row r="6" spans="1:20" s="5" customFormat="1" ht="43.5" customHeight="1" x14ac:dyDescent="0.25">
      <c r="A6" s="317" t="s">
        <v>85</v>
      </c>
      <c r="B6" s="317" t="s">
        <v>5</v>
      </c>
      <c r="C6" s="317" t="s">
        <v>97</v>
      </c>
      <c r="D6" s="317" t="s">
        <v>96</v>
      </c>
      <c r="E6" s="327" t="s">
        <v>10</v>
      </c>
      <c r="F6" s="333" t="s">
        <v>334</v>
      </c>
      <c r="G6" s="333"/>
      <c r="H6" s="333"/>
      <c r="I6" s="333"/>
      <c r="J6" s="333"/>
      <c r="K6" s="333"/>
      <c r="L6" s="333"/>
      <c r="M6" s="333"/>
      <c r="N6" s="333"/>
      <c r="O6" s="333"/>
      <c r="P6" s="333"/>
      <c r="Q6" s="333"/>
      <c r="R6" s="321" t="s">
        <v>154</v>
      </c>
      <c r="S6" s="322"/>
      <c r="T6" s="323"/>
    </row>
    <row r="7" spans="1:20" s="5" customFormat="1" ht="76.5" customHeight="1" x14ac:dyDescent="0.25">
      <c r="A7" s="318"/>
      <c r="B7" s="318"/>
      <c r="C7" s="318"/>
      <c r="D7" s="318"/>
      <c r="E7" s="382"/>
      <c r="F7" s="336" t="s">
        <v>83</v>
      </c>
      <c r="G7" s="343"/>
      <c r="H7" s="337"/>
      <c r="I7" s="333" t="s">
        <v>84</v>
      </c>
      <c r="J7" s="333"/>
      <c r="K7" s="333"/>
      <c r="L7" s="333" t="s">
        <v>152</v>
      </c>
      <c r="M7" s="333"/>
      <c r="N7" s="333"/>
      <c r="O7" s="333" t="s">
        <v>153</v>
      </c>
      <c r="P7" s="333"/>
      <c r="Q7" s="333"/>
      <c r="R7" s="324"/>
      <c r="S7" s="325"/>
      <c r="T7" s="326"/>
    </row>
    <row r="8" spans="1:20" s="5" customFormat="1" ht="33" customHeight="1" x14ac:dyDescent="0.25">
      <c r="A8" s="318"/>
      <c r="B8" s="318"/>
      <c r="C8" s="318"/>
      <c r="D8" s="318"/>
      <c r="E8" s="382"/>
      <c r="F8" s="334" t="s">
        <v>0</v>
      </c>
      <c r="G8" s="336" t="s">
        <v>16</v>
      </c>
      <c r="H8" s="337"/>
      <c r="I8" s="334" t="s">
        <v>0</v>
      </c>
      <c r="J8" s="336" t="s">
        <v>16</v>
      </c>
      <c r="K8" s="337"/>
      <c r="L8" s="334" t="s">
        <v>0</v>
      </c>
      <c r="M8" s="336" t="s">
        <v>16</v>
      </c>
      <c r="N8" s="337"/>
      <c r="O8" s="334" t="s">
        <v>0</v>
      </c>
      <c r="P8" s="336" t="s">
        <v>16</v>
      </c>
      <c r="Q8" s="337"/>
      <c r="R8" s="327" t="s">
        <v>0</v>
      </c>
      <c r="S8" s="329" t="s">
        <v>16</v>
      </c>
      <c r="T8" s="330"/>
    </row>
    <row r="9" spans="1:20" s="5" customFormat="1" ht="27.6" x14ac:dyDescent="0.25">
      <c r="A9" s="319"/>
      <c r="B9" s="319"/>
      <c r="C9" s="319"/>
      <c r="D9" s="319"/>
      <c r="E9" s="328"/>
      <c r="F9" s="335"/>
      <c r="G9" s="92" t="s">
        <v>15</v>
      </c>
      <c r="H9" s="92" t="s">
        <v>2</v>
      </c>
      <c r="I9" s="335"/>
      <c r="J9" s="92" t="s">
        <v>15</v>
      </c>
      <c r="K9" s="92" t="s">
        <v>2</v>
      </c>
      <c r="L9" s="335"/>
      <c r="M9" s="131" t="s">
        <v>15</v>
      </c>
      <c r="N9" s="131" t="s">
        <v>2</v>
      </c>
      <c r="O9" s="335"/>
      <c r="P9" s="131" t="s">
        <v>15</v>
      </c>
      <c r="Q9" s="131" t="s">
        <v>2</v>
      </c>
      <c r="R9" s="328"/>
      <c r="S9" s="130" t="s">
        <v>15</v>
      </c>
      <c r="T9" s="130" t="s">
        <v>2</v>
      </c>
    </row>
    <row r="10" spans="1:20" s="2" customFormat="1" x14ac:dyDescent="0.25">
      <c r="A10" s="50">
        <v>1</v>
      </c>
      <c r="B10" s="50">
        <v>2</v>
      </c>
      <c r="C10" s="50">
        <v>3</v>
      </c>
      <c r="D10" s="50">
        <v>4</v>
      </c>
      <c r="E10" s="50">
        <v>5</v>
      </c>
      <c r="F10" s="50">
        <v>6</v>
      </c>
      <c r="G10" s="50">
        <v>7</v>
      </c>
      <c r="H10" s="50">
        <v>8</v>
      </c>
      <c r="I10" s="50">
        <v>9</v>
      </c>
      <c r="J10" s="50">
        <v>10</v>
      </c>
      <c r="K10" s="50">
        <v>11</v>
      </c>
      <c r="L10" s="50">
        <v>12</v>
      </c>
      <c r="M10" s="50">
        <v>13</v>
      </c>
      <c r="N10" s="50">
        <v>14</v>
      </c>
      <c r="O10" s="50">
        <v>15</v>
      </c>
      <c r="P10" s="50">
        <v>16</v>
      </c>
      <c r="Q10" s="50">
        <v>17</v>
      </c>
      <c r="R10" s="50">
        <v>18</v>
      </c>
      <c r="S10" s="50">
        <v>19</v>
      </c>
      <c r="T10" s="50">
        <v>20</v>
      </c>
    </row>
    <row r="11" spans="1:20" ht="28.5" customHeight="1" x14ac:dyDescent="0.25">
      <c r="A11" s="338" t="s">
        <v>18</v>
      </c>
      <c r="B11" s="338" t="s">
        <v>19</v>
      </c>
      <c r="C11" s="378"/>
      <c r="D11" s="6" t="s">
        <v>95</v>
      </c>
      <c r="E11" s="19"/>
      <c r="F11" s="29">
        <f t="shared" ref="F11:Q11" si="0">F16+F77+F109</f>
        <v>524282.6</v>
      </c>
      <c r="G11" s="29">
        <f t="shared" si="0"/>
        <v>117020.9</v>
      </c>
      <c r="H11" s="29">
        <f t="shared" si="0"/>
        <v>407261.7</v>
      </c>
      <c r="I11" s="29">
        <f t="shared" si="0"/>
        <v>524282.6</v>
      </c>
      <c r="J11" s="29">
        <f t="shared" si="0"/>
        <v>117020.9</v>
      </c>
      <c r="K11" s="29">
        <f t="shared" si="0"/>
        <v>407261.7</v>
      </c>
      <c r="L11" s="29">
        <f t="shared" si="0"/>
        <v>524282.6</v>
      </c>
      <c r="M11" s="29">
        <f t="shared" si="0"/>
        <v>117020.9</v>
      </c>
      <c r="N11" s="29">
        <f t="shared" si="0"/>
        <v>407261.7</v>
      </c>
      <c r="O11" s="29">
        <f t="shared" si="0"/>
        <v>520768.48</v>
      </c>
      <c r="P11" s="29">
        <f t="shared" si="0"/>
        <v>115904</v>
      </c>
      <c r="Q11" s="29">
        <f t="shared" si="0"/>
        <v>404864.48</v>
      </c>
      <c r="R11" s="134">
        <f>O11/L11*100</f>
        <v>99.329727898656188</v>
      </c>
      <c r="S11" s="134">
        <f>P11/M11*100</f>
        <v>99.045555110240997</v>
      </c>
      <c r="T11" s="134">
        <f>Q11/N11*100</f>
        <v>99.41138093761333</v>
      </c>
    </row>
    <row r="12" spans="1:20" ht="27.6" x14ac:dyDescent="0.25">
      <c r="A12" s="339"/>
      <c r="B12" s="339"/>
      <c r="C12" s="379"/>
      <c r="D12" s="6" t="s">
        <v>98</v>
      </c>
      <c r="E12" s="19" t="s">
        <v>141</v>
      </c>
      <c r="F12" s="29">
        <f t="shared" ref="F12:K12" si="1">F17+F110</f>
        <v>222975.6</v>
      </c>
      <c r="G12" s="29">
        <f t="shared" si="1"/>
        <v>0</v>
      </c>
      <c r="H12" s="29">
        <f t="shared" si="1"/>
        <v>222975.6</v>
      </c>
      <c r="I12" s="29">
        <f t="shared" si="1"/>
        <v>222975.6</v>
      </c>
      <c r="J12" s="29">
        <f t="shared" si="1"/>
        <v>0</v>
      </c>
      <c r="K12" s="29">
        <f t="shared" si="1"/>
        <v>222975.6</v>
      </c>
      <c r="L12" s="29">
        <f t="shared" ref="L12:Q12" si="2">L17+L110</f>
        <v>222975.6</v>
      </c>
      <c r="M12" s="29">
        <f t="shared" si="2"/>
        <v>0</v>
      </c>
      <c r="N12" s="29">
        <f t="shared" si="2"/>
        <v>222975.6</v>
      </c>
      <c r="O12" s="29">
        <f t="shared" si="2"/>
        <v>221415.88</v>
      </c>
      <c r="P12" s="29">
        <f t="shared" si="2"/>
        <v>0</v>
      </c>
      <c r="Q12" s="29">
        <f t="shared" si="2"/>
        <v>221415.88</v>
      </c>
      <c r="R12" s="134">
        <f t="shared" ref="R12:R74" si="3">O12/L12*100</f>
        <v>99.300497453533026</v>
      </c>
      <c r="S12" s="141" t="s">
        <v>17</v>
      </c>
      <c r="T12" s="134">
        <f t="shared" ref="T12:T74" si="4">Q12/N12*100</f>
        <v>99.300497453533026</v>
      </c>
    </row>
    <row r="13" spans="1:20" x14ac:dyDescent="0.25">
      <c r="A13" s="339"/>
      <c r="B13" s="339"/>
      <c r="C13" s="379"/>
      <c r="D13" s="6" t="s">
        <v>66</v>
      </c>
      <c r="E13" s="19" t="s">
        <v>141</v>
      </c>
      <c r="F13" s="29">
        <f t="shared" ref="F13:K13" si="5">F26</f>
        <v>13538</v>
      </c>
      <c r="G13" s="29">
        <f t="shared" si="5"/>
        <v>0</v>
      </c>
      <c r="H13" s="29">
        <f t="shared" si="5"/>
        <v>13538</v>
      </c>
      <c r="I13" s="29">
        <f t="shared" si="5"/>
        <v>13538</v>
      </c>
      <c r="J13" s="29">
        <f t="shared" si="5"/>
        <v>0</v>
      </c>
      <c r="K13" s="29">
        <f t="shared" si="5"/>
        <v>13538</v>
      </c>
      <c r="L13" s="29">
        <f t="shared" ref="L13:Q13" si="6">L26</f>
        <v>13538</v>
      </c>
      <c r="M13" s="29">
        <f t="shared" si="6"/>
        <v>0</v>
      </c>
      <c r="N13" s="29">
        <f t="shared" si="6"/>
        <v>13538</v>
      </c>
      <c r="O13" s="29">
        <f t="shared" si="6"/>
        <v>13520.1</v>
      </c>
      <c r="P13" s="29">
        <f t="shared" si="6"/>
        <v>0</v>
      </c>
      <c r="Q13" s="29">
        <f t="shared" si="6"/>
        <v>13520.1</v>
      </c>
      <c r="R13" s="203">
        <f t="shared" si="3"/>
        <v>99.867779583394892</v>
      </c>
      <c r="S13" s="141" t="s">
        <v>17</v>
      </c>
      <c r="T13" s="203">
        <f t="shared" si="4"/>
        <v>99.867779583394892</v>
      </c>
    </row>
    <row r="14" spans="1:20" x14ac:dyDescent="0.25">
      <c r="A14" s="339"/>
      <c r="B14" s="339"/>
      <c r="C14" s="379"/>
      <c r="D14" s="6" t="s">
        <v>62</v>
      </c>
      <c r="E14" s="19" t="s">
        <v>141</v>
      </c>
      <c r="F14" s="29">
        <f>F78</f>
        <v>149993.9</v>
      </c>
      <c r="G14" s="29">
        <f t="shared" ref="G14:K14" si="7">G78</f>
        <v>117020.9</v>
      </c>
      <c r="H14" s="29">
        <f t="shared" si="7"/>
        <v>32973</v>
      </c>
      <c r="I14" s="29">
        <f t="shared" si="7"/>
        <v>149993.9</v>
      </c>
      <c r="J14" s="29">
        <f t="shared" si="7"/>
        <v>117020.9</v>
      </c>
      <c r="K14" s="29">
        <f t="shared" si="7"/>
        <v>32973</v>
      </c>
      <c r="L14" s="29">
        <f t="shared" ref="L14:Q14" si="8">L78</f>
        <v>149993.9</v>
      </c>
      <c r="M14" s="29">
        <f t="shared" si="8"/>
        <v>117020.9</v>
      </c>
      <c r="N14" s="29">
        <f t="shared" si="8"/>
        <v>32973</v>
      </c>
      <c r="O14" s="29">
        <f t="shared" si="8"/>
        <v>148194</v>
      </c>
      <c r="P14" s="29">
        <f t="shared" si="8"/>
        <v>115904</v>
      </c>
      <c r="Q14" s="29">
        <f t="shared" si="8"/>
        <v>32290</v>
      </c>
      <c r="R14" s="134">
        <f t="shared" si="3"/>
        <v>98.800017867393279</v>
      </c>
      <c r="S14" s="134">
        <f t="shared" ref="S14" si="9">P14/M14*100</f>
        <v>99.045555110240997</v>
      </c>
      <c r="T14" s="134">
        <f t="shared" si="4"/>
        <v>97.928608255239141</v>
      </c>
    </row>
    <row r="15" spans="1:20" ht="29.25" customHeight="1" x14ac:dyDescent="0.25">
      <c r="A15" s="340"/>
      <c r="B15" s="340"/>
      <c r="C15" s="380"/>
      <c r="D15" s="6" t="s">
        <v>144</v>
      </c>
      <c r="E15" s="19" t="s">
        <v>141</v>
      </c>
      <c r="F15" s="29">
        <f>F28</f>
        <v>137775.1</v>
      </c>
      <c r="G15" s="29">
        <f t="shared" ref="G15:K15" si="10">G28</f>
        <v>0</v>
      </c>
      <c r="H15" s="29">
        <f t="shared" si="10"/>
        <v>137775.1</v>
      </c>
      <c r="I15" s="29">
        <f t="shared" si="10"/>
        <v>137775.1</v>
      </c>
      <c r="J15" s="29">
        <f t="shared" si="10"/>
        <v>0</v>
      </c>
      <c r="K15" s="29">
        <f t="shared" si="10"/>
        <v>137775.1</v>
      </c>
      <c r="L15" s="29">
        <f t="shared" ref="L15:Q15" si="11">L28</f>
        <v>137775.1</v>
      </c>
      <c r="M15" s="29">
        <f t="shared" si="11"/>
        <v>0</v>
      </c>
      <c r="N15" s="29">
        <f t="shared" si="11"/>
        <v>137775.1</v>
      </c>
      <c r="O15" s="29">
        <f t="shared" si="11"/>
        <v>137638.5</v>
      </c>
      <c r="P15" s="29">
        <f t="shared" si="11"/>
        <v>0</v>
      </c>
      <c r="Q15" s="29">
        <f t="shared" si="11"/>
        <v>137638.5</v>
      </c>
      <c r="R15" s="203">
        <f t="shared" si="3"/>
        <v>99.900852911738042</v>
      </c>
      <c r="S15" s="141" t="s">
        <v>17</v>
      </c>
      <c r="T15" s="203">
        <f t="shared" si="4"/>
        <v>99.900852911738042</v>
      </c>
    </row>
    <row r="16" spans="1:20" x14ac:dyDescent="0.25">
      <c r="A16" s="355" t="s">
        <v>20</v>
      </c>
      <c r="B16" s="355" t="s">
        <v>21</v>
      </c>
      <c r="C16" s="355"/>
      <c r="D16" s="8" t="s">
        <v>95</v>
      </c>
      <c r="E16" s="20"/>
      <c r="F16" s="32">
        <f>F30+F41+F55+F74+F71</f>
        <v>353221.7</v>
      </c>
      <c r="G16" s="32">
        <f t="shared" ref="G16:K16" si="12">G30+G41+G55+G74+G71</f>
        <v>0</v>
      </c>
      <c r="H16" s="32">
        <f t="shared" si="12"/>
        <v>353221.7</v>
      </c>
      <c r="I16" s="32">
        <f t="shared" si="12"/>
        <v>353221.7</v>
      </c>
      <c r="J16" s="32">
        <f t="shared" si="12"/>
        <v>0</v>
      </c>
      <c r="K16" s="32">
        <f t="shared" si="12"/>
        <v>353221.7</v>
      </c>
      <c r="L16" s="32">
        <f t="shared" ref="L16:Q16" si="13">L30+L41+L55+L74+L71</f>
        <v>353221.7</v>
      </c>
      <c r="M16" s="32">
        <f t="shared" si="13"/>
        <v>0</v>
      </c>
      <c r="N16" s="32">
        <f t="shared" si="13"/>
        <v>353221.7</v>
      </c>
      <c r="O16" s="32">
        <f t="shared" si="13"/>
        <v>352249.48</v>
      </c>
      <c r="P16" s="32">
        <f t="shared" si="13"/>
        <v>0</v>
      </c>
      <c r="Q16" s="32">
        <f t="shared" si="13"/>
        <v>352249.48</v>
      </c>
      <c r="R16" s="136">
        <f t="shared" si="3"/>
        <v>99.724756434839648</v>
      </c>
      <c r="S16" s="140" t="s">
        <v>17</v>
      </c>
      <c r="T16" s="136">
        <f t="shared" si="4"/>
        <v>99.724756434839648</v>
      </c>
    </row>
    <row r="17" spans="1:20" x14ac:dyDescent="0.25">
      <c r="A17" s="356"/>
      <c r="B17" s="356"/>
      <c r="C17" s="356"/>
      <c r="D17" s="349" t="s">
        <v>98</v>
      </c>
      <c r="E17" s="104" t="s">
        <v>142</v>
      </c>
      <c r="F17" s="32">
        <f t="shared" ref="F17:K17" si="14">F31+F42+F56</f>
        <v>201908.6</v>
      </c>
      <c r="G17" s="32">
        <f t="shared" si="14"/>
        <v>0</v>
      </c>
      <c r="H17" s="32">
        <f t="shared" si="14"/>
        <v>201908.6</v>
      </c>
      <c r="I17" s="32">
        <f t="shared" si="14"/>
        <v>201908.6</v>
      </c>
      <c r="J17" s="32">
        <f t="shared" si="14"/>
        <v>0</v>
      </c>
      <c r="K17" s="32">
        <f t="shared" si="14"/>
        <v>201908.6</v>
      </c>
      <c r="L17" s="32">
        <f>L31+L42+L56</f>
        <v>201908.6</v>
      </c>
      <c r="M17" s="32">
        <f t="shared" ref="M17:Q17" si="15">M31+M42+M56</f>
        <v>0</v>
      </c>
      <c r="N17" s="32">
        <f t="shared" si="15"/>
        <v>201908.6</v>
      </c>
      <c r="O17" s="32">
        <f t="shared" si="15"/>
        <v>201090.88</v>
      </c>
      <c r="P17" s="32">
        <f t="shared" si="15"/>
        <v>0</v>
      </c>
      <c r="Q17" s="32">
        <f t="shared" si="15"/>
        <v>201090.88</v>
      </c>
      <c r="R17" s="136">
        <f t="shared" si="3"/>
        <v>99.595004868539533</v>
      </c>
      <c r="S17" s="140" t="s">
        <v>17</v>
      </c>
      <c r="T17" s="136">
        <f t="shared" si="4"/>
        <v>99.595004868539533</v>
      </c>
    </row>
    <row r="18" spans="1:20" x14ac:dyDescent="0.25">
      <c r="A18" s="356"/>
      <c r="B18" s="356"/>
      <c r="C18" s="356"/>
      <c r="D18" s="350"/>
      <c r="E18" s="21" t="s">
        <v>111</v>
      </c>
      <c r="F18" s="37">
        <f>F32</f>
        <v>60000</v>
      </c>
      <c r="G18" s="37">
        <f t="shared" ref="G18:K18" si="16">G32</f>
        <v>0</v>
      </c>
      <c r="H18" s="37">
        <f t="shared" si="16"/>
        <v>60000</v>
      </c>
      <c r="I18" s="37">
        <f t="shared" si="16"/>
        <v>60000</v>
      </c>
      <c r="J18" s="37">
        <f t="shared" si="16"/>
        <v>0</v>
      </c>
      <c r="K18" s="37">
        <f t="shared" si="16"/>
        <v>60000</v>
      </c>
      <c r="L18" s="37">
        <f t="shared" ref="L18:Q18" si="17">L32</f>
        <v>60000</v>
      </c>
      <c r="M18" s="37">
        <f t="shared" si="17"/>
        <v>0</v>
      </c>
      <c r="N18" s="37">
        <f t="shared" si="17"/>
        <v>60000</v>
      </c>
      <c r="O18" s="37">
        <f t="shared" si="17"/>
        <v>60000</v>
      </c>
      <c r="P18" s="37">
        <f t="shared" si="17"/>
        <v>0</v>
      </c>
      <c r="Q18" s="37">
        <f t="shared" si="17"/>
        <v>60000</v>
      </c>
      <c r="R18" s="136">
        <f t="shared" si="3"/>
        <v>100</v>
      </c>
      <c r="S18" s="140" t="s">
        <v>17</v>
      </c>
      <c r="T18" s="136">
        <f t="shared" si="4"/>
        <v>100</v>
      </c>
    </row>
    <row r="19" spans="1:20" x14ac:dyDescent="0.25">
      <c r="A19" s="356"/>
      <c r="B19" s="356"/>
      <c r="C19" s="356"/>
      <c r="D19" s="350"/>
      <c r="E19" s="21" t="s">
        <v>112</v>
      </c>
      <c r="F19" s="37">
        <f>F43</f>
        <v>48000</v>
      </c>
      <c r="G19" s="37">
        <f t="shared" ref="G19:K19" si="18">G43</f>
        <v>0</v>
      </c>
      <c r="H19" s="37">
        <f t="shared" si="18"/>
        <v>48000</v>
      </c>
      <c r="I19" s="37">
        <f t="shared" si="18"/>
        <v>48000</v>
      </c>
      <c r="J19" s="37">
        <f t="shared" si="18"/>
        <v>0</v>
      </c>
      <c r="K19" s="37">
        <f t="shared" si="18"/>
        <v>48000</v>
      </c>
      <c r="L19" s="37">
        <f t="shared" ref="L19:Q19" si="19">L43</f>
        <v>48000</v>
      </c>
      <c r="M19" s="37">
        <f t="shared" si="19"/>
        <v>0</v>
      </c>
      <c r="N19" s="37">
        <f t="shared" si="19"/>
        <v>48000</v>
      </c>
      <c r="O19" s="37">
        <f t="shared" si="19"/>
        <v>48000</v>
      </c>
      <c r="P19" s="37">
        <f t="shared" si="19"/>
        <v>0</v>
      </c>
      <c r="Q19" s="37">
        <f t="shared" si="19"/>
        <v>48000</v>
      </c>
      <c r="R19" s="136">
        <f t="shared" si="3"/>
        <v>100</v>
      </c>
      <c r="S19" s="140" t="s">
        <v>17</v>
      </c>
      <c r="T19" s="136">
        <f t="shared" si="4"/>
        <v>100</v>
      </c>
    </row>
    <row r="20" spans="1:20" x14ac:dyDescent="0.25">
      <c r="A20" s="356"/>
      <c r="B20" s="356"/>
      <c r="C20" s="356"/>
      <c r="D20" s="350"/>
      <c r="E20" s="105" t="s">
        <v>113</v>
      </c>
      <c r="F20" s="37">
        <f>F44</f>
        <v>15095</v>
      </c>
      <c r="G20" s="37">
        <f t="shared" ref="G20:K20" si="20">G44</f>
        <v>0</v>
      </c>
      <c r="H20" s="37">
        <f t="shared" si="20"/>
        <v>15095</v>
      </c>
      <c r="I20" s="37">
        <f t="shared" si="20"/>
        <v>15095</v>
      </c>
      <c r="J20" s="37">
        <f t="shared" si="20"/>
        <v>0</v>
      </c>
      <c r="K20" s="37">
        <f t="shared" si="20"/>
        <v>15095</v>
      </c>
      <c r="L20" s="37">
        <f t="shared" ref="L20:Q20" si="21">L44</f>
        <v>15095</v>
      </c>
      <c r="M20" s="37">
        <f t="shared" si="21"/>
        <v>0</v>
      </c>
      <c r="N20" s="37">
        <f t="shared" si="21"/>
        <v>15095</v>
      </c>
      <c r="O20" s="37">
        <f t="shared" si="21"/>
        <v>14545</v>
      </c>
      <c r="P20" s="37">
        <f t="shared" si="21"/>
        <v>0</v>
      </c>
      <c r="Q20" s="37">
        <f t="shared" si="21"/>
        <v>14545</v>
      </c>
      <c r="R20" s="140" t="s">
        <v>17</v>
      </c>
      <c r="S20" s="140" t="s">
        <v>17</v>
      </c>
      <c r="T20" s="140" t="s">
        <v>17</v>
      </c>
    </row>
    <row r="21" spans="1:20" x14ac:dyDescent="0.25">
      <c r="A21" s="356"/>
      <c r="B21" s="356"/>
      <c r="C21" s="356"/>
      <c r="D21" s="350"/>
      <c r="E21" s="105" t="s">
        <v>143</v>
      </c>
      <c r="F21" s="37">
        <f>F45</f>
        <v>100</v>
      </c>
      <c r="G21" s="37">
        <f t="shared" ref="G21:K21" si="22">G45</f>
        <v>0</v>
      </c>
      <c r="H21" s="37">
        <f t="shared" si="22"/>
        <v>100</v>
      </c>
      <c r="I21" s="37">
        <f t="shared" si="22"/>
        <v>100</v>
      </c>
      <c r="J21" s="37">
        <f t="shared" si="22"/>
        <v>0</v>
      </c>
      <c r="K21" s="37">
        <f t="shared" si="22"/>
        <v>100</v>
      </c>
      <c r="L21" s="37">
        <f t="shared" ref="L21:Q21" si="23">L45</f>
        <v>100</v>
      </c>
      <c r="M21" s="37">
        <f t="shared" si="23"/>
        <v>0</v>
      </c>
      <c r="N21" s="37">
        <f t="shared" si="23"/>
        <v>100</v>
      </c>
      <c r="O21" s="37">
        <f t="shared" si="23"/>
        <v>100</v>
      </c>
      <c r="P21" s="37">
        <f t="shared" si="23"/>
        <v>0</v>
      </c>
      <c r="Q21" s="37">
        <f t="shared" si="23"/>
        <v>100</v>
      </c>
      <c r="R21" s="140" t="s">
        <v>17</v>
      </c>
      <c r="S21" s="140" t="s">
        <v>17</v>
      </c>
      <c r="T21" s="140" t="s">
        <v>17</v>
      </c>
    </row>
    <row r="22" spans="1:20" x14ac:dyDescent="0.25">
      <c r="A22" s="356"/>
      <c r="B22" s="356"/>
      <c r="C22" s="356"/>
      <c r="D22" s="350"/>
      <c r="E22" s="105" t="s">
        <v>115</v>
      </c>
      <c r="F22" s="37">
        <f>F57</f>
        <v>29785.200000000001</v>
      </c>
      <c r="G22" s="37">
        <f t="shared" ref="G22:K22" si="24">G57</f>
        <v>0</v>
      </c>
      <c r="H22" s="37">
        <f t="shared" si="24"/>
        <v>29785.200000000001</v>
      </c>
      <c r="I22" s="37">
        <f t="shared" si="24"/>
        <v>29785.200000000001</v>
      </c>
      <c r="J22" s="37">
        <f t="shared" si="24"/>
        <v>0</v>
      </c>
      <c r="K22" s="37">
        <f t="shared" si="24"/>
        <v>29785.200000000001</v>
      </c>
      <c r="L22" s="37">
        <f t="shared" ref="L22:Q22" si="25">L57</f>
        <v>29785.200000000001</v>
      </c>
      <c r="M22" s="37">
        <f t="shared" si="25"/>
        <v>0</v>
      </c>
      <c r="N22" s="37">
        <f t="shared" si="25"/>
        <v>29785.200000000001</v>
      </c>
      <c r="O22" s="37">
        <f t="shared" si="25"/>
        <v>29660.41</v>
      </c>
      <c r="P22" s="37">
        <f t="shared" si="25"/>
        <v>0</v>
      </c>
      <c r="Q22" s="37">
        <f t="shared" si="25"/>
        <v>29660.41</v>
      </c>
      <c r="R22" s="136">
        <f t="shared" si="3"/>
        <v>99.581033533432702</v>
      </c>
      <c r="S22" s="140" t="s">
        <v>17</v>
      </c>
      <c r="T22" s="136">
        <f t="shared" si="4"/>
        <v>99.581033533432702</v>
      </c>
    </row>
    <row r="23" spans="1:20" x14ac:dyDescent="0.25">
      <c r="A23" s="356"/>
      <c r="B23" s="356"/>
      <c r="C23" s="356"/>
      <c r="D23" s="350"/>
      <c r="E23" s="105" t="s">
        <v>116</v>
      </c>
      <c r="F23" s="37">
        <f>F58</f>
        <v>5750.5</v>
      </c>
      <c r="G23" s="37">
        <f t="shared" ref="G23:K23" si="26">G58</f>
        <v>0</v>
      </c>
      <c r="H23" s="37">
        <f t="shared" si="26"/>
        <v>5750.5</v>
      </c>
      <c r="I23" s="37">
        <f t="shared" si="26"/>
        <v>5750.5</v>
      </c>
      <c r="J23" s="37">
        <f t="shared" si="26"/>
        <v>0</v>
      </c>
      <c r="K23" s="37">
        <f t="shared" si="26"/>
        <v>5750.5</v>
      </c>
      <c r="L23" s="37">
        <f t="shared" ref="L23:Q23" si="27">L58</f>
        <v>5750.5</v>
      </c>
      <c r="M23" s="37">
        <f t="shared" si="27"/>
        <v>0</v>
      </c>
      <c r="N23" s="37">
        <f t="shared" si="27"/>
        <v>5750.5</v>
      </c>
      <c r="O23" s="37">
        <f t="shared" si="27"/>
        <v>5608.11</v>
      </c>
      <c r="P23" s="37">
        <f t="shared" si="27"/>
        <v>0</v>
      </c>
      <c r="Q23" s="37">
        <f t="shared" si="27"/>
        <v>5608.11</v>
      </c>
      <c r="R23" s="136">
        <f t="shared" si="3"/>
        <v>97.523867489783484</v>
      </c>
      <c r="S23" s="140" t="s">
        <v>17</v>
      </c>
      <c r="T23" s="136">
        <f t="shared" si="4"/>
        <v>97.523867489783484</v>
      </c>
    </row>
    <row r="24" spans="1:20" x14ac:dyDescent="0.25">
      <c r="A24" s="356"/>
      <c r="B24" s="356"/>
      <c r="C24" s="356"/>
      <c r="D24" s="350"/>
      <c r="E24" s="105" t="s">
        <v>117</v>
      </c>
      <c r="F24" s="37">
        <f>F59</f>
        <v>40074.300000000003</v>
      </c>
      <c r="G24" s="37">
        <f t="shared" ref="G24:K24" si="28">G59</f>
        <v>0</v>
      </c>
      <c r="H24" s="37">
        <f t="shared" si="28"/>
        <v>40074.300000000003</v>
      </c>
      <c r="I24" s="37">
        <f t="shared" si="28"/>
        <v>40074.300000000003</v>
      </c>
      <c r="J24" s="37">
        <f t="shared" si="28"/>
        <v>0</v>
      </c>
      <c r="K24" s="37">
        <f t="shared" si="28"/>
        <v>40074.300000000003</v>
      </c>
      <c r="L24" s="37">
        <f t="shared" ref="L24:Q24" si="29">L59</f>
        <v>40074.300000000003</v>
      </c>
      <c r="M24" s="37">
        <f t="shared" si="29"/>
        <v>0</v>
      </c>
      <c r="N24" s="37">
        <f t="shared" si="29"/>
        <v>40074.300000000003</v>
      </c>
      <c r="O24" s="37">
        <f t="shared" si="29"/>
        <v>40073.85</v>
      </c>
      <c r="P24" s="37">
        <f t="shared" si="29"/>
        <v>0</v>
      </c>
      <c r="Q24" s="37">
        <f t="shared" si="29"/>
        <v>40073.85</v>
      </c>
      <c r="R24" s="136">
        <f t="shared" si="3"/>
        <v>99.998877085813092</v>
      </c>
      <c r="S24" s="140" t="s">
        <v>17</v>
      </c>
      <c r="T24" s="136">
        <f t="shared" si="4"/>
        <v>99.998877085813092</v>
      </c>
    </row>
    <row r="25" spans="1:20" x14ac:dyDescent="0.25">
      <c r="A25" s="356"/>
      <c r="B25" s="356"/>
      <c r="C25" s="356"/>
      <c r="D25" s="351"/>
      <c r="E25" s="106" t="s">
        <v>114</v>
      </c>
      <c r="F25" s="37">
        <f>F60</f>
        <v>3103.6</v>
      </c>
      <c r="G25" s="37">
        <f t="shared" ref="G25:K25" si="30">G60</f>
        <v>0</v>
      </c>
      <c r="H25" s="37">
        <f t="shared" si="30"/>
        <v>3103.6</v>
      </c>
      <c r="I25" s="37">
        <f t="shared" si="30"/>
        <v>3103.6</v>
      </c>
      <c r="J25" s="37">
        <f t="shared" si="30"/>
        <v>0</v>
      </c>
      <c r="K25" s="37">
        <f t="shared" si="30"/>
        <v>3103.6</v>
      </c>
      <c r="L25" s="37">
        <f t="shared" ref="L25:Q25" si="31">L60</f>
        <v>3103.6</v>
      </c>
      <c r="M25" s="37">
        <f t="shared" si="31"/>
        <v>0</v>
      </c>
      <c r="N25" s="37">
        <f t="shared" si="31"/>
        <v>3103.6</v>
      </c>
      <c r="O25" s="37">
        <f t="shared" si="31"/>
        <v>3103.51</v>
      </c>
      <c r="P25" s="37">
        <f t="shared" si="31"/>
        <v>0</v>
      </c>
      <c r="Q25" s="37">
        <f t="shared" si="31"/>
        <v>3103.51</v>
      </c>
      <c r="R25" s="136">
        <f t="shared" si="3"/>
        <v>99.997100141770858</v>
      </c>
      <c r="S25" s="140" t="s">
        <v>17</v>
      </c>
      <c r="T25" s="136">
        <f t="shared" si="4"/>
        <v>99.997100141770858</v>
      </c>
    </row>
    <row r="26" spans="1:20" x14ac:dyDescent="0.25">
      <c r="A26" s="356"/>
      <c r="B26" s="356"/>
      <c r="C26" s="356"/>
      <c r="D26" s="372" t="s">
        <v>67</v>
      </c>
      <c r="E26" s="104" t="s">
        <v>142</v>
      </c>
      <c r="F26" s="32">
        <f t="shared" ref="F26:K26" si="32">F76</f>
        <v>13538</v>
      </c>
      <c r="G26" s="32">
        <f t="shared" si="32"/>
        <v>0</v>
      </c>
      <c r="H26" s="32">
        <f t="shared" si="32"/>
        <v>13538</v>
      </c>
      <c r="I26" s="32">
        <f t="shared" si="32"/>
        <v>13538</v>
      </c>
      <c r="J26" s="32">
        <f t="shared" si="32"/>
        <v>0</v>
      </c>
      <c r="K26" s="32">
        <f t="shared" si="32"/>
        <v>13538</v>
      </c>
      <c r="L26" s="32">
        <f t="shared" ref="L26:Q26" si="33">L76</f>
        <v>13538</v>
      </c>
      <c r="M26" s="32">
        <f t="shared" si="33"/>
        <v>0</v>
      </c>
      <c r="N26" s="32">
        <f t="shared" si="33"/>
        <v>13538</v>
      </c>
      <c r="O26" s="32">
        <f t="shared" si="33"/>
        <v>13520.1</v>
      </c>
      <c r="P26" s="32">
        <f t="shared" si="33"/>
        <v>0</v>
      </c>
      <c r="Q26" s="32">
        <f t="shared" si="33"/>
        <v>13520.1</v>
      </c>
      <c r="R26" s="136">
        <f t="shared" si="3"/>
        <v>99.867779583394892</v>
      </c>
      <c r="S26" s="140" t="s">
        <v>17</v>
      </c>
      <c r="T26" s="136">
        <f t="shared" si="4"/>
        <v>99.867779583394892</v>
      </c>
    </row>
    <row r="27" spans="1:20" x14ac:dyDescent="0.25">
      <c r="A27" s="356"/>
      <c r="B27" s="356"/>
      <c r="C27" s="356"/>
      <c r="D27" s="373"/>
      <c r="E27" s="106" t="s">
        <v>119</v>
      </c>
      <c r="F27" s="37">
        <f>F76</f>
        <v>13538</v>
      </c>
      <c r="G27" s="37">
        <f t="shared" ref="G27:K27" si="34">G76</f>
        <v>0</v>
      </c>
      <c r="H27" s="37">
        <f t="shared" si="34"/>
        <v>13538</v>
      </c>
      <c r="I27" s="37">
        <f t="shared" si="34"/>
        <v>13538</v>
      </c>
      <c r="J27" s="37">
        <f t="shared" si="34"/>
        <v>0</v>
      </c>
      <c r="K27" s="37">
        <f t="shared" si="34"/>
        <v>13538</v>
      </c>
      <c r="L27" s="37">
        <f t="shared" ref="L27:Q27" si="35">L76</f>
        <v>13538</v>
      </c>
      <c r="M27" s="37">
        <f t="shared" si="35"/>
        <v>0</v>
      </c>
      <c r="N27" s="37">
        <f t="shared" si="35"/>
        <v>13538</v>
      </c>
      <c r="O27" s="37">
        <f t="shared" si="35"/>
        <v>13520.1</v>
      </c>
      <c r="P27" s="37">
        <f t="shared" si="35"/>
        <v>0</v>
      </c>
      <c r="Q27" s="37">
        <f t="shared" si="35"/>
        <v>13520.1</v>
      </c>
      <c r="R27" s="136">
        <f t="shared" si="3"/>
        <v>99.867779583394892</v>
      </c>
      <c r="S27" s="140" t="s">
        <v>17</v>
      </c>
      <c r="T27" s="136">
        <f t="shared" si="4"/>
        <v>99.867779583394892</v>
      </c>
    </row>
    <row r="28" spans="1:20" x14ac:dyDescent="0.25">
      <c r="A28" s="356"/>
      <c r="B28" s="356"/>
      <c r="C28" s="356"/>
      <c r="D28" s="349" t="s">
        <v>144</v>
      </c>
      <c r="E28" s="104" t="s">
        <v>142</v>
      </c>
      <c r="F28" s="37">
        <f>F29</f>
        <v>137775.1</v>
      </c>
      <c r="G28" s="37">
        <f t="shared" ref="G28:Q28" si="36">G29</f>
        <v>0</v>
      </c>
      <c r="H28" s="37">
        <f t="shared" si="36"/>
        <v>137775.1</v>
      </c>
      <c r="I28" s="37">
        <f t="shared" si="36"/>
        <v>137775.1</v>
      </c>
      <c r="J28" s="37">
        <f t="shared" si="36"/>
        <v>0</v>
      </c>
      <c r="K28" s="37">
        <f t="shared" si="36"/>
        <v>137775.1</v>
      </c>
      <c r="L28" s="37">
        <f t="shared" si="36"/>
        <v>137775.1</v>
      </c>
      <c r="M28" s="37">
        <f t="shared" si="36"/>
        <v>0</v>
      </c>
      <c r="N28" s="37">
        <f t="shared" si="36"/>
        <v>137775.1</v>
      </c>
      <c r="O28" s="37">
        <f t="shared" si="36"/>
        <v>137638.5</v>
      </c>
      <c r="P28" s="37">
        <f t="shared" si="36"/>
        <v>0</v>
      </c>
      <c r="Q28" s="37">
        <f t="shared" si="36"/>
        <v>137638.5</v>
      </c>
      <c r="R28" s="136">
        <f t="shared" si="3"/>
        <v>99.900852911738042</v>
      </c>
      <c r="S28" s="140" t="s">
        <v>17</v>
      </c>
      <c r="T28" s="136">
        <f t="shared" si="4"/>
        <v>99.900852911738042</v>
      </c>
    </row>
    <row r="29" spans="1:20" x14ac:dyDescent="0.25">
      <c r="A29" s="381"/>
      <c r="B29" s="381"/>
      <c r="C29" s="381"/>
      <c r="D29" s="351"/>
      <c r="E29" s="133" t="s">
        <v>150</v>
      </c>
      <c r="F29" s="37">
        <f>F73</f>
        <v>137775.1</v>
      </c>
      <c r="G29" s="37">
        <f t="shared" ref="G29:K29" si="37">G73</f>
        <v>0</v>
      </c>
      <c r="H29" s="37">
        <f t="shared" si="37"/>
        <v>137775.1</v>
      </c>
      <c r="I29" s="37">
        <f t="shared" si="37"/>
        <v>137775.1</v>
      </c>
      <c r="J29" s="37">
        <f t="shared" si="37"/>
        <v>0</v>
      </c>
      <c r="K29" s="37">
        <f t="shared" si="37"/>
        <v>137775.1</v>
      </c>
      <c r="L29" s="37">
        <f t="shared" ref="L29:Q29" si="38">L73</f>
        <v>137775.1</v>
      </c>
      <c r="M29" s="37">
        <f t="shared" si="38"/>
        <v>0</v>
      </c>
      <c r="N29" s="37">
        <f t="shared" si="38"/>
        <v>137775.1</v>
      </c>
      <c r="O29" s="37">
        <f t="shared" si="38"/>
        <v>137638.5</v>
      </c>
      <c r="P29" s="37">
        <f t="shared" si="38"/>
        <v>0</v>
      </c>
      <c r="Q29" s="37">
        <f t="shared" si="38"/>
        <v>137638.5</v>
      </c>
      <c r="R29" s="136">
        <f t="shared" si="3"/>
        <v>99.900852911738042</v>
      </c>
      <c r="S29" s="140" t="s">
        <v>17</v>
      </c>
      <c r="T29" s="136">
        <f t="shared" si="4"/>
        <v>99.900852911738042</v>
      </c>
    </row>
    <row r="30" spans="1:20" ht="28.5" customHeight="1" x14ac:dyDescent="0.25">
      <c r="A30" s="314" t="s">
        <v>1</v>
      </c>
      <c r="B30" s="314" t="s">
        <v>22</v>
      </c>
      <c r="C30" s="314" t="s">
        <v>23</v>
      </c>
      <c r="D30" s="9" t="s">
        <v>95</v>
      </c>
      <c r="E30" s="15"/>
      <c r="F30" s="34">
        <f>F33+F35+F37+F39</f>
        <v>60000</v>
      </c>
      <c r="G30" s="34">
        <f t="shared" ref="G30:K30" si="39">G33+G35+G37+G39</f>
        <v>0</v>
      </c>
      <c r="H30" s="34">
        <f t="shared" si="39"/>
        <v>60000</v>
      </c>
      <c r="I30" s="34">
        <f t="shared" si="39"/>
        <v>60000</v>
      </c>
      <c r="J30" s="34">
        <f t="shared" si="39"/>
        <v>0</v>
      </c>
      <c r="K30" s="34">
        <f t="shared" si="39"/>
        <v>60000</v>
      </c>
      <c r="L30" s="34">
        <f t="shared" ref="L30:Q30" si="40">L33+L35+L37+L39</f>
        <v>60000</v>
      </c>
      <c r="M30" s="34">
        <f t="shared" si="40"/>
        <v>0</v>
      </c>
      <c r="N30" s="34">
        <f t="shared" si="40"/>
        <v>60000</v>
      </c>
      <c r="O30" s="34">
        <f t="shared" si="40"/>
        <v>60000</v>
      </c>
      <c r="P30" s="34">
        <f t="shared" si="40"/>
        <v>0</v>
      </c>
      <c r="Q30" s="34">
        <f t="shared" si="40"/>
        <v>60000</v>
      </c>
      <c r="R30" s="135">
        <f t="shared" si="3"/>
        <v>100</v>
      </c>
      <c r="S30" s="139" t="s">
        <v>17</v>
      </c>
      <c r="T30" s="135">
        <f t="shared" si="4"/>
        <v>100</v>
      </c>
    </row>
    <row r="31" spans="1:20" x14ac:dyDescent="0.25">
      <c r="A31" s="315"/>
      <c r="B31" s="315"/>
      <c r="C31" s="315"/>
      <c r="D31" s="344" t="s">
        <v>98</v>
      </c>
      <c r="E31" s="102" t="s">
        <v>142</v>
      </c>
      <c r="F31" s="36">
        <f>F32</f>
        <v>60000</v>
      </c>
      <c r="G31" s="36">
        <f t="shared" ref="G31:Q31" si="41">G32</f>
        <v>0</v>
      </c>
      <c r="H31" s="36">
        <f t="shared" si="41"/>
        <v>60000</v>
      </c>
      <c r="I31" s="36">
        <f t="shared" si="41"/>
        <v>60000</v>
      </c>
      <c r="J31" s="36">
        <f t="shared" si="41"/>
        <v>0</v>
      </c>
      <c r="K31" s="36">
        <f t="shared" si="41"/>
        <v>60000</v>
      </c>
      <c r="L31" s="36">
        <f t="shared" si="41"/>
        <v>60000</v>
      </c>
      <c r="M31" s="36">
        <f t="shared" si="41"/>
        <v>0</v>
      </c>
      <c r="N31" s="36">
        <f t="shared" si="41"/>
        <v>60000</v>
      </c>
      <c r="O31" s="36">
        <f t="shared" si="41"/>
        <v>60000</v>
      </c>
      <c r="P31" s="36">
        <f t="shared" si="41"/>
        <v>0</v>
      </c>
      <c r="Q31" s="36">
        <f t="shared" si="41"/>
        <v>60000</v>
      </c>
      <c r="R31" s="135">
        <f t="shared" si="3"/>
        <v>100</v>
      </c>
      <c r="S31" s="139" t="s">
        <v>17</v>
      </c>
      <c r="T31" s="135">
        <f t="shared" si="4"/>
        <v>100</v>
      </c>
    </row>
    <row r="32" spans="1:20" x14ac:dyDescent="0.25">
      <c r="A32" s="316"/>
      <c r="B32" s="316"/>
      <c r="C32" s="316"/>
      <c r="D32" s="345"/>
      <c r="E32" s="22" t="s">
        <v>111</v>
      </c>
      <c r="F32" s="36">
        <f>F38</f>
        <v>60000</v>
      </c>
      <c r="G32" s="36">
        <f t="shared" ref="G32:K32" si="42">G38</f>
        <v>0</v>
      </c>
      <c r="H32" s="36">
        <f t="shared" si="42"/>
        <v>60000</v>
      </c>
      <c r="I32" s="36">
        <f t="shared" si="42"/>
        <v>60000</v>
      </c>
      <c r="J32" s="36">
        <f t="shared" si="42"/>
        <v>0</v>
      </c>
      <c r="K32" s="36">
        <f t="shared" si="42"/>
        <v>60000</v>
      </c>
      <c r="L32" s="36">
        <f t="shared" ref="L32:Q32" si="43">L38</f>
        <v>60000</v>
      </c>
      <c r="M32" s="36">
        <f t="shared" si="43"/>
        <v>0</v>
      </c>
      <c r="N32" s="36">
        <f t="shared" si="43"/>
        <v>60000</v>
      </c>
      <c r="O32" s="36">
        <f t="shared" si="43"/>
        <v>60000</v>
      </c>
      <c r="P32" s="36">
        <f t="shared" si="43"/>
        <v>0</v>
      </c>
      <c r="Q32" s="36">
        <f t="shared" si="43"/>
        <v>60000</v>
      </c>
      <c r="R32" s="135">
        <f t="shared" si="3"/>
        <v>100</v>
      </c>
      <c r="S32" s="139" t="s">
        <v>17</v>
      </c>
      <c r="T32" s="135">
        <f t="shared" si="4"/>
        <v>100</v>
      </c>
    </row>
    <row r="33" spans="1:20" ht="45" customHeight="1" x14ac:dyDescent="0.25">
      <c r="A33" s="331" t="s">
        <v>3</v>
      </c>
      <c r="B33" s="310" t="s">
        <v>24</v>
      </c>
      <c r="C33" s="374" t="s">
        <v>107</v>
      </c>
      <c r="D33" s="10" t="s">
        <v>95</v>
      </c>
      <c r="E33" s="18" t="s">
        <v>17</v>
      </c>
      <c r="F33" s="28">
        <v>0</v>
      </c>
      <c r="G33" s="28">
        <v>0</v>
      </c>
      <c r="H33" s="28">
        <v>0</v>
      </c>
      <c r="I33" s="28">
        <v>0</v>
      </c>
      <c r="J33" s="28">
        <v>0</v>
      </c>
      <c r="K33" s="28">
        <v>0</v>
      </c>
      <c r="L33" s="28">
        <v>0</v>
      </c>
      <c r="M33" s="28">
        <v>0</v>
      </c>
      <c r="N33" s="28">
        <v>0</v>
      </c>
      <c r="O33" s="28">
        <v>0</v>
      </c>
      <c r="P33" s="28">
        <v>0</v>
      </c>
      <c r="Q33" s="28">
        <v>0</v>
      </c>
      <c r="R33" s="138" t="s">
        <v>17</v>
      </c>
      <c r="S33" s="138" t="s">
        <v>17</v>
      </c>
      <c r="T33" s="138" t="s">
        <v>17</v>
      </c>
    </row>
    <row r="34" spans="1:20" ht="30" customHeight="1" x14ac:dyDescent="0.25">
      <c r="A34" s="332"/>
      <c r="B34" s="311"/>
      <c r="C34" s="375"/>
      <c r="D34" s="95" t="s">
        <v>98</v>
      </c>
      <c r="E34" s="18" t="s">
        <v>17</v>
      </c>
      <c r="F34" s="28">
        <v>0</v>
      </c>
      <c r="G34" s="28">
        <v>0</v>
      </c>
      <c r="H34" s="28">
        <v>0</v>
      </c>
      <c r="I34" s="28">
        <v>0</v>
      </c>
      <c r="J34" s="28">
        <v>0</v>
      </c>
      <c r="K34" s="28">
        <v>0</v>
      </c>
      <c r="L34" s="28">
        <v>0</v>
      </c>
      <c r="M34" s="28">
        <v>0</v>
      </c>
      <c r="N34" s="28">
        <v>0</v>
      </c>
      <c r="O34" s="28">
        <v>0</v>
      </c>
      <c r="P34" s="28">
        <v>0</v>
      </c>
      <c r="Q34" s="28">
        <v>0</v>
      </c>
      <c r="R34" s="138" t="s">
        <v>17</v>
      </c>
      <c r="S34" s="138" t="s">
        <v>17</v>
      </c>
      <c r="T34" s="138" t="s">
        <v>17</v>
      </c>
    </row>
    <row r="35" spans="1:20" ht="27.75" customHeight="1" x14ac:dyDescent="0.25">
      <c r="A35" s="331" t="s">
        <v>4</v>
      </c>
      <c r="B35" s="310" t="s">
        <v>82</v>
      </c>
      <c r="C35" s="374" t="s">
        <v>25</v>
      </c>
      <c r="D35" s="10" t="s">
        <v>95</v>
      </c>
      <c r="E35" s="18" t="s">
        <v>17</v>
      </c>
      <c r="F35" s="28">
        <v>0</v>
      </c>
      <c r="G35" s="28">
        <v>0</v>
      </c>
      <c r="H35" s="28">
        <v>0</v>
      </c>
      <c r="I35" s="28">
        <v>0</v>
      </c>
      <c r="J35" s="28">
        <v>0</v>
      </c>
      <c r="K35" s="28">
        <v>0</v>
      </c>
      <c r="L35" s="28">
        <v>0</v>
      </c>
      <c r="M35" s="28">
        <v>0</v>
      </c>
      <c r="N35" s="28">
        <v>0</v>
      </c>
      <c r="O35" s="28">
        <v>0</v>
      </c>
      <c r="P35" s="28">
        <v>0</v>
      </c>
      <c r="Q35" s="28">
        <v>0</v>
      </c>
      <c r="R35" s="138" t="s">
        <v>17</v>
      </c>
      <c r="S35" s="138" t="s">
        <v>17</v>
      </c>
      <c r="T35" s="138" t="s">
        <v>17</v>
      </c>
    </row>
    <row r="36" spans="1:20" ht="51" customHeight="1" x14ac:dyDescent="0.25">
      <c r="A36" s="332"/>
      <c r="B36" s="311"/>
      <c r="C36" s="375"/>
      <c r="D36" s="95" t="s">
        <v>98</v>
      </c>
      <c r="E36" s="18" t="s">
        <v>17</v>
      </c>
      <c r="F36" s="28">
        <v>0</v>
      </c>
      <c r="G36" s="28">
        <v>0</v>
      </c>
      <c r="H36" s="28">
        <v>0</v>
      </c>
      <c r="I36" s="28">
        <v>0</v>
      </c>
      <c r="J36" s="28">
        <v>0</v>
      </c>
      <c r="K36" s="28">
        <v>0</v>
      </c>
      <c r="L36" s="28">
        <v>0</v>
      </c>
      <c r="M36" s="28">
        <v>0</v>
      </c>
      <c r="N36" s="28">
        <v>0</v>
      </c>
      <c r="O36" s="28">
        <v>0</v>
      </c>
      <c r="P36" s="28">
        <v>0</v>
      </c>
      <c r="Q36" s="28">
        <v>0</v>
      </c>
      <c r="R36" s="138" t="s">
        <v>17</v>
      </c>
      <c r="S36" s="138" t="s">
        <v>17</v>
      </c>
      <c r="T36" s="138" t="s">
        <v>17</v>
      </c>
    </row>
    <row r="37" spans="1:20" x14ac:dyDescent="0.25">
      <c r="A37" s="331" t="s">
        <v>80</v>
      </c>
      <c r="B37" s="310" t="s">
        <v>81</v>
      </c>
      <c r="C37" s="376" t="s">
        <v>108</v>
      </c>
      <c r="D37" s="10" t="s">
        <v>95</v>
      </c>
      <c r="E37" s="24"/>
      <c r="F37" s="30">
        <f>F38</f>
        <v>60000</v>
      </c>
      <c r="G37" s="30">
        <f t="shared" ref="G37:Q37" si="44">G38</f>
        <v>0</v>
      </c>
      <c r="H37" s="30">
        <f t="shared" si="44"/>
        <v>60000</v>
      </c>
      <c r="I37" s="30">
        <f t="shared" si="44"/>
        <v>60000</v>
      </c>
      <c r="J37" s="30">
        <f t="shared" si="44"/>
        <v>0</v>
      </c>
      <c r="K37" s="30">
        <f t="shared" si="44"/>
        <v>60000</v>
      </c>
      <c r="L37" s="30">
        <f t="shared" si="44"/>
        <v>60000</v>
      </c>
      <c r="M37" s="30">
        <f t="shared" si="44"/>
        <v>0</v>
      </c>
      <c r="N37" s="30">
        <f t="shared" si="44"/>
        <v>60000</v>
      </c>
      <c r="O37" s="30">
        <f t="shared" si="44"/>
        <v>60000</v>
      </c>
      <c r="P37" s="30">
        <f t="shared" si="44"/>
        <v>0</v>
      </c>
      <c r="Q37" s="30">
        <f t="shared" si="44"/>
        <v>60000</v>
      </c>
      <c r="R37" s="137">
        <f t="shared" si="3"/>
        <v>100</v>
      </c>
      <c r="S37" s="138" t="s">
        <v>17</v>
      </c>
      <c r="T37" s="137">
        <f t="shared" si="4"/>
        <v>100</v>
      </c>
    </row>
    <row r="38" spans="1:20" ht="83.25" customHeight="1" x14ac:dyDescent="0.25">
      <c r="A38" s="332"/>
      <c r="B38" s="311"/>
      <c r="C38" s="377"/>
      <c r="D38" s="95" t="s">
        <v>98</v>
      </c>
      <c r="E38" s="24" t="s">
        <v>111</v>
      </c>
      <c r="F38" s="30">
        <v>60000</v>
      </c>
      <c r="G38" s="30">
        <v>0</v>
      </c>
      <c r="H38" s="30">
        <v>60000</v>
      </c>
      <c r="I38" s="30">
        <v>60000</v>
      </c>
      <c r="J38" s="30">
        <v>0</v>
      </c>
      <c r="K38" s="30">
        <v>60000</v>
      </c>
      <c r="L38" s="30">
        <v>60000</v>
      </c>
      <c r="M38" s="30"/>
      <c r="N38" s="30">
        <v>60000</v>
      </c>
      <c r="O38" s="30">
        <v>60000</v>
      </c>
      <c r="P38" s="30"/>
      <c r="Q38" s="30">
        <v>60000</v>
      </c>
      <c r="R38" s="137">
        <f t="shared" si="3"/>
        <v>100</v>
      </c>
      <c r="S38" s="138" t="s">
        <v>17</v>
      </c>
      <c r="T38" s="137">
        <f t="shared" si="4"/>
        <v>100</v>
      </c>
    </row>
    <row r="39" spans="1:20" ht="24" customHeight="1" x14ac:dyDescent="0.25">
      <c r="A39" s="331" t="s">
        <v>103</v>
      </c>
      <c r="B39" s="310" t="s">
        <v>105</v>
      </c>
      <c r="C39" s="376" t="s">
        <v>133</v>
      </c>
      <c r="D39" s="10" t="s">
        <v>95</v>
      </c>
      <c r="E39" s="24" t="s">
        <v>17</v>
      </c>
      <c r="F39" s="30">
        <f>F40</f>
        <v>0</v>
      </c>
      <c r="G39" s="30">
        <f>G40</f>
        <v>0</v>
      </c>
      <c r="H39" s="30">
        <f t="shared" ref="H39:Q39" si="45">H40</f>
        <v>0</v>
      </c>
      <c r="I39" s="30">
        <f t="shared" si="45"/>
        <v>0</v>
      </c>
      <c r="J39" s="30">
        <f t="shared" si="45"/>
        <v>0</v>
      </c>
      <c r="K39" s="30">
        <f t="shared" si="45"/>
        <v>0</v>
      </c>
      <c r="L39" s="30">
        <f t="shared" si="45"/>
        <v>0</v>
      </c>
      <c r="M39" s="30">
        <f t="shared" si="45"/>
        <v>0</v>
      </c>
      <c r="N39" s="30">
        <f t="shared" si="45"/>
        <v>0</v>
      </c>
      <c r="O39" s="30">
        <f t="shared" si="45"/>
        <v>0</v>
      </c>
      <c r="P39" s="30">
        <f t="shared" si="45"/>
        <v>0</v>
      </c>
      <c r="Q39" s="30">
        <f t="shared" si="45"/>
        <v>0</v>
      </c>
      <c r="R39" s="138" t="s">
        <v>17</v>
      </c>
      <c r="S39" s="138" t="s">
        <v>17</v>
      </c>
      <c r="T39" s="138" t="s">
        <v>17</v>
      </c>
    </row>
    <row r="40" spans="1:20" ht="36" customHeight="1" x14ac:dyDescent="0.25">
      <c r="A40" s="332"/>
      <c r="B40" s="311"/>
      <c r="C40" s="377"/>
      <c r="D40" s="95" t="s">
        <v>98</v>
      </c>
      <c r="E40" s="24" t="s">
        <v>17</v>
      </c>
      <c r="F40" s="30">
        <v>0</v>
      </c>
      <c r="G40" s="30">
        <v>0</v>
      </c>
      <c r="H40" s="30">
        <v>0</v>
      </c>
      <c r="I40" s="30">
        <v>0</v>
      </c>
      <c r="J40" s="30">
        <v>0</v>
      </c>
      <c r="K40" s="30">
        <v>0</v>
      </c>
      <c r="L40" s="30">
        <v>0</v>
      </c>
      <c r="M40" s="30">
        <v>0</v>
      </c>
      <c r="N40" s="30">
        <v>0</v>
      </c>
      <c r="O40" s="30">
        <v>0</v>
      </c>
      <c r="P40" s="30">
        <v>0</v>
      </c>
      <c r="Q40" s="30">
        <v>0</v>
      </c>
      <c r="R40" s="138" t="s">
        <v>17</v>
      </c>
      <c r="S40" s="138" t="s">
        <v>17</v>
      </c>
      <c r="T40" s="138" t="s">
        <v>17</v>
      </c>
    </row>
    <row r="41" spans="1:20" ht="57" customHeight="1" x14ac:dyDescent="0.25">
      <c r="A41" s="314" t="s">
        <v>26</v>
      </c>
      <c r="B41" s="314" t="s">
        <v>27</v>
      </c>
      <c r="C41" s="314" t="s">
        <v>28</v>
      </c>
      <c r="D41" s="9" t="s">
        <v>95</v>
      </c>
      <c r="E41" s="15"/>
      <c r="F41" s="34">
        <f t="shared" ref="F41:K41" si="46">F46+F48+F50+F53</f>
        <v>63195</v>
      </c>
      <c r="G41" s="34">
        <f t="shared" si="46"/>
        <v>0</v>
      </c>
      <c r="H41" s="34">
        <f t="shared" si="46"/>
        <v>63195</v>
      </c>
      <c r="I41" s="34">
        <f t="shared" si="46"/>
        <v>63195</v>
      </c>
      <c r="J41" s="34">
        <f t="shared" si="46"/>
        <v>0</v>
      </c>
      <c r="K41" s="34">
        <f t="shared" si="46"/>
        <v>63195</v>
      </c>
      <c r="L41" s="34">
        <f t="shared" ref="L41:Q41" si="47">L46+L48+L50+L53</f>
        <v>63195</v>
      </c>
      <c r="M41" s="34">
        <f t="shared" si="47"/>
        <v>0</v>
      </c>
      <c r="N41" s="34">
        <f t="shared" si="47"/>
        <v>63195</v>
      </c>
      <c r="O41" s="34">
        <f t="shared" si="47"/>
        <v>62645</v>
      </c>
      <c r="P41" s="34">
        <f t="shared" si="47"/>
        <v>0</v>
      </c>
      <c r="Q41" s="34">
        <f t="shared" si="47"/>
        <v>62645</v>
      </c>
      <c r="R41" s="135">
        <f t="shared" si="3"/>
        <v>99.129677980852918</v>
      </c>
      <c r="S41" s="139" t="s">
        <v>17</v>
      </c>
      <c r="T41" s="135">
        <f t="shared" si="4"/>
        <v>99.129677980852918</v>
      </c>
    </row>
    <row r="42" spans="1:20" ht="28.5" customHeight="1" x14ac:dyDescent="0.25">
      <c r="A42" s="315"/>
      <c r="B42" s="315"/>
      <c r="C42" s="315"/>
      <c r="D42" s="396" t="s">
        <v>98</v>
      </c>
      <c r="E42" s="102" t="s">
        <v>142</v>
      </c>
      <c r="F42" s="36">
        <f>F47+F49+F51+F54+F52</f>
        <v>63195</v>
      </c>
      <c r="G42" s="36">
        <f t="shared" ref="G42:K42" si="48">G47+G49+G51+G54+G52</f>
        <v>0</v>
      </c>
      <c r="H42" s="36">
        <f t="shared" si="48"/>
        <v>63195</v>
      </c>
      <c r="I42" s="36">
        <f t="shared" si="48"/>
        <v>63195</v>
      </c>
      <c r="J42" s="36">
        <f t="shared" si="48"/>
        <v>0</v>
      </c>
      <c r="K42" s="36">
        <f t="shared" si="48"/>
        <v>63195</v>
      </c>
      <c r="L42" s="36">
        <f t="shared" ref="L42:Q42" si="49">L47+L49+L51+L54+L52</f>
        <v>63195</v>
      </c>
      <c r="M42" s="36">
        <f t="shared" si="49"/>
        <v>0</v>
      </c>
      <c r="N42" s="36">
        <f t="shared" si="49"/>
        <v>63195</v>
      </c>
      <c r="O42" s="36">
        <f t="shared" si="49"/>
        <v>62645</v>
      </c>
      <c r="P42" s="36">
        <f t="shared" si="49"/>
        <v>0</v>
      </c>
      <c r="Q42" s="36">
        <f t="shared" si="49"/>
        <v>62645</v>
      </c>
      <c r="R42" s="135">
        <f t="shared" si="3"/>
        <v>99.129677980852918</v>
      </c>
      <c r="S42" s="139" t="s">
        <v>17</v>
      </c>
      <c r="T42" s="135">
        <f t="shared" si="4"/>
        <v>99.129677980852918</v>
      </c>
    </row>
    <row r="43" spans="1:20" x14ac:dyDescent="0.25">
      <c r="A43" s="315"/>
      <c r="B43" s="315"/>
      <c r="C43" s="315"/>
      <c r="D43" s="397"/>
      <c r="E43" s="22" t="s">
        <v>112</v>
      </c>
      <c r="F43" s="36">
        <f>F49</f>
        <v>48000</v>
      </c>
      <c r="G43" s="36">
        <f t="shared" ref="G43:K43" si="50">G49</f>
        <v>0</v>
      </c>
      <c r="H43" s="36">
        <f t="shared" si="50"/>
        <v>48000</v>
      </c>
      <c r="I43" s="36">
        <f t="shared" si="50"/>
        <v>48000</v>
      </c>
      <c r="J43" s="36">
        <f t="shared" si="50"/>
        <v>0</v>
      </c>
      <c r="K43" s="36">
        <f t="shared" si="50"/>
        <v>48000</v>
      </c>
      <c r="L43" s="36">
        <f t="shared" ref="L43:Q43" si="51">L49</f>
        <v>48000</v>
      </c>
      <c r="M43" s="36">
        <f t="shared" si="51"/>
        <v>0</v>
      </c>
      <c r="N43" s="36">
        <f t="shared" si="51"/>
        <v>48000</v>
      </c>
      <c r="O43" s="36">
        <f t="shared" si="51"/>
        <v>48000</v>
      </c>
      <c r="P43" s="36">
        <f t="shared" si="51"/>
        <v>0</v>
      </c>
      <c r="Q43" s="36">
        <f t="shared" si="51"/>
        <v>48000</v>
      </c>
      <c r="R43" s="135">
        <f t="shared" si="3"/>
        <v>100</v>
      </c>
      <c r="S43" s="139" t="s">
        <v>17</v>
      </c>
      <c r="T43" s="135">
        <f t="shared" si="4"/>
        <v>100</v>
      </c>
    </row>
    <row r="44" spans="1:20" x14ac:dyDescent="0.25">
      <c r="A44" s="315"/>
      <c r="B44" s="315"/>
      <c r="C44" s="315"/>
      <c r="D44" s="397"/>
      <c r="E44" s="99" t="s">
        <v>113</v>
      </c>
      <c r="F44" s="36">
        <f>F51</f>
        <v>15095</v>
      </c>
      <c r="G44" s="36">
        <f t="shared" ref="G44:K44" si="52">G51</f>
        <v>0</v>
      </c>
      <c r="H44" s="36">
        <f t="shared" si="52"/>
        <v>15095</v>
      </c>
      <c r="I44" s="36">
        <f t="shared" si="52"/>
        <v>15095</v>
      </c>
      <c r="J44" s="36">
        <f t="shared" si="52"/>
        <v>0</v>
      </c>
      <c r="K44" s="36">
        <f t="shared" si="52"/>
        <v>15095</v>
      </c>
      <c r="L44" s="36">
        <f t="shared" ref="L44:Q44" si="53">L51</f>
        <v>15095</v>
      </c>
      <c r="M44" s="36">
        <f t="shared" si="53"/>
        <v>0</v>
      </c>
      <c r="N44" s="36">
        <f t="shared" si="53"/>
        <v>15095</v>
      </c>
      <c r="O44" s="36">
        <f t="shared" si="53"/>
        <v>14545</v>
      </c>
      <c r="P44" s="36">
        <f t="shared" si="53"/>
        <v>0</v>
      </c>
      <c r="Q44" s="36">
        <f t="shared" si="53"/>
        <v>14545</v>
      </c>
      <c r="R44" s="139" t="s">
        <v>17</v>
      </c>
      <c r="S44" s="139" t="s">
        <v>17</v>
      </c>
      <c r="T44" s="139" t="s">
        <v>17</v>
      </c>
    </row>
    <row r="45" spans="1:20" x14ac:dyDescent="0.25">
      <c r="A45" s="316"/>
      <c r="B45" s="316"/>
      <c r="C45" s="316"/>
      <c r="D45" s="398"/>
      <c r="E45" s="99" t="s">
        <v>143</v>
      </c>
      <c r="F45" s="36">
        <f>F52</f>
        <v>100</v>
      </c>
      <c r="G45" s="36">
        <f t="shared" ref="G45:K45" si="54">G52</f>
        <v>0</v>
      </c>
      <c r="H45" s="36">
        <f t="shared" si="54"/>
        <v>100</v>
      </c>
      <c r="I45" s="36">
        <f t="shared" si="54"/>
        <v>100</v>
      </c>
      <c r="J45" s="36">
        <f t="shared" si="54"/>
        <v>0</v>
      </c>
      <c r="K45" s="36">
        <f t="shared" si="54"/>
        <v>100</v>
      </c>
      <c r="L45" s="36">
        <f t="shared" ref="L45:Q45" si="55">L52</f>
        <v>100</v>
      </c>
      <c r="M45" s="36">
        <f t="shared" si="55"/>
        <v>0</v>
      </c>
      <c r="N45" s="36">
        <f t="shared" si="55"/>
        <v>100</v>
      </c>
      <c r="O45" s="36">
        <f t="shared" si="55"/>
        <v>100</v>
      </c>
      <c r="P45" s="36">
        <f t="shared" si="55"/>
        <v>0</v>
      </c>
      <c r="Q45" s="36">
        <f t="shared" si="55"/>
        <v>100</v>
      </c>
      <c r="R45" s="139" t="s">
        <v>17</v>
      </c>
      <c r="S45" s="139" t="s">
        <v>17</v>
      </c>
      <c r="T45" s="139" t="s">
        <v>17</v>
      </c>
    </row>
    <row r="46" spans="1:20" ht="92.25" customHeight="1" x14ac:dyDescent="0.25">
      <c r="A46" s="308" t="s">
        <v>29</v>
      </c>
      <c r="B46" s="310" t="s">
        <v>30</v>
      </c>
      <c r="C46" s="341" t="s">
        <v>109</v>
      </c>
      <c r="D46" s="10" t="s">
        <v>95</v>
      </c>
      <c r="E46" s="24" t="s">
        <v>17</v>
      </c>
      <c r="F46" s="30">
        <f>F47</f>
        <v>0</v>
      </c>
      <c r="G46" s="30">
        <f t="shared" ref="G46:Q46" si="56">G47</f>
        <v>0</v>
      </c>
      <c r="H46" s="30">
        <f t="shared" si="56"/>
        <v>0</v>
      </c>
      <c r="I46" s="30">
        <f t="shared" si="56"/>
        <v>0</v>
      </c>
      <c r="J46" s="30">
        <f t="shared" si="56"/>
        <v>0</v>
      </c>
      <c r="K46" s="30">
        <f t="shared" si="56"/>
        <v>0</v>
      </c>
      <c r="L46" s="30">
        <f t="shared" si="56"/>
        <v>0</v>
      </c>
      <c r="M46" s="30">
        <f t="shared" si="56"/>
        <v>0</v>
      </c>
      <c r="N46" s="30">
        <f t="shared" si="56"/>
        <v>0</v>
      </c>
      <c r="O46" s="30">
        <f t="shared" si="56"/>
        <v>0</v>
      </c>
      <c r="P46" s="30">
        <f t="shared" si="56"/>
        <v>0</v>
      </c>
      <c r="Q46" s="30">
        <f t="shared" si="56"/>
        <v>0</v>
      </c>
      <c r="R46" s="138" t="s">
        <v>17</v>
      </c>
      <c r="S46" s="138" t="s">
        <v>17</v>
      </c>
      <c r="T46" s="138" t="s">
        <v>17</v>
      </c>
    </row>
    <row r="47" spans="1:20" ht="39.75" customHeight="1" x14ac:dyDescent="0.25">
      <c r="A47" s="309"/>
      <c r="B47" s="311"/>
      <c r="C47" s="342"/>
      <c r="D47" s="95" t="s">
        <v>98</v>
      </c>
      <c r="E47" s="24" t="s">
        <v>17</v>
      </c>
      <c r="F47" s="30">
        <v>0</v>
      </c>
      <c r="G47" s="30">
        <v>0</v>
      </c>
      <c r="H47" s="30">
        <v>0</v>
      </c>
      <c r="I47" s="30">
        <v>0</v>
      </c>
      <c r="J47" s="30">
        <v>0</v>
      </c>
      <c r="K47" s="30">
        <v>0</v>
      </c>
      <c r="L47" s="30">
        <v>0</v>
      </c>
      <c r="M47" s="30">
        <v>0</v>
      </c>
      <c r="N47" s="30">
        <v>0</v>
      </c>
      <c r="O47" s="30">
        <v>0</v>
      </c>
      <c r="P47" s="30">
        <v>0</v>
      </c>
      <c r="Q47" s="30">
        <v>0</v>
      </c>
      <c r="R47" s="138" t="s">
        <v>17</v>
      </c>
      <c r="S47" s="138" t="s">
        <v>17</v>
      </c>
      <c r="T47" s="138" t="s">
        <v>17</v>
      </c>
    </row>
    <row r="48" spans="1:20" ht="225" customHeight="1" x14ac:dyDescent="0.25">
      <c r="A48" s="308" t="s">
        <v>31</v>
      </c>
      <c r="B48" s="310" t="s">
        <v>32</v>
      </c>
      <c r="C48" s="317" t="s">
        <v>148</v>
      </c>
      <c r="D48" s="10" t="s">
        <v>95</v>
      </c>
      <c r="E48" s="24"/>
      <c r="F48" s="35">
        <f>F49</f>
        <v>48000</v>
      </c>
      <c r="G48" s="35">
        <f t="shared" ref="G48:Q48" si="57">G49</f>
        <v>0</v>
      </c>
      <c r="H48" s="35">
        <f t="shared" si="57"/>
        <v>48000</v>
      </c>
      <c r="I48" s="35">
        <f t="shared" si="57"/>
        <v>48000</v>
      </c>
      <c r="J48" s="35">
        <f t="shared" si="57"/>
        <v>0</v>
      </c>
      <c r="K48" s="35">
        <f t="shared" si="57"/>
        <v>48000</v>
      </c>
      <c r="L48" s="35">
        <f t="shared" si="57"/>
        <v>48000</v>
      </c>
      <c r="M48" s="35">
        <f t="shared" si="57"/>
        <v>0</v>
      </c>
      <c r="N48" s="35">
        <f t="shared" si="57"/>
        <v>48000</v>
      </c>
      <c r="O48" s="35">
        <f t="shared" si="57"/>
        <v>48000</v>
      </c>
      <c r="P48" s="35">
        <f t="shared" si="57"/>
        <v>0</v>
      </c>
      <c r="Q48" s="35">
        <f t="shared" si="57"/>
        <v>48000</v>
      </c>
      <c r="R48" s="137">
        <f t="shared" si="3"/>
        <v>100</v>
      </c>
      <c r="S48" s="138" t="s">
        <v>17</v>
      </c>
      <c r="T48" s="137">
        <f t="shared" si="4"/>
        <v>100</v>
      </c>
    </row>
    <row r="49" spans="1:20" ht="27.6" x14ac:dyDescent="0.25">
      <c r="A49" s="309"/>
      <c r="B49" s="311"/>
      <c r="C49" s="319"/>
      <c r="D49" s="95" t="s">
        <v>98</v>
      </c>
      <c r="E49" s="24" t="s">
        <v>112</v>
      </c>
      <c r="F49" s="30">
        <v>48000</v>
      </c>
      <c r="G49" s="30">
        <v>0</v>
      </c>
      <c r="H49" s="30">
        <v>48000</v>
      </c>
      <c r="I49" s="30">
        <v>48000</v>
      </c>
      <c r="J49" s="30">
        <v>0</v>
      </c>
      <c r="K49" s="30">
        <v>48000</v>
      </c>
      <c r="L49" s="35">
        <v>48000</v>
      </c>
      <c r="M49" s="30">
        <v>0</v>
      </c>
      <c r="N49" s="35">
        <v>48000</v>
      </c>
      <c r="O49" s="35">
        <v>48000</v>
      </c>
      <c r="P49" s="30">
        <v>0</v>
      </c>
      <c r="Q49" s="35">
        <v>48000</v>
      </c>
      <c r="R49" s="137">
        <f t="shared" si="3"/>
        <v>100</v>
      </c>
      <c r="S49" s="138" t="s">
        <v>17</v>
      </c>
      <c r="T49" s="137">
        <f t="shared" si="4"/>
        <v>100</v>
      </c>
    </row>
    <row r="50" spans="1:20" ht="81" customHeight="1" x14ac:dyDescent="0.25">
      <c r="A50" s="308" t="s">
        <v>33</v>
      </c>
      <c r="B50" s="310" t="s">
        <v>34</v>
      </c>
      <c r="C50" s="341" t="s">
        <v>35</v>
      </c>
      <c r="D50" s="91" t="s">
        <v>95</v>
      </c>
      <c r="E50" s="13"/>
      <c r="F50" s="30">
        <f>F51+F52</f>
        <v>15195</v>
      </c>
      <c r="G50" s="30">
        <f t="shared" ref="G50:K50" si="58">G51+G52</f>
        <v>0</v>
      </c>
      <c r="H50" s="30">
        <f t="shared" si="58"/>
        <v>15195</v>
      </c>
      <c r="I50" s="30">
        <f t="shared" si="58"/>
        <v>15195</v>
      </c>
      <c r="J50" s="30">
        <f t="shared" si="58"/>
        <v>0</v>
      </c>
      <c r="K50" s="30">
        <f t="shared" si="58"/>
        <v>15195</v>
      </c>
      <c r="L50" s="30">
        <f t="shared" ref="L50:Q50" si="59">L51+L52</f>
        <v>15195</v>
      </c>
      <c r="M50" s="30">
        <f t="shared" si="59"/>
        <v>0</v>
      </c>
      <c r="N50" s="30">
        <f t="shared" si="59"/>
        <v>15195</v>
      </c>
      <c r="O50" s="30">
        <f t="shared" si="59"/>
        <v>14645</v>
      </c>
      <c r="P50" s="30">
        <f t="shared" si="59"/>
        <v>0</v>
      </c>
      <c r="Q50" s="30">
        <f t="shared" si="59"/>
        <v>14645</v>
      </c>
      <c r="R50" s="137">
        <f t="shared" ref="R50:R52" si="60">O50/L50*100</f>
        <v>96.38038828562027</v>
      </c>
      <c r="S50" s="138" t="s">
        <v>17</v>
      </c>
      <c r="T50" s="137">
        <f t="shared" ref="T50:T52" si="61">Q50/N50*100</f>
        <v>96.38038828562027</v>
      </c>
    </row>
    <row r="51" spans="1:20" ht="30" customHeight="1" x14ac:dyDescent="0.25">
      <c r="A51" s="320"/>
      <c r="B51" s="401"/>
      <c r="C51" s="362"/>
      <c r="D51" s="399" t="s">
        <v>98</v>
      </c>
      <c r="E51" s="13" t="s">
        <v>113</v>
      </c>
      <c r="F51" s="30">
        <v>15095</v>
      </c>
      <c r="G51" s="30">
        <v>0</v>
      </c>
      <c r="H51" s="30">
        <v>15095</v>
      </c>
      <c r="I51" s="30">
        <v>15095</v>
      </c>
      <c r="J51" s="30">
        <v>0</v>
      </c>
      <c r="K51" s="30">
        <v>15095</v>
      </c>
      <c r="L51" s="30">
        <v>15095</v>
      </c>
      <c r="M51" s="30">
        <v>0</v>
      </c>
      <c r="N51" s="30">
        <v>15095</v>
      </c>
      <c r="O51" s="30">
        <v>14545</v>
      </c>
      <c r="P51" s="30">
        <v>0</v>
      </c>
      <c r="Q51" s="30">
        <v>14545</v>
      </c>
      <c r="R51" s="137">
        <f t="shared" si="60"/>
        <v>96.356409407088435</v>
      </c>
      <c r="S51" s="138" t="s">
        <v>17</v>
      </c>
      <c r="T51" s="137">
        <f t="shared" si="61"/>
        <v>96.356409407088435</v>
      </c>
    </row>
    <row r="52" spans="1:20" ht="30" customHeight="1" x14ac:dyDescent="0.25">
      <c r="A52" s="320"/>
      <c r="B52" s="401"/>
      <c r="C52" s="362"/>
      <c r="D52" s="400"/>
      <c r="E52" s="125" t="s">
        <v>143</v>
      </c>
      <c r="F52" s="30">
        <v>100</v>
      </c>
      <c r="G52" s="30">
        <v>0</v>
      </c>
      <c r="H52" s="30">
        <v>100</v>
      </c>
      <c r="I52" s="30">
        <v>100</v>
      </c>
      <c r="J52" s="30">
        <v>0</v>
      </c>
      <c r="K52" s="30">
        <v>100</v>
      </c>
      <c r="L52" s="30">
        <v>100</v>
      </c>
      <c r="M52" s="30">
        <v>0</v>
      </c>
      <c r="N52" s="30">
        <v>100</v>
      </c>
      <c r="O52" s="30">
        <v>100</v>
      </c>
      <c r="P52" s="30">
        <v>0</v>
      </c>
      <c r="Q52" s="30">
        <v>100</v>
      </c>
      <c r="R52" s="137">
        <f t="shared" si="60"/>
        <v>100</v>
      </c>
      <c r="S52" s="138" t="s">
        <v>17</v>
      </c>
      <c r="T52" s="137">
        <f t="shared" si="61"/>
        <v>100</v>
      </c>
    </row>
    <row r="53" spans="1:20" x14ac:dyDescent="0.25">
      <c r="A53" s="308" t="s">
        <v>36</v>
      </c>
      <c r="B53" s="310" t="s">
        <v>104</v>
      </c>
      <c r="C53" s="312" t="s">
        <v>110</v>
      </c>
      <c r="D53" s="10" t="s">
        <v>95</v>
      </c>
      <c r="E53" s="13" t="s">
        <v>17</v>
      </c>
      <c r="F53" s="30">
        <f>F54</f>
        <v>0</v>
      </c>
      <c r="G53" s="30">
        <f t="shared" ref="G53:Q53" si="62">G54</f>
        <v>0</v>
      </c>
      <c r="H53" s="30">
        <f t="shared" si="62"/>
        <v>0</v>
      </c>
      <c r="I53" s="30">
        <f t="shared" si="62"/>
        <v>0</v>
      </c>
      <c r="J53" s="30">
        <f t="shared" si="62"/>
        <v>0</v>
      </c>
      <c r="K53" s="30">
        <f t="shared" si="62"/>
        <v>0</v>
      </c>
      <c r="L53" s="30">
        <f t="shared" si="62"/>
        <v>0</v>
      </c>
      <c r="M53" s="30">
        <f t="shared" si="62"/>
        <v>0</v>
      </c>
      <c r="N53" s="30">
        <f t="shared" si="62"/>
        <v>0</v>
      </c>
      <c r="O53" s="30">
        <f t="shared" si="62"/>
        <v>0</v>
      </c>
      <c r="P53" s="30">
        <f t="shared" si="62"/>
        <v>0</v>
      </c>
      <c r="Q53" s="30">
        <f t="shared" si="62"/>
        <v>0</v>
      </c>
      <c r="R53" s="138" t="s">
        <v>17</v>
      </c>
      <c r="S53" s="138" t="s">
        <v>17</v>
      </c>
      <c r="T53" s="138" t="s">
        <v>17</v>
      </c>
    </row>
    <row r="54" spans="1:20" ht="27.6" x14ac:dyDescent="0.25">
      <c r="A54" s="309"/>
      <c r="B54" s="311"/>
      <c r="C54" s="313"/>
      <c r="D54" s="95" t="s">
        <v>98</v>
      </c>
      <c r="E54" s="13" t="s">
        <v>17</v>
      </c>
      <c r="F54" s="30">
        <v>0</v>
      </c>
      <c r="G54" s="30">
        <v>0</v>
      </c>
      <c r="H54" s="30">
        <v>0</v>
      </c>
      <c r="I54" s="30">
        <v>0</v>
      </c>
      <c r="J54" s="30">
        <v>0</v>
      </c>
      <c r="K54" s="30">
        <v>0</v>
      </c>
      <c r="L54" s="30">
        <v>0</v>
      </c>
      <c r="M54" s="30">
        <v>0</v>
      </c>
      <c r="N54" s="30">
        <v>0</v>
      </c>
      <c r="O54" s="30">
        <v>0</v>
      </c>
      <c r="P54" s="30">
        <v>0</v>
      </c>
      <c r="Q54" s="30">
        <v>0</v>
      </c>
      <c r="R54" s="138" t="s">
        <v>17</v>
      </c>
      <c r="S54" s="138" t="s">
        <v>17</v>
      </c>
      <c r="T54" s="138" t="s">
        <v>17</v>
      </c>
    </row>
    <row r="55" spans="1:20" x14ac:dyDescent="0.25">
      <c r="A55" s="314" t="s">
        <v>37</v>
      </c>
      <c r="B55" s="314" t="s">
        <v>38</v>
      </c>
      <c r="C55" s="314" t="s">
        <v>68</v>
      </c>
      <c r="D55" s="9" t="s">
        <v>95</v>
      </c>
      <c r="E55" s="15"/>
      <c r="F55" s="34">
        <f>F61+F63+F65+F67+F69</f>
        <v>78713.600000000006</v>
      </c>
      <c r="G55" s="34">
        <f t="shared" ref="G55:K55" si="63">G61+G63+G65+G67+G69</f>
        <v>0</v>
      </c>
      <c r="H55" s="34">
        <f t="shared" si="63"/>
        <v>78713.600000000006</v>
      </c>
      <c r="I55" s="34">
        <f t="shared" si="63"/>
        <v>78713.600000000006</v>
      </c>
      <c r="J55" s="34">
        <f t="shared" si="63"/>
        <v>0</v>
      </c>
      <c r="K55" s="34">
        <f t="shared" si="63"/>
        <v>78713.600000000006</v>
      </c>
      <c r="L55" s="34">
        <f t="shared" ref="L55:Q55" si="64">L61+L63+L65+L67+L69</f>
        <v>78713.600000000006</v>
      </c>
      <c r="M55" s="34">
        <f t="shared" si="64"/>
        <v>0</v>
      </c>
      <c r="N55" s="34">
        <f t="shared" si="64"/>
        <v>78713.600000000006</v>
      </c>
      <c r="O55" s="34">
        <f t="shared" si="64"/>
        <v>78445.87999999999</v>
      </c>
      <c r="P55" s="34">
        <f t="shared" si="64"/>
        <v>0</v>
      </c>
      <c r="Q55" s="34">
        <f t="shared" si="64"/>
        <v>78445.87999999999</v>
      </c>
      <c r="R55" s="135">
        <f t="shared" si="3"/>
        <v>99.659880884624741</v>
      </c>
      <c r="S55" s="139" t="s">
        <v>17</v>
      </c>
      <c r="T55" s="135">
        <f t="shared" si="4"/>
        <v>99.659880884624741</v>
      </c>
    </row>
    <row r="56" spans="1:20" ht="21.75" customHeight="1" x14ac:dyDescent="0.25">
      <c r="A56" s="315"/>
      <c r="B56" s="315"/>
      <c r="C56" s="315"/>
      <c r="D56" s="344" t="s">
        <v>98</v>
      </c>
      <c r="E56" s="102" t="s">
        <v>142</v>
      </c>
      <c r="F56" s="36">
        <f>F62+F64+F66+F68+F70</f>
        <v>78713.600000000006</v>
      </c>
      <c r="G56" s="36">
        <f>G62+G64+G66+G68+G70</f>
        <v>0</v>
      </c>
      <c r="H56" s="36">
        <f>H62+H64+H66+H68+H70</f>
        <v>78713.600000000006</v>
      </c>
      <c r="I56" s="36">
        <f>I62+I64+I66+I68+I70</f>
        <v>78713.600000000006</v>
      </c>
      <c r="J56" s="36">
        <f>J62+J64+J66+J68+J70</f>
        <v>0</v>
      </c>
      <c r="K56" s="36">
        <f>K62+K64+K66+K68+K70</f>
        <v>78713.600000000006</v>
      </c>
      <c r="L56" s="36">
        <f t="shared" ref="L56:Q56" si="65">L62+L64+L66+L68+L70</f>
        <v>78713.600000000006</v>
      </c>
      <c r="M56" s="36">
        <f t="shared" si="65"/>
        <v>0</v>
      </c>
      <c r="N56" s="36">
        <f t="shared" si="65"/>
        <v>78713.600000000006</v>
      </c>
      <c r="O56" s="36">
        <f t="shared" si="65"/>
        <v>78445.87999999999</v>
      </c>
      <c r="P56" s="36">
        <f t="shared" si="65"/>
        <v>0</v>
      </c>
      <c r="Q56" s="36">
        <f t="shared" si="65"/>
        <v>78445.87999999999</v>
      </c>
      <c r="R56" s="135">
        <f t="shared" si="3"/>
        <v>99.659880884624741</v>
      </c>
      <c r="S56" s="139" t="s">
        <v>17</v>
      </c>
      <c r="T56" s="135">
        <f t="shared" si="4"/>
        <v>99.659880884624741</v>
      </c>
    </row>
    <row r="57" spans="1:20" ht="13.5" customHeight="1" x14ac:dyDescent="0.25">
      <c r="A57" s="315"/>
      <c r="B57" s="315"/>
      <c r="C57" s="315"/>
      <c r="D57" s="363"/>
      <c r="E57" s="99" t="s">
        <v>115</v>
      </c>
      <c r="F57" s="36">
        <f>F62+F64</f>
        <v>29785.200000000001</v>
      </c>
      <c r="G57" s="36">
        <f t="shared" ref="G57:K57" si="66">G62+G64</f>
        <v>0</v>
      </c>
      <c r="H57" s="36">
        <f t="shared" si="66"/>
        <v>29785.200000000001</v>
      </c>
      <c r="I57" s="36">
        <f t="shared" si="66"/>
        <v>29785.200000000001</v>
      </c>
      <c r="J57" s="36">
        <f t="shared" si="66"/>
        <v>0</v>
      </c>
      <c r="K57" s="36">
        <f t="shared" si="66"/>
        <v>29785.200000000001</v>
      </c>
      <c r="L57" s="36">
        <f t="shared" ref="L57:Q57" si="67">L62+L64</f>
        <v>29785.200000000001</v>
      </c>
      <c r="M57" s="36">
        <f t="shared" si="67"/>
        <v>0</v>
      </c>
      <c r="N57" s="36">
        <f t="shared" si="67"/>
        <v>29785.200000000001</v>
      </c>
      <c r="O57" s="36">
        <f t="shared" si="67"/>
        <v>29660.41</v>
      </c>
      <c r="P57" s="36">
        <f t="shared" si="67"/>
        <v>0</v>
      </c>
      <c r="Q57" s="36">
        <f t="shared" si="67"/>
        <v>29660.41</v>
      </c>
      <c r="R57" s="135">
        <f t="shared" si="3"/>
        <v>99.581033533432702</v>
      </c>
      <c r="S57" s="139" t="s">
        <v>17</v>
      </c>
      <c r="T57" s="135">
        <f t="shared" si="4"/>
        <v>99.581033533432702</v>
      </c>
    </row>
    <row r="58" spans="1:20" ht="13.5" customHeight="1" x14ac:dyDescent="0.25">
      <c r="A58" s="315"/>
      <c r="B58" s="315"/>
      <c r="C58" s="315"/>
      <c r="D58" s="363"/>
      <c r="E58" s="99" t="s">
        <v>116</v>
      </c>
      <c r="F58" s="36">
        <f>F66</f>
        <v>5750.5</v>
      </c>
      <c r="G58" s="36">
        <f t="shared" ref="G58:K58" si="68">G66</f>
        <v>0</v>
      </c>
      <c r="H58" s="36">
        <f t="shared" si="68"/>
        <v>5750.5</v>
      </c>
      <c r="I58" s="36">
        <f t="shared" si="68"/>
        <v>5750.5</v>
      </c>
      <c r="J58" s="36">
        <f t="shared" si="68"/>
        <v>0</v>
      </c>
      <c r="K58" s="36">
        <f t="shared" si="68"/>
        <v>5750.5</v>
      </c>
      <c r="L58" s="36">
        <f t="shared" ref="L58:Q58" si="69">L66</f>
        <v>5750.5</v>
      </c>
      <c r="M58" s="36">
        <f t="shared" si="69"/>
        <v>0</v>
      </c>
      <c r="N58" s="36">
        <f t="shared" si="69"/>
        <v>5750.5</v>
      </c>
      <c r="O58" s="36">
        <f t="shared" si="69"/>
        <v>5608.11</v>
      </c>
      <c r="P58" s="36">
        <f t="shared" si="69"/>
        <v>0</v>
      </c>
      <c r="Q58" s="36">
        <f t="shared" si="69"/>
        <v>5608.11</v>
      </c>
      <c r="R58" s="135">
        <f t="shared" si="3"/>
        <v>97.523867489783484</v>
      </c>
      <c r="S58" s="139" t="s">
        <v>17</v>
      </c>
      <c r="T58" s="135">
        <f t="shared" si="4"/>
        <v>97.523867489783484</v>
      </c>
    </row>
    <row r="59" spans="1:20" ht="13.5" customHeight="1" x14ac:dyDescent="0.25">
      <c r="A59" s="315"/>
      <c r="B59" s="315"/>
      <c r="C59" s="315"/>
      <c r="D59" s="363"/>
      <c r="E59" s="99" t="s">
        <v>117</v>
      </c>
      <c r="F59" s="36">
        <f>F68</f>
        <v>40074.300000000003</v>
      </c>
      <c r="G59" s="36">
        <f t="shared" ref="G59:K59" si="70">G68</f>
        <v>0</v>
      </c>
      <c r="H59" s="36">
        <f t="shared" si="70"/>
        <v>40074.300000000003</v>
      </c>
      <c r="I59" s="36">
        <f t="shared" si="70"/>
        <v>40074.300000000003</v>
      </c>
      <c r="J59" s="36">
        <f t="shared" si="70"/>
        <v>0</v>
      </c>
      <c r="K59" s="36">
        <f t="shared" si="70"/>
        <v>40074.300000000003</v>
      </c>
      <c r="L59" s="36">
        <f t="shared" ref="L59:Q59" si="71">L68</f>
        <v>40074.300000000003</v>
      </c>
      <c r="M59" s="36">
        <f t="shared" si="71"/>
        <v>0</v>
      </c>
      <c r="N59" s="36">
        <f t="shared" si="71"/>
        <v>40074.300000000003</v>
      </c>
      <c r="O59" s="36">
        <f t="shared" si="71"/>
        <v>40073.85</v>
      </c>
      <c r="P59" s="36">
        <f t="shared" si="71"/>
        <v>0</v>
      </c>
      <c r="Q59" s="36">
        <f t="shared" si="71"/>
        <v>40073.85</v>
      </c>
      <c r="R59" s="135">
        <f t="shared" si="3"/>
        <v>99.998877085813092</v>
      </c>
      <c r="S59" s="139" t="s">
        <v>17</v>
      </c>
      <c r="T59" s="135">
        <f t="shared" si="4"/>
        <v>99.998877085813092</v>
      </c>
    </row>
    <row r="60" spans="1:20" ht="71.25" customHeight="1" x14ac:dyDescent="0.25">
      <c r="A60" s="316"/>
      <c r="B60" s="316"/>
      <c r="C60" s="316"/>
      <c r="D60" s="345"/>
      <c r="E60" s="11" t="s">
        <v>114</v>
      </c>
      <c r="F60" s="36">
        <f>F70</f>
        <v>3103.6</v>
      </c>
      <c r="G60" s="36">
        <f t="shared" ref="G60:K60" si="72">G70</f>
        <v>0</v>
      </c>
      <c r="H60" s="36">
        <f t="shared" si="72"/>
        <v>3103.6</v>
      </c>
      <c r="I60" s="36">
        <f t="shared" si="72"/>
        <v>3103.6</v>
      </c>
      <c r="J60" s="36">
        <f t="shared" si="72"/>
        <v>0</v>
      </c>
      <c r="K60" s="36">
        <f t="shared" si="72"/>
        <v>3103.6</v>
      </c>
      <c r="L60" s="36">
        <f t="shared" ref="L60:Q60" si="73">L70</f>
        <v>3103.6</v>
      </c>
      <c r="M60" s="36">
        <f t="shared" si="73"/>
        <v>0</v>
      </c>
      <c r="N60" s="36">
        <f t="shared" si="73"/>
        <v>3103.6</v>
      </c>
      <c r="O60" s="36">
        <f t="shared" si="73"/>
        <v>3103.51</v>
      </c>
      <c r="P60" s="36">
        <f t="shared" si="73"/>
        <v>0</v>
      </c>
      <c r="Q60" s="36">
        <f t="shared" si="73"/>
        <v>3103.51</v>
      </c>
      <c r="R60" s="135">
        <f t="shared" si="3"/>
        <v>99.997100141770858</v>
      </c>
      <c r="S60" s="139" t="s">
        <v>17</v>
      </c>
      <c r="T60" s="135">
        <f t="shared" si="4"/>
        <v>99.997100141770858</v>
      </c>
    </row>
    <row r="61" spans="1:20" ht="23.25" customHeight="1" x14ac:dyDescent="0.25">
      <c r="A61" s="308" t="s">
        <v>39</v>
      </c>
      <c r="B61" s="366" t="s">
        <v>40</v>
      </c>
      <c r="C61" s="385" t="s">
        <v>128</v>
      </c>
      <c r="D61" s="10" t="s">
        <v>95</v>
      </c>
      <c r="E61" s="48"/>
      <c r="F61" s="30">
        <f>F62</f>
        <v>28659.4</v>
      </c>
      <c r="G61" s="30">
        <f t="shared" ref="G61:Q61" si="74">G62</f>
        <v>0</v>
      </c>
      <c r="H61" s="30">
        <f t="shared" si="74"/>
        <v>28659.4</v>
      </c>
      <c r="I61" s="30">
        <f t="shared" si="74"/>
        <v>28659.4</v>
      </c>
      <c r="J61" s="30">
        <f t="shared" si="74"/>
        <v>0</v>
      </c>
      <c r="K61" s="30">
        <f t="shared" si="74"/>
        <v>28659.4</v>
      </c>
      <c r="L61" s="30">
        <f t="shared" si="74"/>
        <v>28659.4</v>
      </c>
      <c r="M61" s="30">
        <f t="shared" si="74"/>
        <v>0</v>
      </c>
      <c r="N61" s="30">
        <f t="shared" si="74"/>
        <v>28659.4</v>
      </c>
      <c r="O61" s="30">
        <f t="shared" si="74"/>
        <v>28575.88</v>
      </c>
      <c r="P61" s="30">
        <f t="shared" si="74"/>
        <v>0</v>
      </c>
      <c r="Q61" s="30">
        <f t="shared" si="74"/>
        <v>28575.88</v>
      </c>
      <c r="R61" s="137">
        <f>O61/L61*100</f>
        <v>99.708577290522484</v>
      </c>
      <c r="S61" s="138" t="s">
        <v>17</v>
      </c>
      <c r="T61" s="137">
        <f t="shared" si="4"/>
        <v>99.708577290522484</v>
      </c>
    </row>
    <row r="62" spans="1:20" ht="27.6" x14ac:dyDescent="0.25">
      <c r="A62" s="309"/>
      <c r="B62" s="367"/>
      <c r="C62" s="386"/>
      <c r="D62" s="95" t="s">
        <v>98</v>
      </c>
      <c r="E62" s="48" t="s">
        <v>115</v>
      </c>
      <c r="F62" s="30">
        <v>28659.4</v>
      </c>
      <c r="G62" s="30">
        <v>0</v>
      </c>
      <c r="H62" s="30">
        <v>28659.4</v>
      </c>
      <c r="I62" s="30">
        <v>28659.4</v>
      </c>
      <c r="J62" s="30">
        <v>0</v>
      </c>
      <c r="K62" s="30">
        <v>28659.4</v>
      </c>
      <c r="L62" s="30">
        <v>28659.4</v>
      </c>
      <c r="M62" s="30">
        <v>0</v>
      </c>
      <c r="N62" s="30">
        <v>28659.4</v>
      </c>
      <c r="O62" s="30">
        <v>28575.88</v>
      </c>
      <c r="P62" s="30">
        <v>0</v>
      </c>
      <c r="Q62" s="30">
        <v>28575.88</v>
      </c>
      <c r="R62" s="137">
        <f t="shared" si="3"/>
        <v>99.708577290522484</v>
      </c>
      <c r="S62" s="138" t="s">
        <v>17</v>
      </c>
      <c r="T62" s="137">
        <f t="shared" si="4"/>
        <v>99.708577290522484</v>
      </c>
    </row>
    <row r="63" spans="1:20" x14ac:dyDescent="0.25">
      <c r="A63" s="308" t="s">
        <v>41</v>
      </c>
      <c r="B63" s="366" t="s">
        <v>42</v>
      </c>
      <c r="C63" s="385" t="s">
        <v>129</v>
      </c>
      <c r="D63" s="10" t="s">
        <v>95</v>
      </c>
      <c r="E63" s="48"/>
      <c r="F63" s="30">
        <f>F64</f>
        <v>1125.8</v>
      </c>
      <c r="G63" s="30">
        <f t="shared" ref="G63:Q63" si="75">G64</f>
        <v>0</v>
      </c>
      <c r="H63" s="30">
        <f t="shared" si="75"/>
        <v>1125.8</v>
      </c>
      <c r="I63" s="30">
        <f t="shared" si="75"/>
        <v>1125.8</v>
      </c>
      <c r="J63" s="30">
        <f t="shared" si="75"/>
        <v>0</v>
      </c>
      <c r="K63" s="30">
        <f t="shared" si="75"/>
        <v>1125.8</v>
      </c>
      <c r="L63" s="30">
        <f t="shared" si="75"/>
        <v>1125.8</v>
      </c>
      <c r="M63" s="30">
        <f t="shared" si="75"/>
        <v>0</v>
      </c>
      <c r="N63" s="30">
        <f t="shared" si="75"/>
        <v>1125.8</v>
      </c>
      <c r="O63" s="30">
        <f t="shared" si="75"/>
        <v>1084.53</v>
      </c>
      <c r="P63" s="30">
        <f t="shared" si="75"/>
        <v>0</v>
      </c>
      <c r="Q63" s="30">
        <f t="shared" si="75"/>
        <v>1084.53</v>
      </c>
      <c r="R63" s="137">
        <f t="shared" si="3"/>
        <v>96.334162373423354</v>
      </c>
      <c r="S63" s="138" t="s">
        <v>17</v>
      </c>
      <c r="T63" s="137">
        <f t="shared" si="4"/>
        <v>96.334162373423354</v>
      </c>
    </row>
    <row r="64" spans="1:20" ht="27.6" x14ac:dyDescent="0.25">
      <c r="A64" s="309"/>
      <c r="B64" s="367"/>
      <c r="C64" s="386"/>
      <c r="D64" s="95" t="s">
        <v>98</v>
      </c>
      <c r="E64" s="48" t="s">
        <v>115</v>
      </c>
      <c r="F64" s="30">
        <v>1125.8</v>
      </c>
      <c r="G64" s="30">
        <v>0</v>
      </c>
      <c r="H64" s="30">
        <v>1125.8</v>
      </c>
      <c r="I64" s="30">
        <v>1125.8</v>
      </c>
      <c r="J64" s="30">
        <v>0</v>
      </c>
      <c r="K64" s="30">
        <v>1125.8</v>
      </c>
      <c r="L64" s="30">
        <v>1125.8</v>
      </c>
      <c r="M64" s="30">
        <v>0</v>
      </c>
      <c r="N64" s="30">
        <v>1125.8</v>
      </c>
      <c r="O64" s="30">
        <v>1084.53</v>
      </c>
      <c r="P64" s="30"/>
      <c r="Q64" s="30">
        <v>1084.53</v>
      </c>
      <c r="R64" s="137">
        <f t="shared" si="3"/>
        <v>96.334162373423354</v>
      </c>
      <c r="S64" s="138" t="s">
        <v>17</v>
      </c>
      <c r="T64" s="137">
        <f t="shared" si="4"/>
        <v>96.334162373423354</v>
      </c>
    </row>
    <row r="65" spans="1:20" x14ac:dyDescent="0.25">
      <c r="A65" s="308" t="s">
        <v>43</v>
      </c>
      <c r="B65" s="366" t="s">
        <v>44</v>
      </c>
      <c r="C65" s="385" t="s">
        <v>130</v>
      </c>
      <c r="D65" s="10" t="s">
        <v>95</v>
      </c>
      <c r="E65" s="48"/>
      <c r="F65" s="30">
        <f>F66</f>
        <v>5750.5</v>
      </c>
      <c r="G65" s="30">
        <f t="shared" ref="G65:Q65" si="76">G66</f>
        <v>0</v>
      </c>
      <c r="H65" s="30">
        <f t="shared" si="76"/>
        <v>5750.5</v>
      </c>
      <c r="I65" s="30">
        <f t="shared" si="76"/>
        <v>5750.5</v>
      </c>
      <c r="J65" s="30">
        <f t="shared" si="76"/>
        <v>0</v>
      </c>
      <c r="K65" s="30">
        <f t="shared" si="76"/>
        <v>5750.5</v>
      </c>
      <c r="L65" s="30">
        <f t="shared" si="76"/>
        <v>5750.5</v>
      </c>
      <c r="M65" s="30">
        <f t="shared" si="76"/>
        <v>0</v>
      </c>
      <c r="N65" s="30">
        <f t="shared" si="76"/>
        <v>5750.5</v>
      </c>
      <c r="O65" s="30">
        <f t="shared" si="76"/>
        <v>5608.11</v>
      </c>
      <c r="P65" s="30">
        <f t="shared" si="76"/>
        <v>0</v>
      </c>
      <c r="Q65" s="30">
        <f t="shared" si="76"/>
        <v>5608.11</v>
      </c>
      <c r="R65" s="137">
        <f t="shared" si="3"/>
        <v>97.523867489783484</v>
      </c>
      <c r="S65" s="138" t="s">
        <v>17</v>
      </c>
      <c r="T65" s="137">
        <f t="shared" si="4"/>
        <v>97.523867489783484</v>
      </c>
    </row>
    <row r="66" spans="1:20" ht="27.6" x14ac:dyDescent="0.25">
      <c r="A66" s="309"/>
      <c r="B66" s="367"/>
      <c r="C66" s="386"/>
      <c r="D66" s="95" t="s">
        <v>98</v>
      </c>
      <c r="E66" s="48" t="s">
        <v>116</v>
      </c>
      <c r="F66" s="30">
        <v>5750.5</v>
      </c>
      <c r="G66" s="30">
        <v>0</v>
      </c>
      <c r="H66" s="30">
        <v>5750.5</v>
      </c>
      <c r="I66" s="30">
        <v>5750.5</v>
      </c>
      <c r="J66" s="30">
        <v>0</v>
      </c>
      <c r="K66" s="30">
        <v>5750.5</v>
      </c>
      <c r="L66" s="30">
        <v>5750.5</v>
      </c>
      <c r="M66" s="30">
        <v>0</v>
      </c>
      <c r="N66" s="30">
        <v>5750.5</v>
      </c>
      <c r="O66" s="30">
        <v>5608.11</v>
      </c>
      <c r="P66" s="30">
        <v>0</v>
      </c>
      <c r="Q66" s="30">
        <v>5608.11</v>
      </c>
      <c r="R66" s="137">
        <f t="shared" si="3"/>
        <v>97.523867489783484</v>
      </c>
      <c r="S66" s="138" t="s">
        <v>17</v>
      </c>
      <c r="T66" s="137">
        <f t="shared" si="4"/>
        <v>97.523867489783484</v>
      </c>
    </row>
    <row r="67" spans="1:20" x14ac:dyDescent="0.25">
      <c r="A67" s="308" t="s">
        <v>69</v>
      </c>
      <c r="B67" s="366" t="s">
        <v>102</v>
      </c>
      <c r="C67" s="385" t="s">
        <v>131</v>
      </c>
      <c r="D67" s="10" t="s">
        <v>95</v>
      </c>
      <c r="E67" s="48"/>
      <c r="F67" s="30">
        <f>F68</f>
        <v>40074.300000000003</v>
      </c>
      <c r="G67" s="30">
        <f t="shared" ref="G67:Q67" si="77">G68</f>
        <v>0</v>
      </c>
      <c r="H67" s="30">
        <f t="shared" si="77"/>
        <v>40074.300000000003</v>
      </c>
      <c r="I67" s="30">
        <f t="shared" si="77"/>
        <v>40074.300000000003</v>
      </c>
      <c r="J67" s="30">
        <f t="shared" si="77"/>
        <v>0</v>
      </c>
      <c r="K67" s="30">
        <f t="shared" si="77"/>
        <v>40074.300000000003</v>
      </c>
      <c r="L67" s="30">
        <f t="shared" si="77"/>
        <v>40074.300000000003</v>
      </c>
      <c r="M67" s="30">
        <f t="shared" si="77"/>
        <v>0</v>
      </c>
      <c r="N67" s="30">
        <f t="shared" si="77"/>
        <v>40074.300000000003</v>
      </c>
      <c r="O67" s="30">
        <f t="shared" si="77"/>
        <v>40073.85</v>
      </c>
      <c r="P67" s="30">
        <f t="shared" si="77"/>
        <v>0</v>
      </c>
      <c r="Q67" s="30">
        <f t="shared" si="77"/>
        <v>40073.85</v>
      </c>
      <c r="R67" s="137">
        <f t="shared" si="3"/>
        <v>99.998877085813092</v>
      </c>
      <c r="S67" s="138" t="s">
        <v>17</v>
      </c>
      <c r="T67" s="137">
        <f t="shared" si="4"/>
        <v>99.998877085813092</v>
      </c>
    </row>
    <row r="68" spans="1:20" ht="27.6" x14ac:dyDescent="0.25">
      <c r="A68" s="309"/>
      <c r="B68" s="367"/>
      <c r="C68" s="386"/>
      <c r="D68" s="95" t="s">
        <v>98</v>
      </c>
      <c r="E68" s="48" t="s">
        <v>117</v>
      </c>
      <c r="F68" s="30">
        <v>40074.300000000003</v>
      </c>
      <c r="G68" s="30">
        <v>0</v>
      </c>
      <c r="H68" s="30">
        <v>40074.300000000003</v>
      </c>
      <c r="I68" s="30">
        <v>40074.300000000003</v>
      </c>
      <c r="J68" s="30">
        <v>0</v>
      </c>
      <c r="K68" s="30">
        <v>40074.300000000003</v>
      </c>
      <c r="L68" s="30">
        <v>40074.300000000003</v>
      </c>
      <c r="M68" s="30">
        <v>0</v>
      </c>
      <c r="N68" s="30">
        <v>40074.300000000003</v>
      </c>
      <c r="O68" s="30">
        <v>40073.85</v>
      </c>
      <c r="P68" s="30">
        <v>0</v>
      </c>
      <c r="Q68" s="30">
        <v>40073.85</v>
      </c>
      <c r="R68" s="137">
        <f t="shared" si="3"/>
        <v>99.998877085813092</v>
      </c>
      <c r="S68" s="138" t="s">
        <v>17</v>
      </c>
      <c r="T68" s="137">
        <f t="shared" si="4"/>
        <v>99.998877085813092</v>
      </c>
    </row>
    <row r="69" spans="1:20" x14ac:dyDescent="0.25">
      <c r="A69" s="308" t="s">
        <v>70</v>
      </c>
      <c r="B69" s="366" t="s">
        <v>71</v>
      </c>
      <c r="C69" s="385" t="s">
        <v>106</v>
      </c>
      <c r="D69" s="10" t="s">
        <v>95</v>
      </c>
      <c r="E69" s="25"/>
      <c r="F69" s="30">
        <f>F70</f>
        <v>3103.6</v>
      </c>
      <c r="G69" s="30">
        <f t="shared" ref="G69:Q69" si="78">G70</f>
        <v>0</v>
      </c>
      <c r="H69" s="30">
        <f t="shared" si="78"/>
        <v>3103.6</v>
      </c>
      <c r="I69" s="30">
        <f t="shared" si="78"/>
        <v>3103.6</v>
      </c>
      <c r="J69" s="30">
        <f t="shared" si="78"/>
        <v>0</v>
      </c>
      <c r="K69" s="30">
        <f t="shared" si="78"/>
        <v>3103.6</v>
      </c>
      <c r="L69" s="30">
        <f t="shared" si="78"/>
        <v>3103.6</v>
      </c>
      <c r="M69" s="30">
        <f t="shared" si="78"/>
        <v>0</v>
      </c>
      <c r="N69" s="30">
        <f t="shared" si="78"/>
        <v>3103.6</v>
      </c>
      <c r="O69" s="30">
        <f t="shared" si="78"/>
        <v>3103.51</v>
      </c>
      <c r="P69" s="30">
        <f t="shared" si="78"/>
        <v>0</v>
      </c>
      <c r="Q69" s="30">
        <f t="shared" si="78"/>
        <v>3103.51</v>
      </c>
      <c r="R69" s="137">
        <f t="shared" si="3"/>
        <v>99.997100141770858</v>
      </c>
      <c r="S69" s="138" t="s">
        <v>17</v>
      </c>
      <c r="T69" s="137">
        <f t="shared" si="4"/>
        <v>99.997100141770858</v>
      </c>
    </row>
    <row r="70" spans="1:20" ht="63.75" customHeight="1" x14ac:dyDescent="0.25">
      <c r="A70" s="309"/>
      <c r="B70" s="367"/>
      <c r="C70" s="386"/>
      <c r="D70" s="95" t="s">
        <v>98</v>
      </c>
      <c r="E70" s="25" t="s">
        <v>114</v>
      </c>
      <c r="F70" s="30">
        <v>3103.6</v>
      </c>
      <c r="G70" s="30">
        <v>0</v>
      </c>
      <c r="H70" s="30">
        <v>3103.6</v>
      </c>
      <c r="I70" s="30">
        <v>3103.6</v>
      </c>
      <c r="J70" s="30">
        <v>0</v>
      </c>
      <c r="K70" s="30">
        <v>3103.6</v>
      </c>
      <c r="L70" s="30">
        <v>3103.6</v>
      </c>
      <c r="M70" s="30">
        <v>0</v>
      </c>
      <c r="N70" s="30">
        <v>3103.6</v>
      </c>
      <c r="O70" s="30">
        <v>3103.51</v>
      </c>
      <c r="P70" s="30">
        <v>0</v>
      </c>
      <c r="Q70" s="30">
        <v>3103.51</v>
      </c>
      <c r="R70" s="137">
        <f t="shared" si="3"/>
        <v>99.997100141770858</v>
      </c>
      <c r="S70" s="138" t="s">
        <v>17</v>
      </c>
      <c r="T70" s="137">
        <f t="shared" si="4"/>
        <v>99.997100141770858</v>
      </c>
    </row>
    <row r="71" spans="1:20" ht="63.75" customHeight="1" x14ac:dyDescent="0.25">
      <c r="A71" s="314" t="s">
        <v>145</v>
      </c>
      <c r="B71" s="314" t="s">
        <v>146</v>
      </c>
      <c r="C71" s="368" t="s">
        <v>149</v>
      </c>
      <c r="D71" s="9" t="s">
        <v>95</v>
      </c>
      <c r="E71" s="126"/>
      <c r="F71" s="36">
        <f>F73</f>
        <v>137775.1</v>
      </c>
      <c r="G71" s="36">
        <f t="shared" ref="G71:K71" si="79">G73</f>
        <v>0</v>
      </c>
      <c r="H71" s="36">
        <f t="shared" si="79"/>
        <v>137775.1</v>
      </c>
      <c r="I71" s="36">
        <f t="shared" si="79"/>
        <v>137775.1</v>
      </c>
      <c r="J71" s="36">
        <f t="shared" si="79"/>
        <v>0</v>
      </c>
      <c r="K71" s="36">
        <f t="shared" si="79"/>
        <v>137775.1</v>
      </c>
      <c r="L71" s="36">
        <f t="shared" ref="L71:Q71" si="80">L73</f>
        <v>137775.1</v>
      </c>
      <c r="M71" s="36">
        <f t="shared" si="80"/>
        <v>0</v>
      </c>
      <c r="N71" s="36">
        <f t="shared" si="80"/>
        <v>137775.1</v>
      </c>
      <c r="O71" s="36">
        <f t="shared" si="80"/>
        <v>137638.5</v>
      </c>
      <c r="P71" s="36">
        <f t="shared" si="80"/>
        <v>0</v>
      </c>
      <c r="Q71" s="36">
        <f t="shared" si="80"/>
        <v>137638.5</v>
      </c>
      <c r="R71" s="135">
        <f t="shared" si="3"/>
        <v>99.900852911738042</v>
      </c>
      <c r="S71" s="139" t="s">
        <v>17</v>
      </c>
      <c r="T71" s="135">
        <f t="shared" si="4"/>
        <v>99.900852911738042</v>
      </c>
    </row>
    <row r="72" spans="1:20" ht="15" customHeight="1" x14ac:dyDescent="0.25">
      <c r="A72" s="315"/>
      <c r="B72" s="315"/>
      <c r="C72" s="369"/>
      <c r="D72" s="344" t="s">
        <v>144</v>
      </c>
      <c r="E72" s="103" t="s">
        <v>142</v>
      </c>
      <c r="F72" s="127"/>
      <c r="G72" s="127"/>
      <c r="H72" s="127"/>
      <c r="I72" s="127"/>
      <c r="J72" s="127"/>
      <c r="K72" s="127"/>
      <c r="L72" s="127"/>
      <c r="M72" s="127"/>
      <c r="N72" s="127"/>
      <c r="O72" s="127"/>
      <c r="P72" s="127"/>
      <c r="Q72" s="127"/>
      <c r="R72" s="135"/>
      <c r="S72" s="139"/>
      <c r="T72" s="135"/>
    </row>
    <row r="73" spans="1:20" x14ac:dyDescent="0.25">
      <c r="A73" s="316"/>
      <c r="B73" s="316"/>
      <c r="C73" s="370"/>
      <c r="D73" s="345"/>
      <c r="E73" s="132" t="s">
        <v>150</v>
      </c>
      <c r="F73" s="36">
        <v>137775.1</v>
      </c>
      <c r="G73" s="36">
        <v>0</v>
      </c>
      <c r="H73" s="36">
        <v>137775.1</v>
      </c>
      <c r="I73" s="36">
        <v>137775.1</v>
      </c>
      <c r="J73" s="36">
        <v>0</v>
      </c>
      <c r="K73" s="36">
        <v>137775.1</v>
      </c>
      <c r="L73" s="36">
        <v>137775.1</v>
      </c>
      <c r="M73" s="36">
        <v>0</v>
      </c>
      <c r="N73" s="36">
        <v>137775.1</v>
      </c>
      <c r="O73" s="36">
        <v>137638.5</v>
      </c>
      <c r="P73" s="36">
        <v>0</v>
      </c>
      <c r="Q73" s="36">
        <v>137638.5</v>
      </c>
      <c r="R73" s="199">
        <f t="shared" si="3"/>
        <v>99.900852911738042</v>
      </c>
      <c r="S73" s="139" t="s">
        <v>17</v>
      </c>
      <c r="T73" s="199">
        <f t="shared" si="4"/>
        <v>99.900852911738042</v>
      </c>
    </row>
    <row r="74" spans="1:20" ht="123" customHeight="1" x14ac:dyDescent="0.25">
      <c r="A74" s="314" t="s">
        <v>72</v>
      </c>
      <c r="B74" s="314" t="s">
        <v>73</v>
      </c>
      <c r="C74" s="314" t="s">
        <v>132</v>
      </c>
      <c r="D74" s="9" t="s">
        <v>95</v>
      </c>
      <c r="E74" s="11"/>
      <c r="F74" s="36">
        <f>F76</f>
        <v>13538</v>
      </c>
      <c r="G74" s="36">
        <f t="shared" ref="G74:K74" si="81">G76</f>
        <v>0</v>
      </c>
      <c r="H74" s="36">
        <f t="shared" si="81"/>
        <v>13538</v>
      </c>
      <c r="I74" s="36">
        <f t="shared" si="81"/>
        <v>13538</v>
      </c>
      <c r="J74" s="36">
        <f t="shared" si="81"/>
        <v>0</v>
      </c>
      <c r="K74" s="36">
        <f t="shared" si="81"/>
        <v>13538</v>
      </c>
      <c r="L74" s="36">
        <f t="shared" ref="L74:Q74" si="82">L76</f>
        <v>13538</v>
      </c>
      <c r="M74" s="36">
        <f t="shared" si="82"/>
        <v>0</v>
      </c>
      <c r="N74" s="36">
        <f t="shared" si="82"/>
        <v>13538</v>
      </c>
      <c r="O74" s="36">
        <f t="shared" si="82"/>
        <v>13520.1</v>
      </c>
      <c r="P74" s="36">
        <f t="shared" si="82"/>
        <v>0</v>
      </c>
      <c r="Q74" s="36">
        <f t="shared" si="82"/>
        <v>13520.1</v>
      </c>
      <c r="R74" s="135">
        <f t="shared" si="3"/>
        <v>99.867779583394892</v>
      </c>
      <c r="S74" s="139" t="s">
        <v>17</v>
      </c>
      <c r="T74" s="135">
        <f t="shared" si="4"/>
        <v>99.867779583394892</v>
      </c>
    </row>
    <row r="75" spans="1:20" x14ac:dyDescent="0.25">
      <c r="A75" s="315"/>
      <c r="B75" s="315"/>
      <c r="C75" s="315"/>
      <c r="D75" s="344" t="s">
        <v>67</v>
      </c>
      <c r="E75" s="103" t="s">
        <v>142</v>
      </c>
      <c r="F75" s="36"/>
      <c r="G75" s="36"/>
      <c r="H75" s="36"/>
      <c r="I75" s="36"/>
      <c r="J75" s="36"/>
      <c r="K75" s="36"/>
      <c r="L75" s="36"/>
      <c r="M75" s="36"/>
      <c r="N75" s="36"/>
      <c r="O75" s="36"/>
      <c r="P75" s="36"/>
      <c r="Q75" s="36"/>
      <c r="R75" s="135"/>
      <c r="S75" s="135"/>
      <c r="T75" s="135"/>
    </row>
    <row r="76" spans="1:20" ht="18.75" customHeight="1" x14ac:dyDescent="0.25">
      <c r="A76" s="316"/>
      <c r="B76" s="316"/>
      <c r="C76" s="316"/>
      <c r="D76" s="345"/>
      <c r="E76" s="11" t="s">
        <v>119</v>
      </c>
      <c r="F76" s="36">
        <v>13538</v>
      </c>
      <c r="G76" s="36">
        <v>0</v>
      </c>
      <c r="H76" s="36">
        <v>13538</v>
      </c>
      <c r="I76" s="36">
        <v>13538</v>
      </c>
      <c r="J76" s="36">
        <v>0</v>
      </c>
      <c r="K76" s="36">
        <v>13538</v>
      </c>
      <c r="L76" s="36">
        <v>13538</v>
      </c>
      <c r="M76" s="36">
        <v>0</v>
      </c>
      <c r="N76" s="36">
        <v>13538</v>
      </c>
      <c r="O76" s="36">
        <v>13520.1</v>
      </c>
      <c r="P76" s="36">
        <v>0</v>
      </c>
      <c r="Q76" s="36">
        <v>13520.1</v>
      </c>
      <c r="R76" s="199">
        <f t="shared" ref="R76:R118" si="83">O76/L76*100</f>
        <v>99.867779583394892</v>
      </c>
      <c r="S76" s="139" t="s">
        <v>17</v>
      </c>
      <c r="T76" s="199">
        <f t="shared" ref="T76:T118" si="84">Q76/N76*100</f>
        <v>99.867779583394892</v>
      </c>
    </row>
    <row r="77" spans="1:20" x14ac:dyDescent="0.25">
      <c r="A77" s="355" t="s">
        <v>45</v>
      </c>
      <c r="B77" s="355" t="s">
        <v>46</v>
      </c>
      <c r="C77" s="390"/>
      <c r="D77" s="8" t="s">
        <v>95</v>
      </c>
      <c r="E77" s="20"/>
      <c r="F77" s="32">
        <f t="shared" ref="F77:K78" si="85">F85+F99+F106</f>
        <v>149993.9</v>
      </c>
      <c r="G77" s="32">
        <f t="shared" si="85"/>
        <v>117020.9</v>
      </c>
      <c r="H77" s="32">
        <f t="shared" si="85"/>
        <v>32973</v>
      </c>
      <c r="I77" s="32">
        <f t="shared" si="85"/>
        <v>149993.9</v>
      </c>
      <c r="J77" s="32">
        <f t="shared" si="85"/>
        <v>117020.9</v>
      </c>
      <c r="K77" s="32">
        <f t="shared" si="85"/>
        <v>32973</v>
      </c>
      <c r="L77" s="32">
        <f t="shared" ref="L77:Q77" si="86">L85+L99+L106</f>
        <v>149993.9</v>
      </c>
      <c r="M77" s="32">
        <f t="shared" si="86"/>
        <v>117020.9</v>
      </c>
      <c r="N77" s="32">
        <f t="shared" si="86"/>
        <v>32973</v>
      </c>
      <c r="O77" s="32">
        <f t="shared" si="86"/>
        <v>148194</v>
      </c>
      <c r="P77" s="32">
        <f t="shared" si="86"/>
        <v>115904</v>
      </c>
      <c r="Q77" s="32">
        <f t="shared" si="86"/>
        <v>32290</v>
      </c>
      <c r="R77" s="136">
        <f t="shared" si="83"/>
        <v>98.800017867393279</v>
      </c>
      <c r="S77" s="136">
        <f t="shared" ref="S77:S96" si="87">P77/M77*100</f>
        <v>99.045555110240997</v>
      </c>
      <c r="T77" s="136">
        <f t="shared" si="84"/>
        <v>97.928608255239141</v>
      </c>
    </row>
    <row r="78" spans="1:20" x14ac:dyDescent="0.25">
      <c r="A78" s="356"/>
      <c r="B78" s="356"/>
      <c r="C78" s="391"/>
      <c r="D78" s="349" t="s">
        <v>62</v>
      </c>
      <c r="E78" s="107" t="s">
        <v>142</v>
      </c>
      <c r="F78" s="37">
        <f t="shared" si="85"/>
        <v>149993.9</v>
      </c>
      <c r="G78" s="37">
        <f t="shared" si="85"/>
        <v>117020.9</v>
      </c>
      <c r="H78" s="37">
        <f t="shared" si="85"/>
        <v>32973</v>
      </c>
      <c r="I78" s="37">
        <f t="shared" si="85"/>
        <v>149993.9</v>
      </c>
      <c r="J78" s="37">
        <f t="shared" si="85"/>
        <v>117020.9</v>
      </c>
      <c r="K78" s="37">
        <f t="shared" si="85"/>
        <v>32973</v>
      </c>
      <c r="L78" s="37">
        <f t="shared" ref="L78:Q78" si="88">L86+L100+L107</f>
        <v>149993.9</v>
      </c>
      <c r="M78" s="37">
        <f t="shared" si="88"/>
        <v>117020.9</v>
      </c>
      <c r="N78" s="37">
        <f t="shared" si="88"/>
        <v>32973</v>
      </c>
      <c r="O78" s="37">
        <f t="shared" si="88"/>
        <v>148194</v>
      </c>
      <c r="P78" s="37">
        <f t="shared" si="88"/>
        <v>115904</v>
      </c>
      <c r="Q78" s="37">
        <f t="shared" si="88"/>
        <v>32290</v>
      </c>
      <c r="R78" s="136">
        <f t="shared" si="83"/>
        <v>98.800017867393279</v>
      </c>
      <c r="S78" s="136">
        <f t="shared" si="87"/>
        <v>99.045555110240997</v>
      </c>
      <c r="T78" s="136">
        <f t="shared" si="84"/>
        <v>97.928608255239141</v>
      </c>
    </row>
    <row r="79" spans="1:20" x14ac:dyDescent="0.25">
      <c r="A79" s="356"/>
      <c r="B79" s="356"/>
      <c r="C79" s="391"/>
      <c r="D79" s="350"/>
      <c r="E79" s="106" t="s">
        <v>118</v>
      </c>
      <c r="F79" s="37">
        <f>F87</f>
        <v>92236</v>
      </c>
      <c r="G79" s="37">
        <f t="shared" ref="G79:K79" si="89">G87</f>
        <v>92236</v>
      </c>
      <c r="H79" s="37">
        <f t="shared" si="89"/>
        <v>0</v>
      </c>
      <c r="I79" s="37">
        <f t="shared" si="89"/>
        <v>92236</v>
      </c>
      <c r="J79" s="37">
        <f t="shared" si="89"/>
        <v>92236</v>
      </c>
      <c r="K79" s="37">
        <f t="shared" si="89"/>
        <v>0</v>
      </c>
      <c r="L79" s="37">
        <f t="shared" ref="L79:Q79" si="90">L87</f>
        <v>92236</v>
      </c>
      <c r="M79" s="37">
        <f t="shared" si="90"/>
        <v>92236</v>
      </c>
      <c r="N79" s="37">
        <f t="shared" si="90"/>
        <v>0</v>
      </c>
      <c r="O79" s="37">
        <f t="shared" si="90"/>
        <v>91623</v>
      </c>
      <c r="P79" s="37">
        <f t="shared" si="90"/>
        <v>91623</v>
      </c>
      <c r="Q79" s="37">
        <f t="shared" si="90"/>
        <v>0</v>
      </c>
      <c r="R79" s="136">
        <f t="shared" si="83"/>
        <v>99.335400494383975</v>
      </c>
      <c r="S79" s="136">
        <f t="shared" si="87"/>
        <v>99.335400494383975</v>
      </c>
      <c r="T79" s="140" t="s">
        <v>17</v>
      </c>
    </row>
    <row r="80" spans="1:20" x14ac:dyDescent="0.25">
      <c r="A80" s="356"/>
      <c r="B80" s="356"/>
      <c r="C80" s="391"/>
      <c r="D80" s="350"/>
      <c r="E80" s="113" t="s">
        <v>120</v>
      </c>
      <c r="F80" s="37">
        <f>F88</f>
        <v>24734.9</v>
      </c>
      <c r="G80" s="37">
        <f t="shared" ref="G80:K80" si="91">G88</f>
        <v>24734.9</v>
      </c>
      <c r="H80" s="37">
        <f t="shared" si="91"/>
        <v>0</v>
      </c>
      <c r="I80" s="37">
        <f t="shared" si="91"/>
        <v>24734.9</v>
      </c>
      <c r="J80" s="37">
        <f t="shared" si="91"/>
        <v>24734.9</v>
      </c>
      <c r="K80" s="37">
        <f t="shared" si="91"/>
        <v>0</v>
      </c>
      <c r="L80" s="37">
        <f t="shared" ref="L80:Q80" si="92">L88</f>
        <v>24734.9</v>
      </c>
      <c r="M80" s="37">
        <f t="shared" si="92"/>
        <v>24734.9</v>
      </c>
      <c r="N80" s="37">
        <f t="shared" si="92"/>
        <v>0</v>
      </c>
      <c r="O80" s="37">
        <f t="shared" si="92"/>
        <v>24234</v>
      </c>
      <c r="P80" s="37">
        <f t="shared" si="92"/>
        <v>24234</v>
      </c>
      <c r="Q80" s="37">
        <f t="shared" si="92"/>
        <v>0</v>
      </c>
      <c r="R80" s="136">
        <f t="shared" si="83"/>
        <v>97.974926116539791</v>
      </c>
      <c r="S80" s="136">
        <f t="shared" si="87"/>
        <v>97.974926116539791</v>
      </c>
      <c r="T80" s="140" t="s">
        <v>17</v>
      </c>
    </row>
    <row r="81" spans="1:20" x14ac:dyDescent="0.25">
      <c r="A81" s="356"/>
      <c r="B81" s="356"/>
      <c r="C81" s="391"/>
      <c r="D81" s="350"/>
      <c r="E81" s="114" t="s">
        <v>121</v>
      </c>
      <c r="F81" s="37">
        <f>F89</f>
        <v>50</v>
      </c>
      <c r="G81" s="37">
        <f t="shared" ref="G81:K81" si="93">G89</f>
        <v>50</v>
      </c>
      <c r="H81" s="37">
        <f t="shared" si="93"/>
        <v>0</v>
      </c>
      <c r="I81" s="37">
        <f t="shared" si="93"/>
        <v>50</v>
      </c>
      <c r="J81" s="37">
        <f t="shared" si="93"/>
        <v>50</v>
      </c>
      <c r="K81" s="37">
        <f t="shared" si="93"/>
        <v>0</v>
      </c>
      <c r="L81" s="37">
        <f t="shared" ref="L81:Q81" si="94">L89</f>
        <v>50</v>
      </c>
      <c r="M81" s="37">
        <f t="shared" si="94"/>
        <v>50</v>
      </c>
      <c r="N81" s="37">
        <f t="shared" si="94"/>
        <v>0</v>
      </c>
      <c r="O81" s="37">
        <f t="shared" si="94"/>
        <v>47</v>
      </c>
      <c r="P81" s="37">
        <f t="shared" si="94"/>
        <v>47</v>
      </c>
      <c r="Q81" s="37">
        <f t="shared" si="94"/>
        <v>0</v>
      </c>
      <c r="R81" s="136">
        <f t="shared" si="83"/>
        <v>94</v>
      </c>
      <c r="S81" s="136">
        <f t="shared" si="87"/>
        <v>94</v>
      </c>
      <c r="T81" s="140" t="s">
        <v>17</v>
      </c>
    </row>
    <row r="82" spans="1:20" ht="15.6" x14ac:dyDescent="0.25">
      <c r="A82" s="356"/>
      <c r="B82" s="356"/>
      <c r="C82" s="391"/>
      <c r="D82" s="350"/>
      <c r="E82" s="106" t="s">
        <v>122</v>
      </c>
      <c r="F82" s="115">
        <f>F101</f>
        <v>4052</v>
      </c>
      <c r="G82" s="115">
        <f t="shared" ref="G82:K82" si="95">G101</f>
        <v>0</v>
      </c>
      <c r="H82" s="115">
        <f t="shared" si="95"/>
        <v>4052</v>
      </c>
      <c r="I82" s="115">
        <f t="shared" si="95"/>
        <v>4052</v>
      </c>
      <c r="J82" s="115">
        <f t="shared" si="95"/>
        <v>0</v>
      </c>
      <c r="K82" s="115">
        <f t="shared" si="95"/>
        <v>4052</v>
      </c>
      <c r="L82" s="115">
        <f t="shared" ref="L82:Q82" si="96">L101</f>
        <v>4052</v>
      </c>
      <c r="M82" s="115">
        <f t="shared" si="96"/>
        <v>0</v>
      </c>
      <c r="N82" s="115">
        <f t="shared" si="96"/>
        <v>4052</v>
      </c>
      <c r="O82" s="115">
        <f t="shared" si="96"/>
        <v>3369</v>
      </c>
      <c r="P82" s="115">
        <f t="shared" si="96"/>
        <v>0</v>
      </c>
      <c r="Q82" s="115">
        <f t="shared" si="96"/>
        <v>3369</v>
      </c>
      <c r="R82" s="136">
        <f t="shared" si="83"/>
        <v>83.144126357354395</v>
      </c>
      <c r="S82" s="140" t="s">
        <v>17</v>
      </c>
      <c r="T82" s="136">
        <f t="shared" si="84"/>
        <v>83.144126357354395</v>
      </c>
    </row>
    <row r="83" spans="1:20" ht="15.6" x14ac:dyDescent="0.25">
      <c r="A83" s="356"/>
      <c r="B83" s="356"/>
      <c r="C83" s="391"/>
      <c r="D83" s="350"/>
      <c r="E83" s="106" t="s">
        <v>123</v>
      </c>
      <c r="F83" s="115">
        <f>F102</f>
        <v>2621</v>
      </c>
      <c r="G83" s="115">
        <f t="shared" ref="G83:K83" si="97">G102</f>
        <v>0</v>
      </c>
      <c r="H83" s="115">
        <f t="shared" si="97"/>
        <v>2621</v>
      </c>
      <c r="I83" s="115">
        <f t="shared" si="97"/>
        <v>2621</v>
      </c>
      <c r="J83" s="115">
        <f t="shared" si="97"/>
        <v>0</v>
      </c>
      <c r="K83" s="115">
        <f t="shared" si="97"/>
        <v>2621</v>
      </c>
      <c r="L83" s="115">
        <f t="shared" ref="L83:Q83" si="98">L102</f>
        <v>2621</v>
      </c>
      <c r="M83" s="115">
        <f t="shared" si="98"/>
        <v>0</v>
      </c>
      <c r="N83" s="115">
        <f t="shared" si="98"/>
        <v>2621</v>
      </c>
      <c r="O83" s="115">
        <f t="shared" si="98"/>
        <v>2621</v>
      </c>
      <c r="P83" s="115">
        <f t="shared" si="98"/>
        <v>0</v>
      </c>
      <c r="Q83" s="115">
        <f t="shared" si="98"/>
        <v>2621</v>
      </c>
      <c r="R83" s="136">
        <f t="shared" si="83"/>
        <v>100</v>
      </c>
      <c r="S83" s="140" t="s">
        <v>17</v>
      </c>
      <c r="T83" s="136">
        <f t="shared" si="84"/>
        <v>100</v>
      </c>
    </row>
    <row r="84" spans="1:20" x14ac:dyDescent="0.25">
      <c r="A84" s="381"/>
      <c r="B84" s="381"/>
      <c r="C84" s="392"/>
      <c r="D84" s="351"/>
      <c r="E84" s="105" t="s">
        <v>124</v>
      </c>
      <c r="F84" s="37">
        <f>F108</f>
        <v>26300</v>
      </c>
      <c r="G84" s="37">
        <f t="shared" ref="G84:K84" si="99">G108</f>
        <v>0</v>
      </c>
      <c r="H84" s="37">
        <f t="shared" si="99"/>
        <v>26300</v>
      </c>
      <c r="I84" s="37">
        <f t="shared" si="99"/>
        <v>26300</v>
      </c>
      <c r="J84" s="37">
        <f t="shared" si="99"/>
        <v>0</v>
      </c>
      <c r="K84" s="37">
        <f t="shared" si="99"/>
        <v>26300</v>
      </c>
      <c r="L84" s="37">
        <f t="shared" ref="L84:Q84" si="100">L108</f>
        <v>26300</v>
      </c>
      <c r="M84" s="37">
        <f t="shared" si="100"/>
        <v>0</v>
      </c>
      <c r="N84" s="37">
        <f t="shared" si="100"/>
        <v>26300</v>
      </c>
      <c r="O84" s="37">
        <f t="shared" si="100"/>
        <v>26300</v>
      </c>
      <c r="P84" s="37">
        <f t="shared" si="100"/>
        <v>0</v>
      </c>
      <c r="Q84" s="37">
        <f t="shared" si="100"/>
        <v>26300</v>
      </c>
      <c r="R84" s="136">
        <f t="shared" si="83"/>
        <v>100</v>
      </c>
      <c r="S84" s="140" t="s">
        <v>17</v>
      </c>
      <c r="T84" s="136">
        <f t="shared" si="84"/>
        <v>100</v>
      </c>
    </row>
    <row r="85" spans="1:20" x14ac:dyDescent="0.25">
      <c r="A85" s="387" t="s">
        <v>47</v>
      </c>
      <c r="B85" s="387" t="s">
        <v>48</v>
      </c>
      <c r="C85" s="402" t="s">
        <v>63</v>
      </c>
      <c r="D85" s="9" t="s">
        <v>95</v>
      </c>
      <c r="E85" s="14"/>
      <c r="F85" s="40">
        <f>F90+F92+F94+F97</f>
        <v>117020.9</v>
      </c>
      <c r="G85" s="40">
        <f t="shared" ref="G85:K85" si="101">G90+G92+G94+G97</f>
        <v>117020.9</v>
      </c>
      <c r="H85" s="40">
        <f t="shared" si="101"/>
        <v>0</v>
      </c>
      <c r="I85" s="40">
        <f t="shared" si="101"/>
        <v>117020.9</v>
      </c>
      <c r="J85" s="40">
        <f t="shared" si="101"/>
        <v>117020.9</v>
      </c>
      <c r="K85" s="40">
        <f t="shared" si="101"/>
        <v>0</v>
      </c>
      <c r="L85" s="40">
        <f t="shared" ref="L85:Q85" si="102">L90+L92+L94+L97</f>
        <v>117020.9</v>
      </c>
      <c r="M85" s="40">
        <f t="shared" si="102"/>
        <v>117020.9</v>
      </c>
      <c r="N85" s="40">
        <f t="shared" si="102"/>
        <v>0</v>
      </c>
      <c r="O85" s="40">
        <f t="shared" si="102"/>
        <v>115904</v>
      </c>
      <c r="P85" s="40">
        <f t="shared" si="102"/>
        <v>115904</v>
      </c>
      <c r="Q85" s="40">
        <f t="shared" si="102"/>
        <v>0</v>
      </c>
      <c r="R85" s="135">
        <f t="shared" si="83"/>
        <v>99.045555110240997</v>
      </c>
      <c r="S85" s="135">
        <f t="shared" si="87"/>
        <v>99.045555110240997</v>
      </c>
      <c r="T85" s="139" t="s">
        <v>17</v>
      </c>
    </row>
    <row r="86" spans="1:20" ht="24.75" customHeight="1" x14ac:dyDescent="0.25">
      <c r="A86" s="388"/>
      <c r="B86" s="388"/>
      <c r="C86" s="403"/>
      <c r="D86" s="344" t="s">
        <v>62</v>
      </c>
      <c r="E86" s="110" t="s">
        <v>142</v>
      </c>
      <c r="F86" s="101">
        <f t="shared" ref="F86:K86" si="103">F91+F93+F95+F96+F98</f>
        <v>117020.9</v>
      </c>
      <c r="G86" s="101">
        <f t="shared" si="103"/>
        <v>117020.9</v>
      </c>
      <c r="H86" s="101">
        <f t="shared" si="103"/>
        <v>0</v>
      </c>
      <c r="I86" s="101">
        <f t="shared" si="103"/>
        <v>117020.9</v>
      </c>
      <c r="J86" s="101">
        <f t="shared" si="103"/>
        <v>117020.9</v>
      </c>
      <c r="K86" s="101">
        <f t="shared" si="103"/>
        <v>0</v>
      </c>
      <c r="L86" s="101">
        <f t="shared" ref="L86:Q86" si="104">L91+L93+L95+L96+L98</f>
        <v>117020.9</v>
      </c>
      <c r="M86" s="101">
        <f t="shared" si="104"/>
        <v>117020.9</v>
      </c>
      <c r="N86" s="101">
        <f t="shared" si="104"/>
        <v>0</v>
      </c>
      <c r="O86" s="101">
        <f t="shared" si="104"/>
        <v>115904</v>
      </c>
      <c r="P86" s="101">
        <f t="shared" si="104"/>
        <v>115904</v>
      </c>
      <c r="Q86" s="101">
        <f t="shared" si="104"/>
        <v>0</v>
      </c>
      <c r="R86" s="135">
        <f t="shared" si="83"/>
        <v>99.045555110240997</v>
      </c>
      <c r="S86" s="135">
        <f t="shared" si="87"/>
        <v>99.045555110240997</v>
      </c>
      <c r="T86" s="139" t="s">
        <v>17</v>
      </c>
    </row>
    <row r="87" spans="1:20" ht="21" customHeight="1" x14ac:dyDescent="0.25">
      <c r="A87" s="388"/>
      <c r="B87" s="388"/>
      <c r="C87" s="403"/>
      <c r="D87" s="363"/>
      <c r="E87" s="11" t="s">
        <v>118</v>
      </c>
      <c r="F87" s="36">
        <f>F91</f>
        <v>92236</v>
      </c>
      <c r="G87" s="36">
        <f t="shared" ref="G87:K87" si="105">G91</f>
        <v>92236</v>
      </c>
      <c r="H87" s="36">
        <f t="shared" si="105"/>
        <v>0</v>
      </c>
      <c r="I87" s="36">
        <f t="shared" si="105"/>
        <v>92236</v>
      </c>
      <c r="J87" s="36">
        <f t="shared" si="105"/>
        <v>92236</v>
      </c>
      <c r="K87" s="36">
        <f t="shared" si="105"/>
        <v>0</v>
      </c>
      <c r="L87" s="36">
        <f t="shared" ref="L87:Q87" si="106">L91</f>
        <v>92236</v>
      </c>
      <c r="M87" s="36">
        <f t="shared" si="106"/>
        <v>92236</v>
      </c>
      <c r="N87" s="36">
        <f t="shared" si="106"/>
        <v>0</v>
      </c>
      <c r="O87" s="36">
        <f t="shared" si="106"/>
        <v>91623</v>
      </c>
      <c r="P87" s="36">
        <f t="shared" si="106"/>
        <v>91623</v>
      </c>
      <c r="Q87" s="36">
        <f t="shared" si="106"/>
        <v>0</v>
      </c>
      <c r="R87" s="135">
        <f t="shared" si="83"/>
        <v>99.335400494383975</v>
      </c>
      <c r="S87" s="135">
        <f t="shared" si="87"/>
        <v>99.335400494383975</v>
      </c>
      <c r="T87" s="139" t="s">
        <v>17</v>
      </c>
    </row>
    <row r="88" spans="1:20" ht="18.75" customHeight="1" x14ac:dyDescent="0.25">
      <c r="A88" s="388"/>
      <c r="B88" s="388"/>
      <c r="C88" s="403"/>
      <c r="D88" s="363"/>
      <c r="E88" s="108" t="s">
        <v>120</v>
      </c>
      <c r="F88" s="36">
        <f>F95</f>
        <v>24734.9</v>
      </c>
      <c r="G88" s="36">
        <f t="shared" ref="G88:K88" si="107">G95</f>
        <v>24734.9</v>
      </c>
      <c r="H88" s="36">
        <f t="shared" si="107"/>
        <v>0</v>
      </c>
      <c r="I88" s="36">
        <f t="shared" si="107"/>
        <v>24734.9</v>
      </c>
      <c r="J88" s="36">
        <f t="shared" si="107"/>
        <v>24734.9</v>
      </c>
      <c r="K88" s="36">
        <f t="shared" si="107"/>
        <v>0</v>
      </c>
      <c r="L88" s="36">
        <f t="shared" ref="L88:Q88" si="108">L95</f>
        <v>24734.9</v>
      </c>
      <c r="M88" s="36">
        <f t="shared" si="108"/>
        <v>24734.9</v>
      </c>
      <c r="N88" s="36">
        <f t="shared" si="108"/>
        <v>0</v>
      </c>
      <c r="O88" s="36">
        <f t="shared" si="108"/>
        <v>24234</v>
      </c>
      <c r="P88" s="36">
        <f t="shared" si="108"/>
        <v>24234</v>
      </c>
      <c r="Q88" s="36">
        <f t="shared" si="108"/>
        <v>0</v>
      </c>
      <c r="R88" s="135">
        <f t="shared" si="83"/>
        <v>97.974926116539791</v>
      </c>
      <c r="S88" s="135">
        <f t="shared" si="87"/>
        <v>97.974926116539791</v>
      </c>
      <c r="T88" s="139" t="s">
        <v>17</v>
      </c>
    </row>
    <row r="89" spans="1:20" ht="18.75" customHeight="1" x14ac:dyDescent="0.25">
      <c r="A89" s="389"/>
      <c r="B89" s="389"/>
      <c r="C89" s="404"/>
      <c r="D89" s="345"/>
      <c r="E89" s="109" t="s">
        <v>121</v>
      </c>
      <c r="F89" s="36">
        <f>F96</f>
        <v>50</v>
      </c>
      <c r="G89" s="36">
        <f t="shared" ref="G89:K89" si="109">G96</f>
        <v>50</v>
      </c>
      <c r="H89" s="36">
        <f t="shared" si="109"/>
        <v>0</v>
      </c>
      <c r="I89" s="36">
        <f t="shared" si="109"/>
        <v>50</v>
      </c>
      <c r="J89" s="36">
        <f t="shared" si="109"/>
        <v>50</v>
      </c>
      <c r="K89" s="36">
        <f t="shared" si="109"/>
        <v>0</v>
      </c>
      <c r="L89" s="36">
        <f t="shared" ref="L89:Q89" si="110">L96</f>
        <v>50</v>
      </c>
      <c r="M89" s="36">
        <f t="shared" si="110"/>
        <v>50</v>
      </c>
      <c r="N89" s="36">
        <f t="shared" si="110"/>
        <v>0</v>
      </c>
      <c r="O89" s="36">
        <f t="shared" si="110"/>
        <v>47</v>
      </c>
      <c r="P89" s="36">
        <f t="shared" si="110"/>
        <v>47</v>
      </c>
      <c r="Q89" s="36">
        <f t="shared" si="110"/>
        <v>0</v>
      </c>
      <c r="R89" s="135">
        <f t="shared" si="83"/>
        <v>94</v>
      </c>
      <c r="S89" s="135">
        <f t="shared" si="87"/>
        <v>94</v>
      </c>
      <c r="T89" s="139" t="s">
        <v>17</v>
      </c>
    </row>
    <row r="90" spans="1:20" s="12" customFormat="1" ht="45" customHeight="1" x14ac:dyDescent="0.25">
      <c r="A90" s="352" t="s">
        <v>64</v>
      </c>
      <c r="B90" s="383" t="s">
        <v>75</v>
      </c>
      <c r="C90" s="383" t="s">
        <v>135</v>
      </c>
      <c r="D90" s="93" t="s">
        <v>95</v>
      </c>
      <c r="E90" s="51"/>
      <c r="F90" s="30">
        <f>F91</f>
        <v>92236</v>
      </c>
      <c r="G90" s="30">
        <f t="shared" ref="G90:Q90" si="111">G91</f>
        <v>92236</v>
      </c>
      <c r="H90" s="30">
        <f t="shared" si="111"/>
        <v>0</v>
      </c>
      <c r="I90" s="30">
        <f t="shared" si="111"/>
        <v>92236</v>
      </c>
      <c r="J90" s="30">
        <f t="shared" si="111"/>
        <v>92236</v>
      </c>
      <c r="K90" s="30">
        <f t="shared" si="111"/>
        <v>0</v>
      </c>
      <c r="L90" s="30">
        <f t="shared" si="111"/>
        <v>92236</v>
      </c>
      <c r="M90" s="30">
        <f t="shared" si="111"/>
        <v>92236</v>
      </c>
      <c r="N90" s="30">
        <f t="shared" si="111"/>
        <v>0</v>
      </c>
      <c r="O90" s="30">
        <f t="shared" si="111"/>
        <v>91623</v>
      </c>
      <c r="P90" s="30">
        <f t="shared" si="111"/>
        <v>91623</v>
      </c>
      <c r="Q90" s="30">
        <f t="shared" si="111"/>
        <v>0</v>
      </c>
      <c r="R90" s="137">
        <f t="shared" si="83"/>
        <v>99.335400494383975</v>
      </c>
      <c r="S90" s="137">
        <f t="shared" si="87"/>
        <v>99.335400494383975</v>
      </c>
      <c r="T90" s="138" t="s">
        <v>17</v>
      </c>
    </row>
    <row r="91" spans="1:20" s="12" customFormat="1" ht="70.5" customHeight="1" x14ac:dyDescent="0.25">
      <c r="A91" s="354"/>
      <c r="B91" s="384"/>
      <c r="C91" s="384"/>
      <c r="D91" s="98" t="s">
        <v>62</v>
      </c>
      <c r="E91" s="51" t="s">
        <v>118</v>
      </c>
      <c r="F91" s="30">
        <v>92236</v>
      </c>
      <c r="G91" s="30">
        <v>92236</v>
      </c>
      <c r="H91" s="30">
        <v>0</v>
      </c>
      <c r="I91" s="30">
        <v>92236</v>
      </c>
      <c r="J91" s="30">
        <v>92236</v>
      </c>
      <c r="K91" s="30">
        <v>0</v>
      </c>
      <c r="L91" s="30">
        <v>92236</v>
      </c>
      <c r="M91" s="30">
        <v>92236</v>
      </c>
      <c r="N91" s="30">
        <v>0</v>
      </c>
      <c r="O91" s="30">
        <v>91623</v>
      </c>
      <c r="P91" s="30">
        <v>91623</v>
      </c>
      <c r="Q91" s="30">
        <v>0</v>
      </c>
      <c r="R91" s="137">
        <f t="shared" si="83"/>
        <v>99.335400494383975</v>
      </c>
      <c r="S91" s="137">
        <f t="shared" si="87"/>
        <v>99.335400494383975</v>
      </c>
      <c r="T91" s="138" t="s">
        <v>17</v>
      </c>
    </row>
    <row r="92" spans="1:20" s="12" customFormat="1" ht="39" customHeight="1" x14ac:dyDescent="0.25">
      <c r="A92" s="352" t="s">
        <v>49</v>
      </c>
      <c r="B92" s="383" t="s">
        <v>76</v>
      </c>
      <c r="C92" s="383" t="s">
        <v>74</v>
      </c>
      <c r="D92" s="93" t="s">
        <v>95</v>
      </c>
      <c r="E92" s="52"/>
      <c r="F92" s="41">
        <v>0</v>
      </c>
      <c r="G92" s="41">
        <v>0</v>
      </c>
      <c r="H92" s="41">
        <v>0</v>
      </c>
      <c r="I92" s="41">
        <v>0</v>
      </c>
      <c r="J92" s="41">
        <v>0</v>
      </c>
      <c r="K92" s="41">
        <v>0</v>
      </c>
      <c r="L92" s="41">
        <v>0</v>
      </c>
      <c r="M92" s="41">
        <v>0</v>
      </c>
      <c r="N92" s="41">
        <v>0</v>
      </c>
      <c r="O92" s="41">
        <v>0</v>
      </c>
      <c r="P92" s="41">
        <v>0</v>
      </c>
      <c r="Q92" s="41">
        <v>0</v>
      </c>
      <c r="R92" s="138" t="s">
        <v>17</v>
      </c>
      <c r="S92" s="138" t="s">
        <v>17</v>
      </c>
      <c r="T92" s="138" t="s">
        <v>17</v>
      </c>
    </row>
    <row r="93" spans="1:20" s="12" customFormat="1" ht="98.25" customHeight="1" x14ac:dyDescent="0.25">
      <c r="A93" s="354"/>
      <c r="B93" s="384"/>
      <c r="C93" s="384"/>
      <c r="D93" s="98" t="s">
        <v>62</v>
      </c>
      <c r="E93" s="52" t="s">
        <v>17</v>
      </c>
      <c r="F93" s="200">
        <f>F92</f>
        <v>0</v>
      </c>
      <c r="G93" s="200">
        <f t="shared" ref="G93:K93" si="112">G92</f>
        <v>0</v>
      </c>
      <c r="H93" s="200">
        <f t="shared" si="112"/>
        <v>0</v>
      </c>
      <c r="I93" s="200">
        <f t="shared" si="112"/>
        <v>0</v>
      </c>
      <c r="J93" s="200">
        <f t="shared" si="112"/>
        <v>0</v>
      </c>
      <c r="K93" s="200">
        <f t="shared" si="112"/>
        <v>0</v>
      </c>
      <c r="L93" s="200">
        <f t="shared" ref="L93:Q93" si="113">L92</f>
        <v>0</v>
      </c>
      <c r="M93" s="200">
        <f t="shared" si="113"/>
        <v>0</v>
      </c>
      <c r="N93" s="200">
        <f t="shared" si="113"/>
        <v>0</v>
      </c>
      <c r="O93" s="200">
        <f t="shared" si="113"/>
        <v>0</v>
      </c>
      <c r="P93" s="200">
        <f t="shared" si="113"/>
        <v>0</v>
      </c>
      <c r="Q93" s="200">
        <f t="shared" si="113"/>
        <v>0</v>
      </c>
      <c r="R93" s="138" t="s">
        <v>17</v>
      </c>
      <c r="S93" s="138" t="s">
        <v>17</v>
      </c>
      <c r="T93" s="138" t="s">
        <v>17</v>
      </c>
    </row>
    <row r="94" spans="1:20" s="12" customFormat="1" ht="15" customHeight="1" x14ac:dyDescent="0.25">
      <c r="A94" s="352" t="s">
        <v>65</v>
      </c>
      <c r="B94" s="393" t="s">
        <v>77</v>
      </c>
      <c r="C94" s="341" t="s">
        <v>136</v>
      </c>
      <c r="D94" s="94" t="s">
        <v>95</v>
      </c>
      <c r="E94" s="47"/>
      <c r="F94" s="30">
        <f>F95+F96</f>
        <v>24784.9</v>
      </c>
      <c r="G94" s="30">
        <f t="shared" ref="G94:K94" si="114">G95+G96</f>
        <v>24784.9</v>
      </c>
      <c r="H94" s="30">
        <f t="shared" si="114"/>
        <v>0</v>
      </c>
      <c r="I94" s="30">
        <f t="shared" si="114"/>
        <v>24784.9</v>
      </c>
      <c r="J94" s="30">
        <f t="shared" si="114"/>
        <v>24784.9</v>
      </c>
      <c r="K94" s="30">
        <f t="shared" si="114"/>
        <v>0</v>
      </c>
      <c r="L94" s="30">
        <f t="shared" ref="L94:Q94" si="115">L95+L96</f>
        <v>24784.9</v>
      </c>
      <c r="M94" s="30">
        <f t="shared" si="115"/>
        <v>24784.9</v>
      </c>
      <c r="N94" s="30">
        <f t="shared" si="115"/>
        <v>0</v>
      </c>
      <c r="O94" s="30">
        <f t="shared" si="115"/>
        <v>24281</v>
      </c>
      <c r="P94" s="30">
        <f t="shared" si="115"/>
        <v>24281</v>
      </c>
      <c r="Q94" s="30">
        <f t="shared" si="115"/>
        <v>0</v>
      </c>
      <c r="R94" s="137">
        <f t="shared" si="83"/>
        <v>97.966907270152376</v>
      </c>
      <c r="S94" s="137">
        <f t="shared" si="87"/>
        <v>97.966907270152376</v>
      </c>
      <c r="T94" s="138" t="s">
        <v>17</v>
      </c>
    </row>
    <row r="95" spans="1:20" s="12" customFormat="1" ht="69" customHeight="1" x14ac:dyDescent="0.25">
      <c r="A95" s="353"/>
      <c r="B95" s="394"/>
      <c r="C95" s="362"/>
      <c r="D95" s="364" t="s">
        <v>62</v>
      </c>
      <c r="E95" s="47" t="s">
        <v>120</v>
      </c>
      <c r="F95" s="30">
        <v>24734.9</v>
      </c>
      <c r="G95" s="30">
        <v>24734.9</v>
      </c>
      <c r="H95" s="30">
        <v>0</v>
      </c>
      <c r="I95" s="30">
        <v>24734.9</v>
      </c>
      <c r="J95" s="30">
        <v>24734.9</v>
      </c>
      <c r="K95" s="30">
        <v>0</v>
      </c>
      <c r="L95" s="30">
        <v>24734.9</v>
      </c>
      <c r="M95" s="30">
        <v>24734.9</v>
      </c>
      <c r="N95" s="201">
        <v>0</v>
      </c>
      <c r="O95" s="201">
        <v>24234</v>
      </c>
      <c r="P95" s="201">
        <v>24234</v>
      </c>
      <c r="Q95" s="201">
        <v>0</v>
      </c>
      <c r="R95" s="137">
        <f t="shared" si="83"/>
        <v>97.974926116539791</v>
      </c>
      <c r="S95" s="137">
        <f t="shared" si="87"/>
        <v>97.974926116539791</v>
      </c>
      <c r="T95" s="138" t="s">
        <v>17</v>
      </c>
    </row>
    <row r="96" spans="1:20" s="12" customFormat="1" x14ac:dyDescent="0.25">
      <c r="A96" s="354"/>
      <c r="B96" s="395"/>
      <c r="C96" s="342"/>
      <c r="D96" s="365"/>
      <c r="E96" s="23" t="s">
        <v>121</v>
      </c>
      <c r="F96" s="202">
        <v>50</v>
      </c>
      <c r="G96" s="202">
        <v>50</v>
      </c>
      <c r="H96" s="202">
        <v>0</v>
      </c>
      <c r="I96" s="202">
        <v>50</v>
      </c>
      <c r="J96" s="202">
        <v>50</v>
      </c>
      <c r="K96" s="202">
        <v>0</v>
      </c>
      <c r="L96" s="201">
        <v>50</v>
      </c>
      <c r="M96" s="201">
        <v>50</v>
      </c>
      <c r="N96" s="201">
        <v>0</v>
      </c>
      <c r="O96" s="201">
        <v>47</v>
      </c>
      <c r="P96" s="201">
        <v>47</v>
      </c>
      <c r="Q96" s="201">
        <v>0</v>
      </c>
      <c r="R96" s="137">
        <f t="shared" si="83"/>
        <v>94</v>
      </c>
      <c r="S96" s="137">
        <f t="shared" si="87"/>
        <v>94</v>
      </c>
      <c r="T96" s="138" t="s">
        <v>17</v>
      </c>
    </row>
    <row r="97" spans="1:20" s="12" customFormat="1" ht="35.25" customHeight="1" x14ac:dyDescent="0.25">
      <c r="A97" s="352" t="s">
        <v>50</v>
      </c>
      <c r="B97" s="317" t="s">
        <v>78</v>
      </c>
      <c r="C97" s="317" t="s">
        <v>51</v>
      </c>
      <c r="D97" s="93" t="s">
        <v>95</v>
      </c>
      <c r="E97" s="52"/>
      <c r="F97" s="30">
        <f>F98</f>
        <v>0</v>
      </c>
      <c r="G97" s="30">
        <f t="shared" ref="G97:Q97" si="116">G98</f>
        <v>0</v>
      </c>
      <c r="H97" s="30">
        <f t="shared" si="116"/>
        <v>0</v>
      </c>
      <c r="I97" s="30">
        <f t="shared" si="116"/>
        <v>0</v>
      </c>
      <c r="J97" s="30">
        <f t="shared" si="116"/>
        <v>0</v>
      </c>
      <c r="K97" s="30">
        <f t="shared" si="116"/>
        <v>0</v>
      </c>
      <c r="L97" s="30">
        <f t="shared" si="116"/>
        <v>0</v>
      </c>
      <c r="M97" s="30">
        <f t="shared" si="116"/>
        <v>0</v>
      </c>
      <c r="N97" s="30">
        <f t="shared" si="116"/>
        <v>0</v>
      </c>
      <c r="O97" s="30">
        <f t="shared" si="116"/>
        <v>0</v>
      </c>
      <c r="P97" s="30">
        <f t="shared" si="116"/>
        <v>0</v>
      </c>
      <c r="Q97" s="30">
        <f t="shared" si="116"/>
        <v>0</v>
      </c>
      <c r="R97" s="138" t="s">
        <v>17</v>
      </c>
      <c r="S97" s="138" t="s">
        <v>17</v>
      </c>
      <c r="T97" s="138" t="s">
        <v>17</v>
      </c>
    </row>
    <row r="98" spans="1:20" s="12" customFormat="1" ht="45" customHeight="1" x14ac:dyDescent="0.25">
      <c r="A98" s="354"/>
      <c r="B98" s="319"/>
      <c r="C98" s="319"/>
      <c r="D98" s="98" t="s">
        <v>62</v>
      </c>
      <c r="E98" s="52" t="s">
        <v>17</v>
      </c>
      <c r="F98" s="30">
        <v>0</v>
      </c>
      <c r="G98" s="30">
        <v>0</v>
      </c>
      <c r="H98" s="30">
        <v>0</v>
      </c>
      <c r="I98" s="30">
        <v>0</v>
      </c>
      <c r="J98" s="30">
        <v>0</v>
      </c>
      <c r="K98" s="30">
        <v>0</v>
      </c>
      <c r="L98" s="30">
        <v>0</v>
      </c>
      <c r="M98" s="30">
        <v>0</v>
      </c>
      <c r="N98" s="30">
        <v>0</v>
      </c>
      <c r="O98" s="30">
        <v>0</v>
      </c>
      <c r="P98" s="30">
        <v>0</v>
      </c>
      <c r="Q98" s="30">
        <v>0</v>
      </c>
      <c r="R98" s="138" t="s">
        <v>17</v>
      </c>
      <c r="S98" s="138" t="s">
        <v>17</v>
      </c>
      <c r="T98" s="138" t="s">
        <v>17</v>
      </c>
    </row>
    <row r="99" spans="1:20" ht="27" customHeight="1" x14ac:dyDescent="0.25">
      <c r="A99" s="314" t="s">
        <v>52</v>
      </c>
      <c r="B99" s="314" t="s">
        <v>53</v>
      </c>
      <c r="C99" s="314" t="s">
        <v>54</v>
      </c>
      <c r="D99" s="9" t="s">
        <v>95</v>
      </c>
      <c r="E99" s="11"/>
      <c r="F99" s="34">
        <f>F103</f>
        <v>6673</v>
      </c>
      <c r="G99" s="34">
        <f t="shared" ref="G99:K99" si="117">G103</f>
        <v>0</v>
      </c>
      <c r="H99" s="34">
        <f t="shared" si="117"/>
        <v>6673</v>
      </c>
      <c r="I99" s="34">
        <f t="shared" si="117"/>
        <v>6673</v>
      </c>
      <c r="J99" s="34">
        <f t="shared" si="117"/>
        <v>0</v>
      </c>
      <c r="K99" s="34">
        <f t="shared" si="117"/>
        <v>6673</v>
      </c>
      <c r="L99" s="34">
        <f t="shared" ref="L99:Q99" si="118">L103</f>
        <v>6673</v>
      </c>
      <c r="M99" s="34">
        <f t="shared" si="118"/>
        <v>0</v>
      </c>
      <c r="N99" s="34">
        <f t="shared" si="118"/>
        <v>6673</v>
      </c>
      <c r="O99" s="34">
        <f t="shared" si="118"/>
        <v>5990</v>
      </c>
      <c r="P99" s="34">
        <f t="shared" si="118"/>
        <v>0</v>
      </c>
      <c r="Q99" s="34">
        <f t="shared" si="118"/>
        <v>5990</v>
      </c>
      <c r="R99" s="135">
        <f t="shared" si="83"/>
        <v>89.764723512662968</v>
      </c>
      <c r="S99" s="139" t="s">
        <v>17</v>
      </c>
      <c r="T99" s="135">
        <f t="shared" si="84"/>
        <v>89.764723512662968</v>
      </c>
    </row>
    <row r="100" spans="1:20" ht="14.25" customHeight="1" x14ac:dyDescent="0.25">
      <c r="A100" s="315"/>
      <c r="B100" s="315"/>
      <c r="C100" s="315"/>
      <c r="D100" s="344" t="s">
        <v>62</v>
      </c>
      <c r="E100" s="103" t="s">
        <v>142</v>
      </c>
      <c r="F100" s="101">
        <f t="shared" ref="F100:K100" si="119">F104+F105</f>
        <v>6673</v>
      </c>
      <c r="G100" s="101">
        <f t="shared" si="119"/>
        <v>0</v>
      </c>
      <c r="H100" s="101">
        <f t="shared" si="119"/>
        <v>6673</v>
      </c>
      <c r="I100" s="101">
        <f t="shared" si="119"/>
        <v>6673</v>
      </c>
      <c r="J100" s="101">
        <f t="shared" si="119"/>
        <v>0</v>
      </c>
      <c r="K100" s="101">
        <f t="shared" si="119"/>
        <v>6673</v>
      </c>
      <c r="L100" s="101">
        <f t="shared" ref="L100:Q100" si="120">L104+L105</f>
        <v>6673</v>
      </c>
      <c r="M100" s="101">
        <f t="shared" si="120"/>
        <v>0</v>
      </c>
      <c r="N100" s="101">
        <f t="shared" si="120"/>
        <v>6673</v>
      </c>
      <c r="O100" s="101">
        <f t="shared" si="120"/>
        <v>5990</v>
      </c>
      <c r="P100" s="101">
        <f t="shared" si="120"/>
        <v>0</v>
      </c>
      <c r="Q100" s="101">
        <f t="shared" si="120"/>
        <v>5990</v>
      </c>
      <c r="R100" s="135">
        <f t="shared" si="83"/>
        <v>89.764723512662968</v>
      </c>
      <c r="S100" s="139" t="s">
        <v>17</v>
      </c>
      <c r="T100" s="135">
        <f t="shared" si="84"/>
        <v>89.764723512662968</v>
      </c>
    </row>
    <row r="101" spans="1:20" ht="19.5" customHeight="1" x14ac:dyDescent="0.25">
      <c r="A101" s="315"/>
      <c r="B101" s="315"/>
      <c r="C101" s="315"/>
      <c r="D101" s="363"/>
      <c r="E101" s="11" t="s">
        <v>122</v>
      </c>
      <c r="F101" s="111">
        <f>F104</f>
        <v>4052</v>
      </c>
      <c r="G101" s="111">
        <f t="shared" ref="G101:K101" si="121">G104</f>
        <v>0</v>
      </c>
      <c r="H101" s="111">
        <f t="shared" si="121"/>
        <v>4052</v>
      </c>
      <c r="I101" s="111">
        <f t="shared" si="121"/>
        <v>4052</v>
      </c>
      <c r="J101" s="111">
        <f t="shared" si="121"/>
        <v>0</v>
      </c>
      <c r="K101" s="111">
        <f t="shared" si="121"/>
        <v>4052</v>
      </c>
      <c r="L101" s="111">
        <f t="shared" ref="L101:Q101" si="122">L104</f>
        <v>4052</v>
      </c>
      <c r="M101" s="111">
        <f t="shared" si="122"/>
        <v>0</v>
      </c>
      <c r="N101" s="111">
        <f t="shared" si="122"/>
        <v>4052</v>
      </c>
      <c r="O101" s="111">
        <f t="shared" si="122"/>
        <v>3369</v>
      </c>
      <c r="P101" s="111">
        <f t="shared" si="122"/>
        <v>0</v>
      </c>
      <c r="Q101" s="111">
        <f t="shared" si="122"/>
        <v>3369</v>
      </c>
      <c r="R101" s="135">
        <f t="shared" si="83"/>
        <v>83.144126357354395</v>
      </c>
      <c r="S101" s="139" t="s">
        <v>17</v>
      </c>
      <c r="T101" s="135">
        <f t="shared" si="84"/>
        <v>83.144126357354395</v>
      </c>
    </row>
    <row r="102" spans="1:20" ht="17.25" customHeight="1" x14ac:dyDescent="0.25">
      <c r="A102" s="316"/>
      <c r="B102" s="316"/>
      <c r="C102" s="316"/>
      <c r="D102" s="345"/>
      <c r="E102" s="11" t="s">
        <v>123</v>
      </c>
      <c r="F102" s="111">
        <f>F105</f>
        <v>2621</v>
      </c>
      <c r="G102" s="111">
        <f t="shared" ref="G102:K102" si="123">G105</f>
        <v>0</v>
      </c>
      <c r="H102" s="111">
        <f t="shared" si="123"/>
        <v>2621</v>
      </c>
      <c r="I102" s="111">
        <f t="shared" si="123"/>
        <v>2621</v>
      </c>
      <c r="J102" s="111">
        <f t="shared" si="123"/>
        <v>0</v>
      </c>
      <c r="K102" s="111">
        <f t="shared" si="123"/>
        <v>2621</v>
      </c>
      <c r="L102" s="111">
        <f t="shared" ref="L102:Q102" si="124">L105</f>
        <v>2621</v>
      </c>
      <c r="M102" s="111">
        <f t="shared" si="124"/>
        <v>0</v>
      </c>
      <c r="N102" s="111">
        <f t="shared" si="124"/>
        <v>2621</v>
      </c>
      <c r="O102" s="111">
        <f t="shared" si="124"/>
        <v>2621</v>
      </c>
      <c r="P102" s="111">
        <f t="shared" si="124"/>
        <v>0</v>
      </c>
      <c r="Q102" s="111">
        <f t="shared" si="124"/>
        <v>2621</v>
      </c>
      <c r="R102" s="135">
        <f t="shared" si="83"/>
        <v>100</v>
      </c>
      <c r="S102" s="139" t="s">
        <v>17</v>
      </c>
      <c r="T102" s="135">
        <f t="shared" si="84"/>
        <v>100</v>
      </c>
    </row>
    <row r="103" spans="1:20" ht="39.75" customHeight="1" x14ac:dyDescent="0.25">
      <c r="A103" s="352" t="s">
        <v>55</v>
      </c>
      <c r="B103" s="359" t="s">
        <v>79</v>
      </c>
      <c r="C103" s="341" t="s">
        <v>134</v>
      </c>
      <c r="D103" s="93" t="s">
        <v>95</v>
      </c>
      <c r="E103" s="51"/>
      <c r="F103" s="46">
        <f>F104+F105</f>
        <v>6673</v>
      </c>
      <c r="G103" s="46">
        <f t="shared" ref="G103:K103" si="125">G104+G105</f>
        <v>0</v>
      </c>
      <c r="H103" s="46">
        <f t="shared" si="125"/>
        <v>6673</v>
      </c>
      <c r="I103" s="46">
        <f t="shared" si="125"/>
        <v>6673</v>
      </c>
      <c r="J103" s="46">
        <f t="shared" si="125"/>
        <v>0</v>
      </c>
      <c r="K103" s="46">
        <f t="shared" si="125"/>
        <v>6673</v>
      </c>
      <c r="L103" s="46">
        <f t="shared" ref="L103:Q103" si="126">L104+L105</f>
        <v>6673</v>
      </c>
      <c r="M103" s="46">
        <f t="shared" si="126"/>
        <v>0</v>
      </c>
      <c r="N103" s="46">
        <f t="shared" si="126"/>
        <v>6673</v>
      </c>
      <c r="O103" s="46">
        <f t="shared" si="126"/>
        <v>5990</v>
      </c>
      <c r="P103" s="46">
        <f t="shared" si="126"/>
        <v>0</v>
      </c>
      <c r="Q103" s="46">
        <f t="shared" si="126"/>
        <v>5990</v>
      </c>
      <c r="R103" s="137">
        <f t="shared" si="83"/>
        <v>89.764723512662968</v>
      </c>
      <c r="S103" s="138" t="s">
        <v>17</v>
      </c>
      <c r="T103" s="137">
        <f t="shared" si="84"/>
        <v>89.764723512662968</v>
      </c>
    </row>
    <row r="104" spans="1:20" ht="28.5" customHeight="1" x14ac:dyDescent="0.25">
      <c r="A104" s="353"/>
      <c r="B104" s="360"/>
      <c r="C104" s="362"/>
      <c r="D104" s="364" t="s">
        <v>62</v>
      </c>
      <c r="E104" s="51" t="s">
        <v>122</v>
      </c>
      <c r="F104" s="46">
        <v>4052</v>
      </c>
      <c r="G104" s="46">
        <v>0</v>
      </c>
      <c r="H104" s="46">
        <v>4052</v>
      </c>
      <c r="I104" s="46">
        <v>4052</v>
      </c>
      <c r="J104" s="46">
        <v>0</v>
      </c>
      <c r="K104" s="46">
        <v>4052</v>
      </c>
      <c r="L104" s="46">
        <v>4052</v>
      </c>
      <c r="M104" s="201">
        <v>0</v>
      </c>
      <c r="N104" s="46">
        <v>4052</v>
      </c>
      <c r="O104" s="201">
        <v>3369</v>
      </c>
      <c r="P104" s="201">
        <v>0</v>
      </c>
      <c r="Q104" s="201">
        <v>3369</v>
      </c>
      <c r="R104" s="137">
        <f t="shared" si="83"/>
        <v>83.144126357354395</v>
      </c>
      <c r="S104" s="138" t="s">
        <v>17</v>
      </c>
      <c r="T104" s="137">
        <f t="shared" si="84"/>
        <v>83.144126357354395</v>
      </c>
    </row>
    <row r="105" spans="1:20" ht="36" customHeight="1" x14ac:dyDescent="0.25">
      <c r="A105" s="354"/>
      <c r="B105" s="361"/>
      <c r="C105" s="342"/>
      <c r="D105" s="365"/>
      <c r="E105" s="51" t="s">
        <v>123</v>
      </c>
      <c r="F105" s="46">
        <v>2621</v>
      </c>
      <c r="G105" s="46">
        <v>0</v>
      </c>
      <c r="H105" s="46">
        <v>2621</v>
      </c>
      <c r="I105" s="46">
        <v>2621</v>
      </c>
      <c r="J105" s="46">
        <v>0</v>
      </c>
      <c r="K105" s="46">
        <v>2621</v>
      </c>
      <c r="L105" s="46">
        <v>2621</v>
      </c>
      <c r="M105" s="201">
        <v>0</v>
      </c>
      <c r="N105" s="46">
        <v>2621</v>
      </c>
      <c r="O105" s="46">
        <v>2621</v>
      </c>
      <c r="P105" s="201">
        <v>0</v>
      </c>
      <c r="Q105" s="46">
        <v>2621</v>
      </c>
      <c r="R105" s="137">
        <f t="shared" si="83"/>
        <v>100</v>
      </c>
      <c r="S105" s="138" t="s">
        <v>17</v>
      </c>
      <c r="T105" s="137">
        <f t="shared" si="84"/>
        <v>100</v>
      </c>
    </row>
    <row r="106" spans="1:20" ht="35.25" customHeight="1" x14ac:dyDescent="0.25">
      <c r="A106" s="314" t="s">
        <v>56</v>
      </c>
      <c r="B106" s="314" t="s">
        <v>57</v>
      </c>
      <c r="C106" s="314" t="s">
        <v>137</v>
      </c>
      <c r="D106" s="9" t="s">
        <v>95</v>
      </c>
      <c r="E106" s="99"/>
      <c r="F106" s="34">
        <f>F107</f>
        <v>26300</v>
      </c>
      <c r="G106" s="34">
        <f t="shared" ref="G106:Q107" si="127">G107</f>
        <v>0</v>
      </c>
      <c r="H106" s="34">
        <f t="shared" si="127"/>
        <v>26300</v>
      </c>
      <c r="I106" s="34">
        <f t="shared" si="127"/>
        <v>26300</v>
      </c>
      <c r="J106" s="34">
        <f t="shared" si="127"/>
        <v>0</v>
      </c>
      <c r="K106" s="34">
        <f t="shared" si="127"/>
        <v>26300</v>
      </c>
      <c r="L106" s="34">
        <f t="shared" si="127"/>
        <v>26300</v>
      </c>
      <c r="M106" s="34">
        <f t="shared" si="127"/>
        <v>0</v>
      </c>
      <c r="N106" s="34">
        <f t="shared" si="127"/>
        <v>26300</v>
      </c>
      <c r="O106" s="34">
        <f t="shared" si="127"/>
        <v>26300</v>
      </c>
      <c r="P106" s="34">
        <f t="shared" si="127"/>
        <v>0</v>
      </c>
      <c r="Q106" s="34">
        <f t="shared" si="127"/>
        <v>26300</v>
      </c>
      <c r="R106" s="135">
        <f t="shared" si="83"/>
        <v>100</v>
      </c>
      <c r="S106" s="139" t="s">
        <v>17</v>
      </c>
      <c r="T106" s="135">
        <f t="shared" si="84"/>
        <v>100</v>
      </c>
    </row>
    <row r="107" spans="1:20" ht="41.25" customHeight="1" x14ac:dyDescent="0.25">
      <c r="A107" s="315"/>
      <c r="B107" s="315"/>
      <c r="C107" s="315"/>
      <c r="D107" s="344" t="s">
        <v>62</v>
      </c>
      <c r="E107" s="112" t="s">
        <v>142</v>
      </c>
      <c r="F107" s="36">
        <f>F108</f>
        <v>26300</v>
      </c>
      <c r="G107" s="36">
        <f t="shared" si="127"/>
        <v>0</v>
      </c>
      <c r="H107" s="36">
        <f t="shared" si="127"/>
        <v>26300</v>
      </c>
      <c r="I107" s="36">
        <f t="shared" si="127"/>
        <v>26300</v>
      </c>
      <c r="J107" s="36">
        <f t="shared" si="127"/>
        <v>0</v>
      </c>
      <c r="K107" s="36">
        <f t="shared" si="127"/>
        <v>26300</v>
      </c>
      <c r="L107" s="36">
        <f t="shared" si="127"/>
        <v>26300</v>
      </c>
      <c r="M107" s="36">
        <f t="shared" si="127"/>
        <v>0</v>
      </c>
      <c r="N107" s="36">
        <f t="shared" si="127"/>
        <v>26300</v>
      </c>
      <c r="O107" s="36">
        <f t="shared" si="127"/>
        <v>26300</v>
      </c>
      <c r="P107" s="36">
        <f t="shared" si="127"/>
        <v>0</v>
      </c>
      <c r="Q107" s="36">
        <f t="shared" si="127"/>
        <v>26300</v>
      </c>
      <c r="R107" s="135">
        <f t="shared" si="83"/>
        <v>100</v>
      </c>
      <c r="S107" s="139" t="s">
        <v>17</v>
      </c>
      <c r="T107" s="135">
        <f t="shared" si="84"/>
        <v>100</v>
      </c>
    </row>
    <row r="108" spans="1:20" ht="60" customHeight="1" x14ac:dyDescent="0.25">
      <c r="A108" s="316"/>
      <c r="B108" s="316"/>
      <c r="C108" s="316"/>
      <c r="D108" s="345"/>
      <c r="E108" s="99" t="s">
        <v>124</v>
      </c>
      <c r="F108" s="36">
        <v>26300</v>
      </c>
      <c r="G108" s="36">
        <v>0</v>
      </c>
      <c r="H108" s="36">
        <v>26300</v>
      </c>
      <c r="I108" s="36">
        <v>26300</v>
      </c>
      <c r="J108" s="36">
        <v>0</v>
      </c>
      <c r="K108" s="36">
        <v>26300</v>
      </c>
      <c r="L108" s="36">
        <v>26300</v>
      </c>
      <c r="M108" s="36">
        <v>0</v>
      </c>
      <c r="N108" s="36">
        <v>26300</v>
      </c>
      <c r="O108" s="36">
        <v>26300</v>
      </c>
      <c r="P108" s="36">
        <v>0</v>
      </c>
      <c r="Q108" s="36">
        <v>26300</v>
      </c>
      <c r="R108" s="135">
        <f t="shared" si="83"/>
        <v>100</v>
      </c>
      <c r="S108" s="139" t="s">
        <v>17</v>
      </c>
      <c r="T108" s="135">
        <f t="shared" si="84"/>
        <v>100</v>
      </c>
    </row>
    <row r="109" spans="1:20" ht="28.5" customHeight="1" x14ac:dyDescent="0.25">
      <c r="A109" s="355" t="s">
        <v>58</v>
      </c>
      <c r="B109" s="355" t="s">
        <v>59</v>
      </c>
      <c r="C109" s="357"/>
      <c r="D109" s="8" t="s">
        <v>95</v>
      </c>
      <c r="E109" s="21"/>
      <c r="F109" s="37">
        <f>F114</f>
        <v>21067</v>
      </c>
      <c r="G109" s="37">
        <f t="shared" ref="G109:K109" si="128">G114</f>
        <v>0</v>
      </c>
      <c r="H109" s="37">
        <f t="shared" si="128"/>
        <v>21067</v>
      </c>
      <c r="I109" s="37">
        <f t="shared" si="128"/>
        <v>21067</v>
      </c>
      <c r="J109" s="37">
        <f t="shared" si="128"/>
        <v>0</v>
      </c>
      <c r="K109" s="37">
        <f t="shared" si="128"/>
        <v>21067</v>
      </c>
      <c r="L109" s="37">
        <f t="shared" ref="L109:Q109" si="129">L114</f>
        <v>21067</v>
      </c>
      <c r="M109" s="37">
        <f t="shared" si="129"/>
        <v>0</v>
      </c>
      <c r="N109" s="37">
        <f t="shared" si="129"/>
        <v>21067</v>
      </c>
      <c r="O109" s="37">
        <f t="shared" si="129"/>
        <v>20325</v>
      </c>
      <c r="P109" s="37">
        <f t="shared" si="129"/>
        <v>0</v>
      </c>
      <c r="Q109" s="37">
        <f t="shared" si="129"/>
        <v>20325</v>
      </c>
      <c r="R109" s="136">
        <f t="shared" si="83"/>
        <v>96.477903830635597</v>
      </c>
      <c r="S109" s="140" t="s">
        <v>17</v>
      </c>
      <c r="T109" s="136">
        <f t="shared" si="84"/>
        <v>96.477903830635597</v>
      </c>
    </row>
    <row r="110" spans="1:20" ht="28.5" customHeight="1" x14ac:dyDescent="0.25">
      <c r="A110" s="356"/>
      <c r="B110" s="356"/>
      <c r="C110" s="358"/>
      <c r="D110" s="349" t="s">
        <v>98</v>
      </c>
      <c r="E110" s="121" t="s">
        <v>142</v>
      </c>
      <c r="F110" s="100">
        <f t="shared" ref="F110:K110" si="130">F116+F117+F118</f>
        <v>21067</v>
      </c>
      <c r="G110" s="100">
        <f t="shared" si="130"/>
        <v>0</v>
      </c>
      <c r="H110" s="100">
        <f t="shared" si="130"/>
        <v>21067</v>
      </c>
      <c r="I110" s="100">
        <f t="shared" si="130"/>
        <v>21067</v>
      </c>
      <c r="J110" s="100">
        <f t="shared" si="130"/>
        <v>0</v>
      </c>
      <c r="K110" s="100">
        <f t="shared" si="130"/>
        <v>21067</v>
      </c>
      <c r="L110" s="100">
        <f t="shared" ref="L110:Q110" si="131">L116+L117+L118</f>
        <v>21067</v>
      </c>
      <c r="M110" s="100">
        <f t="shared" si="131"/>
        <v>0</v>
      </c>
      <c r="N110" s="100">
        <f t="shared" si="131"/>
        <v>21067</v>
      </c>
      <c r="O110" s="100">
        <f t="shared" si="131"/>
        <v>20325</v>
      </c>
      <c r="P110" s="100">
        <f t="shared" si="131"/>
        <v>0</v>
      </c>
      <c r="Q110" s="100">
        <f t="shared" si="131"/>
        <v>20325</v>
      </c>
      <c r="R110" s="136">
        <f t="shared" si="83"/>
        <v>96.477903830635597</v>
      </c>
      <c r="S110" s="140" t="s">
        <v>17</v>
      </c>
      <c r="T110" s="136">
        <f t="shared" si="84"/>
        <v>96.477903830635597</v>
      </c>
    </row>
    <row r="111" spans="1:20" ht="28.5" customHeight="1" x14ac:dyDescent="0.25">
      <c r="A111" s="356"/>
      <c r="B111" s="356"/>
      <c r="C111" s="358"/>
      <c r="D111" s="350"/>
      <c r="E111" s="122" t="s">
        <v>125</v>
      </c>
      <c r="F111" s="123">
        <f>F116</f>
        <v>19334</v>
      </c>
      <c r="G111" s="123">
        <f t="shared" ref="G111:K111" si="132">G116</f>
        <v>0</v>
      </c>
      <c r="H111" s="123">
        <f t="shared" si="132"/>
        <v>19334</v>
      </c>
      <c r="I111" s="123">
        <f t="shared" si="132"/>
        <v>19334</v>
      </c>
      <c r="J111" s="123">
        <f t="shared" si="132"/>
        <v>0</v>
      </c>
      <c r="K111" s="123">
        <f t="shared" si="132"/>
        <v>19334</v>
      </c>
      <c r="L111" s="123">
        <f t="shared" ref="L111:Q111" si="133">L116</f>
        <v>19334</v>
      </c>
      <c r="M111" s="123">
        <f t="shared" si="133"/>
        <v>0</v>
      </c>
      <c r="N111" s="123">
        <f t="shared" si="133"/>
        <v>19334</v>
      </c>
      <c r="O111" s="123">
        <f t="shared" si="133"/>
        <v>18603.45</v>
      </c>
      <c r="P111" s="123">
        <f t="shared" si="133"/>
        <v>0</v>
      </c>
      <c r="Q111" s="123">
        <f t="shared" si="133"/>
        <v>18603.45</v>
      </c>
      <c r="R111" s="136">
        <f t="shared" si="83"/>
        <v>96.221423399193142</v>
      </c>
      <c r="S111" s="140" t="s">
        <v>17</v>
      </c>
      <c r="T111" s="136">
        <f t="shared" si="84"/>
        <v>96.221423399193142</v>
      </c>
    </row>
    <row r="112" spans="1:20" ht="28.5" customHeight="1" x14ac:dyDescent="0.25">
      <c r="A112" s="356"/>
      <c r="B112" s="356"/>
      <c r="C112" s="358"/>
      <c r="D112" s="350"/>
      <c r="E112" s="122" t="s">
        <v>126</v>
      </c>
      <c r="F112" s="123">
        <f>F117</f>
        <v>1708</v>
      </c>
      <c r="G112" s="123">
        <f t="shared" ref="G112:K112" si="134">G117</f>
        <v>0</v>
      </c>
      <c r="H112" s="123">
        <f t="shared" si="134"/>
        <v>1708</v>
      </c>
      <c r="I112" s="123">
        <f t="shared" si="134"/>
        <v>1708</v>
      </c>
      <c r="J112" s="123">
        <f t="shared" si="134"/>
        <v>0</v>
      </c>
      <c r="K112" s="123">
        <f t="shared" si="134"/>
        <v>1708</v>
      </c>
      <c r="L112" s="123">
        <f t="shared" ref="L112:Q112" si="135">L117</f>
        <v>1708</v>
      </c>
      <c r="M112" s="123">
        <f t="shared" si="135"/>
        <v>0</v>
      </c>
      <c r="N112" s="123">
        <f t="shared" si="135"/>
        <v>1708</v>
      </c>
      <c r="O112" s="123">
        <f t="shared" si="135"/>
        <v>1700.95</v>
      </c>
      <c r="P112" s="123">
        <f t="shared" si="135"/>
        <v>0</v>
      </c>
      <c r="Q112" s="123">
        <f t="shared" si="135"/>
        <v>1700.95</v>
      </c>
      <c r="R112" s="136">
        <f t="shared" si="83"/>
        <v>99.587236533957849</v>
      </c>
      <c r="S112" s="140" t="s">
        <v>17</v>
      </c>
      <c r="T112" s="136">
        <f t="shared" si="84"/>
        <v>99.587236533957849</v>
      </c>
    </row>
    <row r="113" spans="1:20" x14ac:dyDescent="0.25">
      <c r="A113" s="356"/>
      <c r="B113" s="356"/>
      <c r="C113" s="358"/>
      <c r="D113" s="351"/>
      <c r="E113" s="122" t="s">
        <v>127</v>
      </c>
      <c r="F113" s="123">
        <f>F118</f>
        <v>25</v>
      </c>
      <c r="G113" s="123">
        <f t="shared" ref="G113:K113" si="136">G118</f>
        <v>0</v>
      </c>
      <c r="H113" s="123">
        <f t="shared" si="136"/>
        <v>25</v>
      </c>
      <c r="I113" s="123">
        <f t="shared" si="136"/>
        <v>25</v>
      </c>
      <c r="J113" s="123">
        <f t="shared" si="136"/>
        <v>0</v>
      </c>
      <c r="K113" s="123">
        <f t="shared" si="136"/>
        <v>25</v>
      </c>
      <c r="L113" s="123">
        <f t="shared" ref="L113:Q113" si="137">L118</f>
        <v>25</v>
      </c>
      <c r="M113" s="123">
        <f t="shared" si="137"/>
        <v>0</v>
      </c>
      <c r="N113" s="123">
        <f t="shared" si="137"/>
        <v>25</v>
      </c>
      <c r="O113" s="123">
        <f t="shared" si="137"/>
        <v>20.6</v>
      </c>
      <c r="P113" s="123">
        <f t="shared" si="137"/>
        <v>0</v>
      </c>
      <c r="Q113" s="123">
        <f t="shared" si="137"/>
        <v>20.6</v>
      </c>
      <c r="R113" s="136">
        <f t="shared" si="83"/>
        <v>82.4</v>
      </c>
      <c r="S113" s="140" t="s">
        <v>17</v>
      </c>
      <c r="T113" s="136">
        <f t="shared" si="84"/>
        <v>82.4</v>
      </c>
    </row>
    <row r="114" spans="1:20" x14ac:dyDescent="0.25">
      <c r="A114" s="314" t="s">
        <v>60</v>
      </c>
      <c r="B114" s="314" t="s">
        <v>53</v>
      </c>
      <c r="C114" s="346" t="s">
        <v>61</v>
      </c>
      <c r="D114" s="9" t="s">
        <v>95</v>
      </c>
      <c r="E114" s="22"/>
      <c r="F114" s="36">
        <f t="shared" ref="F114:K114" si="138">F116+F117+F118</f>
        <v>21067</v>
      </c>
      <c r="G114" s="36">
        <f t="shared" si="138"/>
        <v>0</v>
      </c>
      <c r="H114" s="36">
        <f t="shared" si="138"/>
        <v>21067</v>
      </c>
      <c r="I114" s="36">
        <f t="shared" si="138"/>
        <v>21067</v>
      </c>
      <c r="J114" s="36">
        <f t="shared" si="138"/>
        <v>0</v>
      </c>
      <c r="K114" s="36">
        <f t="shared" si="138"/>
        <v>21067</v>
      </c>
      <c r="L114" s="36">
        <f t="shared" ref="L114:Q114" si="139">L116+L117+L118</f>
        <v>21067</v>
      </c>
      <c r="M114" s="36">
        <f t="shared" si="139"/>
        <v>0</v>
      </c>
      <c r="N114" s="36">
        <f t="shared" si="139"/>
        <v>21067</v>
      </c>
      <c r="O114" s="36">
        <f t="shared" si="139"/>
        <v>20325</v>
      </c>
      <c r="P114" s="36">
        <f t="shared" si="139"/>
        <v>0</v>
      </c>
      <c r="Q114" s="36">
        <f t="shared" si="139"/>
        <v>20325</v>
      </c>
      <c r="R114" s="135">
        <f t="shared" si="83"/>
        <v>96.477903830635597</v>
      </c>
      <c r="S114" s="139" t="s">
        <v>17</v>
      </c>
      <c r="T114" s="135">
        <f t="shared" si="84"/>
        <v>96.477903830635597</v>
      </c>
    </row>
    <row r="115" spans="1:20" x14ac:dyDescent="0.25">
      <c r="A115" s="315"/>
      <c r="B115" s="315"/>
      <c r="C115" s="347"/>
      <c r="D115" s="346" t="s">
        <v>98</v>
      </c>
      <c r="E115" s="119" t="s">
        <v>142</v>
      </c>
      <c r="F115" s="120">
        <f>F116+F117+F118</f>
        <v>21067</v>
      </c>
      <c r="G115" s="120">
        <f t="shared" ref="G115:K115" si="140">G116+G117+G118</f>
        <v>0</v>
      </c>
      <c r="H115" s="120">
        <f t="shared" si="140"/>
        <v>21067</v>
      </c>
      <c r="I115" s="120">
        <f t="shared" si="140"/>
        <v>21067</v>
      </c>
      <c r="J115" s="120">
        <f t="shared" si="140"/>
        <v>0</v>
      </c>
      <c r="K115" s="120">
        <f t="shared" si="140"/>
        <v>21067</v>
      </c>
      <c r="L115" s="120">
        <f t="shared" ref="L115:Q115" si="141">L116+L117+L118</f>
        <v>21067</v>
      </c>
      <c r="M115" s="120">
        <f t="shared" si="141"/>
        <v>0</v>
      </c>
      <c r="N115" s="120">
        <f t="shared" si="141"/>
        <v>21067</v>
      </c>
      <c r="O115" s="120">
        <f t="shared" si="141"/>
        <v>20325</v>
      </c>
      <c r="P115" s="120">
        <f t="shared" si="141"/>
        <v>0</v>
      </c>
      <c r="Q115" s="120">
        <f t="shared" si="141"/>
        <v>20325</v>
      </c>
      <c r="R115" s="135">
        <f t="shared" si="83"/>
        <v>96.477903830635597</v>
      </c>
      <c r="S115" s="139" t="s">
        <v>17</v>
      </c>
      <c r="T115" s="135">
        <f t="shared" si="84"/>
        <v>96.477903830635597</v>
      </c>
    </row>
    <row r="116" spans="1:20" ht="18.75" customHeight="1" x14ac:dyDescent="0.25">
      <c r="A116" s="315"/>
      <c r="B116" s="315"/>
      <c r="C116" s="347"/>
      <c r="D116" s="347"/>
      <c r="E116" s="116" t="s">
        <v>125</v>
      </c>
      <c r="F116" s="117">
        <v>19334</v>
      </c>
      <c r="G116" s="118">
        <v>0</v>
      </c>
      <c r="H116" s="117">
        <v>19334</v>
      </c>
      <c r="I116" s="117">
        <v>19334</v>
      </c>
      <c r="J116" s="118">
        <v>0</v>
      </c>
      <c r="K116" s="117">
        <v>19334</v>
      </c>
      <c r="L116" s="117">
        <v>19334</v>
      </c>
      <c r="M116" s="117">
        <v>0</v>
      </c>
      <c r="N116" s="117">
        <v>19334</v>
      </c>
      <c r="O116" s="147">
        <v>18603.45</v>
      </c>
      <c r="P116" s="147">
        <v>0</v>
      </c>
      <c r="Q116" s="147">
        <v>18603.45</v>
      </c>
      <c r="R116" s="135">
        <f t="shared" si="83"/>
        <v>96.221423399193142</v>
      </c>
      <c r="S116" s="139" t="s">
        <v>17</v>
      </c>
      <c r="T116" s="135">
        <f t="shared" si="84"/>
        <v>96.221423399193142</v>
      </c>
    </row>
    <row r="117" spans="1:20" ht="22.5" customHeight="1" x14ac:dyDescent="0.25">
      <c r="A117" s="315"/>
      <c r="B117" s="315"/>
      <c r="C117" s="347"/>
      <c r="D117" s="347"/>
      <c r="E117" s="116" t="s">
        <v>126</v>
      </c>
      <c r="F117" s="117">
        <v>1708</v>
      </c>
      <c r="G117" s="118">
        <v>0</v>
      </c>
      <c r="H117" s="117">
        <v>1708</v>
      </c>
      <c r="I117" s="117">
        <v>1708</v>
      </c>
      <c r="J117" s="118">
        <v>0</v>
      </c>
      <c r="K117" s="117">
        <v>1708</v>
      </c>
      <c r="L117" s="117">
        <v>1708</v>
      </c>
      <c r="M117" s="117">
        <v>0</v>
      </c>
      <c r="N117" s="117">
        <v>1708</v>
      </c>
      <c r="O117" s="147">
        <v>1700.95</v>
      </c>
      <c r="P117" s="147">
        <v>0</v>
      </c>
      <c r="Q117" s="147">
        <v>1700.95</v>
      </c>
      <c r="R117" s="135">
        <f t="shared" si="83"/>
        <v>99.587236533957849</v>
      </c>
      <c r="S117" s="139" t="s">
        <v>17</v>
      </c>
      <c r="T117" s="135">
        <f t="shared" si="84"/>
        <v>99.587236533957849</v>
      </c>
    </row>
    <row r="118" spans="1:20" ht="15.75" customHeight="1" x14ac:dyDescent="0.25">
      <c r="A118" s="316"/>
      <c r="B118" s="316"/>
      <c r="C118" s="348"/>
      <c r="D118" s="348"/>
      <c r="E118" s="116" t="s">
        <v>127</v>
      </c>
      <c r="F118" s="117">
        <v>25</v>
      </c>
      <c r="G118" s="118">
        <v>0</v>
      </c>
      <c r="H118" s="117">
        <v>25</v>
      </c>
      <c r="I118" s="117">
        <v>25</v>
      </c>
      <c r="J118" s="118">
        <v>0</v>
      </c>
      <c r="K118" s="117">
        <v>25</v>
      </c>
      <c r="L118" s="117">
        <v>25</v>
      </c>
      <c r="M118" s="117">
        <v>0</v>
      </c>
      <c r="N118" s="117">
        <v>25</v>
      </c>
      <c r="O118" s="147">
        <v>20.6</v>
      </c>
      <c r="P118" s="147">
        <v>0</v>
      </c>
      <c r="Q118" s="147">
        <v>20.6</v>
      </c>
      <c r="R118" s="135">
        <f t="shared" si="83"/>
        <v>82.4</v>
      </c>
      <c r="S118" s="139" t="s">
        <v>17</v>
      </c>
      <c r="T118" s="135">
        <f t="shared" si="84"/>
        <v>82.4</v>
      </c>
    </row>
  </sheetData>
  <mergeCells count="133">
    <mergeCell ref="D95:D96"/>
    <mergeCell ref="C94:C96"/>
    <mergeCell ref="B94:B96"/>
    <mergeCell ref="B65:B66"/>
    <mergeCell ref="B67:B68"/>
    <mergeCell ref="B69:B70"/>
    <mergeCell ref="D42:D45"/>
    <mergeCell ref="C41:C45"/>
    <mergeCell ref="B41:B45"/>
    <mergeCell ref="D86:D89"/>
    <mergeCell ref="D51:D52"/>
    <mergeCell ref="B50:B52"/>
    <mergeCell ref="C85:C89"/>
    <mergeCell ref="D72:D73"/>
    <mergeCell ref="D56:D60"/>
    <mergeCell ref="C50:C52"/>
    <mergeCell ref="D75:D76"/>
    <mergeCell ref="D78:D84"/>
    <mergeCell ref="A90:A91"/>
    <mergeCell ref="A92:A93"/>
    <mergeCell ref="B90:B91"/>
    <mergeCell ref="C90:C91"/>
    <mergeCell ref="B92:B93"/>
    <mergeCell ref="C92:C93"/>
    <mergeCell ref="C39:C40"/>
    <mergeCell ref="A63:A64"/>
    <mergeCell ref="C61:C62"/>
    <mergeCell ref="C63:C64"/>
    <mergeCell ref="C65:C66"/>
    <mergeCell ref="C67:C68"/>
    <mergeCell ref="A85:A89"/>
    <mergeCell ref="B85:B89"/>
    <mergeCell ref="A55:A60"/>
    <mergeCell ref="B55:B60"/>
    <mergeCell ref="C55:C60"/>
    <mergeCell ref="A77:A84"/>
    <mergeCell ref="B77:B84"/>
    <mergeCell ref="C77:C84"/>
    <mergeCell ref="C69:C70"/>
    <mergeCell ref="A74:A76"/>
    <mergeCell ref="B74:B76"/>
    <mergeCell ref="C74:C76"/>
    <mergeCell ref="I3:K3"/>
    <mergeCell ref="D17:D25"/>
    <mergeCell ref="D26:D27"/>
    <mergeCell ref="C33:C34"/>
    <mergeCell ref="C35:C36"/>
    <mergeCell ref="C37:C38"/>
    <mergeCell ref="A37:A38"/>
    <mergeCell ref="B33:B34"/>
    <mergeCell ref="B35:B36"/>
    <mergeCell ref="B37:B38"/>
    <mergeCell ref="F6:Q6"/>
    <mergeCell ref="I7:K7"/>
    <mergeCell ref="I8:I9"/>
    <mergeCell ref="J8:K8"/>
    <mergeCell ref="C11:C15"/>
    <mergeCell ref="D6:D9"/>
    <mergeCell ref="D28:D29"/>
    <mergeCell ref="C16:C29"/>
    <mergeCell ref="B16:B29"/>
    <mergeCell ref="A16:A29"/>
    <mergeCell ref="A33:A34"/>
    <mergeCell ref="A35:A36"/>
    <mergeCell ref="E6:E9"/>
    <mergeCell ref="P8:Q8"/>
    <mergeCell ref="A69:A70"/>
    <mergeCell ref="B61:B62"/>
    <mergeCell ref="B63:B64"/>
    <mergeCell ref="A71:A73"/>
    <mergeCell ref="B71:B73"/>
    <mergeCell ref="C71:C73"/>
    <mergeCell ref="A61:A62"/>
    <mergeCell ref="A65:A66"/>
    <mergeCell ref="A67:A68"/>
    <mergeCell ref="D115:D118"/>
    <mergeCell ref="C114:C118"/>
    <mergeCell ref="B114:B118"/>
    <mergeCell ref="A114:A118"/>
    <mergeCell ref="D110:D113"/>
    <mergeCell ref="A94:A96"/>
    <mergeCell ref="A97:A98"/>
    <mergeCell ref="B97:B98"/>
    <mergeCell ref="C97:C98"/>
    <mergeCell ref="A109:A113"/>
    <mergeCell ref="B109:B113"/>
    <mergeCell ref="C109:C113"/>
    <mergeCell ref="A106:A108"/>
    <mergeCell ref="A99:A102"/>
    <mergeCell ref="D107:D108"/>
    <mergeCell ref="C106:C108"/>
    <mergeCell ref="B106:B108"/>
    <mergeCell ref="A103:A105"/>
    <mergeCell ref="B103:B105"/>
    <mergeCell ref="C103:C105"/>
    <mergeCell ref="D100:D102"/>
    <mergeCell ref="D104:D105"/>
    <mergeCell ref="C99:C102"/>
    <mergeCell ref="B99:B102"/>
    <mergeCell ref="B11:B15"/>
    <mergeCell ref="A11:A15"/>
    <mergeCell ref="A46:A47"/>
    <mergeCell ref="B46:B47"/>
    <mergeCell ref="C46:C47"/>
    <mergeCell ref="F7:H7"/>
    <mergeCell ref="F8:F9"/>
    <mergeCell ref="G8:H8"/>
    <mergeCell ref="D31:D32"/>
    <mergeCell ref="C30:C32"/>
    <mergeCell ref="A4:T4"/>
    <mergeCell ref="A53:A54"/>
    <mergeCell ref="B53:B54"/>
    <mergeCell ref="C53:C54"/>
    <mergeCell ref="A41:A45"/>
    <mergeCell ref="A6:A9"/>
    <mergeCell ref="B6:B9"/>
    <mergeCell ref="A48:A49"/>
    <mergeCell ref="B48:B49"/>
    <mergeCell ref="C6:C9"/>
    <mergeCell ref="A50:A52"/>
    <mergeCell ref="R6:T7"/>
    <mergeCell ref="R8:R9"/>
    <mergeCell ref="S8:T8"/>
    <mergeCell ref="C48:C49"/>
    <mergeCell ref="A30:A32"/>
    <mergeCell ref="B30:B32"/>
    <mergeCell ref="A39:A40"/>
    <mergeCell ref="B39:B40"/>
    <mergeCell ref="L7:N7"/>
    <mergeCell ref="O7:Q7"/>
    <mergeCell ref="L8:L9"/>
    <mergeCell ref="M8:N8"/>
    <mergeCell ref="O8:O9"/>
  </mergeCells>
  <pageMargins left="0.59055118110236227" right="0.19685039370078741" top="0.35433070866141736" bottom="0.19685039370078741" header="0" footer="0"/>
  <pageSetup paperSize="9" scale="35" orientation="landscape" r:id="rId1"/>
  <headerFooter differentFirst="1" scaleWithDoc="0" alignWithMargins="0">
    <oddHeader>&amp;C&amp;P</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64"/>
  <sheetViews>
    <sheetView zoomScale="60" zoomScaleNormal="60" workbookViewId="0">
      <pane xSplit="3" ySplit="8" topLeftCell="D114" activePane="bottomRight" state="frozen"/>
      <selection pane="topRight" activeCell="D1" sqref="D1"/>
      <selection pane="bottomLeft" activeCell="A9" sqref="A9"/>
      <selection pane="bottomRight" activeCell="W129" sqref="W129"/>
    </sheetView>
  </sheetViews>
  <sheetFormatPr defaultColWidth="9.109375" defaultRowHeight="13.8" x14ac:dyDescent="0.25"/>
  <cols>
    <col min="1" max="1" width="28.33203125" style="90" customWidth="1"/>
    <col min="2" max="2" width="51.44140625" style="87" customWidth="1"/>
    <col min="3" max="3" width="49" style="1" customWidth="1"/>
    <col min="4" max="4" width="12" style="26" customWidth="1"/>
    <col min="5" max="5" width="13.5546875" style="26" customWidth="1"/>
    <col min="6" max="6" width="12.5546875" style="26" customWidth="1"/>
    <col min="7" max="7" width="12.44140625" style="26" customWidth="1"/>
    <col min="8" max="8" width="12.88671875" style="26" customWidth="1"/>
    <col min="9" max="9" width="11.5546875" style="26" customWidth="1"/>
    <col min="10" max="10" width="12" style="4" bestFit="1" customWidth="1"/>
    <col min="11" max="11" width="11.6640625" style="4" customWidth="1"/>
    <col min="12" max="12" width="13.109375" style="4" customWidth="1"/>
    <col min="13" max="14" width="13.44140625" style="4" customWidth="1"/>
    <col min="15" max="15" width="12.109375" style="4" customWidth="1"/>
    <col min="16" max="16384" width="9.109375" style="4"/>
  </cols>
  <sheetData>
    <row r="1" spans="1:15" x14ac:dyDescent="0.25">
      <c r="G1" s="371"/>
      <c r="H1" s="371"/>
      <c r="I1" s="371"/>
    </row>
    <row r="2" spans="1:15" ht="67.5" customHeight="1" x14ac:dyDescent="0.25">
      <c r="A2" s="406" t="s">
        <v>178</v>
      </c>
      <c r="B2" s="406"/>
      <c r="C2" s="406"/>
      <c r="D2" s="406"/>
      <c r="E2" s="406"/>
      <c r="F2" s="406"/>
      <c r="G2" s="406"/>
      <c r="H2" s="406"/>
      <c r="I2" s="406"/>
      <c r="J2" s="406"/>
      <c r="K2" s="406"/>
      <c r="L2" s="406"/>
      <c r="M2" s="406"/>
      <c r="N2" s="406"/>
      <c r="O2" s="406"/>
    </row>
    <row r="3" spans="1:15" x14ac:dyDescent="0.25">
      <c r="B3" s="88"/>
      <c r="C3" s="49"/>
      <c r="D3" s="27"/>
      <c r="E3" s="27"/>
      <c r="F3" s="27"/>
      <c r="G3" s="27"/>
      <c r="H3" s="27"/>
      <c r="I3" s="27"/>
    </row>
    <row r="4" spans="1:15" s="5" customFormat="1" ht="23.25" customHeight="1" x14ac:dyDescent="0.25">
      <c r="A4" s="418" t="s">
        <v>85</v>
      </c>
      <c r="B4" s="418" t="s">
        <v>5</v>
      </c>
      <c r="C4" s="418" t="s">
        <v>93</v>
      </c>
      <c r="D4" s="405" t="s">
        <v>334</v>
      </c>
      <c r="E4" s="405"/>
      <c r="F4" s="405"/>
      <c r="G4" s="405"/>
      <c r="H4" s="405"/>
      <c r="I4" s="405"/>
      <c r="J4" s="405"/>
      <c r="K4" s="405"/>
      <c r="L4" s="405"/>
      <c r="M4" s="405"/>
      <c r="N4" s="405"/>
      <c r="O4" s="405"/>
    </row>
    <row r="5" spans="1:15" s="5" customFormat="1" ht="76.5" customHeight="1" x14ac:dyDescent="0.25">
      <c r="A5" s="418"/>
      <c r="B5" s="418"/>
      <c r="C5" s="418"/>
      <c r="D5" s="407" t="s">
        <v>83</v>
      </c>
      <c r="E5" s="407"/>
      <c r="F5" s="407"/>
      <c r="G5" s="407" t="s">
        <v>84</v>
      </c>
      <c r="H5" s="407"/>
      <c r="I5" s="407"/>
      <c r="J5" s="407" t="s">
        <v>152</v>
      </c>
      <c r="K5" s="407"/>
      <c r="L5" s="407"/>
      <c r="M5" s="407" t="s">
        <v>153</v>
      </c>
      <c r="N5" s="407"/>
      <c r="O5" s="407"/>
    </row>
    <row r="6" spans="1:15" s="5" customFormat="1" ht="33" customHeight="1" x14ac:dyDescent="0.25">
      <c r="A6" s="418"/>
      <c r="B6" s="418"/>
      <c r="C6" s="418"/>
      <c r="D6" s="407" t="s">
        <v>0</v>
      </c>
      <c r="E6" s="408" t="s">
        <v>16</v>
      </c>
      <c r="F6" s="408"/>
      <c r="G6" s="407" t="s">
        <v>0</v>
      </c>
      <c r="H6" s="408" t="s">
        <v>16</v>
      </c>
      <c r="I6" s="408"/>
      <c r="J6" s="407" t="s">
        <v>0</v>
      </c>
      <c r="K6" s="408" t="s">
        <v>16</v>
      </c>
      <c r="L6" s="408"/>
      <c r="M6" s="407" t="s">
        <v>0</v>
      </c>
      <c r="N6" s="408" t="s">
        <v>16</v>
      </c>
      <c r="O6" s="408"/>
    </row>
    <row r="7" spans="1:15" s="5" customFormat="1" ht="27.6" x14ac:dyDescent="0.25">
      <c r="A7" s="418"/>
      <c r="B7" s="418"/>
      <c r="C7" s="418"/>
      <c r="D7" s="407"/>
      <c r="E7" s="96" t="s">
        <v>15</v>
      </c>
      <c r="F7" s="96" t="s">
        <v>2</v>
      </c>
      <c r="G7" s="407"/>
      <c r="H7" s="96" t="s">
        <v>15</v>
      </c>
      <c r="I7" s="96" t="s">
        <v>2</v>
      </c>
      <c r="J7" s="407"/>
      <c r="K7" s="142" t="s">
        <v>15</v>
      </c>
      <c r="L7" s="142" t="s">
        <v>2</v>
      </c>
      <c r="M7" s="407"/>
      <c r="N7" s="142" t="s">
        <v>15</v>
      </c>
      <c r="O7" s="142" t="s">
        <v>2</v>
      </c>
    </row>
    <row r="8" spans="1:15" s="2" customFormat="1" x14ac:dyDescent="0.25">
      <c r="A8" s="86">
        <v>1</v>
      </c>
      <c r="B8" s="89">
        <v>2</v>
      </c>
      <c r="C8" s="50">
        <v>3</v>
      </c>
      <c r="D8" s="44">
        <v>4</v>
      </c>
      <c r="E8" s="45">
        <v>5</v>
      </c>
      <c r="F8" s="44">
        <v>6</v>
      </c>
      <c r="G8" s="45">
        <v>7</v>
      </c>
      <c r="H8" s="44">
        <v>8</v>
      </c>
      <c r="I8" s="45">
        <v>9</v>
      </c>
      <c r="J8" s="50">
        <v>10</v>
      </c>
      <c r="K8" s="50">
        <v>11</v>
      </c>
      <c r="L8" s="50">
        <v>12</v>
      </c>
      <c r="M8" s="50">
        <v>13</v>
      </c>
      <c r="N8" s="50">
        <v>14</v>
      </c>
      <c r="O8" s="50">
        <v>15</v>
      </c>
    </row>
    <row r="9" spans="1:15" x14ac:dyDescent="0.25">
      <c r="A9" s="411" t="s">
        <v>18</v>
      </c>
      <c r="B9" s="411" t="s">
        <v>19</v>
      </c>
      <c r="C9" s="6" t="s">
        <v>92</v>
      </c>
      <c r="D9" s="29">
        <f>D10+D16+D17</f>
        <v>524282.6</v>
      </c>
      <c r="E9" s="29">
        <f t="shared" ref="E9:O9" si="0">E10+E16+E17</f>
        <v>117020.9</v>
      </c>
      <c r="F9" s="29">
        <f t="shared" si="0"/>
        <v>407261.7</v>
      </c>
      <c r="G9" s="29">
        <f t="shared" si="0"/>
        <v>524282.6</v>
      </c>
      <c r="H9" s="29">
        <f t="shared" si="0"/>
        <v>117020.9</v>
      </c>
      <c r="I9" s="29">
        <f t="shared" si="0"/>
        <v>407261.7</v>
      </c>
      <c r="J9" s="29">
        <f>J10+J16+J17</f>
        <v>524282.6</v>
      </c>
      <c r="K9" s="29">
        <f t="shared" si="0"/>
        <v>117020.9</v>
      </c>
      <c r="L9" s="29">
        <f t="shared" si="0"/>
        <v>407261.7</v>
      </c>
      <c r="M9" s="29">
        <f>M10+M16+M17</f>
        <v>520768.48</v>
      </c>
      <c r="N9" s="29">
        <f t="shared" si="0"/>
        <v>115904</v>
      </c>
      <c r="O9" s="29">
        <f t="shared" si="0"/>
        <v>404864.48</v>
      </c>
    </row>
    <row r="10" spans="1:15" s="7" customFormat="1" x14ac:dyDescent="0.25">
      <c r="A10" s="411"/>
      <c r="B10" s="411"/>
      <c r="C10" s="84" t="s">
        <v>9</v>
      </c>
      <c r="D10" s="31">
        <f>D12+D15</f>
        <v>0</v>
      </c>
      <c r="E10" s="31">
        <f t="shared" ref="E10:I10" si="1">E12+E15</f>
        <v>0</v>
      </c>
      <c r="F10" s="31">
        <f t="shared" si="1"/>
        <v>0</v>
      </c>
      <c r="G10" s="31">
        <f t="shared" si="1"/>
        <v>0</v>
      </c>
      <c r="H10" s="31">
        <f t="shared" si="1"/>
        <v>0</v>
      </c>
      <c r="I10" s="31">
        <f t="shared" si="1"/>
        <v>0</v>
      </c>
      <c r="J10" s="31">
        <f t="shared" ref="J10:O10" si="2">J12+J15</f>
        <v>0</v>
      </c>
      <c r="K10" s="31">
        <f t="shared" si="2"/>
        <v>0</v>
      </c>
      <c r="L10" s="31">
        <f t="shared" si="2"/>
        <v>0</v>
      </c>
      <c r="M10" s="31">
        <f t="shared" si="2"/>
        <v>0</v>
      </c>
      <c r="N10" s="31">
        <f t="shared" si="2"/>
        <v>0</v>
      </c>
      <c r="O10" s="31">
        <f t="shared" si="2"/>
        <v>0</v>
      </c>
    </row>
    <row r="11" spans="1:15" x14ac:dyDescent="0.25">
      <c r="A11" s="411"/>
      <c r="B11" s="411"/>
      <c r="C11" s="84" t="s">
        <v>8</v>
      </c>
      <c r="D11" s="28"/>
      <c r="E11" s="28"/>
      <c r="F11" s="28"/>
      <c r="G11" s="28"/>
      <c r="H11" s="28"/>
      <c r="I11" s="28"/>
      <c r="J11" s="28"/>
      <c r="K11" s="28"/>
      <c r="L11" s="28"/>
      <c r="M11" s="28"/>
      <c r="N11" s="28"/>
      <c r="O11" s="28"/>
    </row>
    <row r="12" spans="1:15" ht="41.4" x14ac:dyDescent="0.25">
      <c r="A12" s="411"/>
      <c r="B12" s="411"/>
      <c r="C12" s="97" t="s">
        <v>11</v>
      </c>
      <c r="D12" s="31">
        <f>D13+D14</f>
        <v>0</v>
      </c>
      <c r="E12" s="31">
        <f t="shared" ref="E12:I12" si="3">E13+E14</f>
        <v>0</v>
      </c>
      <c r="F12" s="31">
        <f t="shared" si="3"/>
        <v>0</v>
      </c>
      <c r="G12" s="31">
        <f t="shared" si="3"/>
        <v>0</v>
      </c>
      <c r="H12" s="31">
        <f t="shared" si="3"/>
        <v>0</v>
      </c>
      <c r="I12" s="31">
        <f t="shared" si="3"/>
        <v>0</v>
      </c>
      <c r="J12" s="31">
        <f t="shared" ref="J12:O12" si="4">J13+J14</f>
        <v>0</v>
      </c>
      <c r="K12" s="31">
        <f t="shared" si="4"/>
        <v>0</v>
      </c>
      <c r="L12" s="31">
        <f t="shared" si="4"/>
        <v>0</v>
      </c>
      <c r="M12" s="31">
        <f t="shared" si="4"/>
        <v>0</v>
      </c>
      <c r="N12" s="31">
        <f t="shared" si="4"/>
        <v>0</v>
      </c>
      <c r="O12" s="31">
        <f t="shared" si="4"/>
        <v>0</v>
      </c>
    </row>
    <row r="13" spans="1:15" ht="27.6" x14ac:dyDescent="0.25">
      <c r="A13" s="411"/>
      <c r="B13" s="411"/>
      <c r="C13" s="3" t="s">
        <v>14</v>
      </c>
      <c r="D13" s="31">
        <f>D22+D102+D148</f>
        <v>0</v>
      </c>
      <c r="E13" s="31">
        <f t="shared" ref="E13:I13" si="5">E22+E102+E148</f>
        <v>0</v>
      </c>
      <c r="F13" s="31">
        <f t="shared" si="5"/>
        <v>0</v>
      </c>
      <c r="G13" s="31">
        <f t="shared" si="5"/>
        <v>0</v>
      </c>
      <c r="H13" s="31">
        <f t="shared" si="5"/>
        <v>0</v>
      </c>
      <c r="I13" s="31">
        <f t="shared" si="5"/>
        <v>0</v>
      </c>
      <c r="J13" s="31">
        <f t="shared" ref="J13:O13" si="6">J22+J102+J148</f>
        <v>0</v>
      </c>
      <c r="K13" s="31">
        <f t="shared" si="6"/>
        <v>0</v>
      </c>
      <c r="L13" s="31">
        <f t="shared" si="6"/>
        <v>0</v>
      </c>
      <c r="M13" s="31">
        <f t="shared" si="6"/>
        <v>0</v>
      </c>
      <c r="N13" s="31">
        <f t="shared" si="6"/>
        <v>0</v>
      </c>
      <c r="O13" s="31">
        <f t="shared" si="6"/>
        <v>0</v>
      </c>
    </row>
    <row r="14" spans="1:15" ht="41.4" x14ac:dyDescent="0.25">
      <c r="A14" s="411"/>
      <c r="B14" s="411"/>
      <c r="C14" s="3" t="s">
        <v>12</v>
      </c>
      <c r="D14" s="31">
        <f>D23+D103+D149</f>
        <v>0</v>
      </c>
      <c r="E14" s="31">
        <f t="shared" ref="E14:I14" si="7">E23+E103+E149</f>
        <v>0</v>
      </c>
      <c r="F14" s="31">
        <f t="shared" si="7"/>
        <v>0</v>
      </c>
      <c r="G14" s="31">
        <f t="shared" si="7"/>
        <v>0</v>
      </c>
      <c r="H14" s="31">
        <f t="shared" si="7"/>
        <v>0</v>
      </c>
      <c r="I14" s="31">
        <f t="shared" si="7"/>
        <v>0</v>
      </c>
      <c r="J14" s="31">
        <f t="shared" ref="J14:O14" si="8">J23+J103+J149</f>
        <v>0</v>
      </c>
      <c r="K14" s="31">
        <f t="shared" si="8"/>
        <v>0</v>
      </c>
      <c r="L14" s="31">
        <f t="shared" si="8"/>
        <v>0</v>
      </c>
      <c r="M14" s="31">
        <f t="shared" si="8"/>
        <v>0</v>
      </c>
      <c r="N14" s="31">
        <f t="shared" si="8"/>
        <v>0</v>
      </c>
      <c r="O14" s="31">
        <f t="shared" si="8"/>
        <v>0</v>
      </c>
    </row>
    <row r="15" spans="1:15" ht="41.4" x14ac:dyDescent="0.25">
      <c r="A15" s="411"/>
      <c r="B15" s="411"/>
      <c r="C15" s="97" t="s">
        <v>13</v>
      </c>
      <c r="D15" s="31">
        <f>D24+D104+D150</f>
        <v>0</v>
      </c>
      <c r="E15" s="31">
        <f t="shared" ref="E15:I15" si="9">E24+E104+E150</f>
        <v>0</v>
      </c>
      <c r="F15" s="31">
        <f t="shared" si="9"/>
        <v>0</v>
      </c>
      <c r="G15" s="31">
        <f t="shared" si="9"/>
        <v>0</v>
      </c>
      <c r="H15" s="31">
        <f t="shared" si="9"/>
        <v>0</v>
      </c>
      <c r="I15" s="31">
        <f t="shared" si="9"/>
        <v>0</v>
      </c>
      <c r="J15" s="31">
        <f t="shared" ref="J15:O15" si="10">J24+J104+J150</f>
        <v>0</v>
      </c>
      <c r="K15" s="31">
        <f t="shared" si="10"/>
        <v>0</v>
      </c>
      <c r="L15" s="31">
        <f t="shared" si="10"/>
        <v>0</v>
      </c>
      <c r="M15" s="31">
        <f t="shared" si="10"/>
        <v>0</v>
      </c>
      <c r="N15" s="31">
        <f t="shared" si="10"/>
        <v>0</v>
      </c>
      <c r="O15" s="31">
        <f t="shared" si="10"/>
        <v>0</v>
      </c>
    </row>
    <row r="16" spans="1:15" x14ac:dyDescent="0.25">
      <c r="A16" s="411"/>
      <c r="B16" s="411"/>
      <c r="C16" s="84" t="s">
        <v>7</v>
      </c>
      <c r="D16" s="31">
        <f>D25+D105+D151</f>
        <v>0</v>
      </c>
      <c r="E16" s="31">
        <f t="shared" ref="E16:I16" si="11">E25+E105+E151</f>
        <v>0</v>
      </c>
      <c r="F16" s="31">
        <f t="shared" si="11"/>
        <v>0</v>
      </c>
      <c r="G16" s="31">
        <f t="shared" si="11"/>
        <v>0</v>
      </c>
      <c r="H16" s="31">
        <f t="shared" si="11"/>
        <v>0</v>
      </c>
      <c r="I16" s="31">
        <f t="shared" si="11"/>
        <v>0</v>
      </c>
      <c r="J16" s="31">
        <f t="shared" ref="J16:O16" si="12">J25+J105+J151</f>
        <v>0</v>
      </c>
      <c r="K16" s="31">
        <f t="shared" si="12"/>
        <v>0</v>
      </c>
      <c r="L16" s="31">
        <f t="shared" si="12"/>
        <v>0</v>
      </c>
      <c r="M16" s="31">
        <f t="shared" si="12"/>
        <v>0</v>
      </c>
      <c r="N16" s="31">
        <f t="shared" si="12"/>
        <v>0</v>
      </c>
      <c r="O16" s="31">
        <f t="shared" si="12"/>
        <v>0</v>
      </c>
    </row>
    <row r="17" spans="1:15" s="7" customFormat="1" x14ac:dyDescent="0.25">
      <c r="A17" s="411"/>
      <c r="B17" s="411"/>
      <c r="C17" s="84" t="s">
        <v>6</v>
      </c>
      <c r="D17" s="31">
        <f>D26+D106+D152</f>
        <v>524282.6</v>
      </c>
      <c r="E17" s="31">
        <f t="shared" ref="E17:I17" si="13">E26+E106+E152</f>
        <v>117020.9</v>
      </c>
      <c r="F17" s="31">
        <f t="shared" si="13"/>
        <v>407261.7</v>
      </c>
      <c r="G17" s="31">
        <f t="shared" si="13"/>
        <v>524282.6</v>
      </c>
      <c r="H17" s="31">
        <f t="shared" si="13"/>
        <v>117020.9</v>
      </c>
      <c r="I17" s="31">
        <f t="shared" si="13"/>
        <v>407261.7</v>
      </c>
      <c r="J17" s="31">
        <f t="shared" ref="J17:O17" si="14">J26+J106+J152</f>
        <v>524282.6</v>
      </c>
      <c r="K17" s="31">
        <f t="shared" si="14"/>
        <v>117020.9</v>
      </c>
      <c r="L17" s="31">
        <f t="shared" si="14"/>
        <v>407261.7</v>
      </c>
      <c r="M17" s="31">
        <f t="shared" si="14"/>
        <v>520768.48</v>
      </c>
      <c r="N17" s="31">
        <f t="shared" si="14"/>
        <v>115904</v>
      </c>
      <c r="O17" s="31">
        <f t="shared" si="14"/>
        <v>404864.48</v>
      </c>
    </row>
    <row r="18" spans="1:15" x14ac:dyDescent="0.25">
      <c r="A18" s="411" t="s">
        <v>20</v>
      </c>
      <c r="B18" s="411" t="s">
        <v>21</v>
      </c>
      <c r="C18" s="8" t="s">
        <v>92</v>
      </c>
      <c r="D18" s="32">
        <f>D19+D25+D26</f>
        <v>353221.7</v>
      </c>
      <c r="E18" s="32">
        <f t="shared" ref="E18:I18" si="15">E19+E25+E26</f>
        <v>0</v>
      </c>
      <c r="F18" s="32">
        <f t="shared" si="15"/>
        <v>353221.7</v>
      </c>
      <c r="G18" s="32">
        <f t="shared" si="15"/>
        <v>353221.7</v>
      </c>
      <c r="H18" s="32">
        <f t="shared" si="15"/>
        <v>0</v>
      </c>
      <c r="I18" s="32">
        <f t="shared" si="15"/>
        <v>353221.7</v>
      </c>
      <c r="J18" s="32">
        <f>J19+J25+J26</f>
        <v>353221.7</v>
      </c>
      <c r="K18" s="32">
        <f t="shared" ref="K18:O18" si="16">K19+K25+K26</f>
        <v>0</v>
      </c>
      <c r="L18" s="32">
        <f t="shared" si="16"/>
        <v>353221.7</v>
      </c>
      <c r="M18" s="32">
        <f t="shared" si="16"/>
        <v>352249.48</v>
      </c>
      <c r="N18" s="32">
        <f t="shared" si="16"/>
        <v>0</v>
      </c>
      <c r="O18" s="32">
        <f t="shared" si="16"/>
        <v>352249.48</v>
      </c>
    </row>
    <row r="19" spans="1:15" x14ac:dyDescent="0.25">
      <c r="A19" s="411"/>
      <c r="B19" s="411"/>
      <c r="C19" s="84" t="s">
        <v>9</v>
      </c>
      <c r="D19" s="31">
        <f t="shared" ref="D19:I19" si="17">D45+D28+D62+D90</f>
        <v>0</v>
      </c>
      <c r="E19" s="31">
        <f t="shared" si="17"/>
        <v>0</v>
      </c>
      <c r="F19" s="31">
        <f t="shared" si="17"/>
        <v>0</v>
      </c>
      <c r="G19" s="31">
        <f t="shared" si="17"/>
        <v>0</v>
      </c>
      <c r="H19" s="31">
        <f t="shared" si="17"/>
        <v>0</v>
      </c>
      <c r="I19" s="31">
        <f t="shared" si="17"/>
        <v>0</v>
      </c>
      <c r="J19" s="31">
        <f t="shared" ref="J19:O19" si="18">J45+J28+J62+J90</f>
        <v>0</v>
      </c>
      <c r="K19" s="31">
        <f t="shared" si="18"/>
        <v>0</v>
      </c>
      <c r="L19" s="31">
        <f t="shared" si="18"/>
        <v>0</v>
      </c>
      <c r="M19" s="31">
        <f t="shared" si="18"/>
        <v>0</v>
      </c>
      <c r="N19" s="31">
        <f t="shared" si="18"/>
        <v>0</v>
      </c>
      <c r="O19" s="31">
        <f t="shared" si="18"/>
        <v>0</v>
      </c>
    </row>
    <row r="20" spans="1:15" x14ac:dyDescent="0.25">
      <c r="A20" s="411"/>
      <c r="B20" s="411"/>
      <c r="C20" s="84" t="s">
        <v>8</v>
      </c>
      <c r="D20" s="31"/>
      <c r="E20" s="31"/>
      <c r="F20" s="31"/>
      <c r="G20" s="31"/>
      <c r="H20" s="31"/>
      <c r="I20" s="31"/>
      <c r="J20" s="31"/>
      <c r="K20" s="31"/>
      <c r="L20" s="31"/>
      <c r="M20" s="31"/>
      <c r="N20" s="31"/>
      <c r="O20" s="31"/>
    </row>
    <row r="21" spans="1:15" ht="41.4" x14ac:dyDescent="0.25">
      <c r="A21" s="411"/>
      <c r="B21" s="411"/>
      <c r="C21" s="97" t="s">
        <v>11</v>
      </c>
      <c r="D21" s="31">
        <f>D22+D23</f>
        <v>0</v>
      </c>
      <c r="E21" s="31">
        <f t="shared" ref="E21:I21" si="19">E22+E23</f>
        <v>0</v>
      </c>
      <c r="F21" s="31">
        <f t="shared" si="19"/>
        <v>0</v>
      </c>
      <c r="G21" s="31">
        <f t="shared" si="19"/>
        <v>0</v>
      </c>
      <c r="H21" s="31">
        <f t="shared" si="19"/>
        <v>0</v>
      </c>
      <c r="I21" s="31">
        <f t="shared" si="19"/>
        <v>0</v>
      </c>
      <c r="J21" s="31">
        <f t="shared" ref="J21:O21" si="20">J22+J23</f>
        <v>0</v>
      </c>
      <c r="K21" s="31">
        <f t="shared" si="20"/>
        <v>0</v>
      </c>
      <c r="L21" s="31">
        <f t="shared" si="20"/>
        <v>0</v>
      </c>
      <c r="M21" s="31">
        <f t="shared" si="20"/>
        <v>0</v>
      </c>
      <c r="N21" s="31">
        <f t="shared" si="20"/>
        <v>0</v>
      </c>
      <c r="O21" s="31">
        <f t="shared" si="20"/>
        <v>0</v>
      </c>
    </row>
    <row r="22" spans="1:15" ht="27.6" x14ac:dyDescent="0.25">
      <c r="A22" s="411"/>
      <c r="B22" s="411"/>
      <c r="C22" s="3" t="s">
        <v>14</v>
      </c>
      <c r="D22" s="31">
        <v>0</v>
      </c>
      <c r="E22" s="31">
        <v>0</v>
      </c>
      <c r="F22" s="31">
        <v>0</v>
      </c>
      <c r="G22" s="31">
        <v>0</v>
      </c>
      <c r="H22" s="31">
        <v>0</v>
      </c>
      <c r="I22" s="31">
        <v>0</v>
      </c>
      <c r="J22" s="31">
        <v>0</v>
      </c>
      <c r="K22" s="31">
        <v>0</v>
      </c>
      <c r="L22" s="31">
        <v>0</v>
      </c>
      <c r="M22" s="31">
        <v>0</v>
      </c>
      <c r="N22" s="31">
        <v>0</v>
      </c>
      <c r="O22" s="31">
        <v>0</v>
      </c>
    </row>
    <row r="23" spans="1:15" ht="41.4" x14ac:dyDescent="0.25">
      <c r="A23" s="411"/>
      <c r="B23" s="411"/>
      <c r="C23" s="3" t="s">
        <v>12</v>
      </c>
      <c r="D23" s="31">
        <v>0</v>
      </c>
      <c r="E23" s="31">
        <v>0</v>
      </c>
      <c r="F23" s="31">
        <v>0</v>
      </c>
      <c r="G23" s="31">
        <v>0</v>
      </c>
      <c r="H23" s="31">
        <v>0</v>
      </c>
      <c r="I23" s="31">
        <v>0</v>
      </c>
      <c r="J23" s="31">
        <v>0</v>
      </c>
      <c r="K23" s="31">
        <v>0</v>
      </c>
      <c r="L23" s="31">
        <v>0</v>
      </c>
      <c r="M23" s="31">
        <v>0</v>
      </c>
      <c r="N23" s="31">
        <v>0</v>
      </c>
      <c r="O23" s="31">
        <v>0</v>
      </c>
    </row>
    <row r="24" spans="1:15" ht="41.4" x14ac:dyDescent="0.25">
      <c r="A24" s="411"/>
      <c r="B24" s="411"/>
      <c r="C24" s="97" t="s">
        <v>13</v>
      </c>
      <c r="D24" s="31">
        <v>0</v>
      </c>
      <c r="E24" s="31">
        <v>0</v>
      </c>
      <c r="F24" s="31">
        <v>0</v>
      </c>
      <c r="G24" s="31">
        <v>0</v>
      </c>
      <c r="H24" s="31">
        <v>0</v>
      </c>
      <c r="I24" s="31">
        <v>0</v>
      </c>
      <c r="J24" s="31">
        <v>0</v>
      </c>
      <c r="K24" s="31">
        <v>0</v>
      </c>
      <c r="L24" s="31">
        <v>0</v>
      </c>
      <c r="M24" s="31">
        <v>0</v>
      </c>
      <c r="N24" s="31">
        <v>0</v>
      </c>
      <c r="O24" s="31">
        <v>0</v>
      </c>
    </row>
    <row r="25" spans="1:15" x14ac:dyDescent="0.25">
      <c r="A25" s="411"/>
      <c r="B25" s="411"/>
      <c r="C25" s="84" t="s">
        <v>7</v>
      </c>
      <c r="D25" s="31">
        <v>0</v>
      </c>
      <c r="E25" s="31">
        <v>0</v>
      </c>
      <c r="F25" s="31">
        <v>0</v>
      </c>
      <c r="G25" s="31">
        <v>0</v>
      </c>
      <c r="H25" s="31">
        <v>0</v>
      </c>
      <c r="I25" s="31">
        <v>0</v>
      </c>
      <c r="J25" s="31">
        <v>0</v>
      </c>
      <c r="K25" s="31">
        <v>0</v>
      </c>
      <c r="L25" s="31">
        <v>0</v>
      </c>
      <c r="M25" s="31">
        <v>0</v>
      </c>
      <c r="N25" s="31">
        <v>0</v>
      </c>
      <c r="O25" s="31">
        <v>0</v>
      </c>
    </row>
    <row r="26" spans="1:15" s="7" customFormat="1" x14ac:dyDescent="0.25">
      <c r="A26" s="411"/>
      <c r="B26" s="411"/>
      <c r="C26" s="84" t="s">
        <v>6</v>
      </c>
      <c r="D26" s="31">
        <f>D35+D52+D69+D97+D88</f>
        <v>353221.7</v>
      </c>
      <c r="E26" s="31">
        <f t="shared" ref="E26:I26" si="21">E35+E52+E69+E97+E88</f>
        <v>0</v>
      </c>
      <c r="F26" s="31">
        <f t="shared" si="21"/>
        <v>353221.7</v>
      </c>
      <c r="G26" s="31">
        <f t="shared" si="21"/>
        <v>353221.7</v>
      </c>
      <c r="H26" s="31">
        <f t="shared" si="21"/>
        <v>0</v>
      </c>
      <c r="I26" s="31">
        <f t="shared" si="21"/>
        <v>353221.7</v>
      </c>
      <c r="J26" s="31">
        <f t="shared" ref="J26:O26" si="22">J35+J52+J69+J97+J88</f>
        <v>353221.7</v>
      </c>
      <c r="K26" s="31">
        <f t="shared" si="22"/>
        <v>0</v>
      </c>
      <c r="L26" s="31">
        <f t="shared" si="22"/>
        <v>353221.7</v>
      </c>
      <c r="M26" s="31">
        <f t="shared" si="22"/>
        <v>352249.48</v>
      </c>
      <c r="N26" s="31">
        <f t="shared" si="22"/>
        <v>0</v>
      </c>
      <c r="O26" s="31">
        <f t="shared" si="22"/>
        <v>352249.48</v>
      </c>
    </row>
    <row r="27" spans="1:15" x14ac:dyDescent="0.25">
      <c r="A27" s="411" t="s">
        <v>1</v>
      </c>
      <c r="B27" s="411" t="s">
        <v>22</v>
      </c>
      <c r="C27" s="9" t="s">
        <v>92</v>
      </c>
      <c r="D27" s="34">
        <f>D28+D34+D35</f>
        <v>60000</v>
      </c>
      <c r="E27" s="34">
        <f t="shared" ref="E27:I27" si="23">E28+E34+E35</f>
        <v>0</v>
      </c>
      <c r="F27" s="34">
        <f t="shared" si="23"/>
        <v>60000</v>
      </c>
      <c r="G27" s="34">
        <f t="shared" si="23"/>
        <v>60000</v>
      </c>
      <c r="H27" s="34">
        <f t="shared" si="23"/>
        <v>0</v>
      </c>
      <c r="I27" s="34">
        <f t="shared" si="23"/>
        <v>60000</v>
      </c>
      <c r="J27" s="34">
        <f t="shared" ref="J27:O27" si="24">J28+J34+J35</f>
        <v>60000</v>
      </c>
      <c r="K27" s="34">
        <f t="shared" si="24"/>
        <v>0</v>
      </c>
      <c r="L27" s="34">
        <f t="shared" si="24"/>
        <v>60000</v>
      </c>
      <c r="M27" s="34">
        <f t="shared" si="24"/>
        <v>60000</v>
      </c>
      <c r="N27" s="34">
        <f t="shared" si="24"/>
        <v>0</v>
      </c>
      <c r="O27" s="34">
        <f t="shared" si="24"/>
        <v>60000</v>
      </c>
    </row>
    <row r="28" spans="1:15" x14ac:dyDescent="0.25">
      <c r="A28" s="411"/>
      <c r="B28" s="411"/>
      <c r="C28" s="84" t="s">
        <v>9</v>
      </c>
      <c r="D28" s="28">
        <f>D30+D33</f>
        <v>0</v>
      </c>
      <c r="E28" s="28">
        <f t="shared" ref="E28:I28" si="25">E30+E33</f>
        <v>0</v>
      </c>
      <c r="F28" s="28">
        <f t="shared" si="25"/>
        <v>0</v>
      </c>
      <c r="G28" s="28">
        <f t="shared" si="25"/>
        <v>0</v>
      </c>
      <c r="H28" s="28">
        <f t="shared" si="25"/>
        <v>0</v>
      </c>
      <c r="I28" s="28">
        <f t="shared" si="25"/>
        <v>0</v>
      </c>
      <c r="J28" s="28">
        <f t="shared" ref="J28:O28" si="26">J30+J33</f>
        <v>0</v>
      </c>
      <c r="K28" s="28">
        <f t="shared" si="26"/>
        <v>0</v>
      </c>
      <c r="L28" s="28">
        <f t="shared" si="26"/>
        <v>0</v>
      </c>
      <c r="M28" s="28">
        <f t="shared" si="26"/>
        <v>0</v>
      </c>
      <c r="N28" s="28">
        <f t="shared" si="26"/>
        <v>0</v>
      </c>
      <c r="O28" s="28">
        <f t="shared" si="26"/>
        <v>0</v>
      </c>
    </row>
    <row r="29" spans="1:15" x14ac:dyDescent="0.25">
      <c r="A29" s="411"/>
      <c r="B29" s="411"/>
      <c r="C29" s="84" t="s">
        <v>8</v>
      </c>
      <c r="D29" s="28"/>
      <c r="E29" s="28"/>
      <c r="F29" s="28"/>
      <c r="G29" s="28"/>
      <c r="H29" s="28"/>
      <c r="I29" s="28"/>
      <c r="J29" s="28"/>
      <c r="K29" s="28"/>
      <c r="L29" s="28"/>
      <c r="M29" s="28"/>
      <c r="N29" s="28"/>
      <c r="O29" s="28"/>
    </row>
    <row r="30" spans="1:15" ht="41.4" x14ac:dyDescent="0.25">
      <c r="A30" s="411"/>
      <c r="B30" s="411"/>
      <c r="C30" s="97" t="s">
        <v>11</v>
      </c>
      <c r="D30" s="28">
        <f>D31+D32</f>
        <v>0</v>
      </c>
      <c r="E30" s="28">
        <f t="shared" ref="E30:I30" si="27">E31+E32</f>
        <v>0</v>
      </c>
      <c r="F30" s="28">
        <f t="shared" si="27"/>
        <v>0</v>
      </c>
      <c r="G30" s="28">
        <f t="shared" si="27"/>
        <v>0</v>
      </c>
      <c r="H30" s="28">
        <f t="shared" si="27"/>
        <v>0</v>
      </c>
      <c r="I30" s="28">
        <f t="shared" si="27"/>
        <v>0</v>
      </c>
      <c r="J30" s="28">
        <f t="shared" ref="J30:O30" si="28">J31+J32</f>
        <v>0</v>
      </c>
      <c r="K30" s="28">
        <f t="shared" si="28"/>
        <v>0</v>
      </c>
      <c r="L30" s="28">
        <f t="shared" si="28"/>
        <v>0</v>
      </c>
      <c r="M30" s="28">
        <f t="shared" si="28"/>
        <v>0</v>
      </c>
      <c r="N30" s="28">
        <f t="shared" si="28"/>
        <v>0</v>
      </c>
      <c r="O30" s="28">
        <f t="shared" si="28"/>
        <v>0</v>
      </c>
    </row>
    <row r="31" spans="1:15" ht="27.6" x14ac:dyDescent="0.25">
      <c r="A31" s="411"/>
      <c r="B31" s="411"/>
      <c r="C31" s="3" t="s">
        <v>14</v>
      </c>
      <c r="D31" s="28">
        <v>0</v>
      </c>
      <c r="E31" s="28">
        <v>0</v>
      </c>
      <c r="F31" s="28">
        <v>0</v>
      </c>
      <c r="G31" s="28">
        <v>0</v>
      </c>
      <c r="H31" s="28">
        <v>0</v>
      </c>
      <c r="I31" s="28">
        <v>0</v>
      </c>
      <c r="J31" s="28">
        <v>0</v>
      </c>
      <c r="K31" s="28">
        <v>0</v>
      </c>
      <c r="L31" s="28">
        <v>0</v>
      </c>
      <c r="M31" s="28">
        <v>0</v>
      </c>
      <c r="N31" s="28">
        <v>0</v>
      </c>
      <c r="O31" s="28">
        <v>0</v>
      </c>
    </row>
    <row r="32" spans="1:15" s="7" customFormat="1" ht="41.4" x14ac:dyDescent="0.25">
      <c r="A32" s="411"/>
      <c r="B32" s="411"/>
      <c r="C32" s="3" t="s">
        <v>12</v>
      </c>
      <c r="D32" s="28">
        <v>0</v>
      </c>
      <c r="E32" s="28">
        <v>0</v>
      </c>
      <c r="F32" s="28">
        <v>0</v>
      </c>
      <c r="G32" s="28">
        <v>0</v>
      </c>
      <c r="H32" s="28">
        <v>0</v>
      </c>
      <c r="I32" s="28">
        <v>0</v>
      </c>
      <c r="J32" s="28">
        <v>0</v>
      </c>
      <c r="K32" s="28">
        <v>0</v>
      </c>
      <c r="L32" s="28">
        <v>0</v>
      </c>
      <c r="M32" s="28">
        <v>0</v>
      </c>
      <c r="N32" s="28">
        <v>0</v>
      </c>
      <c r="O32" s="28">
        <v>0</v>
      </c>
    </row>
    <row r="33" spans="1:15" s="7" customFormat="1" ht="41.4" x14ac:dyDescent="0.25">
      <c r="A33" s="411"/>
      <c r="B33" s="411"/>
      <c r="C33" s="97" t="s">
        <v>13</v>
      </c>
      <c r="D33" s="28">
        <v>0</v>
      </c>
      <c r="E33" s="28">
        <v>0</v>
      </c>
      <c r="F33" s="28">
        <v>0</v>
      </c>
      <c r="G33" s="28">
        <v>0</v>
      </c>
      <c r="H33" s="28">
        <v>0</v>
      </c>
      <c r="I33" s="28">
        <v>0</v>
      </c>
      <c r="J33" s="28">
        <v>0</v>
      </c>
      <c r="K33" s="28">
        <v>0</v>
      </c>
      <c r="L33" s="28">
        <v>0</v>
      </c>
      <c r="M33" s="28">
        <v>0</v>
      </c>
      <c r="N33" s="28">
        <v>0</v>
      </c>
      <c r="O33" s="28">
        <v>0</v>
      </c>
    </row>
    <row r="34" spans="1:15" s="7" customFormat="1" x14ac:dyDescent="0.25">
      <c r="A34" s="411"/>
      <c r="B34" s="411"/>
      <c r="C34" s="84" t="s">
        <v>7</v>
      </c>
      <c r="D34" s="28">
        <v>0</v>
      </c>
      <c r="E34" s="28">
        <v>0</v>
      </c>
      <c r="F34" s="28">
        <v>0</v>
      </c>
      <c r="G34" s="28">
        <v>0</v>
      </c>
      <c r="H34" s="28">
        <v>0</v>
      </c>
      <c r="I34" s="28">
        <v>0</v>
      </c>
      <c r="J34" s="28">
        <v>0</v>
      </c>
      <c r="K34" s="28">
        <v>0</v>
      </c>
      <c r="L34" s="28">
        <v>0</v>
      </c>
      <c r="M34" s="28">
        <v>0</v>
      </c>
      <c r="N34" s="28">
        <v>0</v>
      </c>
      <c r="O34" s="28">
        <v>0</v>
      </c>
    </row>
    <row r="35" spans="1:15" s="7" customFormat="1" x14ac:dyDescent="0.25">
      <c r="A35" s="411"/>
      <c r="B35" s="411"/>
      <c r="C35" s="84" t="s">
        <v>6</v>
      </c>
      <c r="D35" s="28">
        <f t="shared" ref="D35:I35" si="29">D37+D39+D41+D43</f>
        <v>60000</v>
      </c>
      <c r="E35" s="28">
        <f t="shared" si="29"/>
        <v>0</v>
      </c>
      <c r="F35" s="28">
        <f t="shared" si="29"/>
        <v>60000</v>
      </c>
      <c r="G35" s="28">
        <f t="shared" si="29"/>
        <v>60000</v>
      </c>
      <c r="H35" s="28">
        <f t="shared" si="29"/>
        <v>0</v>
      </c>
      <c r="I35" s="28">
        <f t="shared" si="29"/>
        <v>60000</v>
      </c>
      <c r="J35" s="28">
        <f t="shared" ref="J35:O35" si="30">J37+J39+J41+J43</f>
        <v>60000</v>
      </c>
      <c r="K35" s="28">
        <f t="shared" si="30"/>
        <v>0</v>
      </c>
      <c r="L35" s="28">
        <f t="shared" si="30"/>
        <v>60000</v>
      </c>
      <c r="M35" s="28">
        <f t="shared" si="30"/>
        <v>60000</v>
      </c>
      <c r="N35" s="28">
        <f t="shared" si="30"/>
        <v>0</v>
      </c>
      <c r="O35" s="28">
        <f t="shared" si="30"/>
        <v>60000</v>
      </c>
    </row>
    <row r="36" spans="1:15" ht="45" customHeight="1" x14ac:dyDescent="0.25">
      <c r="A36" s="415" t="s">
        <v>3</v>
      </c>
      <c r="B36" s="417" t="s">
        <v>24</v>
      </c>
      <c r="C36" s="10" t="s">
        <v>92</v>
      </c>
      <c r="D36" s="28">
        <v>0</v>
      </c>
      <c r="E36" s="28">
        <v>0</v>
      </c>
      <c r="F36" s="28">
        <v>0</v>
      </c>
      <c r="G36" s="28">
        <v>0</v>
      </c>
      <c r="H36" s="28">
        <v>0</v>
      </c>
      <c r="I36" s="28">
        <v>0</v>
      </c>
      <c r="J36" s="28">
        <v>0</v>
      </c>
      <c r="K36" s="28">
        <v>0</v>
      </c>
      <c r="L36" s="28">
        <v>0</v>
      </c>
      <c r="M36" s="28">
        <v>0</v>
      </c>
      <c r="N36" s="28">
        <v>0</v>
      </c>
      <c r="O36" s="28">
        <v>0</v>
      </c>
    </row>
    <row r="37" spans="1:15" x14ac:dyDescent="0.25">
      <c r="A37" s="415"/>
      <c r="B37" s="417"/>
      <c r="C37" s="84" t="s">
        <v>6</v>
      </c>
      <c r="D37" s="28">
        <v>0</v>
      </c>
      <c r="E37" s="28">
        <v>0</v>
      </c>
      <c r="F37" s="28">
        <v>0</v>
      </c>
      <c r="G37" s="28">
        <v>0</v>
      </c>
      <c r="H37" s="28">
        <v>0</v>
      </c>
      <c r="I37" s="28">
        <v>0</v>
      </c>
      <c r="J37" s="28">
        <v>0</v>
      </c>
      <c r="K37" s="28">
        <v>0</v>
      </c>
      <c r="L37" s="28">
        <v>0</v>
      </c>
      <c r="M37" s="28">
        <v>0</v>
      </c>
      <c r="N37" s="28">
        <v>0</v>
      </c>
      <c r="O37" s="28">
        <v>0</v>
      </c>
    </row>
    <row r="38" spans="1:15" ht="45" customHeight="1" x14ac:dyDescent="0.25">
      <c r="A38" s="415" t="s">
        <v>4</v>
      </c>
      <c r="B38" s="417" t="s">
        <v>82</v>
      </c>
      <c r="C38" s="10" t="s">
        <v>92</v>
      </c>
      <c r="D38" s="28">
        <v>0</v>
      </c>
      <c r="E38" s="28">
        <v>0</v>
      </c>
      <c r="F38" s="28">
        <v>0</v>
      </c>
      <c r="G38" s="28">
        <v>0</v>
      </c>
      <c r="H38" s="28">
        <v>0</v>
      </c>
      <c r="I38" s="28">
        <v>0</v>
      </c>
      <c r="J38" s="28">
        <v>0</v>
      </c>
      <c r="K38" s="28">
        <v>0</v>
      </c>
      <c r="L38" s="28">
        <v>0</v>
      </c>
      <c r="M38" s="28">
        <v>0</v>
      </c>
      <c r="N38" s="28">
        <v>0</v>
      </c>
      <c r="O38" s="28">
        <v>0</v>
      </c>
    </row>
    <row r="39" spans="1:15" x14ac:dyDescent="0.25">
      <c r="A39" s="415"/>
      <c r="B39" s="417"/>
      <c r="C39" s="84" t="s">
        <v>6</v>
      </c>
      <c r="D39" s="28">
        <v>0</v>
      </c>
      <c r="E39" s="28">
        <v>0</v>
      </c>
      <c r="F39" s="28">
        <v>0</v>
      </c>
      <c r="G39" s="28">
        <v>0</v>
      </c>
      <c r="H39" s="28">
        <v>0</v>
      </c>
      <c r="I39" s="28">
        <v>0</v>
      </c>
      <c r="J39" s="28">
        <v>0</v>
      </c>
      <c r="K39" s="28">
        <v>0</v>
      </c>
      <c r="L39" s="28">
        <v>0</v>
      </c>
      <c r="M39" s="28">
        <v>0</v>
      </c>
      <c r="N39" s="28">
        <v>0</v>
      </c>
      <c r="O39" s="28">
        <v>0</v>
      </c>
    </row>
    <row r="40" spans="1:15" ht="30" customHeight="1" x14ac:dyDescent="0.25">
      <c r="A40" s="415" t="s">
        <v>80</v>
      </c>
      <c r="B40" s="417" t="s">
        <v>81</v>
      </c>
      <c r="C40" s="10" t="s">
        <v>92</v>
      </c>
      <c r="D40" s="30">
        <f>D41</f>
        <v>60000</v>
      </c>
      <c r="E40" s="30">
        <f t="shared" ref="E40:O40" si="31">E41</f>
        <v>0</v>
      </c>
      <c r="F40" s="30">
        <f t="shared" si="31"/>
        <v>60000</v>
      </c>
      <c r="G40" s="30">
        <f t="shared" si="31"/>
        <v>60000</v>
      </c>
      <c r="H40" s="30">
        <f t="shared" si="31"/>
        <v>0</v>
      </c>
      <c r="I40" s="30">
        <f t="shared" si="31"/>
        <v>60000</v>
      </c>
      <c r="J40" s="30">
        <f t="shared" si="31"/>
        <v>60000</v>
      </c>
      <c r="K40" s="30">
        <f t="shared" si="31"/>
        <v>0</v>
      </c>
      <c r="L40" s="30">
        <f t="shared" si="31"/>
        <v>60000</v>
      </c>
      <c r="M40" s="30">
        <f t="shared" si="31"/>
        <v>60000</v>
      </c>
      <c r="N40" s="30">
        <f t="shared" si="31"/>
        <v>0</v>
      </c>
      <c r="O40" s="30">
        <f t="shared" si="31"/>
        <v>60000</v>
      </c>
    </row>
    <row r="41" spans="1:15" x14ac:dyDescent="0.25">
      <c r="A41" s="415"/>
      <c r="B41" s="417"/>
      <c r="C41" s="84" t="s">
        <v>6</v>
      </c>
      <c r="D41" s="195">
        <v>60000</v>
      </c>
      <c r="E41" s="195">
        <v>0</v>
      </c>
      <c r="F41" s="195">
        <v>60000</v>
      </c>
      <c r="G41" s="195">
        <v>60000</v>
      </c>
      <c r="H41" s="195">
        <v>0</v>
      </c>
      <c r="I41" s="195">
        <v>60000</v>
      </c>
      <c r="J41" s="195">
        <v>60000</v>
      </c>
      <c r="K41" s="30">
        <v>0</v>
      </c>
      <c r="L41" s="195">
        <v>60000</v>
      </c>
      <c r="M41" s="195">
        <v>60000</v>
      </c>
      <c r="N41" s="30">
        <v>0</v>
      </c>
      <c r="O41" s="195">
        <v>60000</v>
      </c>
    </row>
    <row r="42" spans="1:15" ht="45" customHeight="1" x14ac:dyDescent="0.25">
      <c r="A42" s="415" t="s">
        <v>103</v>
      </c>
      <c r="B42" s="317" t="s">
        <v>105</v>
      </c>
      <c r="C42" s="10" t="s">
        <v>92</v>
      </c>
      <c r="D42" s="30">
        <f>D43</f>
        <v>0</v>
      </c>
      <c r="E42" s="30">
        <f>E43</f>
        <v>0</v>
      </c>
      <c r="F42" s="30">
        <f t="shared" ref="F42:O42" si="32">F43</f>
        <v>0</v>
      </c>
      <c r="G42" s="30">
        <f t="shared" si="32"/>
        <v>0</v>
      </c>
      <c r="H42" s="30">
        <f t="shared" si="32"/>
        <v>0</v>
      </c>
      <c r="I42" s="30">
        <f t="shared" si="32"/>
        <v>0</v>
      </c>
      <c r="J42" s="30">
        <f t="shared" si="32"/>
        <v>0</v>
      </c>
      <c r="K42" s="30">
        <f t="shared" si="32"/>
        <v>0</v>
      </c>
      <c r="L42" s="30">
        <f t="shared" si="32"/>
        <v>0</v>
      </c>
      <c r="M42" s="30">
        <f t="shared" si="32"/>
        <v>0</v>
      </c>
      <c r="N42" s="30">
        <f t="shared" si="32"/>
        <v>0</v>
      </c>
      <c r="O42" s="30">
        <f t="shared" si="32"/>
        <v>0</v>
      </c>
    </row>
    <row r="43" spans="1:15" x14ac:dyDescent="0.25">
      <c r="A43" s="415"/>
      <c r="B43" s="319"/>
      <c r="C43" s="84" t="s">
        <v>6</v>
      </c>
      <c r="D43" s="30">
        <v>0</v>
      </c>
      <c r="E43" s="30">
        <v>0</v>
      </c>
      <c r="F43" s="30">
        <v>0</v>
      </c>
      <c r="G43" s="30">
        <v>0</v>
      </c>
      <c r="H43" s="30">
        <v>0</v>
      </c>
      <c r="I43" s="30">
        <v>0</v>
      </c>
      <c r="J43" s="30">
        <v>0</v>
      </c>
      <c r="K43" s="30">
        <v>0</v>
      </c>
      <c r="L43" s="30">
        <v>0</v>
      </c>
      <c r="M43" s="30">
        <v>0</v>
      </c>
      <c r="N43" s="30">
        <v>0</v>
      </c>
      <c r="O43" s="30">
        <v>0</v>
      </c>
    </row>
    <row r="44" spans="1:15" x14ac:dyDescent="0.25">
      <c r="A44" s="411" t="s">
        <v>26</v>
      </c>
      <c r="B44" s="411" t="s">
        <v>27</v>
      </c>
      <c r="C44" s="9" t="s">
        <v>92</v>
      </c>
      <c r="D44" s="34">
        <f>D45+D51+D52</f>
        <v>63195</v>
      </c>
      <c r="E44" s="34">
        <f t="shared" ref="E44:I44" si="33">E45+E51+E52</f>
        <v>0</v>
      </c>
      <c r="F44" s="34">
        <f t="shared" si="33"/>
        <v>63195</v>
      </c>
      <c r="G44" s="34">
        <f t="shared" si="33"/>
        <v>63195</v>
      </c>
      <c r="H44" s="34">
        <f t="shared" si="33"/>
        <v>0</v>
      </c>
      <c r="I44" s="34">
        <f t="shared" si="33"/>
        <v>63195</v>
      </c>
      <c r="J44" s="34">
        <f t="shared" ref="J44:O44" si="34">J45+J51+J52</f>
        <v>63195</v>
      </c>
      <c r="K44" s="34">
        <f t="shared" si="34"/>
        <v>0</v>
      </c>
      <c r="L44" s="34">
        <f t="shared" si="34"/>
        <v>63195</v>
      </c>
      <c r="M44" s="34">
        <f t="shared" si="34"/>
        <v>62645</v>
      </c>
      <c r="N44" s="34">
        <f t="shared" si="34"/>
        <v>0</v>
      </c>
      <c r="O44" s="34">
        <f t="shared" si="34"/>
        <v>62645</v>
      </c>
    </row>
    <row r="45" spans="1:15" x14ac:dyDescent="0.25">
      <c r="A45" s="411"/>
      <c r="B45" s="411"/>
      <c r="C45" s="84" t="s">
        <v>9</v>
      </c>
      <c r="D45" s="30">
        <f>D47+D50</f>
        <v>0</v>
      </c>
      <c r="E45" s="30">
        <f t="shared" ref="E45:I45" si="35">E47+E50</f>
        <v>0</v>
      </c>
      <c r="F45" s="30">
        <f t="shared" si="35"/>
        <v>0</v>
      </c>
      <c r="G45" s="30">
        <f t="shared" si="35"/>
        <v>0</v>
      </c>
      <c r="H45" s="30">
        <f t="shared" si="35"/>
        <v>0</v>
      </c>
      <c r="I45" s="30">
        <f t="shared" si="35"/>
        <v>0</v>
      </c>
      <c r="J45" s="30">
        <f t="shared" ref="J45:O45" si="36">J47+J50</f>
        <v>0</v>
      </c>
      <c r="K45" s="30">
        <f t="shared" si="36"/>
        <v>0</v>
      </c>
      <c r="L45" s="30">
        <f t="shared" si="36"/>
        <v>0</v>
      </c>
      <c r="M45" s="30">
        <f t="shared" si="36"/>
        <v>0</v>
      </c>
      <c r="N45" s="30">
        <f t="shared" si="36"/>
        <v>0</v>
      </c>
      <c r="O45" s="30">
        <f t="shared" si="36"/>
        <v>0</v>
      </c>
    </row>
    <row r="46" spans="1:15" x14ac:dyDescent="0.25">
      <c r="A46" s="411"/>
      <c r="B46" s="411"/>
      <c r="C46" s="84" t="s">
        <v>8</v>
      </c>
      <c r="D46" s="30"/>
      <c r="E46" s="30"/>
      <c r="F46" s="30"/>
      <c r="G46" s="30"/>
      <c r="H46" s="30"/>
      <c r="I46" s="30"/>
      <c r="J46" s="30"/>
      <c r="K46" s="30"/>
      <c r="L46" s="30"/>
      <c r="M46" s="30"/>
      <c r="N46" s="30"/>
      <c r="O46" s="30"/>
    </row>
    <row r="47" spans="1:15" ht="41.4" x14ac:dyDescent="0.25">
      <c r="A47" s="411"/>
      <c r="B47" s="411"/>
      <c r="C47" s="97" t="s">
        <v>11</v>
      </c>
      <c r="D47" s="30">
        <f>D48+D49</f>
        <v>0</v>
      </c>
      <c r="E47" s="30">
        <f t="shared" ref="E47:I47" si="37">E48+E49</f>
        <v>0</v>
      </c>
      <c r="F47" s="30">
        <f t="shared" si="37"/>
        <v>0</v>
      </c>
      <c r="G47" s="30">
        <f t="shared" si="37"/>
        <v>0</v>
      </c>
      <c r="H47" s="30">
        <f t="shared" si="37"/>
        <v>0</v>
      </c>
      <c r="I47" s="30">
        <f t="shared" si="37"/>
        <v>0</v>
      </c>
      <c r="J47" s="30">
        <f t="shared" ref="J47:O47" si="38">J48+J49</f>
        <v>0</v>
      </c>
      <c r="K47" s="30">
        <f t="shared" si="38"/>
        <v>0</v>
      </c>
      <c r="L47" s="30">
        <f t="shared" si="38"/>
        <v>0</v>
      </c>
      <c r="M47" s="30">
        <f t="shared" si="38"/>
        <v>0</v>
      </c>
      <c r="N47" s="30">
        <f t="shared" si="38"/>
        <v>0</v>
      </c>
      <c r="O47" s="30">
        <f t="shared" si="38"/>
        <v>0</v>
      </c>
    </row>
    <row r="48" spans="1:15" ht="27.6" x14ac:dyDescent="0.25">
      <c r="A48" s="411"/>
      <c r="B48" s="411"/>
      <c r="C48" s="3" t="s">
        <v>14</v>
      </c>
      <c r="D48" s="30">
        <v>0</v>
      </c>
      <c r="E48" s="30">
        <v>0</v>
      </c>
      <c r="F48" s="30">
        <v>0</v>
      </c>
      <c r="G48" s="30">
        <v>0</v>
      </c>
      <c r="H48" s="30">
        <v>0</v>
      </c>
      <c r="I48" s="30">
        <v>0</v>
      </c>
      <c r="J48" s="30">
        <v>0</v>
      </c>
      <c r="K48" s="30">
        <v>0</v>
      </c>
      <c r="L48" s="30">
        <v>0</v>
      </c>
      <c r="M48" s="30">
        <v>0</v>
      </c>
      <c r="N48" s="30">
        <v>0</v>
      </c>
      <c r="O48" s="30">
        <v>0</v>
      </c>
    </row>
    <row r="49" spans="1:15" ht="41.4" x14ac:dyDescent="0.25">
      <c r="A49" s="411"/>
      <c r="B49" s="411"/>
      <c r="C49" s="3" t="s">
        <v>12</v>
      </c>
      <c r="D49" s="30">
        <v>0</v>
      </c>
      <c r="E49" s="30">
        <v>0</v>
      </c>
      <c r="F49" s="30">
        <v>0</v>
      </c>
      <c r="G49" s="30">
        <v>0</v>
      </c>
      <c r="H49" s="30">
        <v>0</v>
      </c>
      <c r="I49" s="30">
        <v>0</v>
      </c>
      <c r="J49" s="30">
        <v>0</v>
      </c>
      <c r="K49" s="30">
        <v>0</v>
      </c>
      <c r="L49" s="30">
        <v>0</v>
      </c>
      <c r="M49" s="30">
        <v>0</v>
      </c>
      <c r="N49" s="30">
        <v>0</v>
      </c>
      <c r="O49" s="30">
        <v>0</v>
      </c>
    </row>
    <row r="50" spans="1:15" s="7" customFormat="1" ht="41.4" x14ac:dyDescent="0.25">
      <c r="A50" s="411"/>
      <c r="B50" s="411"/>
      <c r="C50" s="97" t="s">
        <v>13</v>
      </c>
      <c r="D50" s="30">
        <v>0</v>
      </c>
      <c r="E50" s="30">
        <v>0</v>
      </c>
      <c r="F50" s="30">
        <v>0</v>
      </c>
      <c r="G50" s="30">
        <v>0</v>
      </c>
      <c r="H50" s="30">
        <v>0</v>
      </c>
      <c r="I50" s="30">
        <v>0</v>
      </c>
      <c r="J50" s="30">
        <v>0</v>
      </c>
      <c r="K50" s="30">
        <v>0</v>
      </c>
      <c r="L50" s="30">
        <v>0</v>
      </c>
      <c r="M50" s="30">
        <v>0</v>
      </c>
      <c r="N50" s="30">
        <v>0</v>
      </c>
      <c r="O50" s="30">
        <v>0</v>
      </c>
    </row>
    <row r="51" spans="1:15" s="7" customFormat="1" x14ac:dyDescent="0.25">
      <c r="A51" s="411"/>
      <c r="B51" s="411"/>
      <c r="C51" s="84" t="s">
        <v>7</v>
      </c>
      <c r="D51" s="30">
        <v>0</v>
      </c>
      <c r="E51" s="30">
        <v>0</v>
      </c>
      <c r="F51" s="30">
        <v>0</v>
      </c>
      <c r="G51" s="30">
        <v>0</v>
      </c>
      <c r="H51" s="30">
        <v>0</v>
      </c>
      <c r="I51" s="30">
        <v>0</v>
      </c>
      <c r="J51" s="30">
        <v>0</v>
      </c>
      <c r="K51" s="30">
        <v>0</v>
      </c>
      <c r="L51" s="30">
        <v>0</v>
      </c>
      <c r="M51" s="30">
        <v>0</v>
      </c>
      <c r="N51" s="30">
        <v>0</v>
      </c>
      <c r="O51" s="30">
        <v>0</v>
      </c>
    </row>
    <row r="52" spans="1:15" x14ac:dyDescent="0.25">
      <c r="A52" s="411"/>
      <c r="B52" s="411"/>
      <c r="C52" s="84" t="s">
        <v>6</v>
      </c>
      <c r="D52" s="30">
        <f t="shared" ref="D52:I52" si="39">D54+D56+D58+D60</f>
        <v>63195</v>
      </c>
      <c r="E52" s="30">
        <f t="shared" si="39"/>
        <v>0</v>
      </c>
      <c r="F52" s="30">
        <f t="shared" si="39"/>
        <v>63195</v>
      </c>
      <c r="G52" s="30">
        <f t="shared" si="39"/>
        <v>63195</v>
      </c>
      <c r="H52" s="30">
        <f t="shared" si="39"/>
        <v>0</v>
      </c>
      <c r="I52" s="30">
        <f t="shared" si="39"/>
        <v>63195</v>
      </c>
      <c r="J52" s="30">
        <f t="shared" ref="J52:O52" si="40">J54+J56+J58+J60</f>
        <v>63195</v>
      </c>
      <c r="K52" s="30">
        <f t="shared" si="40"/>
        <v>0</v>
      </c>
      <c r="L52" s="30">
        <f t="shared" si="40"/>
        <v>63195</v>
      </c>
      <c r="M52" s="30">
        <f t="shared" si="40"/>
        <v>62645</v>
      </c>
      <c r="N52" s="30">
        <f t="shared" si="40"/>
        <v>0</v>
      </c>
      <c r="O52" s="30">
        <f t="shared" si="40"/>
        <v>62645</v>
      </c>
    </row>
    <row r="53" spans="1:15" ht="45" customHeight="1" x14ac:dyDescent="0.25">
      <c r="A53" s="415" t="s">
        <v>29</v>
      </c>
      <c r="B53" s="417" t="s">
        <v>30</v>
      </c>
      <c r="C53" s="10" t="s">
        <v>92</v>
      </c>
      <c r="D53" s="30">
        <f>D54</f>
        <v>0</v>
      </c>
      <c r="E53" s="30">
        <f t="shared" ref="E53:O53" si="41">E54</f>
        <v>0</v>
      </c>
      <c r="F53" s="30">
        <f t="shared" si="41"/>
        <v>0</v>
      </c>
      <c r="G53" s="30">
        <f t="shared" si="41"/>
        <v>0</v>
      </c>
      <c r="H53" s="30">
        <f t="shared" si="41"/>
        <v>0</v>
      </c>
      <c r="I53" s="30">
        <f t="shared" si="41"/>
        <v>0</v>
      </c>
      <c r="J53" s="30">
        <f t="shared" si="41"/>
        <v>0</v>
      </c>
      <c r="K53" s="30">
        <f t="shared" si="41"/>
        <v>0</v>
      </c>
      <c r="L53" s="30">
        <f t="shared" si="41"/>
        <v>0</v>
      </c>
      <c r="M53" s="30">
        <f t="shared" si="41"/>
        <v>0</v>
      </c>
      <c r="N53" s="30">
        <f t="shared" si="41"/>
        <v>0</v>
      </c>
      <c r="O53" s="30">
        <f t="shared" si="41"/>
        <v>0</v>
      </c>
    </row>
    <row r="54" spans="1:15" x14ac:dyDescent="0.25">
      <c r="A54" s="415"/>
      <c r="B54" s="417"/>
      <c r="C54" s="84" t="s">
        <v>6</v>
      </c>
      <c r="D54" s="30">
        <v>0</v>
      </c>
      <c r="E54" s="30">
        <v>0</v>
      </c>
      <c r="F54" s="30">
        <v>0</v>
      </c>
      <c r="G54" s="30">
        <v>0</v>
      </c>
      <c r="H54" s="30">
        <v>0</v>
      </c>
      <c r="I54" s="30">
        <v>0</v>
      </c>
      <c r="J54" s="30">
        <v>0</v>
      </c>
      <c r="K54" s="30">
        <v>0</v>
      </c>
      <c r="L54" s="30">
        <v>0</v>
      </c>
      <c r="M54" s="30">
        <v>0</v>
      </c>
      <c r="N54" s="30">
        <v>0</v>
      </c>
      <c r="O54" s="30">
        <v>0</v>
      </c>
    </row>
    <row r="55" spans="1:15" ht="30" customHeight="1" x14ac:dyDescent="0.25">
      <c r="A55" s="415" t="s">
        <v>31</v>
      </c>
      <c r="B55" s="417" t="s">
        <v>32</v>
      </c>
      <c r="C55" s="10" t="s">
        <v>92</v>
      </c>
      <c r="D55" s="35">
        <f>D56</f>
        <v>48000</v>
      </c>
      <c r="E55" s="35">
        <f t="shared" ref="E55:O55" si="42">E56</f>
        <v>0</v>
      </c>
      <c r="F55" s="35">
        <f t="shared" si="42"/>
        <v>48000</v>
      </c>
      <c r="G55" s="35">
        <f t="shared" si="42"/>
        <v>48000</v>
      </c>
      <c r="H55" s="35">
        <f t="shared" si="42"/>
        <v>0</v>
      </c>
      <c r="I55" s="35">
        <f t="shared" si="42"/>
        <v>48000</v>
      </c>
      <c r="J55" s="35">
        <f t="shared" si="42"/>
        <v>48000</v>
      </c>
      <c r="K55" s="35">
        <f t="shared" si="42"/>
        <v>0</v>
      </c>
      <c r="L55" s="35">
        <f t="shared" si="42"/>
        <v>48000</v>
      </c>
      <c r="M55" s="35">
        <f t="shared" si="42"/>
        <v>48000</v>
      </c>
      <c r="N55" s="35">
        <f t="shared" si="42"/>
        <v>0</v>
      </c>
      <c r="O55" s="35">
        <f t="shared" si="42"/>
        <v>48000</v>
      </c>
    </row>
    <row r="56" spans="1:15" x14ac:dyDescent="0.25">
      <c r="A56" s="415"/>
      <c r="B56" s="417"/>
      <c r="C56" s="84" t="s">
        <v>6</v>
      </c>
      <c r="D56" s="35">
        <v>48000</v>
      </c>
      <c r="E56" s="35">
        <v>0</v>
      </c>
      <c r="F56" s="35">
        <v>48000</v>
      </c>
      <c r="G56" s="35">
        <v>48000</v>
      </c>
      <c r="H56" s="35">
        <v>0</v>
      </c>
      <c r="I56" s="35">
        <v>48000</v>
      </c>
      <c r="J56" s="30">
        <v>48000</v>
      </c>
      <c r="K56" s="30">
        <v>0</v>
      </c>
      <c r="L56" s="30">
        <v>48000</v>
      </c>
      <c r="M56" s="30">
        <v>48000</v>
      </c>
      <c r="N56" s="30">
        <v>0</v>
      </c>
      <c r="O56" s="30">
        <v>48000</v>
      </c>
    </row>
    <row r="57" spans="1:15" ht="105" customHeight="1" x14ac:dyDescent="0.25">
      <c r="A57" s="415" t="s">
        <v>33</v>
      </c>
      <c r="B57" s="417" t="s">
        <v>34</v>
      </c>
      <c r="C57" s="83" t="s">
        <v>92</v>
      </c>
      <c r="D57" s="30">
        <f>D58</f>
        <v>15195</v>
      </c>
      <c r="E57" s="30">
        <f t="shared" ref="E57:O57" si="43">E58</f>
        <v>0</v>
      </c>
      <c r="F57" s="30">
        <f t="shared" si="43"/>
        <v>15195</v>
      </c>
      <c r="G57" s="30">
        <f t="shared" si="43"/>
        <v>15195</v>
      </c>
      <c r="H57" s="30">
        <f t="shared" si="43"/>
        <v>0</v>
      </c>
      <c r="I57" s="30">
        <f t="shared" si="43"/>
        <v>15195</v>
      </c>
      <c r="J57" s="30">
        <f t="shared" si="43"/>
        <v>15195</v>
      </c>
      <c r="K57" s="30">
        <f t="shared" si="43"/>
        <v>0</v>
      </c>
      <c r="L57" s="30">
        <f t="shared" si="43"/>
        <v>15195</v>
      </c>
      <c r="M57" s="30">
        <f t="shared" si="43"/>
        <v>14645</v>
      </c>
      <c r="N57" s="30">
        <f t="shared" si="43"/>
        <v>0</v>
      </c>
      <c r="O57" s="30">
        <f t="shared" si="43"/>
        <v>14645</v>
      </c>
    </row>
    <row r="58" spans="1:15" x14ac:dyDescent="0.25">
      <c r="A58" s="415"/>
      <c r="B58" s="417"/>
      <c r="C58" s="84" t="s">
        <v>6</v>
      </c>
      <c r="D58" s="30">
        <f>15095+100</f>
        <v>15195</v>
      </c>
      <c r="E58" s="30">
        <v>0</v>
      </c>
      <c r="F58" s="30">
        <f>15095+100</f>
        <v>15195</v>
      </c>
      <c r="G58" s="30">
        <f>15095+100</f>
        <v>15195</v>
      </c>
      <c r="H58" s="30">
        <v>0</v>
      </c>
      <c r="I58" s="30">
        <f>15095+100</f>
        <v>15195</v>
      </c>
      <c r="J58" s="30">
        <v>15195</v>
      </c>
      <c r="K58" s="30">
        <v>0</v>
      </c>
      <c r="L58" s="30">
        <v>15195</v>
      </c>
      <c r="M58" s="30">
        <v>14645</v>
      </c>
      <c r="N58" s="30">
        <v>0</v>
      </c>
      <c r="O58" s="30">
        <v>14645</v>
      </c>
    </row>
    <row r="59" spans="1:15" ht="30" customHeight="1" x14ac:dyDescent="0.25">
      <c r="A59" s="415" t="s">
        <v>36</v>
      </c>
      <c r="B59" s="417" t="s">
        <v>104</v>
      </c>
      <c r="C59" s="10" t="s">
        <v>92</v>
      </c>
      <c r="D59" s="30">
        <f>D60</f>
        <v>0</v>
      </c>
      <c r="E59" s="30">
        <f t="shared" ref="E59:O59" si="44">E60</f>
        <v>0</v>
      </c>
      <c r="F59" s="30">
        <f t="shared" si="44"/>
        <v>0</v>
      </c>
      <c r="G59" s="30">
        <f t="shared" si="44"/>
        <v>0</v>
      </c>
      <c r="H59" s="30">
        <f t="shared" si="44"/>
        <v>0</v>
      </c>
      <c r="I59" s="30">
        <f t="shared" si="44"/>
        <v>0</v>
      </c>
      <c r="J59" s="30">
        <f t="shared" si="44"/>
        <v>0</v>
      </c>
      <c r="K59" s="30">
        <f t="shared" si="44"/>
        <v>0</v>
      </c>
      <c r="L59" s="30">
        <f t="shared" si="44"/>
        <v>0</v>
      </c>
      <c r="M59" s="30">
        <f t="shared" si="44"/>
        <v>0</v>
      </c>
      <c r="N59" s="30">
        <f t="shared" si="44"/>
        <v>0</v>
      </c>
      <c r="O59" s="30">
        <f t="shared" si="44"/>
        <v>0</v>
      </c>
    </row>
    <row r="60" spans="1:15" x14ac:dyDescent="0.25">
      <c r="A60" s="415"/>
      <c r="B60" s="417"/>
      <c r="C60" s="84" t="s">
        <v>6</v>
      </c>
      <c r="D60" s="30">
        <v>0</v>
      </c>
      <c r="E60" s="30">
        <v>0</v>
      </c>
      <c r="F60" s="30">
        <v>0</v>
      </c>
      <c r="G60" s="30">
        <v>0</v>
      </c>
      <c r="H60" s="30">
        <v>0</v>
      </c>
      <c r="I60" s="30">
        <v>0</v>
      </c>
      <c r="J60" s="30">
        <v>0</v>
      </c>
      <c r="K60" s="30">
        <v>0</v>
      </c>
      <c r="L60" s="30">
        <v>0</v>
      </c>
      <c r="M60" s="30">
        <v>0</v>
      </c>
      <c r="N60" s="30">
        <v>0</v>
      </c>
      <c r="O60" s="30">
        <v>0</v>
      </c>
    </row>
    <row r="61" spans="1:15" x14ac:dyDescent="0.25">
      <c r="A61" s="411" t="s">
        <v>37</v>
      </c>
      <c r="B61" s="411" t="s">
        <v>38</v>
      </c>
      <c r="C61" s="9" t="s">
        <v>92</v>
      </c>
      <c r="D61" s="34">
        <f>D62+D68+D69</f>
        <v>78713.600000000006</v>
      </c>
      <c r="E61" s="34">
        <f t="shared" ref="E61:I61" si="45">E62+E68+E69</f>
        <v>0</v>
      </c>
      <c r="F61" s="34">
        <f t="shared" si="45"/>
        <v>78713.600000000006</v>
      </c>
      <c r="G61" s="34">
        <f t="shared" si="45"/>
        <v>78713.600000000006</v>
      </c>
      <c r="H61" s="34">
        <f t="shared" si="45"/>
        <v>0</v>
      </c>
      <c r="I61" s="34">
        <f t="shared" si="45"/>
        <v>78713.600000000006</v>
      </c>
      <c r="J61" s="34">
        <f t="shared" ref="J61:O61" si="46">J62+J68+J69</f>
        <v>78713.600000000006</v>
      </c>
      <c r="K61" s="34">
        <f t="shared" si="46"/>
        <v>0</v>
      </c>
      <c r="L61" s="34">
        <f t="shared" si="46"/>
        <v>78713.600000000006</v>
      </c>
      <c r="M61" s="34">
        <f t="shared" si="46"/>
        <v>78445.87999999999</v>
      </c>
      <c r="N61" s="34">
        <f t="shared" si="46"/>
        <v>0</v>
      </c>
      <c r="O61" s="34">
        <f t="shared" si="46"/>
        <v>78445.87999999999</v>
      </c>
    </row>
    <row r="62" spans="1:15" x14ac:dyDescent="0.25">
      <c r="A62" s="411"/>
      <c r="B62" s="411"/>
      <c r="C62" s="84" t="s">
        <v>9</v>
      </c>
      <c r="D62" s="30">
        <f>D64+D67</f>
        <v>0</v>
      </c>
      <c r="E62" s="30">
        <f t="shared" ref="E62:I62" si="47">E64+E67</f>
        <v>0</v>
      </c>
      <c r="F62" s="30">
        <f t="shared" si="47"/>
        <v>0</v>
      </c>
      <c r="G62" s="30">
        <f t="shared" si="47"/>
        <v>0</v>
      </c>
      <c r="H62" s="30">
        <f t="shared" si="47"/>
        <v>0</v>
      </c>
      <c r="I62" s="30">
        <f t="shared" si="47"/>
        <v>0</v>
      </c>
      <c r="J62" s="30">
        <f t="shared" ref="J62:O62" si="48">J64+J67</f>
        <v>0</v>
      </c>
      <c r="K62" s="30">
        <f t="shared" si="48"/>
        <v>0</v>
      </c>
      <c r="L62" s="30">
        <f t="shared" si="48"/>
        <v>0</v>
      </c>
      <c r="M62" s="30">
        <f t="shared" si="48"/>
        <v>0</v>
      </c>
      <c r="N62" s="30">
        <f t="shared" si="48"/>
        <v>0</v>
      </c>
      <c r="O62" s="30">
        <f t="shared" si="48"/>
        <v>0</v>
      </c>
    </row>
    <row r="63" spans="1:15" x14ac:dyDescent="0.25">
      <c r="A63" s="411"/>
      <c r="B63" s="411"/>
      <c r="C63" s="84" t="s">
        <v>8</v>
      </c>
      <c r="D63" s="30"/>
      <c r="E63" s="30"/>
      <c r="F63" s="30"/>
      <c r="G63" s="30"/>
      <c r="H63" s="30"/>
      <c r="I63" s="30"/>
      <c r="J63" s="30"/>
      <c r="K63" s="30"/>
      <c r="L63" s="30"/>
      <c r="M63" s="30"/>
      <c r="N63" s="30"/>
      <c r="O63" s="30"/>
    </row>
    <row r="64" spans="1:15" ht="41.4" x14ac:dyDescent="0.25">
      <c r="A64" s="411"/>
      <c r="B64" s="411"/>
      <c r="C64" s="97" t="s">
        <v>11</v>
      </c>
      <c r="D64" s="30">
        <f>D65+D66</f>
        <v>0</v>
      </c>
      <c r="E64" s="30">
        <f t="shared" ref="E64:I64" si="49">E65+E66</f>
        <v>0</v>
      </c>
      <c r="F64" s="30">
        <f t="shared" si="49"/>
        <v>0</v>
      </c>
      <c r="G64" s="30">
        <f t="shared" si="49"/>
        <v>0</v>
      </c>
      <c r="H64" s="30">
        <f t="shared" si="49"/>
        <v>0</v>
      </c>
      <c r="I64" s="30">
        <f t="shared" si="49"/>
        <v>0</v>
      </c>
      <c r="J64" s="30">
        <f t="shared" ref="J64:O64" si="50">J65+J66</f>
        <v>0</v>
      </c>
      <c r="K64" s="30">
        <f t="shared" si="50"/>
        <v>0</v>
      </c>
      <c r="L64" s="30">
        <f t="shared" si="50"/>
        <v>0</v>
      </c>
      <c r="M64" s="30">
        <f t="shared" si="50"/>
        <v>0</v>
      </c>
      <c r="N64" s="30">
        <f t="shared" si="50"/>
        <v>0</v>
      </c>
      <c r="O64" s="30">
        <f t="shared" si="50"/>
        <v>0</v>
      </c>
    </row>
    <row r="65" spans="1:15" ht="27.6" x14ac:dyDescent="0.25">
      <c r="A65" s="411"/>
      <c r="B65" s="411"/>
      <c r="C65" s="3" t="s">
        <v>14</v>
      </c>
      <c r="D65" s="30">
        <v>0</v>
      </c>
      <c r="E65" s="30">
        <v>0</v>
      </c>
      <c r="F65" s="30">
        <v>0</v>
      </c>
      <c r="G65" s="30">
        <v>0</v>
      </c>
      <c r="H65" s="30">
        <v>0</v>
      </c>
      <c r="I65" s="30">
        <v>0</v>
      </c>
      <c r="J65" s="30">
        <v>0</v>
      </c>
      <c r="K65" s="30">
        <v>0</v>
      </c>
      <c r="L65" s="30">
        <v>0</v>
      </c>
      <c r="M65" s="30">
        <v>0</v>
      </c>
      <c r="N65" s="30">
        <v>0</v>
      </c>
      <c r="O65" s="30">
        <v>0</v>
      </c>
    </row>
    <row r="66" spans="1:15" ht="41.4" x14ac:dyDescent="0.25">
      <c r="A66" s="411"/>
      <c r="B66" s="411"/>
      <c r="C66" s="3" t="s">
        <v>12</v>
      </c>
      <c r="D66" s="30">
        <v>0</v>
      </c>
      <c r="E66" s="30">
        <v>0</v>
      </c>
      <c r="F66" s="30">
        <v>0</v>
      </c>
      <c r="G66" s="30">
        <v>0</v>
      </c>
      <c r="H66" s="30">
        <v>0</v>
      </c>
      <c r="I66" s="30">
        <v>0</v>
      </c>
      <c r="J66" s="30">
        <v>0</v>
      </c>
      <c r="K66" s="30">
        <v>0</v>
      </c>
      <c r="L66" s="30">
        <v>0</v>
      </c>
      <c r="M66" s="30">
        <v>0</v>
      </c>
      <c r="N66" s="30">
        <v>0</v>
      </c>
      <c r="O66" s="30">
        <v>0</v>
      </c>
    </row>
    <row r="67" spans="1:15" s="7" customFormat="1" ht="41.4" x14ac:dyDescent="0.25">
      <c r="A67" s="411"/>
      <c r="B67" s="411"/>
      <c r="C67" s="97" t="s">
        <v>13</v>
      </c>
      <c r="D67" s="30">
        <v>0</v>
      </c>
      <c r="E67" s="30">
        <v>0</v>
      </c>
      <c r="F67" s="30">
        <v>0</v>
      </c>
      <c r="G67" s="30">
        <v>0</v>
      </c>
      <c r="H67" s="30">
        <v>0</v>
      </c>
      <c r="I67" s="30">
        <v>0</v>
      </c>
      <c r="J67" s="30">
        <v>0</v>
      </c>
      <c r="K67" s="30">
        <v>0</v>
      </c>
      <c r="L67" s="30">
        <v>0</v>
      </c>
      <c r="M67" s="30">
        <v>0</v>
      </c>
      <c r="N67" s="30">
        <v>0</v>
      </c>
      <c r="O67" s="30">
        <v>0</v>
      </c>
    </row>
    <row r="68" spans="1:15" s="7" customFormat="1" x14ac:dyDescent="0.25">
      <c r="A68" s="411"/>
      <c r="B68" s="411"/>
      <c r="C68" s="84" t="s">
        <v>7</v>
      </c>
      <c r="D68" s="30">
        <v>0</v>
      </c>
      <c r="E68" s="30">
        <v>0</v>
      </c>
      <c r="F68" s="30">
        <v>0</v>
      </c>
      <c r="G68" s="30">
        <v>0</v>
      </c>
      <c r="H68" s="30">
        <v>0</v>
      </c>
      <c r="I68" s="30">
        <v>0</v>
      </c>
      <c r="J68" s="30">
        <v>0</v>
      </c>
      <c r="K68" s="30">
        <v>0</v>
      </c>
      <c r="L68" s="30">
        <v>0</v>
      </c>
      <c r="M68" s="30">
        <v>0</v>
      </c>
      <c r="N68" s="30">
        <v>0</v>
      </c>
      <c r="O68" s="30">
        <v>0</v>
      </c>
    </row>
    <row r="69" spans="1:15" s="7" customFormat="1" x14ac:dyDescent="0.25">
      <c r="A69" s="411"/>
      <c r="B69" s="411"/>
      <c r="C69" s="84" t="s">
        <v>6</v>
      </c>
      <c r="D69" s="30">
        <f t="shared" ref="D69:I69" si="51">D71+D73+D75+D77+D79</f>
        <v>78713.600000000006</v>
      </c>
      <c r="E69" s="30">
        <f t="shared" si="51"/>
        <v>0</v>
      </c>
      <c r="F69" s="30">
        <f t="shared" si="51"/>
        <v>78713.600000000006</v>
      </c>
      <c r="G69" s="30">
        <f t="shared" si="51"/>
        <v>78713.600000000006</v>
      </c>
      <c r="H69" s="30">
        <f t="shared" si="51"/>
        <v>0</v>
      </c>
      <c r="I69" s="30">
        <f t="shared" si="51"/>
        <v>78713.600000000006</v>
      </c>
      <c r="J69" s="30">
        <f t="shared" ref="J69:O69" si="52">J71+J73+J75+J77+J79</f>
        <v>78713.600000000006</v>
      </c>
      <c r="K69" s="30">
        <f t="shared" si="52"/>
        <v>0</v>
      </c>
      <c r="L69" s="30">
        <f t="shared" si="52"/>
        <v>78713.600000000006</v>
      </c>
      <c r="M69" s="30">
        <f t="shared" si="52"/>
        <v>78445.87999999999</v>
      </c>
      <c r="N69" s="30">
        <f t="shared" si="52"/>
        <v>0</v>
      </c>
      <c r="O69" s="30">
        <f t="shared" si="52"/>
        <v>78445.87999999999</v>
      </c>
    </row>
    <row r="70" spans="1:15" ht="30" customHeight="1" x14ac:dyDescent="0.25">
      <c r="A70" s="415" t="s">
        <v>39</v>
      </c>
      <c r="B70" s="417" t="s">
        <v>40</v>
      </c>
      <c r="C70" s="10" t="s">
        <v>92</v>
      </c>
      <c r="D70" s="30">
        <f>D71</f>
        <v>28659.4</v>
      </c>
      <c r="E70" s="30">
        <f t="shared" ref="E70:O70" si="53">E71</f>
        <v>0</v>
      </c>
      <c r="F70" s="30">
        <f t="shared" si="53"/>
        <v>28659.4</v>
      </c>
      <c r="G70" s="30">
        <f t="shared" si="53"/>
        <v>28659.4</v>
      </c>
      <c r="H70" s="30">
        <f t="shared" si="53"/>
        <v>0</v>
      </c>
      <c r="I70" s="30">
        <f t="shared" si="53"/>
        <v>28659.4</v>
      </c>
      <c r="J70" s="30">
        <f t="shared" si="53"/>
        <v>28659.4</v>
      </c>
      <c r="K70" s="30">
        <f t="shared" si="53"/>
        <v>0</v>
      </c>
      <c r="L70" s="30">
        <f t="shared" si="53"/>
        <v>28659.4</v>
      </c>
      <c r="M70" s="30">
        <f t="shared" si="53"/>
        <v>28575.88</v>
      </c>
      <c r="N70" s="30">
        <f t="shared" si="53"/>
        <v>0</v>
      </c>
      <c r="O70" s="30">
        <f t="shared" si="53"/>
        <v>28575.88</v>
      </c>
    </row>
    <row r="71" spans="1:15" x14ac:dyDescent="0.25">
      <c r="A71" s="415"/>
      <c r="B71" s="417"/>
      <c r="C71" s="84" t="s">
        <v>6</v>
      </c>
      <c r="D71" s="30">
        <v>28659.4</v>
      </c>
      <c r="E71" s="30">
        <v>0</v>
      </c>
      <c r="F71" s="30">
        <v>28659.4</v>
      </c>
      <c r="G71" s="30">
        <v>28659.4</v>
      </c>
      <c r="H71" s="30">
        <v>0</v>
      </c>
      <c r="I71" s="30">
        <v>28659.4</v>
      </c>
      <c r="J71" s="30">
        <v>28659.4</v>
      </c>
      <c r="K71" s="30">
        <v>0</v>
      </c>
      <c r="L71" s="30">
        <v>28659.4</v>
      </c>
      <c r="M71" s="30">
        <v>28575.88</v>
      </c>
      <c r="N71" s="30">
        <v>0</v>
      </c>
      <c r="O71" s="30">
        <v>28575.88</v>
      </c>
    </row>
    <row r="72" spans="1:15" x14ac:dyDescent="0.25">
      <c r="A72" s="415" t="s">
        <v>41</v>
      </c>
      <c r="B72" s="417" t="s">
        <v>42</v>
      </c>
      <c r="C72" s="10" t="s">
        <v>92</v>
      </c>
      <c r="D72" s="30">
        <f>D73</f>
        <v>1125.8</v>
      </c>
      <c r="E72" s="30">
        <f t="shared" ref="E72:O72" si="54">E73</f>
        <v>0</v>
      </c>
      <c r="F72" s="30">
        <f t="shared" si="54"/>
        <v>1125.8</v>
      </c>
      <c r="G72" s="30">
        <f t="shared" si="54"/>
        <v>1125.8</v>
      </c>
      <c r="H72" s="30">
        <f t="shared" si="54"/>
        <v>0</v>
      </c>
      <c r="I72" s="30">
        <f t="shared" si="54"/>
        <v>1125.8</v>
      </c>
      <c r="J72" s="30">
        <f t="shared" si="54"/>
        <v>1125.8</v>
      </c>
      <c r="K72" s="30">
        <f t="shared" si="54"/>
        <v>0</v>
      </c>
      <c r="L72" s="30">
        <f t="shared" si="54"/>
        <v>1125.8</v>
      </c>
      <c r="M72" s="30">
        <f t="shared" si="54"/>
        <v>1084.53</v>
      </c>
      <c r="N72" s="30">
        <f t="shared" si="54"/>
        <v>0</v>
      </c>
      <c r="O72" s="30">
        <f t="shared" si="54"/>
        <v>1084.53</v>
      </c>
    </row>
    <row r="73" spans="1:15" x14ac:dyDescent="0.25">
      <c r="A73" s="415"/>
      <c r="B73" s="417"/>
      <c r="C73" s="84" t="s">
        <v>6</v>
      </c>
      <c r="D73" s="30">
        <v>1125.8</v>
      </c>
      <c r="E73" s="30">
        <v>0</v>
      </c>
      <c r="F73" s="30">
        <v>1125.8</v>
      </c>
      <c r="G73" s="30">
        <v>1125.8</v>
      </c>
      <c r="H73" s="30">
        <v>0</v>
      </c>
      <c r="I73" s="30">
        <v>1125.8</v>
      </c>
      <c r="J73" s="30">
        <v>1125.8</v>
      </c>
      <c r="K73" s="30">
        <v>0</v>
      </c>
      <c r="L73" s="30">
        <v>1125.8</v>
      </c>
      <c r="M73" s="30">
        <v>1084.53</v>
      </c>
      <c r="N73" s="30"/>
      <c r="O73" s="30">
        <v>1084.53</v>
      </c>
    </row>
    <row r="74" spans="1:15" x14ac:dyDescent="0.25">
      <c r="A74" s="415" t="s">
        <v>43</v>
      </c>
      <c r="B74" s="417" t="s">
        <v>44</v>
      </c>
      <c r="C74" s="10" t="s">
        <v>92</v>
      </c>
      <c r="D74" s="30">
        <f>D75</f>
        <v>5750.5</v>
      </c>
      <c r="E74" s="30">
        <f t="shared" ref="E74:O74" si="55">E75</f>
        <v>0</v>
      </c>
      <c r="F74" s="30">
        <f t="shared" si="55"/>
        <v>5750.5</v>
      </c>
      <c r="G74" s="30">
        <f t="shared" si="55"/>
        <v>5750.5</v>
      </c>
      <c r="H74" s="30">
        <f t="shared" si="55"/>
        <v>0</v>
      </c>
      <c r="I74" s="30">
        <f t="shared" si="55"/>
        <v>5750.5</v>
      </c>
      <c r="J74" s="30">
        <f t="shared" si="55"/>
        <v>5750.5</v>
      </c>
      <c r="K74" s="30">
        <f t="shared" si="55"/>
        <v>0</v>
      </c>
      <c r="L74" s="30">
        <f t="shared" si="55"/>
        <v>5750.5</v>
      </c>
      <c r="M74" s="30">
        <f t="shared" si="55"/>
        <v>5608.11</v>
      </c>
      <c r="N74" s="30">
        <f t="shared" si="55"/>
        <v>0</v>
      </c>
      <c r="O74" s="30">
        <f t="shared" si="55"/>
        <v>5608.11</v>
      </c>
    </row>
    <row r="75" spans="1:15" x14ac:dyDescent="0.25">
      <c r="A75" s="415"/>
      <c r="B75" s="417"/>
      <c r="C75" s="84" t="s">
        <v>6</v>
      </c>
      <c r="D75" s="30">
        <v>5750.5</v>
      </c>
      <c r="E75" s="30">
        <v>0</v>
      </c>
      <c r="F75" s="30">
        <v>5750.5</v>
      </c>
      <c r="G75" s="30">
        <v>5750.5</v>
      </c>
      <c r="H75" s="30">
        <v>0</v>
      </c>
      <c r="I75" s="30">
        <v>5750.5</v>
      </c>
      <c r="J75" s="30">
        <v>5750.5</v>
      </c>
      <c r="K75" s="30">
        <v>0</v>
      </c>
      <c r="L75" s="30">
        <v>5750.5</v>
      </c>
      <c r="M75" s="30">
        <v>5608.11</v>
      </c>
      <c r="N75" s="30">
        <v>0</v>
      </c>
      <c r="O75" s="30">
        <v>5608.11</v>
      </c>
    </row>
    <row r="76" spans="1:15" x14ac:dyDescent="0.25">
      <c r="A76" s="415" t="s">
        <v>69</v>
      </c>
      <c r="B76" s="417" t="s">
        <v>102</v>
      </c>
      <c r="C76" s="10" t="s">
        <v>92</v>
      </c>
      <c r="D76" s="30">
        <f>D77</f>
        <v>40074.300000000003</v>
      </c>
      <c r="E76" s="30">
        <f t="shared" ref="E76:O76" si="56">E77</f>
        <v>0</v>
      </c>
      <c r="F76" s="30">
        <f t="shared" si="56"/>
        <v>40074.300000000003</v>
      </c>
      <c r="G76" s="30">
        <f t="shared" si="56"/>
        <v>40074.300000000003</v>
      </c>
      <c r="H76" s="30">
        <f t="shared" si="56"/>
        <v>0</v>
      </c>
      <c r="I76" s="30">
        <f t="shared" si="56"/>
        <v>40074.300000000003</v>
      </c>
      <c r="J76" s="30">
        <f t="shared" si="56"/>
        <v>40074.300000000003</v>
      </c>
      <c r="K76" s="30">
        <f t="shared" si="56"/>
        <v>0</v>
      </c>
      <c r="L76" s="30">
        <f t="shared" si="56"/>
        <v>40074.300000000003</v>
      </c>
      <c r="M76" s="30">
        <f t="shared" si="56"/>
        <v>40073.85</v>
      </c>
      <c r="N76" s="30">
        <f t="shared" si="56"/>
        <v>0</v>
      </c>
      <c r="O76" s="30">
        <f t="shared" si="56"/>
        <v>40073.85</v>
      </c>
    </row>
    <row r="77" spans="1:15" x14ac:dyDescent="0.25">
      <c r="A77" s="415"/>
      <c r="B77" s="417"/>
      <c r="C77" s="84" t="s">
        <v>6</v>
      </c>
      <c r="D77" s="30">
        <v>40074.300000000003</v>
      </c>
      <c r="E77" s="30">
        <v>0</v>
      </c>
      <c r="F77" s="30">
        <v>40074.300000000003</v>
      </c>
      <c r="G77" s="30">
        <v>40074.300000000003</v>
      </c>
      <c r="H77" s="30">
        <v>0</v>
      </c>
      <c r="I77" s="30">
        <v>40074.300000000003</v>
      </c>
      <c r="J77" s="30">
        <v>40074.300000000003</v>
      </c>
      <c r="K77" s="30">
        <v>0</v>
      </c>
      <c r="L77" s="30">
        <v>40074.300000000003</v>
      </c>
      <c r="M77" s="30">
        <v>40073.85</v>
      </c>
      <c r="N77" s="30">
        <v>0</v>
      </c>
      <c r="O77" s="30">
        <v>40073.85</v>
      </c>
    </row>
    <row r="78" spans="1:15" x14ac:dyDescent="0.25">
      <c r="A78" s="415" t="s">
        <v>70</v>
      </c>
      <c r="B78" s="417" t="s">
        <v>71</v>
      </c>
      <c r="C78" s="10" t="s">
        <v>92</v>
      </c>
      <c r="D78" s="30">
        <f>D79</f>
        <v>3103.6</v>
      </c>
      <c r="E78" s="30">
        <f t="shared" ref="E78:O78" si="57">E79</f>
        <v>0</v>
      </c>
      <c r="F78" s="30">
        <f t="shared" si="57"/>
        <v>3103.6</v>
      </c>
      <c r="G78" s="30">
        <f t="shared" si="57"/>
        <v>3103.6</v>
      </c>
      <c r="H78" s="30">
        <f t="shared" si="57"/>
        <v>0</v>
      </c>
      <c r="I78" s="30">
        <f t="shared" si="57"/>
        <v>3103.6</v>
      </c>
      <c r="J78" s="30">
        <f t="shared" si="57"/>
        <v>3103.6</v>
      </c>
      <c r="K78" s="30">
        <f t="shared" si="57"/>
        <v>0</v>
      </c>
      <c r="L78" s="30">
        <f t="shared" si="57"/>
        <v>3103.6</v>
      </c>
      <c r="M78" s="30">
        <f t="shared" si="57"/>
        <v>3103.51</v>
      </c>
      <c r="N78" s="30">
        <f t="shared" si="57"/>
        <v>0</v>
      </c>
      <c r="O78" s="30">
        <f t="shared" si="57"/>
        <v>3103.51</v>
      </c>
    </row>
    <row r="79" spans="1:15" ht="62.25" customHeight="1" x14ac:dyDescent="0.25">
      <c r="A79" s="415"/>
      <c r="B79" s="417"/>
      <c r="C79" s="84" t="s">
        <v>6</v>
      </c>
      <c r="D79" s="30">
        <v>3103.6</v>
      </c>
      <c r="E79" s="30">
        <v>0</v>
      </c>
      <c r="F79" s="30">
        <v>3103.6</v>
      </c>
      <c r="G79" s="30">
        <v>3103.6</v>
      </c>
      <c r="H79" s="30">
        <v>0</v>
      </c>
      <c r="I79" s="30">
        <v>3103.6</v>
      </c>
      <c r="J79" s="30">
        <v>3103.6</v>
      </c>
      <c r="K79" s="30">
        <v>0</v>
      </c>
      <c r="L79" s="30">
        <v>3103.6</v>
      </c>
      <c r="M79" s="30">
        <v>3103.51</v>
      </c>
      <c r="N79" s="30">
        <v>0</v>
      </c>
      <c r="O79" s="30">
        <v>3103.51</v>
      </c>
    </row>
    <row r="80" spans="1:15" x14ac:dyDescent="0.25">
      <c r="A80" s="411" t="s">
        <v>145</v>
      </c>
      <c r="B80" s="412" t="s">
        <v>146</v>
      </c>
      <c r="C80" s="9" t="s">
        <v>92</v>
      </c>
      <c r="D80" s="36">
        <f>D81+D87+D88</f>
        <v>137775.1</v>
      </c>
      <c r="E80" s="36">
        <f t="shared" ref="E80:I80" si="58">E81+E87+E88</f>
        <v>0</v>
      </c>
      <c r="F80" s="36">
        <f t="shared" si="58"/>
        <v>137775.1</v>
      </c>
      <c r="G80" s="36">
        <f t="shared" si="58"/>
        <v>137775.1</v>
      </c>
      <c r="H80" s="36">
        <f t="shared" si="58"/>
        <v>0</v>
      </c>
      <c r="I80" s="36">
        <f t="shared" si="58"/>
        <v>137775.1</v>
      </c>
      <c r="J80" s="36">
        <f t="shared" ref="J80:O80" si="59">J81+J87+J88</f>
        <v>137775.1</v>
      </c>
      <c r="K80" s="36">
        <f t="shared" si="59"/>
        <v>0</v>
      </c>
      <c r="L80" s="36">
        <f t="shared" si="59"/>
        <v>137775.1</v>
      </c>
      <c r="M80" s="36">
        <f t="shared" si="59"/>
        <v>137638.5</v>
      </c>
      <c r="N80" s="36">
        <f t="shared" si="59"/>
        <v>0</v>
      </c>
      <c r="O80" s="36">
        <f t="shared" si="59"/>
        <v>137638.5</v>
      </c>
    </row>
    <row r="81" spans="1:15" x14ac:dyDescent="0.25">
      <c r="A81" s="411"/>
      <c r="B81" s="413"/>
      <c r="C81" s="95" t="s">
        <v>9</v>
      </c>
      <c r="D81" s="30">
        <f>D83+D86</f>
        <v>0</v>
      </c>
      <c r="E81" s="30">
        <f t="shared" ref="E81:I81" si="60">E83+E86</f>
        <v>0</v>
      </c>
      <c r="F81" s="30">
        <f t="shared" si="60"/>
        <v>0</v>
      </c>
      <c r="G81" s="30">
        <f t="shared" si="60"/>
        <v>0</v>
      </c>
      <c r="H81" s="30">
        <f t="shared" si="60"/>
        <v>0</v>
      </c>
      <c r="I81" s="30">
        <f t="shared" si="60"/>
        <v>0</v>
      </c>
      <c r="J81" s="30">
        <f t="shared" ref="J81:O81" si="61">J83+J86</f>
        <v>0</v>
      </c>
      <c r="K81" s="30">
        <f t="shared" si="61"/>
        <v>0</v>
      </c>
      <c r="L81" s="30">
        <f t="shared" si="61"/>
        <v>0</v>
      </c>
      <c r="M81" s="30">
        <f t="shared" si="61"/>
        <v>0</v>
      </c>
      <c r="N81" s="30">
        <f t="shared" si="61"/>
        <v>0</v>
      </c>
      <c r="O81" s="30">
        <f t="shared" si="61"/>
        <v>0</v>
      </c>
    </row>
    <row r="82" spans="1:15" x14ac:dyDescent="0.25">
      <c r="A82" s="411"/>
      <c r="B82" s="413"/>
      <c r="C82" s="95" t="s">
        <v>8</v>
      </c>
      <c r="D82" s="30"/>
      <c r="E82" s="30"/>
      <c r="F82" s="30"/>
      <c r="G82" s="30"/>
      <c r="H82" s="30"/>
      <c r="I82" s="30"/>
      <c r="J82" s="30"/>
      <c r="K82" s="30"/>
      <c r="L82" s="30"/>
      <c r="M82" s="30"/>
      <c r="N82" s="30"/>
      <c r="O82" s="30"/>
    </row>
    <row r="83" spans="1:15" ht="41.4" x14ac:dyDescent="0.25">
      <c r="A83" s="411"/>
      <c r="B83" s="413"/>
      <c r="C83" s="97" t="s">
        <v>11</v>
      </c>
      <c r="D83" s="30">
        <f>D84+D85</f>
        <v>0</v>
      </c>
      <c r="E83" s="30">
        <f t="shared" ref="E83:I83" si="62">E84+E85</f>
        <v>0</v>
      </c>
      <c r="F83" s="30">
        <f t="shared" si="62"/>
        <v>0</v>
      </c>
      <c r="G83" s="30">
        <f t="shared" si="62"/>
        <v>0</v>
      </c>
      <c r="H83" s="30">
        <f t="shared" si="62"/>
        <v>0</v>
      </c>
      <c r="I83" s="30">
        <f t="shared" si="62"/>
        <v>0</v>
      </c>
      <c r="J83" s="30">
        <f t="shared" ref="J83:O83" si="63">J84+J85</f>
        <v>0</v>
      </c>
      <c r="K83" s="30">
        <f t="shared" si="63"/>
        <v>0</v>
      </c>
      <c r="L83" s="30">
        <f t="shared" si="63"/>
        <v>0</v>
      </c>
      <c r="M83" s="30">
        <f t="shared" si="63"/>
        <v>0</v>
      </c>
      <c r="N83" s="30">
        <f t="shared" si="63"/>
        <v>0</v>
      </c>
      <c r="O83" s="30">
        <f t="shared" si="63"/>
        <v>0</v>
      </c>
    </row>
    <row r="84" spans="1:15" ht="27.6" x14ac:dyDescent="0.25">
      <c r="A84" s="411"/>
      <c r="B84" s="413"/>
      <c r="C84" s="3" t="s">
        <v>14</v>
      </c>
      <c r="D84" s="30">
        <v>0</v>
      </c>
      <c r="E84" s="30">
        <v>0</v>
      </c>
      <c r="F84" s="30">
        <v>0</v>
      </c>
      <c r="G84" s="30">
        <v>0</v>
      </c>
      <c r="H84" s="30">
        <v>0</v>
      </c>
      <c r="I84" s="30">
        <v>0</v>
      </c>
      <c r="J84" s="30">
        <v>0</v>
      </c>
      <c r="K84" s="30">
        <v>0</v>
      </c>
      <c r="L84" s="30">
        <v>0</v>
      </c>
      <c r="M84" s="30">
        <v>0</v>
      </c>
      <c r="N84" s="30">
        <v>0</v>
      </c>
      <c r="O84" s="30">
        <v>0</v>
      </c>
    </row>
    <row r="85" spans="1:15" ht="41.4" x14ac:dyDescent="0.25">
      <c r="A85" s="411"/>
      <c r="B85" s="413"/>
      <c r="C85" s="3" t="s">
        <v>12</v>
      </c>
      <c r="D85" s="30">
        <v>0</v>
      </c>
      <c r="E85" s="30">
        <v>0</v>
      </c>
      <c r="F85" s="30">
        <v>0</v>
      </c>
      <c r="G85" s="30">
        <v>0</v>
      </c>
      <c r="H85" s="30">
        <v>0</v>
      </c>
      <c r="I85" s="30">
        <v>0</v>
      </c>
      <c r="J85" s="30">
        <v>0</v>
      </c>
      <c r="K85" s="30">
        <v>0</v>
      </c>
      <c r="L85" s="30">
        <v>0</v>
      </c>
      <c r="M85" s="30">
        <v>0</v>
      </c>
      <c r="N85" s="30">
        <v>0</v>
      </c>
      <c r="O85" s="30">
        <v>0</v>
      </c>
    </row>
    <row r="86" spans="1:15" ht="41.4" x14ac:dyDescent="0.25">
      <c r="A86" s="411"/>
      <c r="B86" s="413"/>
      <c r="C86" s="97" t="s">
        <v>13</v>
      </c>
      <c r="D86" s="30">
        <v>0</v>
      </c>
      <c r="E86" s="30">
        <v>0</v>
      </c>
      <c r="F86" s="30">
        <v>0</v>
      </c>
      <c r="G86" s="30">
        <v>0</v>
      </c>
      <c r="H86" s="30">
        <v>0</v>
      </c>
      <c r="I86" s="30">
        <v>0</v>
      </c>
      <c r="J86" s="30">
        <v>0</v>
      </c>
      <c r="K86" s="30">
        <v>0</v>
      </c>
      <c r="L86" s="30">
        <v>0</v>
      </c>
      <c r="M86" s="30">
        <v>0</v>
      </c>
      <c r="N86" s="30">
        <v>0</v>
      </c>
      <c r="O86" s="30">
        <v>0</v>
      </c>
    </row>
    <row r="87" spans="1:15" x14ac:dyDescent="0.25">
      <c r="A87" s="411"/>
      <c r="B87" s="413"/>
      <c r="C87" s="95" t="s">
        <v>7</v>
      </c>
      <c r="D87" s="30">
        <v>0</v>
      </c>
      <c r="E87" s="30">
        <v>0</v>
      </c>
      <c r="F87" s="30">
        <v>0</v>
      </c>
      <c r="G87" s="30">
        <v>0</v>
      </c>
      <c r="H87" s="30">
        <v>0</v>
      </c>
      <c r="I87" s="30">
        <v>0</v>
      </c>
      <c r="J87" s="30">
        <v>0</v>
      </c>
      <c r="K87" s="30">
        <v>0</v>
      </c>
      <c r="L87" s="30">
        <v>0</v>
      </c>
      <c r="M87" s="30">
        <v>0</v>
      </c>
      <c r="N87" s="30">
        <v>0</v>
      </c>
      <c r="O87" s="30">
        <v>0</v>
      </c>
    </row>
    <row r="88" spans="1:15" x14ac:dyDescent="0.25">
      <c r="A88" s="411"/>
      <c r="B88" s="414"/>
      <c r="C88" s="95" t="s">
        <v>6</v>
      </c>
      <c r="D88" s="30">
        <v>137775.1</v>
      </c>
      <c r="E88" s="30">
        <v>0</v>
      </c>
      <c r="F88" s="30">
        <v>137775.1</v>
      </c>
      <c r="G88" s="30">
        <v>137775.1</v>
      </c>
      <c r="H88" s="30">
        <v>0</v>
      </c>
      <c r="I88" s="30">
        <v>137775.1</v>
      </c>
      <c r="J88" s="30">
        <v>137775.1</v>
      </c>
      <c r="K88" s="30">
        <v>0</v>
      </c>
      <c r="L88" s="30">
        <v>137775.1</v>
      </c>
      <c r="M88" s="30">
        <v>137638.5</v>
      </c>
      <c r="N88" s="30">
        <v>0</v>
      </c>
      <c r="O88" s="30">
        <v>137638.5</v>
      </c>
    </row>
    <row r="89" spans="1:15" x14ac:dyDescent="0.25">
      <c r="A89" s="411" t="s">
        <v>72</v>
      </c>
      <c r="B89" s="411" t="s">
        <v>73</v>
      </c>
      <c r="C89" s="9" t="s">
        <v>92</v>
      </c>
      <c r="D89" s="36">
        <f>D90+D96+D97</f>
        <v>13538</v>
      </c>
      <c r="E89" s="36">
        <f t="shared" ref="E89:I89" si="64">E90+E96+E97</f>
        <v>0</v>
      </c>
      <c r="F89" s="36">
        <f t="shared" si="64"/>
        <v>13538</v>
      </c>
      <c r="G89" s="36">
        <f t="shared" si="64"/>
        <v>13538</v>
      </c>
      <c r="H89" s="36">
        <f t="shared" si="64"/>
        <v>0</v>
      </c>
      <c r="I89" s="36">
        <f t="shared" si="64"/>
        <v>13538</v>
      </c>
      <c r="J89" s="36">
        <f t="shared" ref="J89:O89" si="65">J90+J96+J97</f>
        <v>13538</v>
      </c>
      <c r="K89" s="36">
        <f t="shared" si="65"/>
        <v>0</v>
      </c>
      <c r="L89" s="36">
        <f t="shared" si="65"/>
        <v>13538</v>
      </c>
      <c r="M89" s="36">
        <f t="shared" si="65"/>
        <v>13520.1</v>
      </c>
      <c r="N89" s="36">
        <f t="shared" si="65"/>
        <v>0</v>
      </c>
      <c r="O89" s="36">
        <f t="shared" si="65"/>
        <v>13520.1</v>
      </c>
    </row>
    <row r="90" spans="1:15" x14ac:dyDescent="0.25">
      <c r="A90" s="411"/>
      <c r="B90" s="411"/>
      <c r="C90" s="84" t="s">
        <v>9</v>
      </c>
      <c r="D90" s="30">
        <f>D92+D95</f>
        <v>0</v>
      </c>
      <c r="E90" s="30">
        <f t="shared" ref="E90:I90" si="66">E92+E95</f>
        <v>0</v>
      </c>
      <c r="F90" s="30">
        <f t="shared" si="66"/>
        <v>0</v>
      </c>
      <c r="G90" s="30">
        <f t="shared" si="66"/>
        <v>0</v>
      </c>
      <c r="H90" s="30">
        <f t="shared" si="66"/>
        <v>0</v>
      </c>
      <c r="I90" s="30">
        <f t="shared" si="66"/>
        <v>0</v>
      </c>
      <c r="J90" s="30">
        <f t="shared" ref="J90:O90" si="67">J92+J95</f>
        <v>0</v>
      </c>
      <c r="K90" s="30">
        <f t="shared" si="67"/>
        <v>0</v>
      </c>
      <c r="L90" s="30">
        <f t="shared" si="67"/>
        <v>0</v>
      </c>
      <c r="M90" s="30">
        <f t="shared" si="67"/>
        <v>0</v>
      </c>
      <c r="N90" s="30">
        <f t="shared" si="67"/>
        <v>0</v>
      </c>
      <c r="O90" s="30">
        <f t="shared" si="67"/>
        <v>0</v>
      </c>
    </row>
    <row r="91" spans="1:15" x14ac:dyDescent="0.25">
      <c r="A91" s="411"/>
      <c r="B91" s="411"/>
      <c r="C91" s="84" t="s">
        <v>8</v>
      </c>
      <c r="D91" s="30"/>
      <c r="E91" s="30"/>
      <c r="F91" s="30"/>
      <c r="G91" s="30"/>
      <c r="H91" s="30"/>
      <c r="I91" s="30"/>
      <c r="J91" s="30"/>
      <c r="K91" s="30"/>
      <c r="L91" s="30"/>
      <c r="M91" s="30"/>
      <c r="N91" s="30"/>
      <c r="O91" s="30"/>
    </row>
    <row r="92" spans="1:15" ht="41.4" x14ac:dyDescent="0.25">
      <c r="A92" s="411"/>
      <c r="B92" s="411"/>
      <c r="C92" s="97" t="s">
        <v>11</v>
      </c>
      <c r="D92" s="30">
        <f>D93+D94</f>
        <v>0</v>
      </c>
      <c r="E92" s="30">
        <f t="shared" ref="E92:I92" si="68">E93+E94</f>
        <v>0</v>
      </c>
      <c r="F92" s="30">
        <f t="shared" si="68"/>
        <v>0</v>
      </c>
      <c r="G92" s="30">
        <f t="shared" si="68"/>
        <v>0</v>
      </c>
      <c r="H92" s="30">
        <f t="shared" si="68"/>
        <v>0</v>
      </c>
      <c r="I92" s="30">
        <f t="shared" si="68"/>
        <v>0</v>
      </c>
      <c r="J92" s="30">
        <f t="shared" ref="J92:O92" si="69">J93+J94</f>
        <v>0</v>
      </c>
      <c r="K92" s="30">
        <f t="shared" si="69"/>
        <v>0</v>
      </c>
      <c r="L92" s="30">
        <f t="shared" si="69"/>
        <v>0</v>
      </c>
      <c r="M92" s="30">
        <f t="shared" si="69"/>
        <v>0</v>
      </c>
      <c r="N92" s="30">
        <f t="shared" si="69"/>
        <v>0</v>
      </c>
      <c r="O92" s="30">
        <f t="shared" si="69"/>
        <v>0</v>
      </c>
    </row>
    <row r="93" spans="1:15" ht="27.6" x14ac:dyDescent="0.25">
      <c r="A93" s="411"/>
      <c r="B93" s="411"/>
      <c r="C93" s="3" t="s">
        <v>14</v>
      </c>
      <c r="D93" s="30">
        <v>0</v>
      </c>
      <c r="E93" s="30">
        <v>0</v>
      </c>
      <c r="F93" s="30">
        <v>0</v>
      </c>
      <c r="G93" s="30">
        <v>0</v>
      </c>
      <c r="H93" s="30">
        <v>0</v>
      </c>
      <c r="I93" s="30">
        <v>0</v>
      </c>
      <c r="J93" s="30">
        <v>0</v>
      </c>
      <c r="K93" s="30">
        <v>0</v>
      </c>
      <c r="L93" s="30">
        <v>0</v>
      </c>
      <c r="M93" s="30">
        <v>0</v>
      </c>
      <c r="N93" s="30">
        <v>0</v>
      </c>
      <c r="O93" s="30">
        <v>0</v>
      </c>
    </row>
    <row r="94" spans="1:15" ht="41.4" x14ac:dyDescent="0.25">
      <c r="A94" s="411"/>
      <c r="B94" s="411"/>
      <c r="C94" s="3" t="s">
        <v>12</v>
      </c>
      <c r="D94" s="30">
        <v>0</v>
      </c>
      <c r="E94" s="30">
        <v>0</v>
      </c>
      <c r="F94" s="30">
        <v>0</v>
      </c>
      <c r="G94" s="30">
        <v>0</v>
      </c>
      <c r="H94" s="30">
        <v>0</v>
      </c>
      <c r="I94" s="30">
        <v>0</v>
      </c>
      <c r="J94" s="30">
        <v>0</v>
      </c>
      <c r="K94" s="30">
        <v>0</v>
      </c>
      <c r="L94" s="30">
        <v>0</v>
      </c>
      <c r="M94" s="30">
        <v>0</v>
      </c>
      <c r="N94" s="30">
        <v>0</v>
      </c>
      <c r="O94" s="30">
        <v>0</v>
      </c>
    </row>
    <row r="95" spans="1:15" ht="41.4" x14ac:dyDescent="0.25">
      <c r="A95" s="411"/>
      <c r="B95" s="411"/>
      <c r="C95" s="97" t="s">
        <v>13</v>
      </c>
      <c r="D95" s="30">
        <v>0</v>
      </c>
      <c r="E95" s="30">
        <v>0</v>
      </c>
      <c r="F95" s="30">
        <v>0</v>
      </c>
      <c r="G95" s="30">
        <v>0</v>
      </c>
      <c r="H95" s="30">
        <v>0</v>
      </c>
      <c r="I95" s="30">
        <v>0</v>
      </c>
      <c r="J95" s="30">
        <v>0</v>
      </c>
      <c r="K95" s="30">
        <v>0</v>
      </c>
      <c r="L95" s="30">
        <v>0</v>
      </c>
      <c r="M95" s="30">
        <v>0</v>
      </c>
      <c r="N95" s="30">
        <v>0</v>
      </c>
      <c r="O95" s="30">
        <v>0</v>
      </c>
    </row>
    <row r="96" spans="1:15" x14ac:dyDescent="0.25">
      <c r="A96" s="411"/>
      <c r="B96" s="411"/>
      <c r="C96" s="84" t="s">
        <v>7</v>
      </c>
      <c r="D96" s="30">
        <v>0</v>
      </c>
      <c r="E96" s="30">
        <v>0</v>
      </c>
      <c r="F96" s="30">
        <v>0</v>
      </c>
      <c r="G96" s="30">
        <v>0</v>
      </c>
      <c r="H96" s="30">
        <v>0</v>
      </c>
      <c r="I96" s="30">
        <v>0</v>
      </c>
      <c r="J96" s="30">
        <v>0</v>
      </c>
      <c r="K96" s="30">
        <v>0</v>
      </c>
      <c r="L96" s="30">
        <v>0</v>
      </c>
      <c r="M96" s="30">
        <v>0</v>
      </c>
      <c r="N96" s="30">
        <v>0</v>
      </c>
      <c r="O96" s="30">
        <v>0</v>
      </c>
    </row>
    <row r="97" spans="1:15" s="7" customFormat="1" x14ac:dyDescent="0.25">
      <c r="A97" s="411"/>
      <c r="B97" s="411"/>
      <c r="C97" s="84" t="s">
        <v>6</v>
      </c>
      <c r="D97" s="28">
        <v>13538</v>
      </c>
      <c r="E97" s="30">
        <v>0</v>
      </c>
      <c r="F97" s="28">
        <v>13538</v>
      </c>
      <c r="G97" s="28">
        <v>13538</v>
      </c>
      <c r="H97" s="30">
        <v>0</v>
      </c>
      <c r="I97" s="30">
        <v>13538</v>
      </c>
      <c r="J97" s="30">
        <v>13538</v>
      </c>
      <c r="K97" s="30">
        <v>0</v>
      </c>
      <c r="L97" s="30">
        <v>13538</v>
      </c>
      <c r="M97" s="30">
        <v>13520.1</v>
      </c>
      <c r="N97" s="30">
        <v>0</v>
      </c>
      <c r="O97" s="30">
        <v>13520.1</v>
      </c>
    </row>
    <row r="98" spans="1:15" x14ac:dyDescent="0.25">
      <c r="A98" s="411" t="s">
        <v>45</v>
      </c>
      <c r="B98" s="411" t="s">
        <v>46</v>
      </c>
      <c r="C98" s="8" t="s">
        <v>92</v>
      </c>
      <c r="D98" s="32">
        <f>D99+D105+D106</f>
        <v>149993.9</v>
      </c>
      <c r="E98" s="32">
        <f t="shared" ref="E98:I98" si="70">E99+E105+E106</f>
        <v>117020.9</v>
      </c>
      <c r="F98" s="32">
        <f t="shared" si="70"/>
        <v>32973</v>
      </c>
      <c r="G98" s="32">
        <f t="shared" si="70"/>
        <v>149993.9</v>
      </c>
      <c r="H98" s="32">
        <f t="shared" si="70"/>
        <v>117020.9</v>
      </c>
      <c r="I98" s="32">
        <f t="shared" si="70"/>
        <v>32973</v>
      </c>
      <c r="J98" s="32">
        <f t="shared" ref="J98:O98" si="71">J99+J105+J106</f>
        <v>149993.9</v>
      </c>
      <c r="K98" s="32">
        <f>K99+K105+K106</f>
        <v>117020.9</v>
      </c>
      <c r="L98" s="32">
        <f t="shared" si="71"/>
        <v>32973</v>
      </c>
      <c r="M98" s="32">
        <f t="shared" si="71"/>
        <v>148194</v>
      </c>
      <c r="N98" s="32">
        <f t="shared" si="71"/>
        <v>115904</v>
      </c>
      <c r="O98" s="32">
        <f t="shared" si="71"/>
        <v>32290</v>
      </c>
    </row>
    <row r="99" spans="1:15" x14ac:dyDescent="0.25">
      <c r="A99" s="411"/>
      <c r="B99" s="411"/>
      <c r="C99" s="84" t="s">
        <v>9</v>
      </c>
      <c r="D99" s="31">
        <f>D101+D104</f>
        <v>0</v>
      </c>
      <c r="E99" s="31">
        <f t="shared" ref="E99:I99" si="72">E101+E104</f>
        <v>0</v>
      </c>
      <c r="F99" s="31">
        <f t="shared" si="72"/>
        <v>0</v>
      </c>
      <c r="G99" s="31">
        <f t="shared" si="72"/>
        <v>0</v>
      </c>
      <c r="H99" s="31">
        <f t="shared" si="72"/>
        <v>0</v>
      </c>
      <c r="I99" s="31">
        <f t="shared" si="72"/>
        <v>0</v>
      </c>
      <c r="J99" s="31">
        <f t="shared" ref="J99:O99" si="73">J101+J104</f>
        <v>0</v>
      </c>
      <c r="K99" s="31">
        <f t="shared" si="73"/>
        <v>0</v>
      </c>
      <c r="L99" s="31">
        <f t="shared" si="73"/>
        <v>0</v>
      </c>
      <c r="M99" s="31">
        <f t="shared" si="73"/>
        <v>0</v>
      </c>
      <c r="N99" s="31">
        <f t="shared" si="73"/>
        <v>0</v>
      </c>
      <c r="O99" s="31">
        <f t="shared" si="73"/>
        <v>0</v>
      </c>
    </row>
    <row r="100" spans="1:15" x14ac:dyDescent="0.25">
      <c r="A100" s="411"/>
      <c r="B100" s="411"/>
      <c r="C100" s="84" t="s">
        <v>8</v>
      </c>
      <c r="D100" s="31"/>
      <c r="E100" s="28"/>
      <c r="F100" s="28"/>
      <c r="G100" s="28"/>
      <c r="H100" s="28"/>
      <c r="I100" s="28"/>
      <c r="J100" s="28"/>
      <c r="K100" s="28"/>
      <c r="L100" s="28"/>
      <c r="M100" s="28"/>
      <c r="N100" s="28"/>
      <c r="O100" s="28"/>
    </row>
    <row r="101" spans="1:15" ht="41.4" x14ac:dyDescent="0.25">
      <c r="A101" s="411"/>
      <c r="B101" s="411"/>
      <c r="C101" s="97" t="s">
        <v>11</v>
      </c>
      <c r="D101" s="31">
        <f>D102+D103</f>
        <v>0</v>
      </c>
      <c r="E101" s="31">
        <f t="shared" ref="E101:I101" si="74">E102+E103</f>
        <v>0</v>
      </c>
      <c r="F101" s="31">
        <f t="shared" si="74"/>
        <v>0</v>
      </c>
      <c r="G101" s="31">
        <f t="shared" si="74"/>
        <v>0</v>
      </c>
      <c r="H101" s="31">
        <f t="shared" si="74"/>
        <v>0</v>
      </c>
      <c r="I101" s="31">
        <f t="shared" si="74"/>
        <v>0</v>
      </c>
      <c r="J101" s="31">
        <f t="shared" ref="J101:O101" si="75">J102+J103</f>
        <v>0</v>
      </c>
      <c r="K101" s="31">
        <f t="shared" si="75"/>
        <v>0</v>
      </c>
      <c r="L101" s="31">
        <f t="shared" si="75"/>
        <v>0</v>
      </c>
      <c r="M101" s="31">
        <f t="shared" si="75"/>
        <v>0</v>
      </c>
      <c r="N101" s="31">
        <f t="shared" si="75"/>
        <v>0</v>
      </c>
      <c r="O101" s="31">
        <f t="shared" si="75"/>
        <v>0</v>
      </c>
    </row>
    <row r="102" spans="1:15" ht="27.6" x14ac:dyDescent="0.25">
      <c r="A102" s="411"/>
      <c r="B102" s="411"/>
      <c r="C102" s="3" t="s">
        <v>14</v>
      </c>
      <c r="D102" s="31">
        <f t="shared" ref="D102:I102" si="76">D111+D128+D139</f>
        <v>0</v>
      </c>
      <c r="E102" s="31">
        <f t="shared" si="76"/>
        <v>0</v>
      </c>
      <c r="F102" s="31">
        <f t="shared" si="76"/>
        <v>0</v>
      </c>
      <c r="G102" s="31">
        <f t="shared" si="76"/>
        <v>0</v>
      </c>
      <c r="H102" s="31">
        <f t="shared" si="76"/>
        <v>0</v>
      </c>
      <c r="I102" s="31">
        <f t="shared" si="76"/>
        <v>0</v>
      </c>
      <c r="J102" s="31">
        <f t="shared" ref="J102:O102" si="77">J111+J128+J139</f>
        <v>0</v>
      </c>
      <c r="K102" s="31">
        <f t="shared" si="77"/>
        <v>0</v>
      </c>
      <c r="L102" s="31">
        <f t="shared" si="77"/>
        <v>0</v>
      </c>
      <c r="M102" s="31">
        <f t="shared" si="77"/>
        <v>0</v>
      </c>
      <c r="N102" s="31">
        <f t="shared" si="77"/>
        <v>0</v>
      </c>
      <c r="O102" s="31">
        <f t="shared" si="77"/>
        <v>0</v>
      </c>
    </row>
    <row r="103" spans="1:15" ht="41.4" x14ac:dyDescent="0.25">
      <c r="A103" s="411"/>
      <c r="B103" s="411"/>
      <c r="C103" s="3" t="s">
        <v>12</v>
      </c>
      <c r="D103" s="31">
        <f t="shared" ref="D103:I103" si="78">D112+D129+D140</f>
        <v>0</v>
      </c>
      <c r="E103" s="31">
        <f t="shared" si="78"/>
        <v>0</v>
      </c>
      <c r="F103" s="31">
        <f t="shared" si="78"/>
        <v>0</v>
      </c>
      <c r="G103" s="31">
        <f t="shared" si="78"/>
        <v>0</v>
      </c>
      <c r="H103" s="31">
        <f t="shared" si="78"/>
        <v>0</v>
      </c>
      <c r="I103" s="31">
        <f t="shared" si="78"/>
        <v>0</v>
      </c>
      <c r="J103" s="31">
        <f t="shared" ref="J103:O103" si="79">J112+J129+J140</f>
        <v>0</v>
      </c>
      <c r="K103" s="31">
        <f t="shared" si="79"/>
        <v>0</v>
      </c>
      <c r="L103" s="31">
        <f t="shared" si="79"/>
        <v>0</v>
      </c>
      <c r="M103" s="31">
        <f t="shared" si="79"/>
        <v>0</v>
      </c>
      <c r="N103" s="31">
        <f t="shared" si="79"/>
        <v>0</v>
      </c>
      <c r="O103" s="31">
        <f t="shared" si="79"/>
        <v>0</v>
      </c>
    </row>
    <row r="104" spans="1:15" ht="41.4" x14ac:dyDescent="0.25">
      <c r="A104" s="411"/>
      <c r="B104" s="411"/>
      <c r="C104" s="97" t="s">
        <v>13</v>
      </c>
      <c r="D104" s="31">
        <v>0</v>
      </c>
      <c r="E104" s="31">
        <v>0</v>
      </c>
      <c r="F104" s="31">
        <v>0</v>
      </c>
      <c r="G104" s="31">
        <v>0</v>
      </c>
      <c r="H104" s="31">
        <v>0</v>
      </c>
      <c r="I104" s="31">
        <v>0</v>
      </c>
      <c r="J104" s="31">
        <v>0</v>
      </c>
      <c r="K104" s="31">
        <v>0</v>
      </c>
      <c r="L104" s="31">
        <v>0</v>
      </c>
      <c r="M104" s="31">
        <v>0</v>
      </c>
      <c r="N104" s="31">
        <v>0</v>
      </c>
      <c r="O104" s="31">
        <v>0</v>
      </c>
    </row>
    <row r="105" spans="1:15" x14ac:dyDescent="0.25">
      <c r="A105" s="411"/>
      <c r="B105" s="411"/>
      <c r="C105" s="84" t="s">
        <v>7</v>
      </c>
      <c r="D105" s="31">
        <v>0</v>
      </c>
      <c r="E105" s="31">
        <v>0</v>
      </c>
      <c r="F105" s="31">
        <v>0</v>
      </c>
      <c r="G105" s="31">
        <v>0</v>
      </c>
      <c r="H105" s="31">
        <v>0</v>
      </c>
      <c r="I105" s="31">
        <v>0</v>
      </c>
      <c r="J105" s="31">
        <v>0</v>
      </c>
      <c r="K105" s="31">
        <v>0</v>
      </c>
      <c r="L105" s="31">
        <v>0</v>
      </c>
      <c r="M105" s="31">
        <v>0</v>
      </c>
      <c r="N105" s="31">
        <v>0</v>
      </c>
      <c r="O105" s="31">
        <v>0</v>
      </c>
    </row>
    <row r="106" spans="1:15" x14ac:dyDescent="0.25">
      <c r="A106" s="411"/>
      <c r="B106" s="411"/>
      <c r="C106" s="84" t="s">
        <v>6</v>
      </c>
      <c r="D106" s="31">
        <f t="shared" ref="D106:I106" si="80">D115+D134+D143</f>
        <v>149993.9</v>
      </c>
      <c r="E106" s="31">
        <f t="shared" si="80"/>
        <v>117020.9</v>
      </c>
      <c r="F106" s="31">
        <f t="shared" si="80"/>
        <v>32973</v>
      </c>
      <c r="G106" s="31">
        <f t="shared" si="80"/>
        <v>149993.9</v>
      </c>
      <c r="H106" s="31">
        <f t="shared" si="80"/>
        <v>117020.9</v>
      </c>
      <c r="I106" s="31">
        <f t="shared" si="80"/>
        <v>32973</v>
      </c>
      <c r="J106" s="31">
        <f t="shared" ref="J106:O106" si="81">J115+J134+J143</f>
        <v>149993.9</v>
      </c>
      <c r="K106" s="31">
        <f t="shared" si="81"/>
        <v>117020.9</v>
      </c>
      <c r="L106" s="31">
        <f t="shared" si="81"/>
        <v>32973</v>
      </c>
      <c r="M106" s="31">
        <f t="shared" si="81"/>
        <v>148194</v>
      </c>
      <c r="N106" s="31">
        <f t="shared" si="81"/>
        <v>115904</v>
      </c>
      <c r="O106" s="31">
        <f t="shared" si="81"/>
        <v>32290</v>
      </c>
    </row>
    <row r="107" spans="1:15" x14ac:dyDescent="0.25">
      <c r="A107" s="416" t="s">
        <v>47</v>
      </c>
      <c r="B107" s="416" t="s">
        <v>48</v>
      </c>
      <c r="C107" s="9" t="s">
        <v>92</v>
      </c>
      <c r="D107" s="40">
        <f>D108+D114+D115</f>
        <v>117020.9</v>
      </c>
      <c r="E107" s="40">
        <f t="shared" ref="E107:I107" si="82">E108+E114+E115</f>
        <v>117020.9</v>
      </c>
      <c r="F107" s="40">
        <f t="shared" si="82"/>
        <v>0</v>
      </c>
      <c r="G107" s="40">
        <f t="shared" si="82"/>
        <v>117020.9</v>
      </c>
      <c r="H107" s="40">
        <f t="shared" si="82"/>
        <v>117020.9</v>
      </c>
      <c r="I107" s="40">
        <f t="shared" si="82"/>
        <v>0</v>
      </c>
      <c r="J107" s="40">
        <f t="shared" ref="J107:O107" si="83">J108+J114+J115</f>
        <v>117020.9</v>
      </c>
      <c r="K107" s="40">
        <f t="shared" si="83"/>
        <v>117020.9</v>
      </c>
      <c r="L107" s="40">
        <f t="shared" si="83"/>
        <v>0</v>
      </c>
      <c r="M107" s="40">
        <f t="shared" si="83"/>
        <v>115904</v>
      </c>
      <c r="N107" s="40">
        <f t="shared" si="83"/>
        <v>115904</v>
      </c>
      <c r="O107" s="40">
        <f t="shared" si="83"/>
        <v>0</v>
      </c>
    </row>
    <row r="108" spans="1:15" x14ac:dyDescent="0.25">
      <c r="A108" s="416"/>
      <c r="B108" s="416"/>
      <c r="C108" s="84" t="s">
        <v>9</v>
      </c>
      <c r="D108" s="38">
        <f>D110+D113</f>
        <v>0</v>
      </c>
      <c r="E108" s="38">
        <f t="shared" ref="E108:I108" si="84">E110+E113</f>
        <v>0</v>
      </c>
      <c r="F108" s="38">
        <f t="shared" si="84"/>
        <v>0</v>
      </c>
      <c r="G108" s="38">
        <f t="shared" si="84"/>
        <v>0</v>
      </c>
      <c r="H108" s="38">
        <f t="shared" si="84"/>
        <v>0</v>
      </c>
      <c r="I108" s="38">
        <f t="shared" si="84"/>
        <v>0</v>
      </c>
      <c r="J108" s="38">
        <f t="shared" ref="J108:O108" si="85">J110+J113</f>
        <v>0</v>
      </c>
      <c r="K108" s="38">
        <f t="shared" si="85"/>
        <v>0</v>
      </c>
      <c r="L108" s="38">
        <f t="shared" si="85"/>
        <v>0</v>
      </c>
      <c r="M108" s="38">
        <f t="shared" si="85"/>
        <v>0</v>
      </c>
      <c r="N108" s="38">
        <f t="shared" si="85"/>
        <v>0</v>
      </c>
      <c r="O108" s="38">
        <f t="shared" si="85"/>
        <v>0</v>
      </c>
    </row>
    <row r="109" spans="1:15" x14ac:dyDescent="0.25">
      <c r="A109" s="416"/>
      <c r="B109" s="416"/>
      <c r="C109" s="84" t="s">
        <v>8</v>
      </c>
      <c r="D109" s="41"/>
      <c r="E109" s="41"/>
      <c r="F109" s="41"/>
      <c r="G109" s="41"/>
      <c r="H109" s="41"/>
      <c r="I109" s="41"/>
      <c r="J109" s="41"/>
      <c r="K109" s="41"/>
      <c r="L109" s="41"/>
      <c r="M109" s="41"/>
      <c r="N109" s="41"/>
      <c r="O109" s="41"/>
    </row>
    <row r="110" spans="1:15" ht="41.4" x14ac:dyDescent="0.25">
      <c r="A110" s="416"/>
      <c r="B110" s="416"/>
      <c r="C110" s="97" t="s">
        <v>11</v>
      </c>
      <c r="D110" s="38">
        <f>D111+D112</f>
        <v>0</v>
      </c>
      <c r="E110" s="38">
        <f t="shared" ref="E110:I110" si="86">E111+E112</f>
        <v>0</v>
      </c>
      <c r="F110" s="38">
        <f t="shared" si="86"/>
        <v>0</v>
      </c>
      <c r="G110" s="38">
        <f t="shared" si="86"/>
        <v>0</v>
      </c>
      <c r="H110" s="38">
        <f t="shared" si="86"/>
        <v>0</v>
      </c>
      <c r="I110" s="38">
        <f t="shared" si="86"/>
        <v>0</v>
      </c>
      <c r="J110" s="38">
        <f t="shared" ref="J110:O110" si="87">J111+J112</f>
        <v>0</v>
      </c>
      <c r="K110" s="38">
        <f t="shared" si="87"/>
        <v>0</v>
      </c>
      <c r="L110" s="38">
        <f t="shared" si="87"/>
        <v>0</v>
      </c>
      <c r="M110" s="38">
        <f t="shared" si="87"/>
        <v>0</v>
      </c>
      <c r="N110" s="38">
        <f t="shared" si="87"/>
        <v>0</v>
      </c>
      <c r="O110" s="38">
        <f t="shared" si="87"/>
        <v>0</v>
      </c>
    </row>
    <row r="111" spans="1:15" ht="27.6" x14ac:dyDescent="0.25">
      <c r="A111" s="416"/>
      <c r="B111" s="416"/>
      <c r="C111" s="3" t="s">
        <v>14</v>
      </c>
      <c r="D111" s="38">
        <v>0</v>
      </c>
      <c r="E111" s="38">
        <v>0</v>
      </c>
      <c r="F111" s="38">
        <v>0</v>
      </c>
      <c r="G111" s="38">
        <v>0</v>
      </c>
      <c r="H111" s="38">
        <v>0</v>
      </c>
      <c r="I111" s="38">
        <v>0</v>
      </c>
      <c r="J111" s="38">
        <v>0</v>
      </c>
      <c r="K111" s="38">
        <v>0</v>
      </c>
      <c r="L111" s="38">
        <v>0</v>
      </c>
      <c r="M111" s="38">
        <v>0</v>
      </c>
      <c r="N111" s="38">
        <v>0</v>
      </c>
      <c r="O111" s="38">
        <v>0</v>
      </c>
    </row>
    <row r="112" spans="1:15" s="12" customFormat="1" ht="41.4" x14ac:dyDescent="0.25">
      <c r="A112" s="416"/>
      <c r="B112" s="416"/>
      <c r="C112" s="3" t="s">
        <v>12</v>
      </c>
      <c r="D112" s="42">
        <v>0</v>
      </c>
      <c r="E112" s="42">
        <v>0</v>
      </c>
      <c r="F112" s="42">
        <v>0</v>
      </c>
      <c r="G112" s="42">
        <v>0</v>
      </c>
      <c r="H112" s="42">
        <v>0</v>
      </c>
      <c r="I112" s="42">
        <v>0</v>
      </c>
      <c r="J112" s="42">
        <v>0</v>
      </c>
      <c r="K112" s="42">
        <v>0</v>
      </c>
      <c r="L112" s="42">
        <v>0</v>
      </c>
      <c r="M112" s="42">
        <v>0</v>
      </c>
      <c r="N112" s="42">
        <v>0</v>
      </c>
      <c r="O112" s="42">
        <v>0</v>
      </c>
    </row>
    <row r="113" spans="1:15" s="12" customFormat="1" ht="41.4" x14ac:dyDescent="0.25">
      <c r="A113" s="416"/>
      <c r="B113" s="416"/>
      <c r="C113" s="97" t="s">
        <v>13</v>
      </c>
      <c r="D113" s="42">
        <v>0</v>
      </c>
      <c r="E113" s="42">
        <v>0</v>
      </c>
      <c r="F113" s="42">
        <v>0</v>
      </c>
      <c r="G113" s="42">
        <v>0</v>
      </c>
      <c r="H113" s="42">
        <v>0</v>
      </c>
      <c r="I113" s="42">
        <v>0</v>
      </c>
      <c r="J113" s="42">
        <v>0</v>
      </c>
      <c r="K113" s="42">
        <v>0</v>
      </c>
      <c r="L113" s="42">
        <v>0</v>
      </c>
      <c r="M113" s="42">
        <v>0</v>
      </c>
      <c r="N113" s="42">
        <v>0</v>
      </c>
      <c r="O113" s="42">
        <v>0</v>
      </c>
    </row>
    <row r="114" spans="1:15" s="12" customFormat="1" x14ac:dyDescent="0.25">
      <c r="A114" s="416"/>
      <c r="B114" s="416"/>
      <c r="C114" s="84" t="s">
        <v>7</v>
      </c>
      <c r="D114" s="42">
        <v>0</v>
      </c>
      <c r="E114" s="42">
        <v>0</v>
      </c>
      <c r="F114" s="42">
        <v>0</v>
      </c>
      <c r="G114" s="42">
        <v>0</v>
      </c>
      <c r="H114" s="42">
        <v>0</v>
      </c>
      <c r="I114" s="42">
        <v>0</v>
      </c>
      <c r="J114" s="42">
        <v>0</v>
      </c>
      <c r="K114" s="42">
        <v>0</v>
      </c>
      <c r="L114" s="42">
        <v>0</v>
      </c>
      <c r="M114" s="42">
        <v>0</v>
      </c>
      <c r="N114" s="42">
        <v>0</v>
      </c>
      <c r="O114" s="42">
        <v>0</v>
      </c>
    </row>
    <row r="115" spans="1:15" s="12" customFormat="1" x14ac:dyDescent="0.25">
      <c r="A115" s="416"/>
      <c r="B115" s="416"/>
      <c r="C115" s="84" t="s">
        <v>6</v>
      </c>
      <c r="D115" s="42">
        <f t="shared" ref="D115:I115" si="88">D117+D119+D121+D123</f>
        <v>117020.9</v>
      </c>
      <c r="E115" s="42">
        <f t="shared" si="88"/>
        <v>117020.9</v>
      </c>
      <c r="F115" s="42">
        <f t="shared" si="88"/>
        <v>0</v>
      </c>
      <c r="G115" s="42">
        <f t="shared" si="88"/>
        <v>117020.9</v>
      </c>
      <c r="H115" s="42">
        <f t="shared" si="88"/>
        <v>117020.9</v>
      </c>
      <c r="I115" s="42">
        <f t="shared" si="88"/>
        <v>0</v>
      </c>
      <c r="J115" s="42">
        <f t="shared" ref="J115:O115" si="89">J117+J119+J121+J123</f>
        <v>117020.9</v>
      </c>
      <c r="K115" s="42">
        <f t="shared" si="89"/>
        <v>117020.9</v>
      </c>
      <c r="L115" s="42">
        <f t="shared" si="89"/>
        <v>0</v>
      </c>
      <c r="M115" s="42">
        <f t="shared" si="89"/>
        <v>115904</v>
      </c>
      <c r="N115" s="42">
        <f t="shared" si="89"/>
        <v>115904</v>
      </c>
      <c r="O115" s="42">
        <f t="shared" si="89"/>
        <v>0</v>
      </c>
    </row>
    <row r="116" spans="1:15" s="12" customFormat="1" ht="15.75" customHeight="1" x14ac:dyDescent="0.25">
      <c r="A116" s="409" t="s">
        <v>64</v>
      </c>
      <c r="B116" s="410" t="s">
        <v>75</v>
      </c>
      <c r="C116" s="10" t="s">
        <v>92</v>
      </c>
      <c r="D116" s="30">
        <v>92236</v>
      </c>
      <c r="E116" s="30">
        <v>92236</v>
      </c>
      <c r="F116" s="30">
        <v>0</v>
      </c>
      <c r="G116" s="30">
        <v>92236</v>
      </c>
      <c r="H116" s="30">
        <v>92236</v>
      </c>
      <c r="I116" s="30">
        <v>0</v>
      </c>
      <c r="J116" s="30">
        <v>92236</v>
      </c>
      <c r="K116" s="30">
        <v>92236</v>
      </c>
      <c r="L116" s="144">
        <v>0</v>
      </c>
      <c r="M116" s="143">
        <v>91623</v>
      </c>
      <c r="N116" s="143">
        <v>91623</v>
      </c>
      <c r="O116" s="144">
        <v>0</v>
      </c>
    </row>
    <row r="117" spans="1:15" s="12" customFormat="1" x14ac:dyDescent="0.25">
      <c r="A117" s="409"/>
      <c r="B117" s="410"/>
      <c r="C117" s="84" t="s">
        <v>6</v>
      </c>
      <c r="D117" s="28">
        <f>D116</f>
        <v>92236</v>
      </c>
      <c r="E117" s="28">
        <f t="shared" ref="E117:O117" si="90">E116</f>
        <v>92236</v>
      </c>
      <c r="F117" s="28">
        <f t="shared" si="90"/>
        <v>0</v>
      </c>
      <c r="G117" s="28">
        <f t="shared" si="90"/>
        <v>92236</v>
      </c>
      <c r="H117" s="28">
        <f t="shared" si="90"/>
        <v>92236</v>
      </c>
      <c r="I117" s="28">
        <f t="shared" si="90"/>
        <v>0</v>
      </c>
      <c r="J117" s="28">
        <f t="shared" si="90"/>
        <v>92236</v>
      </c>
      <c r="K117" s="28">
        <f t="shared" si="90"/>
        <v>92236</v>
      </c>
      <c r="L117" s="28">
        <f t="shared" si="90"/>
        <v>0</v>
      </c>
      <c r="M117" s="28">
        <f t="shared" si="90"/>
        <v>91623</v>
      </c>
      <c r="N117" s="28">
        <f t="shared" si="90"/>
        <v>91623</v>
      </c>
      <c r="O117" s="28">
        <f t="shared" si="90"/>
        <v>0</v>
      </c>
    </row>
    <row r="118" spans="1:15" s="12" customFormat="1" x14ac:dyDescent="0.25">
      <c r="A118" s="409" t="s">
        <v>49</v>
      </c>
      <c r="B118" s="410" t="s">
        <v>76</v>
      </c>
      <c r="C118" s="10" t="s">
        <v>92</v>
      </c>
      <c r="D118" s="41">
        <v>0</v>
      </c>
      <c r="E118" s="41">
        <v>0</v>
      </c>
      <c r="F118" s="41">
        <v>0</v>
      </c>
      <c r="G118" s="41">
        <v>0</v>
      </c>
      <c r="H118" s="41">
        <v>0</v>
      </c>
      <c r="I118" s="41">
        <v>0</v>
      </c>
      <c r="J118" s="41">
        <v>0</v>
      </c>
      <c r="K118" s="41">
        <v>0</v>
      </c>
      <c r="L118" s="41">
        <v>0</v>
      </c>
      <c r="M118" s="41">
        <v>0</v>
      </c>
      <c r="N118" s="41">
        <v>0</v>
      </c>
      <c r="O118" s="41">
        <v>0</v>
      </c>
    </row>
    <row r="119" spans="1:15" s="12" customFormat="1" x14ac:dyDescent="0.25">
      <c r="A119" s="409"/>
      <c r="B119" s="410"/>
      <c r="C119" s="84" t="s">
        <v>6</v>
      </c>
      <c r="D119" s="41">
        <f>D118</f>
        <v>0</v>
      </c>
      <c r="E119" s="41">
        <f t="shared" ref="E119:I119" si="91">E118</f>
        <v>0</v>
      </c>
      <c r="F119" s="41">
        <f t="shared" si="91"/>
        <v>0</v>
      </c>
      <c r="G119" s="41">
        <f t="shared" si="91"/>
        <v>0</v>
      </c>
      <c r="H119" s="41">
        <f t="shared" si="91"/>
        <v>0</v>
      </c>
      <c r="I119" s="41">
        <f t="shared" si="91"/>
        <v>0</v>
      </c>
      <c r="J119" s="41">
        <f t="shared" ref="J119:O119" si="92">J118</f>
        <v>0</v>
      </c>
      <c r="K119" s="41">
        <f t="shared" si="92"/>
        <v>0</v>
      </c>
      <c r="L119" s="41">
        <f t="shared" si="92"/>
        <v>0</v>
      </c>
      <c r="M119" s="41">
        <f t="shared" si="92"/>
        <v>0</v>
      </c>
      <c r="N119" s="41">
        <f t="shared" si="92"/>
        <v>0</v>
      </c>
      <c r="O119" s="41">
        <f t="shared" si="92"/>
        <v>0</v>
      </c>
    </row>
    <row r="120" spans="1:15" s="12" customFormat="1" ht="21.75" customHeight="1" x14ac:dyDescent="0.25">
      <c r="A120" s="409" t="s">
        <v>65</v>
      </c>
      <c r="B120" s="410" t="s">
        <v>77</v>
      </c>
      <c r="C120" s="85" t="s">
        <v>92</v>
      </c>
      <c r="D120" s="30">
        <v>24784.9</v>
      </c>
      <c r="E120" s="30">
        <v>24784.9</v>
      </c>
      <c r="F120" s="30">
        <v>0</v>
      </c>
      <c r="G120" s="30">
        <v>24784.9</v>
      </c>
      <c r="H120" s="30">
        <v>24784.9</v>
      </c>
      <c r="I120" s="30">
        <v>0</v>
      </c>
      <c r="J120" s="30">
        <v>24784.9</v>
      </c>
      <c r="K120" s="30">
        <v>24784.9</v>
      </c>
      <c r="L120" s="144">
        <v>0</v>
      </c>
      <c r="M120" s="143">
        <v>24281</v>
      </c>
      <c r="N120" s="143">
        <v>24281</v>
      </c>
      <c r="O120" s="144">
        <v>0</v>
      </c>
    </row>
    <row r="121" spans="1:15" s="12" customFormat="1" ht="22.5" customHeight="1" x14ac:dyDescent="0.25">
      <c r="A121" s="409"/>
      <c r="B121" s="410"/>
      <c r="C121" s="84" t="s">
        <v>6</v>
      </c>
      <c r="D121" s="30">
        <f>D120</f>
        <v>24784.9</v>
      </c>
      <c r="E121" s="30">
        <f t="shared" ref="E121:O121" si="93">E120</f>
        <v>24784.9</v>
      </c>
      <c r="F121" s="30">
        <f t="shared" si="93"/>
        <v>0</v>
      </c>
      <c r="G121" s="30">
        <f t="shared" si="93"/>
        <v>24784.9</v>
      </c>
      <c r="H121" s="30">
        <f t="shared" si="93"/>
        <v>24784.9</v>
      </c>
      <c r="I121" s="30">
        <f t="shared" si="93"/>
        <v>0</v>
      </c>
      <c r="J121" s="30">
        <f t="shared" si="93"/>
        <v>24784.9</v>
      </c>
      <c r="K121" s="30">
        <f t="shared" si="93"/>
        <v>24784.9</v>
      </c>
      <c r="L121" s="30">
        <f t="shared" si="93"/>
        <v>0</v>
      </c>
      <c r="M121" s="30">
        <f t="shared" si="93"/>
        <v>24281</v>
      </c>
      <c r="N121" s="30">
        <f t="shared" si="93"/>
        <v>24281</v>
      </c>
      <c r="O121" s="30">
        <f t="shared" si="93"/>
        <v>0</v>
      </c>
    </row>
    <row r="122" spans="1:15" s="12" customFormat="1" x14ac:dyDescent="0.25">
      <c r="A122" s="409" t="s">
        <v>50</v>
      </c>
      <c r="B122" s="410" t="s">
        <v>78</v>
      </c>
      <c r="C122" s="10" t="s">
        <v>92</v>
      </c>
      <c r="D122" s="30">
        <f>D123</f>
        <v>0</v>
      </c>
      <c r="E122" s="30">
        <f t="shared" ref="E122:O122" si="94">E123</f>
        <v>0</v>
      </c>
      <c r="F122" s="30">
        <f t="shared" si="94"/>
        <v>0</v>
      </c>
      <c r="G122" s="30">
        <f t="shared" si="94"/>
        <v>0</v>
      </c>
      <c r="H122" s="30">
        <f t="shared" si="94"/>
        <v>0</v>
      </c>
      <c r="I122" s="30">
        <f t="shared" si="94"/>
        <v>0</v>
      </c>
      <c r="J122" s="30">
        <f t="shared" si="94"/>
        <v>0</v>
      </c>
      <c r="K122" s="30">
        <f t="shared" si="94"/>
        <v>0</v>
      </c>
      <c r="L122" s="30">
        <f t="shared" si="94"/>
        <v>0</v>
      </c>
      <c r="M122" s="30">
        <f t="shared" si="94"/>
        <v>0</v>
      </c>
      <c r="N122" s="30">
        <f t="shared" si="94"/>
        <v>0</v>
      </c>
      <c r="O122" s="30">
        <f t="shared" si="94"/>
        <v>0</v>
      </c>
    </row>
    <row r="123" spans="1:15" s="12" customFormat="1" x14ac:dyDescent="0.25">
      <c r="A123" s="409"/>
      <c r="B123" s="410"/>
      <c r="C123" s="84" t="s">
        <v>6</v>
      </c>
      <c r="D123" s="30">
        <v>0</v>
      </c>
      <c r="E123" s="30">
        <v>0</v>
      </c>
      <c r="F123" s="30">
        <v>0</v>
      </c>
      <c r="G123" s="30">
        <v>0</v>
      </c>
      <c r="H123" s="30">
        <v>0</v>
      </c>
      <c r="I123" s="30">
        <v>0</v>
      </c>
      <c r="J123" s="30">
        <v>0</v>
      </c>
      <c r="K123" s="30">
        <v>0</v>
      </c>
      <c r="L123" s="30">
        <v>0</v>
      </c>
      <c r="M123" s="30">
        <v>0</v>
      </c>
      <c r="N123" s="30">
        <v>0</v>
      </c>
      <c r="O123" s="30">
        <v>0</v>
      </c>
    </row>
    <row r="124" spans="1:15" x14ac:dyDescent="0.25">
      <c r="A124" s="411" t="s">
        <v>52</v>
      </c>
      <c r="B124" s="411" t="s">
        <v>53</v>
      </c>
      <c r="C124" s="9" t="s">
        <v>92</v>
      </c>
      <c r="D124" s="34">
        <f>D125+D131+D132</f>
        <v>6673</v>
      </c>
      <c r="E124" s="34">
        <f t="shared" ref="E124:I124" si="95">E125+E131+E132</f>
        <v>0</v>
      </c>
      <c r="F124" s="34">
        <f t="shared" si="95"/>
        <v>6673</v>
      </c>
      <c r="G124" s="34">
        <f t="shared" si="95"/>
        <v>6673</v>
      </c>
      <c r="H124" s="34">
        <f t="shared" si="95"/>
        <v>0</v>
      </c>
      <c r="I124" s="34">
        <f t="shared" si="95"/>
        <v>6673</v>
      </c>
      <c r="J124" s="34">
        <f t="shared" ref="J124:O124" si="96">J125+J131+J132</f>
        <v>6673</v>
      </c>
      <c r="K124" s="34">
        <f t="shared" si="96"/>
        <v>0</v>
      </c>
      <c r="L124" s="34">
        <f t="shared" si="96"/>
        <v>6673</v>
      </c>
      <c r="M124" s="34">
        <f t="shared" si="96"/>
        <v>5990</v>
      </c>
      <c r="N124" s="34">
        <f t="shared" si="96"/>
        <v>0</v>
      </c>
      <c r="O124" s="34">
        <f t="shared" si="96"/>
        <v>5990</v>
      </c>
    </row>
    <row r="125" spans="1:15" x14ac:dyDescent="0.25">
      <c r="A125" s="411"/>
      <c r="B125" s="411"/>
      <c r="C125" s="84" t="s">
        <v>9</v>
      </c>
      <c r="D125" s="38">
        <f>D127+D130</f>
        <v>0</v>
      </c>
      <c r="E125" s="38">
        <f t="shared" ref="E125:I125" si="97">E127+E130</f>
        <v>0</v>
      </c>
      <c r="F125" s="38">
        <f t="shared" si="97"/>
        <v>0</v>
      </c>
      <c r="G125" s="38">
        <f t="shared" si="97"/>
        <v>0</v>
      </c>
      <c r="H125" s="38">
        <f t="shared" si="97"/>
        <v>0</v>
      </c>
      <c r="I125" s="38">
        <f t="shared" si="97"/>
        <v>0</v>
      </c>
      <c r="J125" s="38">
        <f t="shared" ref="J125:O125" si="98">J127+J130</f>
        <v>0</v>
      </c>
      <c r="K125" s="38">
        <f t="shared" si="98"/>
        <v>0</v>
      </c>
      <c r="L125" s="38">
        <f t="shared" si="98"/>
        <v>0</v>
      </c>
      <c r="M125" s="38">
        <f t="shared" si="98"/>
        <v>0</v>
      </c>
      <c r="N125" s="38">
        <f t="shared" si="98"/>
        <v>0</v>
      </c>
      <c r="O125" s="38">
        <f t="shared" si="98"/>
        <v>0</v>
      </c>
    </row>
    <row r="126" spans="1:15" x14ac:dyDescent="0.25">
      <c r="A126" s="411"/>
      <c r="B126" s="411"/>
      <c r="C126" s="84" t="s">
        <v>8</v>
      </c>
      <c r="D126" s="38"/>
      <c r="E126" s="38"/>
      <c r="F126" s="38"/>
      <c r="G126" s="38"/>
      <c r="H126" s="38"/>
      <c r="I126" s="38"/>
      <c r="J126" s="38"/>
      <c r="K126" s="38"/>
      <c r="L126" s="38"/>
      <c r="M126" s="38"/>
      <c r="N126" s="38"/>
      <c r="O126" s="38"/>
    </row>
    <row r="127" spans="1:15" ht="41.4" x14ac:dyDescent="0.25">
      <c r="A127" s="411"/>
      <c r="B127" s="411"/>
      <c r="C127" s="97" t="s">
        <v>11</v>
      </c>
      <c r="D127" s="38">
        <f>D128+D129</f>
        <v>0</v>
      </c>
      <c r="E127" s="38">
        <f t="shared" ref="E127:I127" si="99">E128+E129</f>
        <v>0</v>
      </c>
      <c r="F127" s="38">
        <f t="shared" si="99"/>
        <v>0</v>
      </c>
      <c r="G127" s="38">
        <f t="shared" si="99"/>
        <v>0</v>
      </c>
      <c r="H127" s="38">
        <f t="shared" si="99"/>
        <v>0</v>
      </c>
      <c r="I127" s="38">
        <f t="shared" si="99"/>
        <v>0</v>
      </c>
      <c r="J127" s="38">
        <f t="shared" ref="J127:O127" si="100">J128+J129</f>
        <v>0</v>
      </c>
      <c r="K127" s="38">
        <f t="shared" si="100"/>
        <v>0</v>
      </c>
      <c r="L127" s="38">
        <f t="shared" si="100"/>
        <v>0</v>
      </c>
      <c r="M127" s="38">
        <f t="shared" si="100"/>
        <v>0</v>
      </c>
      <c r="N127" s="38">
        <f t="shared" si="100"/>
        <v>0</v>
      </c>
      <c r="O127" s="38">
        <f t="shared" si="100"/>
        <v>0</v>
      </c>
    </row>
    <row r="128" spans="1:15" ht="27.6" x14ac:dyDescent="0.25">
      <c r="A128" s="411"/>
      <c r="B128" s="411"/>
      <c r="C128" s="3" t="s">
        <v>14</v>
      </c>
      <c r="D128" s="38">
        <v>0</v>
      </c>
      <c r="E128" s="38">
        <v>0</v>
      </c>
      <c r="F128" s="38">
        <v>0</v>
      </c>
      <c r="G128" s="38">
        <v>0</v>
      </c>
      <c r="H128" s="38">
        <v>0</v>
      </c>
      <c r="I128" s="38">
        <v>0</v>
      </c>
      <c r="J128" s="38">
        <v>0</v>
      </c>
      <c r="K128" s="38">
        <v>0</v>
      </c>
      <c r="L128" s="38">
        <v>0</v>
      </c>
      <c r="M128" s="38">
        <v>0</v>
      </c>
      <c r="N128" s="38">
        <v>0</v>
      </c>
      <c r="O128" s="38">
        <v>0</v>
      </c>
    </row>
    <row r="129" spans="1:15" ht="41.4" x14ac:dyDescent="0.25">
      <c r="A129" s="411"/>
      <c r="B129" s="411"/>
      <c r="C129" s="3" t="s">
        <v>12</v>
      </c>
      <c r="D129" s="38">
        <v>0</v>
      </c>
      <c r="E129" s="38">
        <v>0</v>
      </c>
      <c r="F129" s="38">
        <v>0</v>
      </c>
      <c r="G129" s="38">
        <v>0</v>
      </c>
      <c r="H129" s="38">
        <v>0</v>
      </c>
      <c r="I129" s="38">
        <v>0</v>
      </c>
      <c r="J129" s="38">
        <v>0</v>
      </c>
      <c r="K129" s="38">
        <v>0</v>
      </c>
      <c r="L129" s="38">
        <v>0</v>
      </c>
      <c r="M129" s="38">
        <v>0</v>
      </c>
      <c r="N129" s="38">
        <v>0</v>
      </c>
      <c r="O129" s="38">
        <v>0</v>
      </c>
    </row>
    <row r="130" spans="1:15" ht="41.4" x14ac:dyDescent="0.25">
      <c r="A130" s="411"/>
      <c r="B130" s="411"/>
      <c r="C130" s="97" t="s">
        <v>13</v>
      </c>
      <c r="D130" s="38">
        <v>0</v>
      </c>
      <c r="E130" s="38">
        <v>0</v>
      </c>
      <c r="F130" s="38">
        <v>0</v>
      </c>
      <c r="G130" s="38">
        <v>0</v>
      </c>
      <c r="H130" s="38">
        <v>0</v>
      </c>
      <c r="I130" s="38">
        <v>0</v>
      </c>
      <c r="J130" s="38">
        <v>0</v>
      </c>
      <c r="K130" s="38">
        <v>0</v>
      </c>
      <c r="L130" s="38">
        <v>0</v>
      </c>
      <c r="M130" s="38">
        <v>0</v>
      </c>
      <c r="N130" s="38">
        <v>0</v>
      </c>
      <c r="O130" s="38">
        <v>0</v>
      </c>
    </row>
    <row r="131" spans="1:15" x14ac:dyDescent="0.25">
      <c r="A131" s="411"/>
      <c r="B131" s="411"/>
      <c r="C131" s="84" t="s">
        <v>7</v>
      </c>
      <c r="D131" s="38">
        <v>0</v>
      </c>
      <c r="E131" s="38">
        <v>0</v>
      </c>
      <c r="F131" s="38">
        <v>0</v>
      </c>
      <c r="G131" s="38">
        <v>0</v>
      </c>
      <c r="H131" s="38">
        <v>0</v>
      </c>
      <c r="I131" s="38">
        <v>0</v>
      </c>
      <c r="J131" s="38">
        <v>0</v>
      </c>
      <c r="K131" s="38">
        <v>0</v>
      </c>
      <c r="L131" s="38">
        <v>0</v>
      </c>
      <c r="M131" s="38">
        <v>0</v>
      </c>
      <c r="N131" s="38">
        <v>0</v>
      </c>
      <c r="O131" s="38">
        <v>0</v>
      </c>
    </row>
    <row r="132" spans="1:15" x14ac:dyDescent="0.25">
      <c r="A132" s="411"/>
      <c r="B132" s="411"/>
      <c r="C132" s="84" t="s">
        <v>6</v>
      </c>
      <c r="D132" s="38">
        <f>D134</f>
        <v>6673</v>
      </c>
      <c r="E132" s="38">
        <f t="shared" ref="E132:I132" si="101">E134</f>
        <v>0</v>
      </c>
      <c r="F132" s="38">
        <f t="shared" si="101"/>
        <v>6673</v>
      </c>
      <c r="G132" s="38">
        <f t="shared" si="101"/>
        <v>6673</v>
      </c>
      <c r="H132" s="38">
        <f t="shared" si="101"/>
        <v>0</v>
      </c>
      <c r="I132" s="38">
        <f t="shared" si="101"/>
        <v>6673</v>
      </c>
      <c r="J132" s="38">
        <f t="shared" ref="J132:O132" si="102">J134</f>
        <v>6673</v>
      </c>
      <c r="K132" s="38">
        <f t="shared" si="102"/>
        <v>0</v>
      </c>
      <c r="L132" s="38">
        <f t="shared" si="102"/>
        <v>6673</v>
      </c>
      <c r="M132" s="38">
        <f t="shared" si="102"/>
        <v>5990</v>
      </c>
      <c r="N132" s="38">
        <f t="shared" si="102"/>
        <v>0</v>
      </c>
      <c r="O132" s="38">
        <f t="shared" si="102"/>
        <v>5990</v>
      </c>
    </row>
    <row r="133" spans="1:15" ht="15.75" customHeight="1" x14ac:dyDescent="0.25">
      <c r="A133" s="409" t="s">
        <v>55</v>
      </c>
      <c r="B133" s="410" t="s">
        <v>79</v>
      </c>
      <c r="C133" s="85" t="s">
        <v>92</v>
      </c>
      <c r="D133" s="146">
        <v>6673</v>
      </c>
      <c r="E133" s="146">
        <v>0</v>
      </c>
      <c r="F133" s="146">
        <v>6673</v>
      </c>
      <c r="G133" s="146">
        <v>6673</v>
      </c>
      <c r="H133" s="146">
        <v>0</v>
      </c>
      <c r="I133" s="146">
        <v>6673</v>
      </c>
      <c r="J133" s="146">
        <v>6673</v>
      </c>
      <c r="K133" s="145">
        <v>0</v>
      </c>
      <c r="L133" s="146">
        <v>6673</v>
      </c>
      <c r="M133" s="143">
        <v>5990</v>
      </c>
      <c r="N133" s="145">
        <v>0</v>
      </c>
      <c r="O133" s="143">
        <v>5990</v>
      </c>
    </row>
    <row r="134" spans="1:15" x14ac:dyDescent="0.25">
      <c r="A134" s="409"/>
      <c r="B134" s="410"/>
      <c r="C134" s="84" t="s">
        <v>6</v>
      </c>
      <c r="D134" s="28">
        <f>D133</f>
        <v>6673</v>
      </c>
      <c r="E134" s="28">
        <f t="shared" ref="E134:O134" si="103">E133</f>
        <v>0</v>
      </c>
      <c r="F134" s="28">
        <f t="shared" si="103"/>
        <v>6673</v>
      </c>
      <c r="G134" s="28">
        <f t="shared" si="103"/>
        <v>6673</v>
      </c>
      <c r="H134" s="28">
        <f t="shared" si="103"/>
        <v>0</v>
      </c>
      <c r="I134" s="28">
        <f t="shared" si="103"/>
        <v>6673</v>
      </c>
      <c r="J134" s="28">
        <f t="shared" si="103"/>
        <v>6673</v>
      </c>
      <c r="K134" s="28">
        <f t="shared" si="103"/>
        <v>0</v>
      </c>
      <c r="L134" s="28">
        <f t="shared" si="103"/>
        <v>6673</v>
      </c>
      <c r="M134" s="28">
        <f t="shared" si="103"/>
        <v>5990</v>
      </c>
      <c r="N134" s="28">
        <f t="shared" si="103"/>
        <v>0</v>
      </c>
      <c r="O134" s="28">
        <f t="shared" si="103"/>
        <v>5990</v>
      </c>
    </row>
    <row r="135" spans="1:15" x14ac:dyDescent="0.25">
      <c r="A135" s="411" t="s">
        <v>56</v>
      </c>
      <c r="B135" s="412" t="s">
        <v>57</v>
      </c>
      <c r="C135" s="9" t="s">
        <v>92</v>
      </c>
      <c r="D135" s="34">
        <f>D136+D142+D143</f>
        <v>26300</v>
      </c>
      <c r="E135" s="34">
        <f t="shared" ref="E135:I135" si="104">E136+E142+E143</f>
        <v>0</v>
      </c>
      <c r="F135" s="34">
        <f t="shared" si="104"/>
        <v>26300</v>
      </c>
      <c r="G135" s="34">
        <f t="shared" si="104"/>
        <v>26300</v>
      </c>
      <c r="H135" s="34">
        <f t="shared" si="104"/>
        <v>0</v>
      </c>
      <c r="I135" s="34">
        <f t="shared" si="104"/>
        <v>26300</v>
      </c>
      <c r="J135" s="34">
        <f t="shared" ref="J135:O135" si="105">J136+J142+J143</f>
        <v>26300</v>
      </c>
      <c r="K135" s="34">
        <f t="shared" si="105"/>
        <v>0</v>
      </c>
      <c r="L135" s="34">
        <f t="shared" si="105"/>
        <v>26300</v>
      </c>
      <c r="M135" s="34">
        <f t="shared" si="105"/>
        <v>26300</v>
      </c>
      <c r="N135" s="34">
        <f t="shared" si="105"/>
        <v>0</v>
      </c>
      <c r="O135" s="34">
        <f t="shared" si="105"/>
        <v>26300</v>
      </c>
    </row>
    <row r="136" spans="1:15" x14ac:dyDescent="0.25">
      <c r="A136" s="411"/>
      <c r="B136" s="413"/>
      <c r="C136" s="84" t="s">
        <v>9</v>
      </c>
      <c r="D136" s="38">
        <f>D138+D141</f>
        <v>0</v>
      </c>
      <c r="E136" s="38">
        <f t="shared" ref="E136:I136" si="106">E138+E141</f>
        <v>0</v>
      </c>
      <c r="F136" s="38">
        <f t="shared" si="106"/>
        <v>0</v>
      </c>
      <c r="G136" s="38">
        <f t="shared" si="106"/>
        <v>0</v>
      </c>
      <c r="H136" s="38">
        <f t="shared" si="106"/>
        <v>0</v>
      </c>
      <c r="I136" s="38">
        <f t="shared" si="106"/>
        <v>0</v>
      </c>
      <c r="J136" s="38">
        <f t="shared" ref="J136:O136" si="107">J138+J141</f>
        <v>0</v>
      </c>
      <c r="K136" s="38">
        <f t="shared" si="107"/>
        <v>0</v>
      </c>
      <c r="L136" s="38">
        <f t="shared" si="107"/>
        <v>0</v>
      </c>
      <c r="M136" s="38">
        <f t="shared" si="107"/>
        <v>0</v>
      </c>
      <c r="N136" s="38">
        <f t="shared" si="107"/>
        <v>0</v>
      </c>
      <c r="O136" s="38">
        <f t="shared" si="107"/>
        <v>0</v>
      </c>
    </row>
    <row r="137" spans="1:15" x14ac:dyDescent="0.25">
      <c r="A137" s="411"/>
      <c r="B137" s="413"/>
      <c r="C137" s="84" t="s">
        <v>8</v>
      </c>
      <c r="D137" s="38"/>
      <c r="E137" s="38"/>
      <c r="F137" s="38"/>
      <c r="G137" s="38"/>
      <c r="H137" s="38"/>
      <c r="I137" s="38"/>
      <c r="J137" s="38"/>
      <c r="K137" s="38"/>
      <c r="L137" s="38"/>
      <c r="M137" s="38"/>
      <c r="N137" s="38"/>
      <c r="O137" s="38"/>
    </row>
    <row r="138" spans="1:15" ht="41.4" x14ac:dyDescent="0.25">
      <c r="A138" s="411"/>
      <c r="B138" s="413"/>
      <c r="C138" s="97" t="s">
        <v>11</v>
      </c>
      <c r="D138" s="38">
        <f>D139+D140</f>
        <v>0</v>
      </c>
      <c r="E138" s="38">
        <f t="shared" ref="E138:I138" si="108">E139+E140</f>
        <v>0</v>
      </c>
      <c r="F138" s="38">
        <f t="shared" si="108"/>
        <v>0</v>
      </c>
      <c r="G138" s="38">
        <f t="shared" si="108"/>
        <v>0</v>
      </c>
      <c r="H138" s="38">
        <f t="shared" si="108"/>
        <v>0</v>
      </c>
      <c r="I138" s="38">
        <f t="shared" si="108"/>
        <v>0</v>
      </c>
      <c r="J138" s="38">
        <f t="shared" ref="J138:O138" si="109">J139+J140</f>
        <v>0</v>
      </c>
      <c r="K138" s="38">
        <f t="shared" si="109"/>
        <v>0</v>
      </c>
      <c r="L138" s="38">
        <f t="shared" si="109"/>
        <v>0</v>
      </c>
      <c r="M138" s="38">
        <f t="shared" si="109"/>
        <v>0</v>
      </c>
      <c r="N138" s="38">
        <f t="shared" si="109"/>
        <v>0</v>
      </c>
      <c r="O138" s="38">
        <f t="shared" si="109"/>
        <v>0</v>
      </c>
    </row>
    <row r="139" spans="1:15" ht="27.6" x14ac:dyDescent="0.25">
      <c r="A139" s="411"/>
      <c r="B139" s="413"/>
      <c r="C139" s="3" t="s">
        <v>14</v>
      </c>
      <c r="D139" s="38">
        <v>0</v>
      </c>
      <c r="E139" s="38">
        <v>0</v>
      </c>
      <c r="F139" s="38">
        <v>0</v>
      </c>
      <c r="G139" s="38">
        <v>0</v>
      </c>
      <c r="H139" s="38">
        <v>0</v>
      </c>
      <c r="I139" s="38">
        <v>0</v>
      </c>
      <c r="J139" s="38">
        <v>0</v>
      </c>
      <c r="K139" s="38">
        <v>0</v>
      </c>
      <c r="L139" s="38">
        <v>0</v>
      </c>
      <c r="M139" s="38">
        <v>0</v>
      </c>
      <c r="N139" s="38">
        <v>0</v>
      </c>
      <c r="O139" s="38">
        <v>0</v>
      </c>
    </row>
    <row r="140" spans="1:15" ht="41.4" x14ac:dyDescent="0.25">
      <c r="A140" s="411"/>
      <c r="B140" s="413"/>
      <c r="C140" s="3" t="s">
        <v>12</v>
      </c>
      <c r="D140" s="38">
        <v>0</v>
      </c>
      <c r="E140" s="38">
        <v>0</v>
      </c>
      <c r="F140" s="38">
        <v>0</v>
      </c>
      <c r="G140" s="38">
        <v>0</v>
      </c>
      <c r="H140" s="38">
        <v>0</v>
      </c>
      <c r="I140" s="38">
        <v>0</v>
      </c>
      <c r="J140" s="38">
        <v>0</v>
      </c>
      <c r="K140" s="38">
        <v>0</v>
      </c>
      <c r="L140" s="38">
        <v>0</v>
      </c>
      <c r="M140" s="38">
        <v>0</v>
      </c>
      <c r="N140" s="38">
        <v>0</v>
      </c>
      <c r="O140" s="38">
        <v>0</v>
      </c>
    </row>
    <row r="141" spans="1:15" ht="41.4" x14ac:dyDescent="0.25">
      <c r="A141" s="411"/>
      <c r="B141" s="413"/>
      <c r="C141" s="97" t="s">
        <v>13</v>
      </c>
      <c r="D141" s="38">
        <v>0</v>
      </c>
      <c r="E141" s="38">
        <v>0</v>
      </c>
      <c r="F141" s="38">
        <v>0</v>
      </c>
      <c r="G141" s="38">
        <v>0</v>
      </c>
      <c r="H141" s="38">
        <v>0</v>
      </c>
      <c r="I141" s="38">
        <v>0</v>
      </c>
      <c r="J141" s="38">
        <v>0</v>
      </c>
      <c r="K141" s="38">
        <v>0</v>
      </c>
      <c r="L141" s="38">
        <v>0</v>
      </c>
      <c r="M141" s="38">
        <v>0</v>
      </c>
      <c r="N141" s="38">
        <v>0</v>
      </c>
      <c r="O141" s="38">
        <v>0</v>
      </c>
    </row>
    <row r="142" spans="1:15" x14ac:dyDescent="0.25">
      <c r="A142" s="411"/>
      <c r="B142" s="413"/>
      <c r="C142" s="84" t="s">
        <v>7</v>
      </c>
      <c r="D142" s="38">
        <v>0</v>
      </c>
      <c r="E142" s="38">
        <v>0</v>
      </c>
      <c r="F142" s="38">
        <v>0</v>
      </c>
      <c r="G142" s="38">
        <v>0</v>
      </c>
      <c r="H142" s="38">
        <v>0</v>
      </c>
      <c r="I142" s="38">
        <v>0</v>
      </c>
      <c r="J142" s="38">
        <v>0</v>
      </c>
      <c r="K142" s="38">
        <v>0</v>
      </c>
      <c r="L142" s="38">
        <v>0</v>
      </c>
      <c r="M142" s="38">
        <v>0</v>
      </c>
      <c r="N142" s="38">
        <v>0</v>
      </c>
      <c r="O142" s="38">
        <v>0</v>
      </c>
    </row>
    <row r="143" spans="1:15" x14ac:dyDescent="0.25">
      <c r="A143" s="411"/>
      <c r="B143" s="414"/>
      <c r="C143" s="84" t="s">
        <v>6</v>
      </c>
      <c r="D143" s="30">
        <v>26300</v>
      </c>
      <c r="E143" s="30">
        <v>0</v>
      </c>
      <c r="F143" s="30">
        <v>26300</v>
      </c>
      <c r="G143" s="30">
        <v>26300</v>
      </c>
      <c r="H143" s="30">
        <v>0</v>
      </c>
      <c r="I143" s="30">
        <v>26300</v>
      </c>
      <c r="J143" s="30">
        <v>26300</v>
      </c>
      <c r="K143" s="143">
        <v>0</v>
      </c>
      <c r="L143" s="30">
        <v>26300</v>
      </c>
      <c r="M143" s="30">
        <v>26300</v>
      </c>
      <c r="N143" s="143">
        <v>0</v>
      </c>
      <c r="O143" s="30">
        <v>26300</v>
      </c>
    </row>
    <row r="144" spans="1:15" x14ac:dyDescent="0.25">
      <c r="A144" s="411" t="s">
        <v>58</v>
      </c>
      <c r="B144" s="411" t="s">
        <v>59</v>
      </c>
      <c r="C144" s="8" t="s">
        <v>92</v>
      </c>
      <c r="D144" s="37">
        <f>D145+D151+D152</f>
        <v>21067</v>
      </c>
      <c r="E144" s="37">
        <f t="shared" ref="E144:I144" si="110">E145+E151+E152</f>
        <v>0</v>
      </c>
      <c r="F144" s="37">
        <f t="shared" si="110"/>
        <v>21067</v>
      </c>
      <c r="G144" s="37">
        <f t="shared" si="110"/>
        <v>21067</v>
      </c>
      <c r="H144" s="37">
        <f t="shared" si="110"/>
        <v>0</v>
      </c>
      <c r="I144" s="37">
        <f t="shared" si="110"/>
        <v>21067</v>
      </c>
      <c r="J144" s="37">
        <f t="shared" ref="J144:O144" si="111">J145+J151+J152</f>
        <v>21067</v>
      </c>
      <c r="K144" s="37">
        <f t="shared" si="111"/>
        <v>0</v>
      </c>
      <c r="L144" s="37">
        <f t="shared" si="111"/>
        <v>21067</v>
      </c>
      <c r="M144" s="37">
        <f t="shared" si="111"/>
        <v>20325</v>
      </c>
      <c r="N144" s="37">
        <f t="shared" si="111"/>
        <v>0</v>
      </c>
      <c r="O144" s="37">
        <f t="shared" si="111"/>
        <v>20325</v>
      </c>
    </row>
    <row r="145" spans="1:16" x14ac:dyDescent="0.25">
      <c r="A145" s="411"/>
      <c r="B145" s="411"/>
      <c r="C145" s="84" t="s">
        <v>9</v>
      </c>
      <c r="D145" s="39">
        <f>D147+D150</f>
        <v>0</v>
      </c>
      <c r="E145" s="39">
        <f t="shared" ref="E145:I145" si="112">E147+E150</f>
        <v>0</v>
      </c>
      <c r="F145" s="39">
        <f t="shared" si="112"/>
        <v>0</v>
      </c>
      <c r="G145" s="39">
        <f t="shared" si="112"/>
        <v>0</v>
      </c>
      <c r="H145" s="39">
        <f t="shared" si="112"/>
        <v>0</v>
      </c>
      <c r="I145" s="39">
        <f t="shared" si="112"/>
        <v>0</v>
      </c>
      <c r="J145" s="39">
        <f t="shared" ref="J145:O145" si="113">J147+J150</f>
        <v>0</v>
      </c>
      <c r="K145" s="39">
        <f t="shared" si="113"/>
        <v>0</v>
      </c>
      <c r="L145" s="39">
        <f t="shared" si="113"/>
        <v>0</v>
      </c>
      <c r="M145" s="39">
        <f t="shared" si="113"/>
        <v>0</v>
      </c>
      <c r="N145" s="39">
        <f t="shared" si="113"/>
        <v>0</v>
      </c>
      <c r="O145" s="39">
        <f t="shared" si="113"/>
        <v>0</v>
      </c>
    </row>
    <row r="146" spans="1:16" x14ac:dyDescent="0.25">
      <c r="A146" s="411"/>
      <c r="B146" s="411"/>
      <c r="C146" s="84" t="s">
        <v>8</v>
      </c>
      <c r="D146" s="39"/>
      <c r="E146" s="38"/>
      <c r="F146" s="38"/>
      <c r="G146" s="38"/>
      <c r="H146" s="38"/>
      <c r="I146" s="38"/>
      <c r="J146" s="38"/>
      <c r="K146" s="38"/>
      <c r="L146" s="38"/>
      <c r="M146" s="38"/>
      <c r="N146" s="38"/>
      <c r="O146" s="38"/>
    </row>
    <row r="147" spans="1:16" ht="41.4" x14ac:dyDescent="0.25">
      <c r="A147" s="411"/>
      <c r="B147" s="411"/>
      <c r="C147" s="97" t="s">
        <v>11</v>
      </c>
      <c r="D147" s="39">
        <f>D148+D149</f>
        <v>0</v>
      </c>
      <c r="E147" s="39">
        <f t="shared" ref="E147:I147" si="114">E148+E149</f>
        <v>0</v>
      </c>
      <c r="F147" s="39">
        <f t="shared" si="114"/>
        <v>0</v>
      </c>
      <c r="G147" s="39">
        <f t="shared" si="114"/>
        <v>0</v>
      </c>
      <c r="H147" s="39">
        <f t="shared" si="114"/>
        <v>0</v>
      </c>
      <c r="I147" s="39">
        <f t="shared" si="114"/>
        <v>0</v>
      </c>
      <c r="J147" s="39">
        <f t="shared" ref="J147:O147" si="115">J148+J149</f>
        <v>0</v>
      </c>
      <c r="K147" s="39">
        <f t="shared" si="115"/>
        <v>0</v>
      </c>
      <c r="L147" s="39">
        <f t="shared" si="115"/>
        <v>0</v>
      </c>
      <c r="M147" s="39">
        <f t="shared" si="115"/>
        <v>0</v>
      </c>
      <c r="N147" s="39">
        <f t="shared" si="115"/>
        <v>0</v>
      </c>
      <c r="O147" s="39">
        <f t="shared" si="115"/>
        <v>0</v>
      </c>
    </row>
    <row r="148" spans="1:16" ht="27.6" x14ac:dyDescent="0.25">
      <c r="A148" s="411"/>
      <c r="B148" s="411"/>
      <c r="C148" s="3" t="s">
        <v>14</v>
      </c>
      <c r="D148" s="39">
        <v>0</v>
      </c>
      <c r="E148" s="39">
        <v>0</v>
      </c>
      <c r="F148" s="39">
        <v>0</v>
      </c>
      <c r="G148" s="39">
        <v>0</v>
      </c>
      <c r="H148" s="39">
        <v>0</v>
      </c>
      <c r="I148" s="39">
        <v>0</v>
      </c>
      <c r="J148" s="39">
        <v>0</v>
      </c>
      <c r="K148" s="39">
        <v>0</v>
      </c>
      <c r="L148" s="39">
        <v>0</v>
      </c>
      <c r="M148" s="39">
        <v>0</v>
      </c>
      <c r="N148" s="39">
        <v>0</v>
      </c>
      <c r="O148" s="39">
        <v>0</v>
      </c>
    </row>
    <row r="149" spans="1:16" ht="41.4" x14ac:dyDescent="0.25">
      <c r="A149" s="411"/>
      <c r="B149" s="411"/>
      <c r="C149" s="3" t="s">
        <v>12</v>
      </c>
      <c r="D149" s="39">
        <v>0</v>
      </c>
      <c r="E149" s="39">
        <v>0</v>
      </c>
      <c r="F149" s="39">
        <v>0</v>
      </c>
      <c r="G149" s="39">
        <v>0</v>
      </c>
      <c r="H149" s="39">
        <v>0</v>
      </c>
      <c r="I149" s="39">
        <v>0</v>
      </c>
      <c r="J149" s="39">
        <v>0</v>
      </c>
      <c r="K149" s="39">
        <v>0</v>
      </c>
      <c r="L149" s="39">
        <v>0</v>
      </c>
      <c r="M149" s="39">
        <v>0</v>
      </c>
      <c r="N149" s="39">
        <v>0</v>
      </c>
      <c r="O149" s="39">
        <v>0</v>
      </c>
    </row>
    <row r="150" spans="1:16" ht="41.4" x14ac:dyDescent="0.25">
      <c r="A150" s="411"/>
      <c r="B150" s="411"/>
      <c r="C150" s="97" t="s">
        <v>13</v>
      </c>
      <c r="D150" s="33">
        <v>0</v>
      </c>
      <c r="E150" s="33">
        <v>0</v>
      </c>
      <c r="F150" s="33">
        <v>0</v>
      </c>
      <c r="G150" s="33">
        <v>0</v>
      </c>
      <c r="H150" s="33">
        <v>0</v>
      </c>
      <c r="I150" s="33">
        <v>0</v>
      </c>
      <c r="J150" s="33">
        <v>0</v>
      </c>
      <c r="K150" s="33">
        <v>0</v>
      </c>
      <c r="L150" s="33">
        <v>0</v>
      </c>
      <c r="M150" s="33">
        <v>0</v>
      </c>
      <c r="N150" s="33">
        <v>0</v>
      </c>
      <c r="O150" s="33">
        <v>0</v>
      </c>
    </row>
    <row r="151" spans="1:16" x14ac:dyDescent="0.25">
      <c r="A151" s="411"/>
      <c r="B151" s="411"/>
      <c r="C151" s="84" t="s">
        <v>7</v>
      </c>
      <c r="D151" s="33">
        <v>0</v>
      </c>
      <c r="E151" s="33">
        <v>0</v>
      </c>
      <c r="F151" s="33">
        <v>0</v>
      </c>
      <c r="G151" s="33">
        <v>0</v>
      </c>
      <c r="H151" s="33">
        <v>0</v>
      </c>
      <c r="I151" s="33">
        <v>0</v>
      </c>
      <c r="J151" s="33">
        <v>0</v>
      </c>
      <c r="K151" s="33">
        <v>0</v>
      </c>
      <c r="L151" s="33">
        <v>0</v>
      </c>
      <c r="M151" s="33">
        <v>0</v>
      </c>
      <c r="N151" s="33">
        <v>0</v>
      </c>
      <c r="O151" s="33">
        <v>0</v>
      </c>
    </row>
    <row r="152" spans="1:16" x14ac:dyDescent="0.25">
      <c r="A152" s="411"/>
      <c r="B152" s="411"/>
      <c r="C152" s="84" t="s">
        <v>6</v>
      </c>
      <c r="D152" s="33">
        <f>D161</f>
        <v>21067</v>
      </c>
      <c r="E152" s="33">
        <f t="shared" ref="E152:I152" si="116">E161</f>
        <v>0</v>
      </c>
      <c r="F152" s="33">
        <f t="shared" si="116"/>
        <v>21067</v>
      </c>
      <c r="G152" s="33">
        <f t="shared" si="116"/>
        <v>21067</v>
      </c>
      <c r="H152" s="33">
        <f t="shared" si="116"/>
        <v>0</v>
      </c>
      <c r="I152" s="33">
        <f t="shared" si="116"/>
        <v>21067</v>
      </c>
      <c r="J152" s="33">
        <f t="shared" ref="J152:O152" si="117">J161</f>
        <v>21067</v>
      </c>
      <c r="K152" s="33">
        <f t="shared" si="117"/>
        <v>0</v>
      </c>
      <c r="L152" s="33">
        <f t="shared" si="117"/>
        <v>21067</v>
      </c>
      <c r="M152" s="33">
        <f t="shared" si="117"/>
        <v>20325</v>
      </c>
      <c r="N152" s="33">
        <f t="shared" si="117"/>
        <v>0</v>
      </c>
      <c r="O152" s="33">
        <f t="shared" si="117"/>
        <v>20325</v>
      </c>
    </row>
    <row r="153" spans="1:16" ht="57" customHeight="1" x14ac:dyDescent="0.25">
      <c r="A153" s="411" t="s">
        <v>60</v>
      </c>
      <c r="B153" s="411" t="s">
        <v>53</v>
      </c>
      <c r="C153" s="9" t="s">
        <v>92</v>
      </c>
      <c r="D153" s="36">
        <f>D154+D160+D161</f>
        <v>21067</v>
      </c>
      <c r="E153" s="36">
        <f t="shared" ref="E153:I153" si="118">E154+E160+E161</f>
        <v>0</v>
      </c>
      <c r="F153" s="36">
        <f t="shared" si="118"/>
        <v>21067</v>
      </c>
      <c r="G153" s="36">
        <f t="shared" si="118"/>
        <v>21067</v>
      </c>
      <c r="H153" s="36">
        <f t="shared" si="118"/>
        <v>0</v>
      </c>
      <c r="I153" s="36">
        <f t="shared" si="118"/>
        <v>21067</v>
      </c>
      <c r="J153" s="36">
        <f t="shared" ref="J153:O153" si="119">J154+J160+J161</f>
        <v>21067</v>
      </c>
      <c r="K153" s="36">
        <f t="shared" si="119"/>
        <v>0</v>
      </c>
      <c r="L153" s="36">
        <f t="shared" si="119"/>
        <v>21067</v>
      </c>
      <c r="M153" s="36">
        <f t="shared" si="119"/>
        <v>20325</v>
      </c>
      <c r="N153" s="36">
        <f t="shared" si="119"/>
        <v>0</v>
      </c>
      <c r="O153" s="36">
        <f t="shared" si="119"/>
        <v>20325</v>
      </c>
    </row>
    <row r="154" spans="1:16" x14ac:dyDescent="0.25">
      <c r="A154" s="411"/>
      <c r="B154" s="411"/>
      <c r="C154" s="84" t="s">
        <v>9</v>
      </c>
      <c r="D154" s="38">
        <f>D156+D159</f>
        <v>0</v>
      </c>
      <c r="E154" s="38">
        <f t="shared" ref="E154:I154" si="120">E156+E159</f>
        <v>0</v>
      </c>
      <c r="F154" s="38">
        <f t="shared" si="120"/>
        <v>0</v>
      </c>
      <c r="G154" s="38">
        <f t="shared" si="120"/>
        <v>0</v>
      </c>
      <c r="H154" s="38">
        <f t="shared" si="120"/>
        <v>0</v>
      </c>
      <c r="I154" s="38">
        <f t="shared" si="120"/>
        <v>0</v>
      </c>
      <c r="J154" s="38">
        <f t="shared" ref="J154:O154" si="121">J156+J159</f>
        <v>0</v>
      </c>
      <c r="K154" s="38">
        <f t="shared" si="121"/>
        <v>0</v>
      </c>
      <c r="L154" s="38">
        <f t="shared" si="121"/>
        <v>0</v>
      </c>
      <c r="M154" s="38">
        <f t="shared" si="121"/>
        <v>0</v>
      </c>
      <c r="N154" s="38">
        <f t="shared" si="121"/>
        <v>0</v>
      </c>
      <c r="O154" s="38">
        <f t="shared" si="121"/>
        <v>0</v>
      </c>
    </row>
    <row r="155" spans="1:16" x14ac:dyDescent="0.25">
      <c r="A155" s="411"/>
      <c r="B155" s="411"/>
      <c r="C155" s="84" t="s">
        <v>8</v>
      </c>
      <c r="D155" s="38"/>
      <c r="E155" s="38"/>
      <c r="F155" s="38"/>
      <c r="G155" s="38"/>
      <c r="H155" s="38"/>
      <c r="I155" s="38"/>
      <c r="J155" s="38"/>
      <c r="K155" s="38"/>
      <c r="L155" s="38"/>
      <c r="M155" s="38"/>
      <c r="N155" s="38"/>
      <c r="O155" s="38"/>
    </row>
    <row r="156" spans="1:16" ht="41.4" x14ac:dyDescent="0.25">
      <c r="A156" s="411"/>
      <c r="B156" s="411"/>
      <c r="C156" s="97" t="s">
        <v>11</v>
      </c>
      <c r="D156" s="38">
        <f>D157+D158</f>
        <v>0</v>
      </c>
      <c r="E156" s="38">
        <f t="shared" ref="E156:I156" si="122">E157+E158</f>
        <v>0</v>
      </c>
      <c r="F156" s="38">
        <f t="shared" si="122"/>
        <v>0</v>
      </c>
      <c r="G156" s="38">
        <f t="shared" si="122"/>
        <v>0</v>
      </c>
      <c r="H156" s="38">
        <f t="shared" si="122"/>
        <v>0</v>
      </c>
      <c r="I156" s="38">
        <f t="shared" si="122"/>
        <v>0</v>
      </c>
      <c r="J156" s="38">
        <f t="shared" ref="J156:O156" si="123">J157+J158</f>
        <v>0</v>
      </c>
      <c r="K156" s="38">
        <f t="shared" si="123"/>
        <v>0</v>
      </c>
      <c r="L156" s="38">
        <f t="shared" si="123"/>
        <v>0</v>
      </c>
      <c r="M156" s="38">
        <f t="shared" si="123"/>
        <v>0</v>
      </c>
      <c r="N156" s="38">
        <f t="shared" si="123"/>
        <v>0</v>
      </c>
      <c r="O156" s="38">
        <f t="shared" si="123"/>
        <v>0</v>
      </c>
    </row>
    <row r="157" spans="1:16" ht="27.6" x14ac:dyDescent="0.25">
      <c r="A157" s="411"/>
      <c r="B157" s="411"/>
      <c r="C157" s="3" t="s">
        <v>14</v>
      </c>
      <c r="D157" s="38">
        <v>0</v>
      </c>
      <c r="E157" s="38">
        <v>0</v>
      </c>
      <c r="F157" s="38">
        <v>0</v>
      </c>
      <c r="G157" s="38">
        <v>0</v>
      </c>
      <c r="H157" s="38">
        <v>0</v>
      </c>
      <c r="I157" s="38">
        <v>0</v>
      </c>
      <c r="J157" s="38">
        <v>0</v>
      </c>
      <c r="K157" s="38">
        <v>0</v>
      </c>
      <c r="L157" s="38">
        <v>0</v>
      </c>
      <c r="M157" s="38">
        <v>0</v>
      </c>
      <c r="N157" s="38">
        <v>0</v>
      </c>
      <c r="O157" s="38">
        <v>0</v>
      </c>
    </row>
    <row r="158" spans="1:16" s="7" customFormat="1" ht="41.4" x14ac:dyDescent="0.25">
      <c r="A158" s="411"/>
      <c r="B158" s="411"/>
      <c r="C158" s="3" t="s">
        <v>12</v>
      </c>
      <c r="D158" s="43">
        <v>0</v>
      </c>
      <c r="E158" s="43">
        <v>0</v>
      </c>
      <c r="F158" s="43">
        <v>0</v>
      </c>
      <c r="G158" s="43">
        <v>0</v>
      </c>
      <c r="H158" s="43">
        <v>0</v>
      </c>
      <c r="I158" s="43">
        <v>0</v>
      </c>
      <c r="J158" s="43">
        <v>0</v>
      </c>
      <c r="K158" s="43">
        <v>0</v>
      </c>
      <c r="L158" s="43">
        <v>0</v>
      </c>
      <c r="M158" s="43">
        <v>0</v>
      </c>
      <c r="N158" s="43">
        <v>0</v>
      </c>
      <c r="O158" s="43">
        <v>0</v>
      </c>
    </row>
    <row r="159" spans="1:16" s="7" customFormat="1" ht="41.4" x14ac:dyDescent="0.25">
      <c r="A159" s="411"/>
      <c r="B159" s="411"/>
      <c r="C159" s="97" t="s">
        <v>13</v>
      </c>
      <c r="D159" s="43">
        <v>0</v>
      </c>
      <c r="E159" s="43">
        <v>0</v>
      </c>
      <c r="F159" s="43">
        <v>0</v>
      </c>
      <c r="G159" s="43">
        <v>0</v>
      </c>
      <c r="H159" s="43">
        <v>0</v>
      </c>
      <c r="I159" s="43">
        <v>0</v>
      </c>
      <c r="J159" s="43">
        <v>0</v>
      </c>
      <c r="K159" s="43">
        <v>0</v>
      </c>
      <c r="L159" s="43">
        <v>0</v>
      </c>
      <c r="M159" s="43">
        <v>0</v>
      </c>
      <c r="N159" s="43">
        <v>0</v>
      </c>
      <c r="O159" s="43">
        <v>0</v>
      </c>
    </row>
    <row r="160" spans="1:16" s="7" customFormat="1" x14ac:dyDescent="0.25">
      <c r="A160" s="411"/>
      <c r="B160" s="411"/>
      <c r="C160" s="84" t="s">
        <v>7</v>
      </c>
      <c r="D160" s="43">
        <v>0</v>
      </c>
      <c r="E160" s="43">
        <v>0</v>
      </c>
      <c r="F160" s="43">
        <v>0</v>
      </c>
      <c r="G160" s="43">
        <v>0</v>
      </c>
      <c r="H160" s="43">
        <v>0</v>
      </c>
      <c r="I160" s="148">
        <v>0</v>
      </c>
      <c r="J160" s="148">
        <v>0</v>
      </c>
      <c r="K160" s="148">
        <v>0</v>
      </c>
      <c r="L160" s="148">
        <v>0</v>
      </c>
      <c r="M160" s="148">
        <v>0</v>
      </c>
      <c r="N160" s="148">
        <v>0</v>
      </c>
      <c r="O160" s="148">
        <v>0</v>
      </c>
      <c r="P160" s="149"/>
    </row>
    <row r="161" spans="1:16" s="7" customFormat="1" x14ac:dyDescent="0.25">
      <c r="A161" s="411"/>
      <c r="B161" s="411"/>
      <c r="C161" s="84" t="s">
        <v>6</v>
      </c>
      <c r="D161" s="38">
        <v>21067</v>
      </c>
      <c r="E161" s="38">
        <v>0</v>
      </c>
      <c r="F161" s="38">
        <v>21067</v>
      </c>
      <c r="G161" s="38">
        <v>21067</v>
      </c>
      <c r="H161" s="38">
        <v>0</v>
      </c>
      <c r="I161" s="38">
        <v>21067</v>
      </c>
      <c r="J161" s="42">
        <v>21067</v>
      </c>
      <c r="K161" s="42">
        <v>0</v>
      </c>
      <c r="L161" s="42">
        <v>21067</v>
      </c>
      <c r="M161" s="42">
        <v>20325</v>
      </c>
      <c r="N161" s="42">
        <v>0</v>
      </c>
      <c r="O161" s="42">
        <v>20325</v>
      </c>
      <c r="P161" s="149"/>
    </row>
    <row r="162" spans="1:16" x14ac:dyDescent="0.25">
      <c r="I162" s="150"/>
      <c r="J162" s="12"/>
      <c r="K162" s="12"/>
      <c r="L162" s="12"/>
      <c r="M162" s="12"/>
      <c r="N162" s="12"/>
      <c r="O162" s="12"/>
      <c r="P162" s="12"/>
    </row>
    <row r="163" spans="1:16" x14ac:dyDescent="0.25">
      <c r="I163" s="150"/>
      <c r="J163" s="12"/>
      <c r="K163" s="12"/>
      <c r="L163" s="12"/>
      <c r="M163" s="12"/>
      <c r="N163" s="12"/>
      <c r="O163" s="12"/>
      <c r="P163" s="12"/>
    </row>
    <row r="164" spans="1:16" x14ac:dyDescent="0.25">
      <c r="I164" s="150"/>
      <c r="J164" s="12"/>
      <c r="K164" s="12"/>
      <c r="L164" s="12"/>
      <c r="M164" s="12"/>
      <c r="N164" s="12"/>
      <c r="O164" s="12"/>
      <c r="P164" s="12"/>
    </row>
  </sheetData>
  <mergeCells count="80">
    <mergeCell ref="G1:I1"/>
    <mergeCell ref="B42:B43"/>
    <mergeCell ref="A57:A58"/>
    <mergeCell ref="B57:B58"/>
    <mergeCell ref="A36:A37"/>
    <mergeCell ref="B36:B37"/>
    <mergeCell ref="A4:A7"/>
    <mergeCell ref="B4:B7"/>
    <mergeCell ref="C4:C7"/>
    <mergeCell ref="D5:F5"/>
    <mergeCell ref="G5:I5"/>
    <mergeCell ref="D6:D7"/>
    <mergeCell ref="E6:F6"/>
    <mergeCell ref="G6:G7"/>
    <mergeCell ref="A55:A56"/>
    <mergeCell ref="B55:B56"/>
    <mergeCell ref="A76:A77"/>
    <mergeCell ref="A78:A79"/>
    <mergeCell ref="B72:B73"/>
    <mergeCell ref="B74:B75"/>
    <mergeCell ref="A9:A17"/>
    <mergeCell ref="B9:B17"/>
    <mergeCell ref="A61:A69"/>
    <mergeCell ref="B61:B69"/>
    <mergeCell ref="A70:A71"/>
    <mergeCell ref="B70:B71"/>
    <mergeCell ref="B44:B52"/>
    <mergeCell ref="A44:A52"/>
    <mergeCell ref="B27:B35"/>
    <mergeCell ref="A27:A35"/>
    <mergeCell ref="A53:A54"/>
    <mergeCell ref="B53:B54"/>
    <mergeCell ref="A59:A60"/>
    <mergeCell ref="B59:B60"/>
    <mergeCell ref="B18:B26"/>
    <mergeCell ref="A18:A26"/>
    <mergeCell ref="A38:A39"/>
    <mergeCell ref="B38:B39"/>
    <mergeCell ref="A42:A43"/>
    <mergeCell ref="B40:B41"/>
    <mergeCell ref="A40:A41"/>
    <mergeCell ref="A72:A73"/>
    <mergeCell ref="B116:B117"/>
    <mergeCell ref="B118:B119"/>
    <mergeCell ref="A116:A117"/>
    <mergeCell ref="A118:A119"/>
    <mergeCell ref="A89:A97"/>
    <mergeCell ref="B89:B97"/>
    <mergeCell ref="A107:A115"/>
    <mergeCell ref="B107:B115"/>
    <mergeCell ref="B76:B77"/>
    <mergeCell ref="B78:B79"/>
    <mergeCell ref="A98:A106"/>
    <mergeCell ref="B98:B106"/>
    <mergeCell ref="A80:A88"/>
    <mergeCell ref="B80:B88"/>
    <mergeCell ref="A74:A75"/>
    <mergeCell ref="A120:A121"/>
    <mergeCell ref="B120:B121"/>
    <mergeCell ref="A144:A152"/>
    <mergeCell ref="B144:B152"/>
    <mergeCell ref="A153:A161"/>
    <mergeCell ref="B153:B161"/>
    <mergeCell ref="A122:A123"/>
    <mergeCell ref="A135:A143"/>
    <mergeCell ref="B135:B143"/>
    <mergeCell ref="A133:A134"/>
    <mergeCell ref="B133:B134"/>
    <mergeCell ref="A124:A132"/>
    <mergeCell ref="B124:B132"/>
    <mergeCell ref="B122:B123"/>
    <mergeCell ref="D4:O4"/>
    <mergeCell ref="A2:O2"/>
    <mergeCell ref="J5:L5"/>
    <mergeCell ref="M5:O5"/>
    <mergeCell ref="J6:J7"/>
    <mergeCell ref="K6:L6"/>
    <mergeCell ref="M6:M7"/>
    <mergeCell ref="N6:O6"/>
    <mergeCell ref="H6:I6"/>
  </mergeCells>
  <pageMargins left="0.39370078740157483" right="0.39370078740157483" top="0.98425196850393704" bottom="0.59055118110236227" header="0.11811023622047245" footer="0.11811023622047245"/>
  <pageSetup paperSize="9" scale="50" fitToHeight="0" orientation="landscape" r:id="rId1"/>
  <headerFooter differentFirst="1" scaleWithDoc="0" alignWithMargins="0">
    <oddHeader>&amp;C&amp;P</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abSelected="1" topLeftCell="A5" zoomScale="80" zoomScaleNormal="80" workbookViewId="0">
      <selection activeCell="A19" sqref="A19"/>
    </sheetView>
  </sheetViews>
  <sheetFormatPr defaultColWidth="9.109375" defaultRowHeight="13.8" x14ac:dyDescent="0.25"/>
  <cols>
    <col min="1" max="1" width="29.109375" style="67" customWidth="1"/>
    <col min="2" max="2" width="68.44140625" style="76" customWidth="1"/>
    <col min="3" max="3" width="54.44140625" style="76" customWidth="1"/>
    <col min="4" max="4" width="50" style="82" customWidth="1"/>
    <col min="5" max="16384" width="9.109375" style="4"/>
  </cols>
  <sheetData>
    <row r="1" spans="1:4" x14ac:dyDescent="0.25">
      <c r="D1" s="124"/>
    </row>
    <row r="2" spans="1:4" ht="64.5" customHeight="1" x14ac:dyDescent="0.25">
      <c r="A2" s="423" t="s">
        <v>101</v>
      </c>
      <c r="B2" s="423"/>
      <c r="C2" s="423"/>
      <c r="D2" s="423"/>
    </row>
    <row r="3" spans="1:4" ht="15.6" x14ac:dyDescent="0.25">
      <c r="A3" s="424" t="s">
        <v>85</v>
      </c>
      <c r="B3" s="424" t="s">
        <v>5</v>
      </c>
      <c r="C3" s="425" t="s">
        <v>87</v>
      </c>
      <c r="D3" s="425"/>
    </row>
    <row r="4" spans="1:4" s="5" customFormat="1" ht="51" customHeight="1" x14ac:dyDescent="0.25">
      <c r="A4" s="424"/>
      <c r="B4" s="424"/>
      <c r="C4" s="77" t="s">
        <v>140</v>
      </c>
      <c r="D4" s="78" t="s">
        <v>86</v>
      </c>
    </row>
    <row r="5" spans="1:4" s="2" customFormat="1" ht="15.6" x14ac:dyDescent="0.25">
      <c r="A5" s="56">
        <v>1</v>
      </c>
      <c r="B5" s="56">
        <v>2</v>
      </c>
      <c r="C5" s="56">
        <v>3</v>
      </c>
      <c r="D5" s="56">
        <v>4</v>
      </c>
    </row>
    <row r="6" spans="1:4" ht="62.4" x14ac:dyDescent="0.25">
      <c r="A6" s="58" t="s">
        <v>18</v>
      </c>
      <c r="B6" s="68" t="s">
        <v>19</v>
      </c>
      <c r="C6" s="57" t="s">
        <v>359</v>
      </c>
      <c r="D6" s="57" t="s">
        <v>335</v>
      </c>
    </row>
    <row r="7" spans="1:4" ht="31.2" x14ac:dyDescent="0.25">
      <c r="A7" s="419" t="s">
        <v>20</v>
      </c>
      <c r="B7" s="419" t="s">
        <v>21</v>
      </c>
      <c r="C7" s="57" t="s">
        <v>89</v>
      </c>
      <c r="D7" s="57" t="s">
        <v>339</v>
      </c>
    </row>
    <row r="8" spans="1:4" ht="31.2" x14ac:dyDescent="0.25">
      <c r="A8" s="426"/>
      <c r="B8" s="426"/>
      <c r="C8" s="57" t="s">
        <v>89</v>
      </c>
      <c r="D8" s="57" t="s">
        <v>338</v>
      </c>
    </row>
    <row r="9" spans="1:4" ht="15.6" x14ac:dyDescent="0.25">
      <c r="A9" s="426"/>
      <c r="B9" s="426"/>
      <c r="C9" s="57" t="s">
        <v>336</v>
      </c>
      <c r="D9" s="57" t="s">
        <v>340</v>
      </c>
    </row>
    <row r="10" spans="1:4" ht="41.25" customHeight="1" x14ac:dyDescent="0.25">
      <c r="A10" s="420"/>
      <c r="B10" s="420"/>
      <c r="C10" s="57" t="s">
        <v>337</v>
      </c>
      <c r="D10" s="79" t="s">
        <v>357</v>
      </c>
    </row>
    <row r="11" spans="1:4" ht="31.2" x14ac:dyDescent="0.25">
      <c r="A11" s="419" t="s">
        <v>1</v>
      </c>
      <c r="B11" s="419" t="s">
        <v>22</v>
      </c>
      <c r="C11" s="421" t="s">
        <v>88</v>
      </c>
      <c r="D11" s="79" t="s">
        <v>341</v>
      </c>
    </row>
    <row r="12" spans="1:4" ht="31.2" x14ac:dyDescent="0.25">
      <c r="A12" s="420"/>
      <c r="B12" s="420"/>
      <c r="C12" s="422"/>
      <c r="D12" s="79" t="s">
        <v>338</v>
      </c>
    </row>
    <row r="13" spans="1:4" ht="46.8" x14ac:dyDescent="0.25">
      <c r="A13" s="62" t="s">
        <v>3</v>
      </c>
      <c r="B13" s="69" t="s">
        <v>24</v>
      </c>
      <c r="C13" s="53" t="s">
        <v>89</v>
      </c>
      <c r="D13" s="80" t="s">
        <v>338</v>
      </c>
    </row>
    <row r="14" spans="1:4" ht="46.8" x14ac:dyDescent="0.25">
      <c r="A14" s="62" t="s">
        <v>4</v>
      </c>
      <c r="B14" s="69" t="s">
        <v>82</v>
      </c>
      <c r="C14" s="53" t="s">
        <v>89</v>
      </c>
      <c r="D14" s="80" t="s">
        <v>341</v>
      </c>
    </row>
    <row r="15" spans="1:4" ht="46.8" x14ac:dyDescent="0.25">
      <c r="A15" s="62" t="s">
        <v>80</v>
      </c>
      <c r="B15" s="69" t="s">
        <v>81</v>
      </c>
      <c r="C15" s="53" t="s">
        <v>89</v>
      </c>
      <c r="D15" s="80" t="s">
        <v>342</v>
      </c>
    </row>
    <row r="16" spans="1:4" ht="31.2" x14ac:dyDescent="0.25">
      <c r="A16" s="62" t="s">
        <v>103</v>
      </c>
      <c r="B16" s="69" t="s">
        <v>105</v>
      </c>
      <c r="C16" s="53" t="s">
        <v>89</v>
      </c>
      <c r="D16" s="80" t="s">
        <v>341</v>
      </c>
    </row>
    <row r="17" spans="1:4" ht="31.2" x14ac:dyDescent="0.25">
      <c r="A17" s="58" t="s">
        <v>26</v>
      </c>
      <c r="B17" s="68" t="s">
        <v>27</v>
      </c>
      <c r="C17" s="58" t="s">
        <v>88</v>
      </c>
      <c r="D17" s="59" t="s">
        <v>343</v>
      </c>
    </row>
    <row r="18" spans="1:4" ht="31.2" x14ac:dyDescent="0.25">
      <c r="A18" s="62" t="s">
        <v>29</v>
      </c>
      <c r="B18" s="69" t="s">
        <v>30</v>
      </c>
      <c r="C18" s="53" t="s">
        <v>89</v>
      </c>
      <c r="D18" s="55" t="s">
        <v>343</v>
      </c>
    </row>
    <row r="19" spans="1:4" ht="31.2" x14ac:dyDescent="0.25">
      <c r="A19" s="62" t="s">
        <v>174</v>
      </c>
      <c r="B19" s="69" t="s">
        <v>32</v>
      </c>
      <c r="C19" s="53" t="s">
        <v>89</v>
      </c>
      <c r="D19" s="55" t="s">
        <v>343</v>
      </c>
    </row>
    <row r="20" spans="1:4" ht="31.2" x14ac:dyDescent="0.25">
      <c r="A20" s="63" t="s">
        <v>33</v>
      </c>
      <c r="B20" s="70" t="s">
        <v>34</v>
      </c>
      <c r="C20" s="54" t="s">
        <v>89</v>
      </c>
      <c r="D20" s="55" t="s">
        <v>343</v>
      </c>
    </row>
    <row r="21" spans="1:4" ht="31.2" x14ac:dyDescent="0.25">
      <c r="A21" s="62" t="s">
        <v>36</v>
      </c>
      <c r="B21" s="69" t="s">
        <v>104</v>
      </c>
      <c r="C21" s="53" t="s">
        <v>89</v>
      </c>
      <c r="D21" s="55" t="s">
        <v>343</v>
      </c>
    </row>
    <row r="22" spans="1:4" ht="31.2" x14ac:dyDescent="0.25">
      <c r="A22" s="58" t="s">
        <v>37</v>
      </c>
      <c r="B22" s="68" t="s">
        <v>38</v>
      </c>
      <c r="C22" s="58" t="s">
        <v>88</v>
      </c>
      <c r="D22" s="79" t="s">
        <v>344</v>
      </c>
    </row>
    <row r="23" spans="1:4" ht="31.2" x14ac:dyDescent="0.25">
      <c r="A23" s="62" t="s">
        <v>39</v>
      </c>
      <c r="B23" s="69" t="s">
        <v>40</v>
      </c>
      <c r="C23" s="53" t="s">
        <v>89</v>
      </c>
      <c r="D23" s="80" t="s">
        <v>344</v>
      </c>
    </row>
    <row r="24" spans="1:4" ht="31.2" x14ac:dyDescent="0.25">
      <c r="A24" s="62" t="s">
        <v>41</v>
      </c>
      <c r="B24" s="69" t="s">
        <v>42</v>
      </c>
      <c r="C24" s="53" t="s">
        <v>89</v>
      </c>
      <c r="D24" s="80" t="s">
        <v>344</v>
      </c>
    </row>
    <row r="25" spans="1:4" ht="31.2" x14ac:dyDescent="0.25">
      <c r="A25" s="62" t="s">
        <v>43</v>
      </c>
      <c r="B25" s="69" t="s">
        <v>44</v>
      </c>
      <c r="C25" s="53" t="s">
        <v>89</v>
      </c>
      <c r="D25" s="80" t="s">
        <v>344</v>
      </c>
    </row>
    <row r="26" spans="1:4" ht="31.2" x14ac:dyDescent="0.25">
      <c r="A26" s="62" t="s">
        <v>69</v>
      </c>
      <c r="B26" s="69" t="s">
        <v>102</v>
      </c>
      <c r="C26" s="53" t="s">
        <v>89</v>
      </c>
      <c r="D26" s="80" t="s">
        <v>344</v>
      </c>
    </row>
    <row r="27" spans="1:4" ht="46.8" x14ac:dyDescent="0.25">
      <c r="A27" s="62" t="s">
        <v>70</v>
      </c>
      <c r="B27" s="69" t="s">
        <v>71</v>
      </c>
      <c r="C27" s="53" t="s">
        <v>89</v>
      </c>
      <c r="D27" s="80" t="s">
        <v>344</v>
      </c>
    </row>
    <row r="28" spans="1:4" ht="46.8" x14ac:dyDescent="0.25">
      <c r="A28" s="58" t="s">
        <v>145</v>
      </c>
      <c r="B28" s="68" t="s">
        <v>146</v>
      </c>
      <c r="C28" s="58" t="s">
        <v>147</v>
      </c>
      <c r="D28" s="79" t="s">
        <v>358</v>
      </c>
    </row>
    <row r="29" spans="1:4" ht="31.2" x14ac:dyDescent="0.25">
      <c r="A29" s="58" t="s">
        <v>72</v>
      </c>
      <c r="B29" s="68" t="s">
        <v>73</v>
      </c>
      <c r="C29" s="57" t="s">
        <v>90</v>
      </c>
      <c r="D29" s="58" t="s">
        <v>345</v>
      </c>
    </row>
    <row r="30" spans="1:4" ht="46.8" x14ac:dyDescent="0.25">
      <c r="A30" s="58" t="s">
        <v>45</v>
      </c>
      <c r="B30" s="68" t="s">
        <v>46</v>
      </c>
      <c r="C30" s="60" t="s">
        <v>138</v>
      </c>
      <c r="D30" s="58" t="s">
        <v>94</v>
      </c>
    </row>
    <row r="31" spans="1:4" ht="62.4" x14ac:dyDescent="0.25">
      <c r="A31" s="64" t="s">
        <v>99</v>
      </c>
      <c r="B31" s="73" t="s">
        <v>48</v>
      </c>
      <c r="C31" s="60" t="s">
        <v>138</v>
      </c>
      <c r="D31" s="64" t="s">
        <v>362</v>
      </c>
    </row>
    <row r="32" spans="1:4" s="12" customFormat="1" ht="31.2" x14ac:dyDescent="0.25">
      <c r="A32" s="65" t="s">
        <v>64</v>
      </c>
      <c r="B32" s="71" t="s">
        <v>75</v>
      </c>
      <c r="C32" s="61" t="s">
        <v>138</v>
      </c>
      <c r="D32" s="55" t="s">
        <v>346</v>
      </c>
    </row>
    <row r="33" spans="1:4" s="12" customFormat="1" ht="31.2" x14ac:dyDescent="0.25">
      <c r="A33" s="65" t="s">
        <v>49</v>
      </c>
      <c r="B33" s="74" t="s">
        <v>76</v>
      </c>
      <c r="C33" s="61" t="s">
        <v>138</v>
      </c>
      <c r="D33" s="55" t="s">
        <v>347</v>
      </c>
    </row>
    <row r="34" spans="1:4" s="12" customFormat="1" ht="31.2" x14ac:dyDescent="0.25">
      <c r="A34" s="65" t="s">
        <v>65</v>
      </c>
      <c r="B34" s="75" t="s">
        <v>77</v>
      </c>
      <c r="C34" s="61" t="s">
        <v>138</v>
      </c>
      <c r="D34" s="81" t="s">
        <v>361</v>
      </c>
    </row>
    <row r="35" spans="1:4" s="12" customFormat="1" ht="31.2" x14ac:dyDescent="0.25">
      <c r="A35" s="65" t="s">
        <v>50</v>
      </c>
      <c r="B35" s="56" t="s">
        <v>78</v>
      </c>
      <c r="C35" s="61" t="s">
        <v>138</v>
      </c>
      <c r="D35" s="55" t="s">
        <v>348</v>
      </c>
    </row>
    <row r="36" spans="1:4" ht="46.8" x14ac:dyDescent="0.25">
      <c r="A36" s="58" t="s">
        <v>52</v>
      </c>
      <c r="B36" s="68" t="s">
        <v>53</v>
      </c>
      <c r="C36" s="61" t="s">
        <v>138</v>
      </c>
      <c r="D36" s="58" t="s">
        <v>349</v>
      </c>
    </row>
    <row r="37" spans="1:4" ht="31.2" x14ac:dyDescent="0.25">
      <c r="A37" s="66" t="s">
        <v>55</v>
      </c>
      <c r="B37" s="72" t="s">
        <v>79</v>
      </c>
      <c r="C37" s="61" t="s">
        <v>138</v>
      </c>
      <c r="D37" s="55" t="s">
        <v>348</v>
      </c>
    </row>
    <row r="38" spans="1:4" ht="31.2" x14ac:dyDescent="0.25">
      <c r="A38" s="58" t="s">
        <v>100</v>
      </c>
      <c r="B38" s="68" t="s">
        <v>57</v>
      </c>
      <c r="C38" s="60" t="s">
        <v>139</v>
      </c>
      <c r="D38" s="58" t="s">
        <v>352</v>
      </c>
    </row>
    <row r="39" spans="1:4" ht="34.5" customHeight="1" x14ac:dyDescent="0.25">
      <c r="A39" s="58" t="s">
        <v>58</v>
      </c>
      <c r="B39" s="68" t="s">
        <v>59</v>
      </c>
      <c r="C39" s="59" t="s">
        <v>360</v>
      </c>
      <c r="D39" s="79" t="s">
        <v>350</v>
      </c>
    </row>
    <row r="40" spans="1:4" ht="68.25" customHeight="1" x14ac:dyDescent="0.25">
      <c r="A40" s="58" t="s">
        <v>60</v>
      </c>
      <c r="B40" s="68" t="s">
        <v>53</v>
      </c>
      <c r="C40" s="59" t="s">
        <v>91</v>
      </c>
      <c r="D40" s="79" t="s">
        <v>351</v>
      </c>
    </row>
    <row r="41" spans="1:4" x14ac:dyDescent="0.25">
      <c r="C41" s="128"/>
      <c r="D41" s="129"/>
    </row>
  </sheetData>
  <mergeCells count="9">
    <mergeCell ref="B11:B12"/>
    <mergeCell ref="C11:C12"/>
    <mergeCell ref="A2:D2"/>
    <mergeCell ref="A3:A4"/>
    <mergeCell ref="B3:B4"/>
    <mergeCell ref="C3:D3"/>
    <mergeCell ref="B7:B10"/>
    <mergeCell ref="A7:A10"/>
    <mergeCell ref="A11:A12"/>
  </mergeCells>
  <pageMargins left="0.39370078740157483" right="0.39370078740157483" top="1.1811023622047245" bottom="0.59055118110236227" header="0" footer="0"/>
  <pageSetup paperSize="9" scale="70" orientation="landscape" r:id="rId1"/>
  <headerFooter differentFirst="1" scaleWithDoc="0" alignWithMargins="0">
    <oddHeader>&amp;C&amp;P</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88"/>
  <sheetViews>
    <sheetView zoomScale="90" zoomScaleNormal="90" workbookViewId="0">
      <pane xSplit="3" ySplit="7" topLeftCell="D197" activePane="bottomRight" state="frozen"/>
      <selection pane="topRight" activeCell="D1" sqref="D1"/>
      <selection pane="bottomLeft" activeCell="A8" sqref="A8"/>
      <selection pane="bottomRight" activeCell="D207" sqref="D207"/>
    </sheetView>
  </sheetViews>
  <sheetFormatPr defaultColWidth="9.109375" defaultRowHeight="13.2" x14ac:dyDescent="0.25"/>
  <cols>
    <col min="1" max="1" width="18.6640625" style="193" customWidth="1"/>
    <col min="2" max="2" width="31.109375" style="193" customWidth="1"/>
    <col min="3" max="3" width="23.109375" style="158" customWidth="1"/>
    <col min="4" max="4" width="15.44140625" style="194" customWidth="1"/>
    <col min="5" max="5" width="20.33203125" style="194" customWidth="1"/>
    <col min="6" max="6" width="16.6640625" style="194" customWidth="1"/>
    <col min="7" max="16384" width="9.109375" style="155"/>
  </cols>
  <sheetData>
    <row r="1" spans="1:6" ht="18" x14ac:dyDescent="0.25">
      <c r="A1" s="151"/>
      <c r="B1" s="152"/>
      <c r="C1" s="153"/>
      <c r="D1" s="153"/>
      <c r="E1" s="153"/>
      <c r="F1" s="154"/>
    </row>
    <row r="2" spans="1:6" ht="18" x14ac:dyDescent="0.25">
      <c r="A2" s="151"/>
      <c r="B2" s="156"/>
      <c r="C2" s="157"/>
      <c r="D2" s="157"/>
      <c r="E2" s="157"/>
      <c r="F2" s="157"/>
    </row>
    <row r="3" spans="1:6" s="158" customFormat="1" ht="91.5" customHeight="1" x14ac:dyDescent="0.25">
      <c r="A3" s="427" t="s">
        <v>179</v>
      </c>
      <c r="B3" s="427"/>
      <c r="C3" s="427"/>
      <c r="D3" s="427"/>
      <c r="E3" s="427"/>
      <c r="F3" s="427"/>
    </row>
    <row r="4" spans="1:6" x14ac:dyDescent="0.25">
      <c r="A4" s="159"/>
      <c r="B4" s="160"/>
      <c r="C4" s="161"/>
      <c r="D4" s="161"/>
      <c r="E4" s="161"/>
      <c r="F4" s="161"/>
    </row>
    <row r="5" spans="1:6" ht="15.6" x14ac:dyDescent="0.25">
      <c r="A5" s="428" t="s">
        <v>151</v>
      </c>
      <c r="B5" s="429" t="s">
        <v>155</v>
      </c>
      <c r="C5" s="430" t="s">
        <v>156</v>
      </c>
      <c r="D5" s="428" t="s">
        <v>157</v>
      </c>
      <c r="E5" s="428"/>
      <c r="F5" s="428"/>
    </row>
    <row r="6" spans="1:6" s="163" customFormat="1" ht="48.75" customHeight="1" x14ac:dyDescent="0.25">
      <c r="A6" s="428"/>
      <c r="B6" s="429"/>
      <c r="C6" s="430"/>
      <c r="D6" s="162" t="s">
        <v>158</v>
      </c>
      <c r="E6" s="162" t="s">
        <v>159</v>
      </c>
      <c r="F6" s="162" t="s">
        <v>160</v>
      </c>
    </row>
    <row r="7" spans="1:6" s="163" customFormat="1" ht="15.6" x14ac:dyDescent="0.25">
      <c r="A7" s="164">
        <v>1</v>
      </c>
      <c r="B7" s="165">
        <v>2</v>
      </c>
      <c r="C7" s="166">
        <v>3</v>
      </c>
      <c r="D7" s="166">
        <v>4</v>
      </c>
      <c r="E7" s="166">
        <v>5</v>
      </c>
      <c r="F7" s="166">
        <v>6</v>
      </c>
    </row>
    <row r="8" spans="1:6" s="158" customFormat="1" ht="15.6" x14ac:dyDescent="0.25">
      <c r="A8" s="431" t="s">
        <v>18</v>
      </c>
      <c r="B8" s="431" t="s">
        <v>19</v>
      </c>
      <c r="C8" s="167" t="s">
        <v>161</v>
      </c>
      <c r="D8" s="168">
        <f>D21+D253+D364</f>
        <v>710287.54</v>
      </c>
      <c r="E8" s="168">
        <f t="shared" ref="E8:F8" si="0">E21+E253+E364</f>
        <v>706773.41999999993</v>
      </c>
      <c r="F8" s="168">
        <f t="shared" si="0"/>
        <v>699256.72</v>
      </c>
    </row>
    <row r="9" spans="1:6" s="158" customFormat="1" ht="79.2" x14ac:dyDescent="0.25">
      <c r="A9" s="431"/>
      <c r="B9" s="431"/>
      <c r="C9" s="169" t="s">
        <v>162</v>
      </c>
      <c r="D9" s="168">
        <f t="shared" ref="D9:D19" si="1">D22+D254+D365</f>
        <v>0</v>
      </c>
      <c r="E9" s="168">
        <f t="shared" ref="E9:F9" si="2">E22+E254+E365</f>
        <v>0</v>
      </c>
      <c r="F9" s="168">
        <f t="shared" si="2"/>
        <v>0</v>
      </c>
    </row>
    <row r="10" spans="1:6" ht="52.8" x14ac:dyDescent="0.25">
      <c r="A10" s="431"/>
      <c r="B10" s="431"/>
      <c r="C10" s="169" t="s">
        <v>163</v>
      </c>
      <c r="D10" s="168">
        <f t="shared" si="1"/>
        <v>524282.6</v>
      </c>
      <c r="E10" s="168">
        <f t="shared" ref="E10:F10" si="3">E23+E255+E366</f>
        <v>520768.48</v>
      </c>
      <c r="F10" s="168">
        <f t="shared" si="3"/>
        <v>513251.78</v>
      </c>
    </row>
    <row r="11" spans="1:6" ht="15.6" x14ac:dyDescent="0.25">
      <c r="A11" s="431"/>
      <c r="B11" s="431"/>
      <c r="C11" s="170" t="s">
        <v>164</v>
      </c>
      <c r="D11" s="168"/>
      <c r="E11" s="168"/>
      <c r="F11" s="168"/>
    </row>
    <row r="12" spans="1:6" ht="15.6" x14ac:dyDescent="0.25">
      <c r="A12" s="431"/>
      <c r="B12" s="431"/>
      <c r="C12" s="170" t="s">
        <v>15</v>
      </c>
      <c r="D12" s="168">
        <f t="shared" si="1"/>
        <v>117020.9</v>
      </c>
      <c r="E12" s="168">
        <f t="shared" ref="E12:F12" si="4">E25+E257+E368</f>
        <v>115904</v>
      </c>
      <c r="F12" s="168">
        <f t="shared" si="4"/>
        <v>115904</v>
      </c>
    </row>
    <row r="13" spans="1:6" ht="15.6" x14ac:dyDescent="0.25">
      <c r="A13" s="431"/>
      <c r="B13" s="431"/>
      <c r="C13" s="170" t="s">
        <v>2</v>
      </c>
      <c r="D13" s="168">
        <f t="shared" si="1"/>
        <v>407261.7</v>
      </c>
      <c r="E13" s="168">
        <f t="shared" ref="E13:F13" si="5">E26+E258+E369</f>
        <v>404864.48</v>
      </c>
      <c r="F13" s="168">
        <f t="shared" si="5"/>
        <v>397347.78</v>
      </c>
    </row>
    <row r="14" spans="1:6" ht="15.6" x14ac:dyDescent="0.25">
      <c r="A14" s="431"/>
      <c r="B14" s="431"/>
      <c r="C14" s="169" t="s">
        <v>165</v>
      </c>
      <c r="D14" s="168">
        <f t="shared" si="1"/>
        <v>186004.94</v>
      </c>
      <c r="E14" s="168">
        <f t="shared" ref="E14:F14" si="6">E27+E259+E370</f>
        <v>186004.94</v>
      </c>
      <c r="F14" s="168">
        <f t="shared" si="6"/>
        <v>186004.94</v>
      </c>
    </row>
    <row r="15" spans="1:6" ht="26.4" x14ac:dyDescent="0.25">
      <c r="A15" s="431"/>
      <c r="B15" s="431"/>
      <c r="C15" s="169" t="s">
        <v>166</v>
      </c>
      <c r="D15" s="168">
        <f t="shared" si="1"/>
        <v>0</v>
      </c>
      <c r="E15" s="168">
        <f t="shared" ref="E15:F15" si="7">E28+E260+E371</f>
        <v>0</v>
      </c>
      <c r="F15" s="168">
        <f t="shared" si="7"/>
        <v>0</v>
      </c>
    </row>
    <row r="16" spans="1:6" ht="15.6" x14ac:dyDescent="0.25">
      <c r="A16" s="431"/>
      <c r="B16" s="431"/>
      <c r="C16" s="170" t="s">
        <v>164</v>
      </c>
      <c r="D16" s="168">
        <f t="shared" si="1"/>
        <v>0</v>
      </c>
      <c r="E16" s="168">
        <f t="shared" ref="E16:F16" si="8">E29+E261+E372</f>
        <v>0</v>
      </c>
      <c r="F16" s="168">
        <f t="shared" si="8"/>
        <v>0</v>
      </c>
    </row>
    <row r="17" spans="1:6" s="158" customFormat="1" ht="39.6" x14ac:dyDescent="0.25">
      <c r="A17" s="431"/>
      <c r="B17" s="431"/>
      <c r="C17" s="171" t="s">
        <v>167</v>
      </c>
      <c r="D17" s="168">
        <f t="shared" si="1"/>
        <v>0</v>
      </c>
      <c r="E17" s="168">
        <f t="shared" ref="E17:F17" si="9">E30+E262+E373</f>
        <v>0</v>
      </c>
      <c r="F17" s="168">
        <f t="shared" si="9"/>
        <v>0</v>
      </c>
    </row>
    <row r="18" spans="1:6" s="158" customFormat="1" ht="15.6" x14ac:dyDescent="0.25">
      <c r="A18" s="431"/>
      <c r="B18" s="431"/>
      <c r="C18" s="170" t="s">
        <v>168</v>
      </c>
      <c r="D18" s="168">
        <f t="shared" si="1"/>
        <v>0</v>
      </c>
      <c r="E18" s="168">
        <f t="shared" ref="E18:F18" si="10">E31+E263+E374</f>
        <v>0</v>
      </c>
      <c r="F18" s="168">
        <f t="shared" si="10"/>
        <v>0</v>
      </c>
    </row>
    <row r="19" spans="1:6" s="158" customFormat="1" ht="15.6" x14ac:dyDescent="0.25">
      <c r="A19" s="431"/>
      <c r="B19" s="431"/>
      <c r="C19" s="170" t="s">
        <v>169</v>
      </c>
      <c r="D19" s="168">
        <f t="shared" si="1"/>
        <v>0</v>
      </c>
      <c r="E19" s="168">
        <f t="shared" ref="E19:F19" si="11">E32+E264+E375</f>
        <v>0</v>
      </c>
      <c r="F19" s="168">
        <f t="shared" si="11"/>
        <v>0</v>
      </c>
    </row>
    <row r="20" spans="1:6" s="158" customFormat="1" ht="15.6" x14ac:dyDescent="0.25">
      <c r="A20" s="435" t="s">
        <v>164</v>
      </c>
      <c r="B20" s="435"/>
      <c r="C20" s="172"/>
      <c r="D20" s="173"/>
      <c r="E20" s="173"/>
      <c r="F20" s="173"/>
    </row>
    <row r="21" spans="1:6" ht="13.8" x14ac:dyDescent="0.25">
      <c r="A21" s="436" t="s">
        <v>20</v>
      </c>
      <c r="B21" s="436" t="s">
        <v>21</v>
      </c>
      <c r="C21" s="174" t="s">
        <v>161</v>
      </c>
      <c r="D21" s="105">
        <f>D34+D95+D156+D241+D229</f>
        <v>539226.64</v>
      </c>
      <c r="E21" s="105">
        <f t="shared" ref="E21:F21" si="12">E34+E95+E156+E241+E229</f>
        <v>538254.41999999993</v>
      </c>
      <c r="F21" s="105">
        <f t="shared" si="12"/>
        <v>530737.72</v>
      </c>
    </row>
    <row r="22" spans="1:6" ht="79.2" x14ac:dyDescent="0.25">
      <c r="A22" s="436"/>
      <c r="B22" s="436"/>
      <c r="C22" s="175" t="s">
        <v>162</v>
      </c>
      <c r="D22" s="105">
        <f t="shared" ref="D22:F32" si="13">D35+D96+D157+D242+D230</f>
        <v>0</v>
      </c>
      <c r="E22" s="105">
        <f t="shared" si="13"/>
        <v>0</v>
      </c>
      <c r="F22" s="105">
        <f t="shared" si="13"/>
        <v>0</v>
      </c>
    </row>
    <row r="23" spans="1:6" ht="52.8" x14ac:dyDescent="0.25">
      <c r="A23" s="436"/>
      <c r="B23" s="436"/>
      <c r="C23" s="175" t="s">
        <v>163</v>
      </c>
      <c r="D23" s="105">
        <f>D36+D97+D158+D243+D231</f>
        <v>353221.7</v>
      </c>
      <c r="E23" s="105">
        <f t="shared" si="13"/>
        <v>352249.48</v>
      </c>
      <c r="F23" s="105">
        <f t="shared" si="13"/>
        <v>344732.78</v>
      </c>
    </row>
    <row r="24" spans="1:6" ht="13.8" x14ac:dyDescent="0.25">
      <c r="A24" s="436"/>
      <c r="B24" s="436"/>
      <c r="C24" s="176" t="s">
        <v>164</v>
      </c>
      <c r="D24" s="105">
        <f t="shared" si="13"/>
        <v>0</v>
      </c>
      <c r="E24" s="105">
        <f t="shared" si="13"/>
        <v>0</v>
      </c>
      <c r="F24" s="105">
        <f t="shared" si="13"/>
        <v>0</v>
      </c>
    </row>
    <row r="25" spans="1:6" ht="13.8" x14ac:dyDescent="0.25">
      <c r="A25" s="436"/>
      <c r="B25" s="436"/>
      <c r="C25" s="176" t="s">
        <v>15</v>
      </c>
      <c r="D25" s="105">
        <f t="shared" si="13"/>
        <v>0</v>
      </c>
      <c r="E25" s="105">
        <f t="shared" si="13"/>
        <v>0</v>
      </c>
      <c r="F25" s="105">
        <f t="shared" si="13"/>
        <v>0</v>
      </c>
    </row>
    <row r="26" spans="1:6" ht="13.8" x14ac:dyDescent="0.25">
      <c r="A26" s="436"/>
      <c r="B26" s="436"/>
      <c r="C26" s="176" t="s">
        <v>2</v>
      </c>
      <c r="D26" s="105">
        <f t="shared" si="13"/>
        <v>353221.7</v>
      </c>
      <c r="E26" s="105">
        <f t="shared" si="13"/>
        <v>352249.48</v>
      </c>
      <c r="F26" s="105">
        <f t="shared" si="13"/>
        <v>344732.78</v>
      </c>
    </row>
    <row r="27" spans="1:6" ht="13.8" x14ac:dyDescent="0.25">
      <c r="A27" s="436"/>
      <c r="B27" s="436"/>
      <c r="C27" s="175" t="s">
        <v>165</v>
      </c>
      <c r="D27" s="105">
        <f t="shared" si="13"/>
        <v>186004.94</v>
      </c>
      <c r="E27" s="105">
        <f t="shared" si="13"/>
        <v>186004.94</v>
      </c>
      <c r="F27" s="105">
        <f t="shared" si="13"/>
        <v>186004.94</v>
      </c>
    </row>
    <row r="28" spans="1:6" ht="26.4" x14ac:dyDescent="0.25">
      <c r="A28" s="436"/>
      <c r="B28" s="436"/>
      <c r="C28" s="175" t="s">
        <v>166</v>
      </c>
      <c r="D28" s="105">
        <f t="shared" si="13"/>
        <v>0</v>
      </c>
      <c r="E28" s="105">
        <f t="shared" si="13"/>
        <v>0</v>
      </c>
      <c r="F28" s="105">
        <f t="shared" si="13"/>
        <v>0</v>
      </c>
    </row>
    <row r="29" spans="1:6" ht="13.8" x14ac:dyDescent="0.25">
      <c r="A29" s="436"/>
      <c r="B29" s="436"/>
      <c r="C29" s="176" t="s">
        <v>164</v>
      </c>
      <c r="D29" s="105">
        <f t="shared" si="13"/>
        <v>0</v>
      </c>
      <c r="E29" s="105">
        <f t="shared" si="13"/>
        <v>0</v>
      </c>
      <c r="F29" s="105">
        <f t="shared" si="13"/>
        <v>0</v>
      </c>
    </row>
    <row r="30" spans="1:6" ht="39.6" x14ac:dyDescent="0.25">
      <c r="A30" s="436"/>
      <c r="B30" s="436"/>
      <c r="C30" s="177" t="s">
        <v>167</v>
      </c>
      <c r="D30" s="105">
        <f t="shared" si="13"/>
        <v>0</v>
      </c>
      <c r="E30" s="105">
        <f t="shared" si="13"/>
        <v>0</v>
      </c>
      <c r="F30" s="105">
        <f t="shared" si="13"/>
        <v>0</v>
      </c>
    </row>
    <row r="31" spans="1:6" ht="13.8" x14ac:dyDescent="0.25">
      <c r="A31" s="436"/>
      <c r="B31" s="436"/>
      <c r="C31" s="176" t="s">
        <v>168</v>
      </c>
      <c r="D31" s="105">
        <f t="shared" si="13"/>
        <v>0</v>
      </c>
      <c r="E31" s="105">
        <f t="shared" si="13"/>
        <v>0</v>
      </c>
      <c r="F31" s="105">
        <f t="shared" si="13"/>
        <v>0</v>
      </c>
    </row>
    <row r="32" spans="1:6" ht="13.8" x14ac:dyDescent="0.25">
      <c r="A32" s="436"/>
      <c r="B32" s="436"/>
      <c r="C32" s="176" t="s">
        <v>169</v>
      </c>
      <c r="D32" s="105">
        <f t="shared" si="13"/>
        <v>0</v>
      </c>
      <c r="E32" s="105">
        <f t="shared" si="13"/>
        <v>0</v>
      </c>
      <c r="F32" s="105">
        <f t="shared" si="13"/>
        <v>0</v>
      </c>
    </row>
    <row r="33" spans="1:6" ht="15.6" x14ac:dyDescent="0.25">
      <c r="A33" s="435" t="s">
        <v>170</v>
      </c>
      <c r="B33" s="435"/>
      <c r="C33" s="172"/>
      <c r="D33" s="173"/>
      <c r="E33" s="173"/>
      <c r="F33" s="173"/>
    </row>
    <row r="34" spans="1:6" x14ac:dyDescent="0.25">
      <c r="A34" s="437" t="s">
        <v>1</v>
      </c>
      <c r="B34" s="437" t="s">
        <v>22</v>
      </c>
      <c r="C34" s="178" t="s">
        <v>161</v>
      </c>
      <c r="D34" s="179">
        <f>D47+D59+D71+D83</f>
        <v>60000</v>
      </c>
      <c r="E34" s="179">
        <f t="shared" ref="E34:F34" si="14">E47+E59+E71+E83</f>
        <v>60000</v>
      </c>
      <c r="F34" s="179">
        <f t="shared" si="14"/>
        <v>59838</v>
      </c>
    </row>
    <row r="35" spans="1:6" ht="79.2" x14ac:dyDescent="0.25">
      <c r="A35" s="437"/>
      <c r="B35" s="437"/>
      <c r="C35" s="180" t="s">
        <v>162</v>
      </c>
      <c r="D35" s="179">
        <f t="shared" ref="D35:F45" si="15">D48+D60+D72+D84</f>
        <v>0</v>
      </c>
      <c r="E35" s="179">
        <f t="shared" si="15"/>
        <v>0</v>
      </c>
      <c r="F35" s="179">
        <f t="shared" si="15"/>
        <v>0</v>
      </c>
    </row>
    <row r="36" spans="1:6" ht="52.8" x14ac:dyDescent="0.25">
      <c r="A36" s="437"/>
      <c r="B36" s="437"/>
      <c r="C36" s="180" t="s">
        <v>163</v>
      </c>
      <c r="D36" s="179">
        <f t="shared" si="15"/>
        <v>60000</v>
      </c>
      <c r="E36" s="179">
        <f t="shared" si="15"/>
        <v>60000</v>
      </c>
      <c r="F36" s="179">
        <f t="shared" si="15"/>
        <v>59838</v>
      </c>
    </row>
    <row r="37" spans="1:6" x14ac:dyDescent="0.25">
      <c r="A37" s="437"/>
      <c r="B37" s="437"/>
      <c r="C37" s="181" t="s">
        <v>164</v>
      </c>
      <c r="D37" s="179">
        <f t="shared" si="15"/>
        <v>0</v>
      </c>
      <c r="E37" s="179">
        <f t="shared" si="15"/>
        <v>0</v>
      </c>
      <c r="F37" s="179">
        <f t="shared" si="15"/>
        <v>0</v>
      </c>
    </row>
    <row r="38" spans="1:6" x14ac:dyDescent="0.25">
      <c r="A38" s="437"/>
      <c r="B38" s="437"/>
      <c r="C38" s="181" t="s">
        <v>15</v>
      </c>
      <c r="D38" s="179">
        <f t="shared" si="15"/>
        <v>0</v>
      </c>
      <c r="E38" s="179">
        <f t="shared" si="15"/>
        <v>0</v>
      </c>
      <c r="F38" s="179">
        <f t="shared" si="15"/>
        <v>0</v>
      </c>
    </row>
    <row r="39" spans="1:6" x14ac:dyDescent="0.25">
      <c r="A39" s="437"/>
      <c r="B39" s="437"/>
      <c r="C39" s="181" t="s">
        <v>2</v>
      </c>
      <c r="D39" s="179">
        <f t="shared" si="15"/>
        <v>60000</v>
      </c>
      <c r="E39" s="179">
        <f t="shared" si="15"/>
        <v>60000</v>
      </c>
      <c r="F39" s="179">
        <f t="shared" si="15"/>
        <v>59838</v>
      </c>
    </row>
    <row r="40" spans="1:6" x14ac:dyDescent="0.25">
      <c r="A40" s="437"/>
      <c r="B40" s="437"/>
      <c r="C40" s="180" t="s">
        <v>165</v>
      </c>
      <c r="D40" s="179">
        <f t="shared" si="15"/>
        <v>0</v>
      </c>
      <c r="E40" s="179">
        <f t="shared" si="15"/>
        <v>0</v>
      </c>
      <c r="F40" s="179">
        <f t="shared" si="15"/>
        <v>0</v>
      </c>
    </row>
    <row r="41" spans="1:6" ht="26.4" x14ac:dyDescent="0.25">
      <c r="A41" s="437"/>
      <c r="B41" s="437"/>
      <c r="C41" s="180" t="s">
        <v>166</v>
      </c>
      <c r="D41" s="179">
        <f t="shared" si="15"/>
        <v>0</v>
      </c>
      <c r="E41" s="179">
        <f t="shared" si="15"/>
        <v>0</v>
      </c>
      <c r="F41" s="179">
        <f t="shared" si="15"/>
        <v>0</v>
      </c>
    </row>
    <row r="42" spans="1:6" x14ac:dyDescent="0.25">
      <c r="A42" s="437"/>
      <c r="B42" s="437"/>
      <c r="C42" s="181" t="s">
        <v>164</v>
      </c>
      <c r="D42" s="179">
        <f t="shared" si="15"/>
        <v>0</v>
      </c>
      <c r="E42" s="179">
        <f t="shared" si="15"/>
        <v>0</v>
      </c>
      <c r="F42" s="179">
        <f t="shared" si="15"/>
        <v>0</v>
      </c>
    </row>
    <row r="43" spans="1:6" ht="39.6" x14ac:dyDescent="0.25">
      <c r="A43" s="437"/>
      <c r="B43" s="437"/>
      <c r="C43" s="182" t="s">
        <v>167</v>
      </c>
      <c r="D43" s="179">
        <f t="shared" si="15"/>
        <v>0</v>
      </c>
      <c r="E43" s="179">
        <f t="shared" si="15"/>
        <v>0</v>
      </c>
      <c r="F43" s="179">
        <f t="shared" si="15"/>
        <v>0</v>
      </c>
    </row>
    <row r="44" spans="1:6" x14ac:dyDescent="0.25">
      <c r="A44" s="437"/>
      <c r="B44" s="437"/>
      <c r="C44" s="181" t="s">
        <v>168</v>
      </c>
      <c r="D44" s="179">
        <f t="shared" si="15"/>
        <v>0</v>
      </c>
      <c r="E44" s="179">
        <f t="shared" si="15"/>
        <v>0</v>
      </c>
      <c r="F44" s="179">
        <f t="shared" si="15"/>
        <v>0</v>
      </c>
    </row>
    <row r="45" spans="1:6" x14ac:dyDescent="0.25">
      <c r="A45" s="437"/>
      <c r="B45" s="437"/>
      <c r="C45" s="181" t="s">
        <v>169</v>
      </c>
      <c r="D45" s="179">
        <f t="shared" si="15"/>
        <v>0</v>
      </c>
      <c r="E45" s="179">
        <f t="shared" si="15"/>
        <v>0</v>
      </c>
      <c r="F45" s="179">
        <f t="shared" si="15"/>
        <v>0</v>
      </c>
    </row>
    <row r="46" spans="1:6" ht="15.6" x14ac:dyDescent="0.25">
      <c r="A46" s="432" t="s">
        <v>171</v>
      </c>
      <c r="B46" s="432"/>
      <c r="C46" s="183"/>
      <c r="D46" s="173"/>
      <c r="E46" s="173"/>
      <c r="F46" s="173"/>
    </row>
    <row r="47" spans="1:6" x14ac:dyDescent="0.25">
      <c r="A47" s="433" t="s">
        <v>3</v>
      </c>
      <c r="B47" s="434" t="s">
        <v>24</v>
      </c>
      <c r="C47" s="184" t="s">
        <v>161</v>
      </c>
      <c r="D47" s="185">
        <f>D48+D49+D53+D54</f>
        <v>0</v>
      </c>
      <c r="E47" s="185">
        <f t="shared" ref="E47:F47" si="16">E48+E49+E53+E54</f>
        <v>0</v>
      </c>
      <c r="F47" s="185">
        <f t="shared" si="16"/>
        <v>0</v>
      </c>
    </row>
    <row r="48" spans="1:6" ht="79.2" x14ac:dyDescent="0.25">
      <c r="A48" s="433"/>
      <c r="B48" s="434"/>
      <c r="C48" s="183" t="s">
        <v>162</v>
      </c>
      <c r="D48" s="185">
        <v>0</v>
      </c>
      <c r="E48" s="185">
        <v>0</v>
      </c>
      <c r="F48" s="185">
        <v>0</v>
      </c>
    </row>
    <row r="49" spans="1:6" ht="52.8" x14ac:dyDescent="0.25">
      <c r="A49" s="433"/>
      <c r="B49" s="434"/>
      <c r="C49" s="183" t="s">
        <v>163</v>
      </c>
      <c r="D49" s="185">
        <f>D51+D52</f>
        <v>0</v>
      </c>
      <c r="E49" s="185">
        <f t="shared" ref="E49:F49" si="17">E51+E52</f>
        <v>0</v>
      </c>
      <c r="F49" s="185">
        <f t="shared" si="17"/>
        <v>0</v>
      </c>
    </row>
    <row r="50" spans="1:6" x14ac:dyDescent="0.25">
      <c r="A50" s="433"/>
      <c r="B50" s="434"/>
      <c r="C50" s="186" t="s">
        <v>164</v>
      </c>
      <c r="D50" s="185"/>
      <c r="E50" s="185"/>
      <c r="F50" s="185"/>
    </row>
    <row r="51" spans="1:6" x14ac:dyDescent="0.25">
      <c r="A51" s="433"/>
      <c r="B51" s="434"/>
      <c r="C51" s="186" t="s">
        <v>15</v>
      </c>
      <c r="D51" s="185">
        <v>0</v>
      </c>
      <c r="E51" s="185">
        <v>0</v>
      </c>
      <c r="F51" s="185">
        <v>0</v>
      </c>
    </row>
    <row r="52" spans="1:6" x14ac:dyDescent="0.25">
      <c r="A52" s="433"/>
      <c r="B52" s="434"/>
      <c r="C52" s="186" t="s">
        <v>2</v>
      </c>
      <c r="D52" s="185">
        <v>0</v>
      </c>
      <c r="E52" s="185">
        <v>0</v>
      </c>
      <c r="F52" s="185">
        <v>0</v>
      </c>
    </row>
    <row r="53" spans="1:6" x14ac:dyDescent="0.25">
      <c r="A53" s="433"/>
      <c r="B53" s="434"/>
      <c r="C53" s="183" t="s">
        <v>165</v>
      </c>
      <c r="D53" s="185">
        <v>0</v>
      </c>
      <c r="E53" s="185">
        <v>0</v>
      </c>
      <c r="F53" s="185">
        <v>0</v>
      </c>
    </row>
    <row r="54" spans="1:6" ht="26.4" x14ac:dyDescent="0.25">
      <c r="A54" s="433"/>
      <c r="B54" s="434"/>
      <c r="C54" s="172" t="s">
        <v>166</v>
      </c>
      <c r="D54" s="185">
        <f>D56+D57+D58</f>
        <v>0</v>
      </c>
      <c r="E54" s="185">
        <f t="shared" ref="E54:F54" si="18">E56+E57+E58</f>
        <v>0</v>
      </c>
      <c r="F54" s="185">
        <f t="shared" si="18"/>
        <v>0</v>
      </c>
    </row>
    <row r="55" spans="1:6" x14ac:dyDescent="0.25">
      <c r="A55" s="433"/>
      <c r="B55" s="434"/>
      <c r="C55" s="186" t="s">
        <v>164</v>
      </c>
      <c r="D55" s="185"/>
      <c r="E55" s="185"/>
      <c r="F55" s="185"/>
    </row>
    <row r="56" spans="1:6" ht="39.6" x14ac:dyDescent="0.25">
      <c r="A56" s="433"/>
      <c r="B56" s="434"/>
      <c r="C56" s="187" t="s">
        <v>167</v>
      </c>
      <c r="D56" s="185">
        <v>0</v>
      </c>
      <c r="E56" s="185">
        <v>0</v>
      </c>
      <c r="F56" s="185">
        <v>0</v>
      </c>
    </row>
    <row r="57" spans="1:6" x14ac:dyDescent="0.25">
      <c r="A57" s="433"/>
      <c r="B57" s="434"/>
      <c r="C57" s="188" t="s">
        <v>168</v>
      </c>
      <c r="D57" s="185">
        <v>0</v>
      </c>
      <c r="E57" s="185">
        <v>0</v>
      </c>
      <c r="F57" s="185">
        <v>0</v>
      </c>
    </row>
    <row r="58" spans="1:6" x14ac:dyDescent="0.25">
      <c r="A58" s="433"/>
      <c r="B58" s="434"/>
      <c r="C58" s="186" t="s">
        <v>169</v>
      </c>
      <c r="D58" s="185">
        <v>0</v>
      </c>
      <c r="E58" s="185">
        <v>0</v>
      </c>
      <c r="F58" s="185">
        <v>0</v>
      </c>
    </row>
    <row r="59" spans="1:6" x14ac:dyDescent="0.25">
      <c r="A59" s="433" t="s">
        <v>4</v>
      </c>
      <c r="B59" s="434" t="s">
        <v>82</v>
      </c>
      <c r="C59" s="184" t="s">
        <v>161</v>
      </c>
      <c r="D59" s="185">
        <f>D60+D61+D65+D66</f>
        <v>0</v>
      </c>
      <c r="E59" s="185">
        <f t="shared" ref="E59:F59" si="19">E60+E61+E65+E66</f>
        <v>0</v>
      </c>
      <c r="F59" s="185">
        <f t="shared" si="19"/>
        <v>0</v>
      </c>
    </row>
    <row r="60" spans="1:6" ht="79.2" x14ac:dyDescent="0.25">
      <c r="A60" s="433"/>
      <c r="B60" s="434"/>
      <c r="C60" s="183" t="s">
        <v>162</v>
      </c>
      <c r="D60" s="185">
        <v>0</v>
      </c>
      <c r="E60" s="185">
        <v>0</v>
      </c>
      <c r="F60" s="185">
        <v>0</v>
      </c>
    </row>
    <row r="61" spans="1:6" ht="52.8" x14ac:dyDescent="0.25">
      <c r="A61" s="433"/>
      <c r="B61" s="434"/>
      <c r="C61" s="183" t="s">
        <v>163</v>
      </c>
      <c r="D61" s="185">
        <f>D63+D64</f>
        <v>0</v>
      </c>
      <c r="E61" s="185">
        <f t="shared" ref="E61:F61" si="20">E63+E64</f>
        <v>0</v>
      </c>
      <c r="F61" s="185">
        <f t="shared" si="20"/>
        <v>0</v>
      </c>
    </row>
    <row r="62" spans="1:6" x14ac:dyDescent="0.25">
      <c r="A62" s="433"/>
      <c r="B62" s="434"/>
      <c r="C62" s="186" t="s">
        <v>164</v>
      </c>
      <c r="D62" s="185"/>
      <c r="E62" s="185"/>
      <c r="F62" s="185"/>
    </row>
    <row r="63" spans="1:6" x14ac:dyDescent="0.25">
      <c r="A63" s="433"/>
      <c r="B63" s="434"/>
      <c r="C63" s="186" t="s">
        <v>15</v>
      </c>
      <c r="D63" s="185">
        <v>0</v>
      </c>
      <c r="E63" s="185">
        <v>0</v>
      </c>
      <c r="F63" s="185">
        <v>0</v>
      </c>
    </row>
    <row r="64" spans="1:6" x14ac:dyDescent="0.25">
      <c r="A64" s="433"/>
      <c r="B64" s="434"/>
      <c r="C64" s="186" t="s">
        <v>2</v>
      </c>
      <c r="D64" s="185">
        <v>0</v>
      </c>
      <c r="E64" s="185">
        <v>0</v>
      </c>
      <c r="F64" s="185">
        <v>0</v>
      </c>
    </row>
    <row r="65" spans="1:6" x14ac:dyDescent="0.25">
      <c r="A65" s="433"/>
      <c r="B65" s="434"/>
      <c r="C65" s="183" t="s">
        <v>165</v>
      </c>
      <c r="D65" s="185">
        <v>0</v>
      </c>
      <c r="E65" s="185">
        <v>0</v>
      </c>
      <c r="F65" s="185">
        <v>0</v>
      </c>
    </row>
    <row r="66" spans="1:6" ht="26.4" x14ac:dyDescent="0.25">
      <c r="A66" s="433"/>
      <c r="B66" s="434"/>
      <c r="C66" s="172" t="s">
        <v>166</v>
      </c>
      <c r="D66" s="185">
        <f>D68+D69+D70</f>
        <v>0</v>
      </c>
      <c r="E66" s="185">
        <f t="shared" ref="E66:F66" si="21">E68+E69+E70</f>
        <v>0</v>
      </c>
      <c r="F66" s="185">
        <f t="shared" si="21"/>
        <v>0</v>
      </c>
    </row>
    <row r="67" spans="1:6" x14ac:dyDescent="0.25">
      <c r="A67" s="433"/>
      <c r="B67" s="434"/>
      <c r="C67" s="186" t="s">
        <v>164</v>
      </c>
      <c r="D67" s="185"/>
      <c r="E67" s="185"/>
      <c r="F67" s="185"/>
    </row>
    <row r="68" spans="1:6" ht="39.6" x14ac:dyDescent="0.25">
      <c r="A68" s="433"/>
      <c r="B68" s="434"/>
      <c r="C68" s="187" t="s">
        <v>167</v>
      </c>
      <c r="D68" s="185">
        <v>0</v>
      </c>
      <c r="E68" s="185">
        <v>0</v>
      </c>
      <c r="F68" s="185">
        <v>0</v>
      </c>
    </row>
    <row r="69" spans="1:6" x14ac:dyDescent="0.25">
      <c r="A69" s="433"/>
      <c r="B69" s="434"/>
      <c r="C69" s="188" t="s">
        <v>168</v>
      </c>
      <c r="D69" s="185">
        <v>0</v>
      </c>
      <c r="E69" s="185">
        <v>0</v>
      </c>
      <c r="F69" s="185">
        <v>0</v>
      </c>
    </row>
    <row r="70" spans="1:6" x14ac:dyDescent="0.25">
      <c r="A70" s="433"/>
      <c r="B70" s="434"/>
      <c r="C70" s="186" t="s">
        <v>169</v>
      </c>
      <c r="D70" s="185">
        <v>0</v>
      </c>
      <c r="E70" s="185">
        <v>0</v>
      </c>
      <c r="F70" s="185">
        <v>0</v>
      </c>
    </row>
    <row r="71" spans="1:6" x14ac:dyDescent="0.25">
      <c r="A71" s="433" t="s">
        <v>172</v>
      </c>
      <c r="B71" s="434" t="s">
        <v>173</v>
      </c>
      <c r="C71" s="184" t="s">
        <v>161</v>
      </c>
      <c r="D71" s="185">
        <f>D72+D73+D77+D78</f>
        <v>0</v>
      </c>
      <c r="E71" s="185">
        <f t="shared" ref="E71:F71" si="22">E72+E73+E77+E78</f>
        <v>0</v>
      </c>
      <c r="F71" s="185">
        <f t="shared" si="22"/>
        <v>0</v>
      </c>
    </row>
    <row r="72" spans="1:6" ht="79.2" x14ac:dyDescent="0.25">
      <c r="A72" s="433"/>
      <c r="B72" s="434"/>
      <c r="C72" s="183" t="s">
        <v>162</v>
      </c>
      <c r="D72" s="185">
        <v>0</v>
      </c>
      <c r="E72" s="185">
        <v>0</v>
      </c>
      <c r="F72" s="185">
        <v>0</v>
      </c>
    </row>
    <row r="73" spans="1:6" ht="52.8" x14ac:dyDescent="0.25">
      <c r="A73" s="433"/>
      <c r="B73" s="434"/>
      <c r="C73" s="183" t="s">
        <v>163</v>
      </c>
      <c r="D73" s="185">
        <f>D75+D76</f>
        <v>0</v>
      </c>
      <c r="E73" s="185">
        <f t="shared" ref="E73:F73" si="23">E75+E76</f>
        <v>0</v>
      </c>
      <c r="F73" s="185">
        <f t="shared" si="23"/>
        <v>0</v>
      </c>
    </row>
    <row r="74" spans="1:6" x14ac:dyDescent="0.25">
      <c r="A74" s="433"/>
      <c r="B74" s="434"/>
      <c r="C74" s="186" t="s">
        <v>164</v>
      </c>
      <c r="D74" s="185"/>
      <c r="E74" s="185"/>
      <c r="F74" s="185"/>
    </row>
    <row r="75" spans="1:6" x14ac:dyDescent="0.25">
      <c r="A75" s="433"/>
      <c r="B75" s="434"/>
      <c r="C75" s="186" t="s">
        <v>15</v>
      </c>
      <c r="D75" s="185">
        <v>0</v>
      </c>
      <c r="E75" s="185">
        <v>0</v>
      </c>
      <c r="F75" s="185">
        <v>0</v>
      </c>
    </row>
    <row r="76" spans="1:6" x14ac:dyDescent="0.25">
      <c r="A76" s="433"/>
      <c r="B76" s="434"/>
      <c r="C76" s="186" t="s">
        <v>2</v>
      </c>
      <c r="D76" s="185">
        <v>0</v>
      </c>
      <c r="E76" s="185">
        <v>0</v>
      </c>
      <c r="F76" s="185">
        <v>0</v>
      </c>
    </row>
    <row r="77" spans="1:6" x14ac:dyDescent="0.25">
      <c r="A77" s="433"/>
      <c r="B77" s="434"/>
      <c r="C77" s="183" t="s">
        <v>165</v>
      </c>
      <c r="D77" s="185">
        <v>0</v>
      </c>
      <c r="E77" s="185">
        <v>0</v>
      </c>
      <c r="F77" s="185">
        <v>0</v>
      </c>
    </row>
    <row r="78" spans="1:6" ht="26.4" x14ac:dyDescent="0.25">
      <c r="A78" s="433"/>
      <c r="B78" s="434"/>
      <c r="C78" s="172" t="s">
        <v>166</v>
      </c>
      <c r="D78" s="185">
        <f>D80+D81+D82</f>
        <v>0</v>
      </c>
      <c r="E78" s="185">
        <f t="shared" ref="E78:F78" si="24">E80+E81+E82</f>
        <v>0</v>
      </c>
      <c r="F78" s="185">
        <f t="shared" si="24"/>
        <v>0</v>
      </c>
    </row>
    <row r="79" spans="1:6" x14ac:dyDescent="0.25">
      <c r="A79" s="433"/>
      <c r="B79" s="434"/>
      <c r="C79" s="186" t="s">
        <v>164</v>
      </c>
      <c r="D79" s="185"/>
      <c r="E79" s="185"/>
      <c r="F79" s="185"/>
    </row>
    <row r="80" spans="1:6" ht="39.6" x14ac:dyDescent="0.25">
      <c r="A80" s="433"/>
      <c r="B80" s="434"/>
      <c r="C80" s="187" t="s">
        <v>167</v>
      </c>
      <c r="D80" s="185">
        <v>0</v>
      </c>
      <c r="E80" s="185">
        <v>0</v>
      </c>
      <c r="F80" s="185">
        <v>0</v>
      </c>
    </row>
    <row r="81" spans="1:6" x14ac:dyDescent="0.25">
      <c r="A81" s="433"/>
      <c r="B81" s="434"/>
      <c r="C81" s="188" t="s">
        <v>168</v>
      </c>
      <c r="D81" s="185">
        <v>0</v>
      </c>
      <c r="E81" s="185">
        <v>0</v>
      </c>
      <c r="F81" s="185">
        <v>0</v>
      </c>
    </row>
    <row r="82" spans="1:6" x14ac:dyDescent="0.25">
      <c r="A82" s="433"/>
      <c r="B82" s="434"/>
      <c r="C82" s="186" t="s">
        <v>169</v>
      </c>
      <c r="D82" s="185">
        <v>0</v>
      </c>
      <c r="E82" s="185">
        <v>0</v>
      </c>
      <c r="F82" s="185">
        <v>0</v>
      </c>
    </row>
    <row r="83" spans="1:6" x14ac:dyDescent="0.25">
      <c r="A83" s="433" t="s">
        <v>80</v>
      </c>
      <c r="B83" s="434" t="s">
        <v>81</v>
      </c>
      <c r="C83" s="184" t="s">
        <v>161</v>
      </c>
      <c r="D83" s="185">
        <f>D84+D85+D89+D90</f>
        <v>60000</v>
      </c>
      <c r="E83" s="185">
        <f t="shared" ref="E83:F83" si="25">E84+E85+E89+E90</f>
        <v>60000</v>
      </c>
      <c r="F83" s="185">
        <f t="shared" si="25"/>
        <v>59838</v>
      </c>
    </row>
    <row r="84" spans="1:6" ht="79.2" x14ac:dyDescent="0.25">
      <c r="A84" s="433"/>
      <c r="B84" s="434"/>
      <c r="C84" s="183" t="s">
        <v>162</v>
      </c>
      <c r="D84" s="185">
        <v>0</v>
      </c>
      <c r="E84" s="185">
        <v>0</v>
      </c>
      <c r="F84" s="185">
        <v>0</v>
      </c>
    </row>
    <row r="85" spans="1:6" ht="52.8" x14ac:dyDescent="0.25">
      <c r="A85" s="433"/>
      <c r="B85" s="434"/>
      <c r="C85" s="183" t="s">
        <v>163</v>
      </c>
      <c r="D85" s="185">
        <f>D87+D88</f>
        <v>60000</v>
      </c>
      <c r="E85" s="185">
        <f t="shared" ref="E85:F85" si="26">E87+E88</f>
        <v>60000</v>
      </c>
      <c r="F85" s="185">
        <f t="shared" si="26"/>
        <v>59838</v>
      </c>
    </row>
    <row r="86" spans="1:6" x14ac:dyDescent="0.25">
      <c r="A86" s="433"/>
      <c r="B86" s="434"/>
      <c r="C86" s="186" t="s">
        <v>164</v>
      </c>
      <c r="D86" s="185"/>
      <c r="E86" s="185"/>
      <c r="F86" s="185"/>
    </row>
    <row r="87" spans="1:6" x14ac:dyDescent="0.25">
      <c r="A87" s="433"/>
      <c r="B87" s="434"/>
      <c r="C87" s="186" t="s">
        <v>15</v>
      </c>
      <c r="D87" s="185">
        <v>0</v>
      </c>
      <c r="E87" s="185">
        <v>0</v>
      </c>
      <c r="F87" s="185">
        <v>0</v>
      </c>
    </row>
    <row r="88" spans="1:6" x14ac:dyDescent="0.25">
      <c r="A88" s="433"/>
      <c r="B88" s="434"/>
      <c r="C88" s="186" t="s">
        <v>2</v>
      </c>
      <c r="D88" s="189">
        <v>60000</v>
      </c>
      <c r="E88" s="185">
        <v>60000</v>
      </c>
      <c r="F88" s="204">
        <v>59838</v>
      </c>
    </row>
    <row r="89" spans="1:6" x14ac:dyDescent="0.25">
      <c r="A89" s="433"/>
      <c r="B89" s="434"/>
      <c r="C89" s="183" t="s">
        <v>165</v>
      </c>
      <c r="D89" s="189">
        <v>0</v>
      </c>
      <c r="E89" s="185">
        <v>0</v>
      </c>
      <c r="F89" s="185">
        <v>0</v>
      </c>
    </row>
    <row r="90" spans="1:6" ht="26.4" x14ac:dyDescent="0.25">
      <c r="A90" s="433"/>
      <c r="B90" s="434"/>
      <c r="C90" s="172" t="s">
        <v>166</v>
      </c>
      <c r="D90" s="185">
        <f>D92+D93+D94</f>
        <v>0</v>
      </c>
      <c r="E90" s="185">
        <f t="shared" ref="E90:F90" si="27">E92+E93+E94</f>
        <v>0</v>
      </c>
      <c r="F90" s="185">
        <f t="shared" si="27"/>
        <v>0</v>
      </c>
    </row>
    <row r="91" spans="1:6" x14ac:dyDescent="0.25">
      <c r="A91" s="433"/>
      <c r="B91" s="434"/>
      <c r="C91" s="186" t="s">
        <v>164</v>
      </c>
      <c r="D91" s="185"/>
      <c r="E91" s="185"/>
      <c r="F91" s="185"/>
    </row>
    <row r="92" spans="1:6" ht="39.6" x14ac:dyDescent="0.25">
      <c r="A92" s="433"/>
      <c r="B92" s="434"/>
      <c r="C92" s="187" t="s">
        <v>167</v>
      </c>
      <c r="D92" s="185">
        <v>0</v>
      </c>
      <c r="E92" s="185">
        <v>0</v>
      </c>
      <c r="F92" s="185">
        <v>0</v>
      </c>
    </row>
    <row r="93" spans="1:6" x14ac:dyDescent="0.25">
      <c r="A93" s="433"/>
      <c r="B93" s="434"/>
      <c r="C93" s="188" t="s">
        <v>168</v>
      </c>
      <c r="D93" s="189">
        <v>0</v>
      </c>
      <c r="E93" s="189">
        <v>0</v>
      </c>
      <c r="F93" s="189">
        <v>0</v>
      </c>
    </row>
    <row r="94" spans="1:6" x14ac:dyDescent="0.25">
      <c r="A94" s="433"/>
      <c r="B94" s="434"/>
      <c r="C94" s="186" t="s">
        <v>169</v>
      </c>
      <c r="D94" s="185">
        <v>0</v>
      </c>
      <c r="E94" s="185">
        <v>0</v>
      </c>
      <c r="F94" s="185">
        <v>0</v>
      </c>
    </row>
    <row r="95" spans="1:6" x14ac:dyDescent="0.25">
      <c r="A95" s="437" t="s">
        <v>26</v>
      </c>
      <c r="B95" s="437" t="s">
        <v>27</v>
      </c>
      <c r="C95" s="178" t="s">
        <v>161</v>
      </c>
      <c r="D95" s="179">
        <f>D108+D120+D132+D144</f>
        <v>63195</v>
      </c>
      <c r="E95" s="179">
        <f t="shared" ref="E95:F95" si="28">E108+E120+E132+E144</f>
        <v>62645</v>
      </c>
      <c r="F95" s="179">
        <f t="shared" si="28"/>
        <v>55290.3</v>
      </c>
    </row>
    <row r="96" spans="1:6" ht="79.2" x14ac:dyDescent="0.25">
      <c r="A96" s="437"/>
      <c r="B96" s="437"/>
      <c r="C96" s="180" t="s">
        <v>162</v>
      </c>
      <c r="D96" s="179">
        <f t="shared" ref="D96:F106" si="29">D109+D121+D133+D145</f>
        <v>0</v>
      </c>
      <c r="E96" s="179">
        <f t="shared" si="29"/>
        <v>0</v>
      </c>
      <c r="F96" s="179">
        <f t="shared" si="29"/>
        <v>0</v>
      </c>
    </row>
    <row r="97" spans="1:6" ht="52.8" x14ac:dyDescent="0.25">
      <c r="A97" s="437"/>
      <c r="B97" s="437"/>
      <c r="C97" s="180" t="s">
        <v>163</v>
      </c>
      <c r="D97" s="179">
        <f t="shared" si="29"/>
        <v>63195</v>
      </c>
      <c r="E97" s="179">
        <f t="shared" si="29"/>
        <v>62645</v>
      </c>
      <c r="F97" s="179">
        <f t="shared" si="29"/>
        <v>55290.3</v>
      </c>
    </row>
    <row r="98" spans="1:6" x14ac:dyDescent="0.25">
      <c r="A98" s="437"/>
      <c r="B98" s="437"/>
      <c r="C98" s="181" t="s">
        <v>164</v>
      </c>
      <c r="D98" s="179">
        <f t="shared" si="29"/>
        <v>0</v>
      </c>
      <c r="E98" s="179">
        <f t="shared" si="29"/>
        <v>0</v>
      </c>
      <c r="F98" s="179">
        <f t="shared" si="29"/>
        <v>0</v>
      </c>
    </row>
    <row r="99" spans="1:6" x14ac:dyDescent="0.25">
      <c r="A99" s="437"/>
      <c r="B99" s="437"/>
      <c r="C99" s="181" t="s">
        <v>15</v>
      </c>
      <c r="D99" s="179">
        <f t="shared" si="29"/>
        <v>0</v>
      </c>
      <c r="E99" s="179">
        <f t="shared" si="29"/>
        <v>0</v>
      </c>
      <c r="F99" s="179">
        <f t="shared" si="29"/>
        <v>0</v>
      </c>
    </row>
    <row r="100" spans="1:6" x14ac:dyDescent="0.25">
      <c r="A100" s="437"/>
      <c r="B100" s="437"/>
      <c r="C100" s="181" t="s">
        <v>2</v>
      </c>
      <c r="D100" s="179">
        <f t="shared" si="29"/>
        <v>63195</v>
      </c>
      <c r="E100" s="179">
        <f t="shared" si="29"/>
        <v>62645</v>
      </c>
      <c r="F100" s="179">
        <f t="shared" si="29"/>
        <v>55290.3</v>
      </c>
    </row>
    <row r="101" spans="1:6" x14ac:dyDescent="0.25">
      <c r="A101" s="437"/>
      <c r="B101" s="437"/>
      <c r="C101" s="180" t="s">
        <v>165</v>
      </c>
      <c r="D101" s="179">
        <f t="shared" si="29"/>
        <v>0</v>
      </c>
      <c r="E101" s="179">
        <f t="shared" si="29"/>
        <v>0</v>
      </c>
      <c r="F101" s="179">
        <f t="shared" si="29"/>
        <v>0</v>
      </c>
    </row>
    <row r="102" spans="1:6" ht="26.4" x14ac:dyDescent="0.25">
      <c r="A102" s="437"/>
      <c r="B102" s="437"/>
      <c r="C102" s="180" t="s">
        <v>166</v>
      </c>
      <c r="D102" s="179">
        <f t="shared" si="29"/>
        <v>0</v>
      </c>
      <c r="E102" s="179">
        <f t="shared" si="29"/>
        <v>0</v>
      </c>
      <c r="F102" s="179">
        <f t="shared" si="29"/>
        <v>0</v>
      </c>
    </row>
    <row r="103" spans="1:6" x14ac:dyDescent="0.25">
      <c r="A103" s="437"/>
      <c r="B103" s="437"/>
      <c r="C103" s="181" t="s">
        <v>164</v>
      </c>
      <c r="D103" s="179">
        <f t="shared" si="29"/>
        <v>0</v>
      </c>
      <c r="E103" s="179">
        <f t="shared" si="29"/>
        <v>0</v>
      </c>
      <c r="F103" s="179">
        <f t="shared" si="29"/>
        <v>0</v>
      </c>
    </row>
    <row r="104" spans="1:6" ht="39.6" x14ac:dyDescent="0.25">
      <c r="A104" s="437"/>
      <c r="B104" s="437"/>
      <c r="C104" s="182" t="s">
        <v>167</v>
      </c>
      <c r="D104" s="179">
        <f t="shared" si="29"/>
        <v>0</v>
      </c>
      <c r="E104" s="179">
        <f t="shared" si="29"/>
        <v>0</v>
      </c>
      <c r="F104" s="179">
        <f t="shared" si="29"/>
        <v>0</v>
      </c>
    </row>
    <row r="105" spans="1:6" x14ac:dyDescent="0.25">
      <c r="A105" s="437"/>
      <c r="B105" s="437"/>
      <c r="C105" s="181" t="s">
        <v>168</v>
      </c>
      <c r="D105" s="179">
        <f t="shared" si="29"/>
        <v>0</v>
      </c>
      <c r="E105" s="179">
        <f t="shared" si="29"/>
        <v>0</v>
      </c>
      <c r="F105" s="179">
        <f t="shared" si="29"/>
        <v>0</v>
      </c>
    </row>
    <row r="106" spans="1:6" x14ac:dyDescent="0.25">
      <c r="A106" s="437"/>
      <c r="B106" s="437"/>
      <c r="C106" s="181" t="s">
        <v>169</v>
      </c>
      <c r="D106" s="179">
        <f t="shared" si="29"/>
        <v>0</v>
      </c>
      <c r="E106" s="179">
        <f t="shared" si="29"/>
        <v>0</v>
      </c>
      <c r="F106" s="179">
        <f t="shared" si="29"/>
        <v>0</v>
      </c>
    </row>
    <row r="107" spans="1:6" ht="15.6" x14ac:dyDescent="0.25">
      <c r="A107" s="438" t="s">
        <v>171</v>
      </c>
      <c r="B107" s="438"/>
      <c r="C107" s="183"/>
      <c r="D107" s="173"/>
      <c r="E107" s="173"/>
      <c r="F107" s="173"/>
    </row>
    <row r="108" spans="1:6" x14ac:dyDescent="0.25">
      <c r="A108" s="433" t="s">
        <v>29</v>
      </c>
      <c r="B108" s="434" t="s">
        <v>30</v>
      </c>
      <c r="C108" s="184" t="s">
        <v>161</v>
      </c>
      <c r="D108" s="185">
        <f>D109+D110+D114+D115</f>
        <v>0</v>
      </c>
      <c r="E108" s="185">
        <f t="shared" ref="E108:F108" si="30">E109+E110+E114+E115</f>
        <v>0</v>
      </c>
      <c r="F108" s="185">
        <f t="shared" si="30"/>
        <v>0</v>
      </c>
    </row>
    <row r="109" spans="1:6" ht="79.2" x14ac:dyDescent="0.25">
      <c r="A109" s="433"/>
      <c r="B109" s="434"/>
      <c r="C109" s="183" t="s">
        <v>162</v>
      </c>
      <c r="D109" s="185">
        <v>0</v>
      </c>
      <c r="E109" s="185">
        <v>0</v>
      </c>
      <c r="F109" s="185">
        <v>0</v>
      </c>
    </row>
    <row r="110" spans="1:6" ht="52.8" x14ac:dyDescent="0.25">
      <c r="A110" s="433"/>
      <c r="B110" s="434"/>
      <c r="C110" s="183" t="s">
        <v>163</v>
      </c>
      <c r="D110" s="185">
        <f>D112+D113</f>
        <v>0</v>
      </c>
      <c r="E110" s="185">
        <f t="shared" ref="E110:F110" si="31">E112+E113</f>
        <v>0</v>
      </c>
      <c r="F110" s="185">
        <f t="shared" si="31"/>
        <v>0</v>
      </c>
    </row>
    <row r="111" spans="1:6" x14ac:dyDescent="0.25">
      <c r="A111" s="433"/>
      <c r="B111" s="434"/>
      <c r="C111" s="186" t="s">
        <v>164</v>
      </c>
      <c r="D111" s="185"/>
      <c r="E111" s="185"/>
      <c r="F111" s="185"/>
    </row>
    <row r="112" spans="1:6" x14ac:dyDescent="0.25">
      <c r="A112" s="433"/>
      <c r="B112" s="434"/>
      <c r="C112" s="186" t="s">
        <v>15</v>
      </c>
      <c r="D112" s="185">
        <v>0</v>
      </c>
      <c r="E112" s="185">
        <v>0</v>
      </c>
      <c r="F112" s="185">
        <v>0</v>
      </c>
    </row>
    <row r="113" spans="1:6" x14ac:dyDescent="0.25">
      <c r="A113" s="433"/>
      <c r="B113" s="434"/>
      <c r="C113" s="186" t="s">
        <v>2</v>
      </c>
      <c r="D113" s="185">
        <v>0</v>
      </c>
      <c r="E113" s="185">
        <v>0</v>
      </c>
      <c r="F113" s="185">
        <v>0</v>
      </c>
    </row>
    <row r="114" spans="1:6" x14ac:dyDescent="0.25">
      <c r="A114" s="433"/>
      <c r="B114" s="434"/>
      <c r="C114" s="183" t="s">
        <v>165</v>
      </c>
      <c r="D114" s="185">
        <v>0</v>
      </c>
      <c r="E114" s="185">
        <v>0</v>
      </c>
      <c r="F114" s="185">
        <v>0</v>
      </c>
    </row>
    <row r="115" spans="1:6" ht="26.4" x14ac:dyDescent="0.25">
      <c r="A115" s="433"/>
      <c r="B115" s="434"/>
      <c r="C115" s="172" t="s">
        <v>166</v>
      </c>
      <c r="D115" s="185">
        <f>D117+D118+D119</f>
        <v>0</v>
      </c>
      <c r="E115" s="185">
        <f t="shared" ref="E115:F115" si="32">E117+E118+E119</f>
        <v>0</v>
      </c>
      <c r="F115" s="185">
        <f t="shared" si="32"/>
        <v>0</v>
      </c>
    </row>
    <row r="116" spans="1:6" x14ac:dyDescent="0.25">
      <c r="A116" s="433"/>
      <c r="B116" s="434"/>
      <c r="C116" s="186" t="s">
        <v>164</v>
      </c>
      <c r="D116" s="185"/>
      <c r="E116" s="185"/>
      <c r="F116" s="185"/>
    </row>
    <row r="117" spans="1:6" ht="39.6" x14ac:dyDescent="0.25">
      <c r="A117" s="433"/>
      <c r="B117" s="434"/>
      <c r="C117" s="187" t="s">
        <v>167</v>
      </c>
      <c r="D117" s="185">
        <v>0</v>
      </c>
      <c r="E117" s="185">
        <v>0</v>
      </c>
      <c r="F117" s="185">
        <v>0</v>
      </c>
    </row>
    <row r="118" spans="1:6" x14ac:dyDescent="0.25">
      <c r="A118" s="433"/>
      <c r="B118" s="434"/>
      <c r="C118" s="188" t="s">
        <v>168</v>
      </c>
      <c r="D118" s="185">
        <v>0</v>
      </c>
      <c r="E118" s="185">
        <v>0</v>
      </c>
      <c r="F118" s="185">
        <v>0</v>
      </c>
    </row>
    <row r="119" spans="1:6" x14ac:dyDescent="0.25">
      <c r="A119" s="433"/>
      <c r="B119" s="434"/>
      <c r="C119" s="186" t="s">
        <v>169</v>
      </c>
      <c r="D119" s="185">
        <v>0</v>
      </c>
      <c r="E119" s="185">
        <v>0</v>
      </c>
      <c r="F119" s="185">
        <v>0</v>
      </c>
    </row>
    <row r="120" spans="1:6" x14ac:dyDescent="0.25">
      <c r="A120" s="433" t="s">
        <v>174</v>
      </c>
      <c r="B120" s="434" t="s">
        <v>32</v>
      </c>
      <c r="C120" s="184" t="s">
        <v>161</v>
      </c>
      <c r="D120" s="185">
        <f>D121+D122+D126+D127</f>
        <v>48000</v>
      </c>
      <c r="E120" s="185">
        <f t="shared" ref="E120:F120" si="33">E121+E122+E126+E127</f>
        <v>48000</v>
      </c>
      <c r="F120" s="185">
        <f t="shared" si="33"/>
        <v>48000</v>
      </c>
    </row>
    <row r="121" spans="1:6" s="190" customFormat="1" ht="79.2" x14ac:dyDescent="0.25">
      <c r="A121" s="433"/>
      <c r="B121" s="434"/>
      <c r="C121" s="183" t="s">
        <v>162</v>
      </c>
      <c r="D121" s="185">
        <v>0</v>
      </c>
      <c r="E121" s="185">
        <v>0</v>
      </c>
      <c r="F121" s="185">
        <v>0</v>
      </c>
    </row>
    <row r="122" spans="1:6" s="190" customFormat="1" ht="52.8" x14ac:dyDescent="0.25">
      <c r="A122" s="433"/>
      <c r="B122" s="434"/>
      <c r="C122" s="183" t="s">
        <v>163</v>
      </c>
      <c r="D122" s="185">
        <f>D124+D125</f>
        <v>48000</v>
      </c>
      <c r="E122" s="185">
        <f t="shared" ref="E122:F122" si="34">E124+E125</f>
        <v>48000</v>
      </c>
      <c r="F122" s="185">
        <f t="shared" si="34"/>
        <v>48000</v>
      </c>
    </row>
    <row r="123" spans="1:6" x14ac:dyDescent="0.25">
      <c r="A123" s="433"/>
      <c r="B123" s="434"/>
      <c r="C123" s="186" t="s">
        <v>164</v>
      </c>
      <c r="D123" s="185"/>
      <c r="E123" s="185"/>
      <c r="F123" s="185"/>
    </row>
    <row r="124" spans="1:6" x14ac:dyDescent="0.25">
      <c r="A124" s="433"/>
      <c r="B124" s="434"/>
      <c r="C124" s="186" t="s">
        <v>15</v>
      </c>
      <c r="D124" s="185">
        <v>0</v>
      </c>
      <c r="E124" s="185">
        <v>0</v>
      </c>
      <c r="F124" s="185">
        <v>0</v>
      </c>
    </row>
    <row r="125" spans="1:6" x14ac:dyDescent="0.25">
      <c r="A125" s="433"/>
      <c r="B125" s="434"/>
      <c r="C125" s="186" t="s">
        <v>2</v>
      </c>
      <c r="D125" s="185">
        <v>48000</v>
      </c>
      <c r="E125" s="204">
        <v>48000</v>
      </c>
      <c r="F125" s="204">
        <v>48000</v>
      </c>
    </row>
    <row r="126" spans="1:6" x14ac:dyDescent="0.25">
      <c r="A126" s="433"/>
      <c r="B126" s="434"/>
      <c r="C126" s="183" t="s">
        <v>165</v>
      </c>
      <c r="D126" s="185">
        <v>0</v>
      </c>
      <c r="E126" s="185">
        <v>0</v>
      </c>
      <c r="F126" s="185">
        <v>0</v>
      </c>
    </row>
    <row r="127" spans="1:6" ht="26.4" x14ac:dyDescent="0.25">
      <c r="A127" s="433"/>
      <c r="B127" s="434"/>
      <c r="C127" s="172" t="s">
        <v>166</v>
      </c>
      <c r="D127" s="185">
        <f>D129+D130+D131</f>
        <v>0</v>
      </c>
      <c r="E127" s="185">
        <f t="shared" ref="E127:F127" si="35">E129+E130+E131</f>
        <v>0</v>
      </c>
      <c r="F127" s="185">
        <f t="shared" si="35"/>
        <v>0</v>
      </c>
    </row>
    <row r="128" spans="1:6" x14ac:dyDescent="0.25">
      <c r="A128" s="433"/>
      <c r="B128" s="434"/>
      <c r="C128" s="186" t="s">
        <v>164</v>
      </c>
      <c r="D128" s="185"/>
      <c r="E128" s="185"/>
      <c r="F128" s="185"/>
    </row>
    <row r="129" spans="1:6" ht="39.6" x14ac:dyDescent="0.25">
      <c r="A129" s="433"/>
      <c r="B129" s="434"/>
      <c r="C129" s="187" t="s">
        <v>167</v>
      </c>
      <c r="D129" s="185">
        <v>0</v>
      </c>
      <c r="E129" s="185">
        <v>0</v>
      </c>
      <c r="F129" s="185">
        <v>0</v>
      </c>
    </row>
    <row r="130" spans="1:6" x14ac:dyDescent="0.25">
      <c r="A130" s="433"/>
      <c r="B130" s="434"/>
      <c r="C130" s="188" t="s">
        <v>168</v>
      </c>
      <c r="D130" s="185">
        <v>0</v>
      </c>
      <c r="E130" s="185">
        <v>0</v>
      </c>
      <c r="F130" s="185">
        <v>0</v>
      </c>
    </row>
    <row r="131" spans="1:6" x14ac:dyDescent="0.25">
      <c r="A131" s="433"/>
      <c r="B131" s="434"/>
      <c r="C131" s="186" t="s">
        <v>169</v>
      </c>
      <c r="D131" s="185">
        <v>0</v>
      </c>
      <c r="E131" s="185">
        <v>0</v>
      </c>
      <c r="F131" s="185">
        <v>0</v>
      </c>
    </row>
    <row r="132" spans="1:6" x14ac:dyDescent="0.25">
      <c r="A132" s="433" t="s">
        <v>33</v>
      </c>
      <c r="B132" s="434" t="s">
        <v>34</v>
      </c>
      <c r="C132" s="184" t="s">
        <v>161</v>
      </c>
      <c r="D132" s="185">
        <f>D133+D134+D138+D139</f>
        <v>15195</v>
      </c>
      <c r="E132" s="185">
        <f t="shared" ref="E132:F132" si="36">E133+E134+E138+E139</f>
        <v>14645</v>
      </c>
      <c r="F132" s="185">
        <f t="shared" si="36"/>
        <v>7290.3</v>
      </c>
    </row>
    <row r="133" spans="1:6" ht="79.2" x14ac:dyDescent="0.25">
      <c r="A133" s="433"/>
      <c r="B133" s="434"/>
      <c r="C133" s="183" t="s">
        <v>162</v>
      </c>
      <c r="D133" s="185">
        <v>0</v>
      </c>
      <c r="E133" s="185">
        <v>0</v>
      </c>
      <c r="F133" s="185">
        <v>0</v>
      </c>
    </row>
    <row r="134" spans="1:6" ht="52.8" x14ac:dyDescent="0.25">
      <c r="A134" s="433"/>
      <c r="B134" s="434"/>
      <c r="C134" s="183" t="s">
        <v>163</v>
      </c>
      <c r="D134" s="185">
        <f>D136+D137</f>
        <v>15195</v>
      </c>
      <c r="E134" s="185">
        <f t="shared" ref="E134:F134" si="37">E136+E137</f>
        <v>14645</v>
      </c>
      <c r="F134" s="185">
        <f t="shared" si="37"/>
        <v>7290.3</v>
      </c>
    </row>
    <row r="135" spans="1:6" x14ac:dyDescent="0.25">
      <c r="A135" s="433"/>
      <c r="B135" s="434"/>
      <c r="C135" s="186" t="s">
        <v>164</v>
      </c>
      <c r="D135" s="185"/>
      <c r="E135" s="185"/>
      <c r="F135" s="185"/>
    </row>
    <row r="136" spans="1:6" x14ac:dyDescent="0.25">
      <c r="A136" s="433"/>
      <c r="B136" s="434"/>
      <c r="C136" s="186" t="s">
        <v>15</v>
      </c>
      <c r="D136" s="185">
        <v>0</v>
      </c>
      <c r="E136" s="185">
        <v>0</v>
      </c>
      <c r="F136" s="185">
        <v>0</v>
      </c>
    </row>
    <row r="137" spans="1:6" ht="13.8" x14ac:dyDescent="0.25">
      <c r="A137" s="433"/>
      <c r="B137" s="434"/>
      <c r="C137" s="186" t="s">
        <v>2</v>
      </c>
      <c r="D137" s="185">
        <v>15195</v>
      </c>
      <c r="E137" s="206">
        <v>14645</v>
      </c>
      <c r="F137" s="204">
        <v>7290.3</v>
      </c>
    </row>
    <row r="138" spans="1:6" x14ac:dyDescent="0.25">
      <c r="A138" s="433"/>
      <c r="B138" s="434"/>
      <c r="C138" s="183" t="s">
        <v>165</v>
      </c>
      <c r="D138" s="185">
        <v>0</v>
      </c>
      <c r="E138" s="185">
        <v>0</v>
      </c>
      <c r="F138" s="185">
        <v>0</v>
      </c>
    </row>
    <row r="139" spans="1:6" ht="26.4" x14ac:dyDescent="0.25">
      <c r="A139" s="433"/>
      <c r="B139" s="434"/>
      <c r="C139" s="172" t="s">
        <v>166</v>
      </c>
      <c r="D139" s="185">
        <f>D141+D142+D143</f>
        <v>0</v>
      </c>
      <c r="E139" s="185">
        <f t="shared" ref="E139:F139" si="38">E141+E142+E143</f>
        <v>0</v>
      </c>
      <c r="F139" s="185">
        <f t="shared" si="38"/>
        <v>0</v>
      </c>
    </row>
    <row r="140" spans="1:6" x14ac:dyDescent="0.25">
      <c r="A140" s="433"/>
      <c r="B140" s="434"/>
      <c r="C140" s="186" t="s">
        <v>164</v>
      </c>
      <c r="D140" s="185"/>
      <c r="E140" s="185"/>
      <c r="F140" s="185"/>
    </row>
    <row r="141" spans="1:6" ht="39.6" x14ac:dyDescent="0.25">
      <c r="A141" s="433"/>
      <c r="B141" s="434"/>
      <c r="C141" s="187" t="s">
        <v>167</v>
      </c>
      <c r="D141" s="185">
        <v>0</v>
      </c>
      <c r="E141" s="185">
        <v>0</v>
      </c>
      <c r="F141" s="185">
        <v>0</v>
      </c>
    </row>
    <row r="142" spans="1:6" x14ac:dyDescent="0.25">
      <c r="A142" s="433"/>
      <c r="B142" s="434"/>
      <c r="C142" s="188" t="s">
        <v>168</v>
      </c>
      <c r="D142" s="185">
        <v>0</v>
      </c>
      <c r="E142" s="185">
        <v>0</v>
      </c>
      <c r="F142" s="185">
        <v>0</v>
      </c>
    </row>
    <row r="143" spans="1:6" x14ac:dyDescent="0.25">
      <c r="A143" s="433"/>
      <c r="B143" s="434"/>
      <c r="C143" s="186" t="s">
        <v>169</v>
      </c>
      <c r="D143" s="185">
        <v>0</v>
      </c>
      <c r="E143" s="185">
        <v>0</v>
      </c>
      <c r="F143" s="185">
        <v>0</v>
      </c>
    </row>
    <row r="144" spans="1:6" x14ac:dyDescent="0.25">
      <c r="A144" s="433" t="s">
        <v>36</v>
      </c>
      <c r="B144" s="434" t="s">
        <v>104</v>
      </c>
      <c r="C144" s="184" t="s">
        <v>161</v>
      </c>
      <c r="D144" s="185">
        <f>D145+D146+D150+D151</f>
        <v>0</v>
      </c>
      <c r="E144" s="185">
        <f t="shared" ref="E144:F144" si="39">E145+E146+E150+E151</f>
        <v>0</v>
      </c>
      <c r="F144" s="185">
        <f t="shared" si="39"/>
        <v>0</v>
      </c>
    </row>
    <row r="145" spans="1:6" ht="79.2" x14ac:dyDescent="0.25">
      <c r="A145" s="433"/>
      <c r="B145" s="434"/>
      <c r="C145" s="183" t="s">
        <v>162</v>
      </c>
      <c r="D145" s="185">
        <v>0</v>
      </c>
      <c r="E145" s="185">
        <v>0</v>
      </c>
      <c r="F145" s="185">
        <v>0</v>
      </c>
    </row>
    <row r="146" spans="1:6" ht="52.8" x14ac:dyDescent="0.25">
      <c r="A146" s="433"/>
      <c r="B146" s="434"/>
      <c r="C146" s="183" t="s">
        <v>163</v>
      </c>
      <c r="D146" s="185">
        <f>D148+D149</f>
        <v>0</v>
      </c>
      <c r="E146" s="185">
        <f t="shared" ref="E146:F146" si="40">E148+E149</f>
        <v>0</v>
      </c>
      <c r="F146" s="185">
        <f t="shared" si="40"/>
        <v>0</v>
      </c>
    </row>
    <row r="147" spans="1:6" x14ac:dyDescent="0.25">
      <c r="A147" s="433"/>
      <c r="B147" s="434"/>
      <c r="C147" s="186" t="s">
        <v>164</v>
      </c>
      <c r="D147" s="185"/>
      <c r="E147" s="185"/>
      <c r="F147" s="185"/>
    </row>
    <row r="148" spans="1:6" x14ac:dyDescent="0.25">
      <c r="A148" s="433"/>
      <c r="B148" s="434"/>
      <c r="C148" s="186" t="s">
        <v>15</v>
      </c>
      <c r="D148" s="185">
        <v>0</v>
      </c>
      <c r="E148" s="185">
        <v>0</v>
      </c>
      <c r="F148" s="185">
        <v>0</v>
      </c>
    </row>
    <row r="149" spans="1:6" x14ac:dyDescent="0.25">
      <c r="A149" s="433"/>
      <c r="B149" s="434"/>
      <c r="C149" s="186" t="s">
        <v>2</v>
      </c>
      <c r="D149" s="185">
        <v>0</v>
      </c>
      <c r="E149" s="185">
        <v>0</v>
      </c>
      <c r="F149" s="185">
        <v>0</v>
      </c>
    </row>
    <row r="150" spans="1:6" x14ac:dyDescent="0.25">
      <c r="A150" s="433"/>
      <c r="B150" s="434"/>
      <c r="C150" s="183" t="s">
        <v>165</v>
      </c>
      <c r="D150" s="185">
        <v>0</v>
      </c>
      <c r="E150" s="185">
        <v>0</v>
      </c>
      <c r="F150" s="185">
        <v>0</v>
      </c>
    </row>
    <row r="151" spans="1:6" ht="26.4" x14ac:dyDescent="0.25">
      <c r="A151" s="433"/>
      <c r="B151" s="434"/>
      <c r="C151" s="172" t="s">
        <v>166</v>
      </c>
      <c r="D151" s="185">
        <f>D153+D154+D155</f>
        <v>0</v>
      </c>
      <c r="E151" s="185">
        <f t="shared" ref="E151:F151" si="41">E153+E154+E155</f>
        <v>0</v>
      </c>
      <c r="F151" s="185">
        <f t="shared" si="41"/>
        <v>0</v>
      </c>
    </row>
    <row r="152" spans="1:6" x14ac:dyDescent="0.25">
      <c r="A152" s="433"/>
      <c r="B152" s="434"/>
      <c r="C152" s="186" t="s">
        <v>164</v>
      </c>
      <c r="D152" s="185"/>
      <c r="E152" s="185"/>
      <c r="F152" s="185"/>
    </row>
    <row r="153" spans="1:6" ht="39.6" x14ac:dyDescent="0.25">
      <c r="A153" s="433"/>
      <c r="B153" s="434"/>
      <c r="C153" s="187" t="s">
        <v>167</v>
      </c>
      <c r="D153" s="185">
        <v>0</v>
      </c>
      <c r="E153" s="185">
        <v>0</v>
      </c>
      <c r="F153" s="185">
        <v>0</v>
      </c>
    </row>
    <row r="154" spans="1:6" x14ac:dyDescent="0.25">
      <c r="A154" s="433"/>
      <c r="B154" s="434"/>
      <c r="C154" s="188" t="s">
        <v>168</v>
      </c>
      <c r="D154" s="185">
        <v>0</v>
      </c>
      <c r="E154" s="185">
        <v>0</v>
      </c>
      <c r="F154" s="185">
        <v>0</v>
      </c>
    </row>
    <row r="155" spans="1:6" x14ac:dyDescent="0.25">
      <c r="A155" s="433"/>
      <c r="B155" s="434"/>
      <c r="C155" s="186" t="s">
        <v>169</v>
      </c>
      <c r="D155" s="185">
        <v>0</v>
      </c>
      <c r="E155" s="185">
        <v>0</v>
      </c>
      <c r="F155" s="185">
        <v>0</v>
      </c>
    </row>
    <row r="156" spans="1:6" x14ac:dyDescent="0.25">
      <c r="A156" s="437" t="s">
        <v>37</v>
      </c>
      <c r="B156" s="437" t="s">
        <v>38</v>
      </c>
      <c r="C156" s="178" t="s">
        <v>161</v>
      </c>
      <c r="D156" s="179">
        <f t="shared" ref="D156:F156" si="42">D169+D181+D193+D205+D217</f>
        <v>257575.24000000002</v>
      </c>
      <c r="E156" s="179">
        <f t="shared" si="42"/>
        <v>257307.51999999999</v>
      </c>
      <c r="F156" s="179">
        <f t="shared" si="42"/>
        <v>257307.51999999999</v>
      </c>
    </row>
    <row r="157" spans="1:6" ht="79.2" x14ac:dyDescent="0.25">
      <c r="A157" s="437"/>
      <c r="B157" s="437"/>
      <c r="C157" s="180" t="s">
        <v>162</v>
      </c>
      <c r="D157" s="179">
        <v>0</v>
      </c>
      <c r="E157" s="179">
        <v>0</v>
      </c>
      <c r="F157" s="179">
        <v>0</v>
      </c>
    </row>
    <row r="158" spans="1:6" ht="52.8" x14ac:dyDescent="0.25">
      <c r="A158" s="437"/>
      <c r="B158" s="437"/>
      <c r="C158" s="180" t="s">
        <v>163</v>
      </c>
      <c r="D158" s="179">
        <f t="shared" ref="D158:F158" si="43">D171+D183+D195+D207+D219</f>
        <v>78713.600000000006</v>
      </c>
      <c r="E158" s="179">
        <f t="shared" si="43"/>
        <v>78445.87999999999</v>
      </c>
      <c r="F158" s="179">
        <f t="shared" si="43"/>
        <v>78445.87999999999</v>
      </c>
    </row>
    <row r="159" spans="1:6" x14ac:dyDescent="0.25">
      <c r="A159" s="437"/>
      <c r="B159" s="437"/>
      <c r="C159" s="181" t="s">
        <v>164</v>
      </c>
      <c r="D159" s="179">
        <f t="shared" ref="D159" si="44">D172+D184+D196</f>
        <v>0</v>
      </c>
      <c r="E159" s="179">
        <f t="shared" ref="E159:F167" si="45">E172+E184+E196</f>
        <v>0</v>
      </c>
      <c r="F159" s="179">
        <f t="shared" si="45"/>
        <v>0</v>
      </c>
    </row>
    <row r="160" spans="1:6" x14ac:dyDescent="0.25">
      <c r="A160" s="437"/>
      <c r="B160" s="437"/>
      <c r="C160" s="181" t="s">
        <v>15</v>
      </c>
      <c r="D160" s="179">
        <f t="shared" ref="D160" si="46">D173+D185+D197</f>
        <v>0</v>
      </c>
      <c r="E160" s="179">
        <f t="shared" si="45"/>
        <v>0</v>
      </c>
      <c r="F160" s="179">
        <f t="shared" si="45"/>
        <v>0</v>
      </c>
    </row>
    <row r="161" spans="1:6" x14ac:dyDescent="0.25">
      <c r="A161" s="437"/>
      <c r="B161" s="437"/>
      <c r="C161" s="181" t="s">
        <v>2</v>
      </c>
      <c r="D161" s="179">
        <f t="shared" ref="D161:F162" si="47">D174+D186+D198+D210+D222</f>
        <v>78713.600000000006</v>
      </c>
      <c r="E161" s="179">
        <f t="shared" si="47"/>
        <v>78445.87999999999</v>
      </c>
      <c r="F161" s="179">
        <f t="shared" si="47"/>
        <v>78445.87999999999</v>
      </c>
    </row>
    <row r="162" spans="1:6" x14ac:dyDescent="0.25">
      <c r="A162" s="437"/>
      <c r="B162" s="437"/>
      <c r="C162" s="180" t="s">
        <v>165</v>
      </c>
      <c r="D162" s="179">
        <f t="shared" si="47"/>
        <v>178861.64</v>
      </c>
      <c r="E162" s="179">
        <f t="shared" si="47"/>
        <v>178861.64</v>
      </c>
      <c r="F162" s="179">
        <f t="shared" si="47"/>
        <v>178861.64</v>
      </c>
    </row>
    <row r="163" spans="1:6" ht="26.4" x14ac:dyDescent="0.25">
      <c r="A163" s="437"/>
      <c r="B163" s="437"/>
      <c r="C163" s="180" t="s">
        <v>166</v>
      </c>
      <c r="D163" s="179">
        <f t="shared" ref="D163" si="48">D176+D188+D200</f>
        <v>0</v>
      </c>
      <c r="E163" s="179">
        <f t="shared" si="45"/>
        <v>0</v>
      </c>
      <c r="F163" s="179">
        <f t="shared" si="45"/>
        <v>0</v>
      </c>
    </row>
    <row r="164" spans="1:6" x14ac:dyDescent="0.25">
      <c r="A164" s="437"/>
      <c r="B164" s="437"/>
      <c r="C164" s="181" t="s">
        <v>164</v>
      </c>
      <c r="D164" s="179">
        <f t="shared" ref="D164" si="49">D177+D189+D201</f>
        <v>0</v>
      </c>
      <c r="E164" s="179">
        <f t="shared" si="45"/>
        <v>0</v>
      </c>
      <c r="F164" s="179">
        <f t="shared" si="45"/>
        <v>0</v>
      </c>
    </row>
    <row r="165" spans="1:6" ht="39.6" x14ac:dyDescent="0.25">
      <c r="A165" s="437"/>
      <c r="B165" s="437"/>
      <c r="C165" s="182" t="s">
        <v>167</v>
      </c>
      <c r="D165" s="179">
        <f t="shared" ref="D165" si="50">D178+D190+D202</f>
        <v>0</v>
      </c>
      <c r="E165" s="179">
        <f t="shared" si="45"/>
        <v>0</v>
      </c>
      <c r="F165" s="179">
        <f t="shared" si="45"/>
        <v>0</v>
      </c>
    </row>
    <row r="166" spans="1:6" x14ac:dyDescent="0.25">
      <c r="A166" s="437"/>
      <c r="B166" s="437"/>
      <c r="C166" s="181" t="s">
        <v>168</v>
      </c>
      <c r="D166" s="179">
        <f t="shared" ref="D166" si="51">D179+D191+D203</f>
        <v>0</v>
      </c>
      <c r="E166" s="179">
        <f t="shared" si="45"/>
        <v>0</v>
      </c>
      <c r="F166" s="179">
        <f t="shared" si="45"/>
        <v>0</v>
      </c>
    </row>
    <row r="167" spans="1:6" x14ac:dyDescent="0.25">
      <c r="A167" s="437"/>
      <c r="B167" s="437"/>
      <c r="C167" s="181" t="s">
        <v>169</v>
      </c>
      <c r="D167" s="179">
        <f t="shared" ref="D167" si="52">D180+D192+D204</f>
        <v>0</v>
      </c>
      <c r="E167" s="179">
        <f t="shared" si="45"/>
        <v>0</v>
      </c>
      <c r="F167" s="179">
        <f t="shared" si="45"/>
        <v>0</v>
      </c>
    </row>
    <row r="168" spans="1:6" ht="15.6" x14ac:dyDescent="0.25">
      <c r="A168" s="438" t="s">
        <v>171</v>
      </c>
      <c r="B168" s="438"/>
      <c r="C168" s="183"/>
      <c r="D168" s="173"/>
      <c r="E168" s="173"/>
      <c r="F168" s="173"/>
    </row>
    <row r="169" spans="1:6" x14ac:dyDescent="0.25">
      <c r="A169" s="433" t="s">
        <v>39</v>
      </c>
      <c r="B169" s="434" t="s">
        <v>40</v>
      </c>
      <c r="C169" s="184" t="s">
        <v>161</v>
      </c>
      <c r="D169" s="185">
        <f>D170+D171+D175+D176</f>
        <v>154846.48000000001</v>
      </c>
      <c r="E169" s="185">
        <f t="shared" ref="E169:F169" si="53">E170+E171+E175+E176</f>
        <v>154762.96</v>
      </c>
      <c r="F169" s="185">
        <f t="shared" si="53"/>
        <v>154762.96</v>
      </c>
    </row>
    <row r="170" spans="1:6" ht="79.2" x14ac:dyDescent="0.25">
      <c r="A170" s="433"/>
      <c r="B170" s="434"/>
      <c r="C170" s="183" t="s">
        <v>162</v>
      </c>
      <c r="D170" s="185">
        <v>0</v>
      </c>
      <c r="E170" s="185">
        <v>0</v>
      </c>
      <c r="F170" s="185">
        <v>0</v>
      </c>
    </row>
    <row r="171" spans="1:6" ht="52.8" x14ac:dyDescent="0.25">
      <c r="A171" s="433"/>
      <c r="B171" s="434"/>
      <c r="C171" s="183" t="s">
        <v>163</v>
      </c>
      <c r="D171" s="185">
        <f>D173+D174</f>
        <v>28659.4</v>
      </c>
      <c r="E171" s="185">
        <f t="shared" ref="E171:F171" si="54">E173+E174</f>
        <v>28575.88</v>
      </c>
      <c r="F171" s="185">
        <f t="shared" si="54"/>
        <v>28575.88</v>
      </c>
    </row>
    <row r="172" spans="1:6" x14ac:dyDescent="0.25">
      <c r="A172" s="433"/>
      <c r="B172" s="434"/>
      <c r="C172" s="186" t="s">
        <v>164</v>
      </c>
      <c r="D172" s="185"/>
      <c r="E172" s="185"/>
      <c r="F172" s="185"/>
    </row>
    <row r="173" spans="1:6" x14ac:dyDescent="0.25">
      <c r="A173" s="433"/>
      <c r="B173" s="434"/>
      <c r="C173" s="186" t="s">
        <v>15</v>
      </c>
      <c r="D173" s="185">
        <v>0</v>
      </c>
      <c r="E173" s="185">
        <v>0</v>
      </c>
      <c r="F173" s="185">
        <v>0</v>
      </c>
    </row>
    <row r="174" spans="1:6" ht="13.8" x14ac:dyDescent="0.25">
      <c r="A174" s="433"/>
      <c r="B174" s="434"/>
      <c r="C174" s="186" t="s">
        <v>2</v>
      </c>
      <c r="D174" s="196">
        <v>28659.4</v>
      </c>
      <c r="E174" s="204">
        <v>28575.88</v>
      </c>
      <c r="F174" s="204">
        <v>28575.88</v>
      </c>
    </row>
    <row r="175" spans="1:6" x14ac:dyDescent="0.25">
      <c r="A175" s="433"/>
      <c r="B175" s="434"/>
      <c r="C175" s="183" t="s">
        <v>165</v>
      </c>
      <c r="D175" s="204">
        <v>126187.08</v>
      </c>
      <c r="E175" s="204">
        <v>126187.08</v>
      </c>
      <c r="F175" s="204">
        <v>126187.08</v>
      </c>
    </row>
    <row r="176" spans="1:6" ht="26.4" x14ac:dyDescent="0.25">
      <c r="A176" s="433"/>
      <c r="B176" s="434"/>
      <c r="C176" s="172" t="s">
        <v>166</v>
      </c>
      <c r="D176" s="185">
        <f>D178+D179+D180</f>
        <v>0</v>
      </c>
      <c r="E176" s="185">
        <f t="shared" ref="E176:F176" si="55">E178+E179+E180</f>
        <v>0</v>
      </c>
      <c r="F176" s="185">
        <f t="shared" si="55"/>
        <v>0</v>
      </c>
    </row>
    <row r="177" spans="1:6" x14ac:dyDescent="0.25">
      <c r="A177" s="433"/>
      <c r="B177" s="434"/>
      <c r="C177" s="186" t="s">
        <v>164</v>
      </c>
      <c r="D177" s="185"/>
      <c r="E177" s="185"/>
      <c r="F177" s="185"/>
    </row>
    <row r="178" spans="1:6" ht="39.6" x14ac:dyDescent="0.25">
      <c r="A178" s="433"/>
      <c r="B178" s="434"/>
      <c r="C178" s="187" t="s">
        <v>167</v>
      </c>
      <c r="D178" s="185">
        <v>0</v>
      </c>
      <c r="E178" s="185">
        <v>0</v>
      </c>
      <c r="F178" s="185">
        <v>0</v>
      </c>
    </row>
    <row r="179" spans="1:6" x14ac:dyDescent="0.25">
      <c r="A179" s="433"/>
      <c r="B179" s="434"/>
      <c r="C179" s="188" t="s">
        <v>168</v>
      </c>
      <c r="D179" s="185">
        <v>0</v>
      </c>
      <c r="E179" s="185">
        <v>0</v>
      </c>
      <c r="F179" s="185">
        <v>0</v>
      </c>
    </row>
    <row r="180" spans="1:6" x14ac:dyDescent="0.25">
      <c r="A180" s="433"/>
      <c r="B180" s="434"/>
      <c r="C180" s="186" t="s">
        <v>169</v>
      </c>
      <c r="D180" s="185">
        <v>0</v>
      </c>
      <c r="E180" s="185">
        <v>0</v>
      </c>
      <c r="F180" s="185">
        <v>0</v>
      </c>
    </row>
    <row r="181" spans="1:6" x14ac:dyDescent="0.25">
      <c r="A181" s="433" t="s">
        <v>41</v>
      </c>
      <c r="B181" s="434" t="s">
        <v>42</v>
      </c>
      <c r="C181" s="184" t="s">
        <v>161</v>
      </c>
      <c r="D181" s="185">
        <f>D182+D183+D187+D188</f>
        <v>1463.1299999999999</v>
      </c>
      <c r="E181" s="185">
        <f t="shared" ref="E181:F181" si="56">E182+E183+E187+E188</f>
        <v>1421.86</v>
      </c>
      <c r="F181" s="185">
        <f t="shared" si="56"/>
        <v>1421.86</v>
      </c>
    </row>
    <row r="182" spans="1:6" ht="79.2" x14ac:dyDescent="0.25">
      <c r="A182" s="433"/>
      <c r="B182" s="434"/>
      <c r="C182" s="183" t="s">
        <v>162</v>
      </c>
      <c r="D182" s="185">
        <v>0</v>
      </c>
      <c r="E182" s="185">
        <v>0</v>
      </c>
      <c r="F182" s="185">
        <v>0</v>
      </c>
    </row>
    <row r="183" spans="1:6" ht="52.8" x14ac:dyDescent="0.25">
      <c r="A183" s="433"/>
      <c r="B183" s="434"/>
      <c r="C183" s="183" t="s">
        <v>163</v>
      </c>
      <c r="D183" s="185">
        <f>D185+D186</f>
        <v>1125.8</v>
      </c>
      <c r="E183" s="185">
        <f t="shared" ref="E183:F183" si="57">E185+E186</f>
        <v>1084.53</v>
      </c>
      <c r="F183" s="185">
        <f t="shared" si="57"/>
        <v>1084.53</v>
      </c>
    </row>
    <row r="184" spans="1:6" x14ac:dyDescent="0.25">
      <c r="A184" s="433"/>
      <c r="B184" s="434"/>
      <c r="C184" s="186" t="s">
        <v>164</v>
      </c>
      <c r="D184" s="185"/>
      <c r="E184" s="185"/>
      <c r="F184" s="185"/>
    </row>
    <row r="185" spans="1:6" x14ac:dyDescent="0.25">
      <c r="A185" s="433"/>
      <c r="B185" s="434"/>
      <c r="C185" s="186" t="s">
        <v>15</v>
      </c>
      <c r="D185" s="185">
        <v>0</v>
      </c>
      <c r="E185" s="185">
        <v>0</v>
      </c>
      <c r="F185" s="185">
        <v>0</v>
      </c>
    </row>
    <row r="186" spans="1:6" ht="13.8" x14ac:dyDescent="0.25">
      <c r="A186" s="433"/>
      <c r="B186" s="434"/>
      <c r="C186" s="186" t="s">
        <v>2</v>
      </c>
      <c r="D186" s="196">
        <v>1125.8</v>
      </c>
      <c r="E186" s="204">
        <v>1084.53</v>
      </c>
      <c r="F186" s="204">
        <v>1084.53</v>
      </c>
    </row>
    <row r="187" spans="1:6" x14ac:dyDescent="0.25">
      <c r="A187" s="433"/>
      <c r="B187" s="434"/>
      <c r="C187" s="183" t="s">
        <v>165</v>
      </c>
      <c r="D187" s="204">
        <v>337.33</v>
      </c>
      <c r="E187" s="204">
        <v>337.33</v>
      </c>
      <c r="F187" s="204">
        <v>337.33</v>
      </c>
    </row>
    <row r="188" spans="1:6" ht="26.4" x14ac:dyDescent="0.25">
      <c r="A188" s="433"/>
      <c r="B188" s="434"/>
      <c r="C188" s="172" t="s">
        <v>166</v>
      </c>
      <c r="D188" s="185">
        <f>D190+D191+D192</f>
        <v>0</v>
      </c>
      <c r="E188" s="185">
        <f t="shared" ref="E188:F188" si="58">E190+E191+E192</f>
        <v>0</v>
      </c>
      <c r="F188" s="185">
        <f t="shared" si="58"/>
        <v>0</v>
      </c>
    </row>
    <row r="189" spans="1:6" x14ac:dyDescent="0.25">
      <c r="A189" s="433"/>
      <c r="B189" s="434"/>
      <c r="C189" s="186" t="s">
        <v>164</v>
      </c>
      <c r="D189" s="185"/>
      <c r="E189" s="185"/>
      <c r="F189" s="185"/>
    </row>
    <row r="190" spans="1:6" ht="39.6" x14ac:dyDescent="0.25">
      <c r="A190" s="433"/>
      <c r="B190" s="434"/>
      <c r="C190" s="187" t="s">
        <v>167</v>
      </c>
      <c r="D190" s="185">
        <v>0</v>
      </c>
      <c r="E190" s="185">
        <v>0</v>
      </c>
      <c r="F190" s="185">
        <v>0</v>
      </c>
    </row>
    <row r="191" spans="1:6" x14ac:dyDescent="0.25">
      <c r="A191" s="433"/>
      <c r="B191" s="434"/>
      <c r="C191" s="188" t="s">
        <v>168</v>
      </c>
      <c r="D191" s="185">
        <v>0</v>
      </c>
      <c r="E191" s="185">
        <v>0</v>
      </c>
      <c r="F191" s="185">
        <v>0</v>
      </c>
    </row>
    <row r="192" spans="1:6" x14ac:dyDescent="0.25">
      <c r="A192" s="433"/>
      <c r="B192" s="434"/>
      <c r="C192" s="186" t="s">
        <v>169</v>
      </c>
      <c r="D192" s="185">
        <v>0</v>
      </c>
      <c r="E192" s="185">
        <v>0</v>
      </c>
      <c r="F192" s="185">
        <v>0</v>
      </c>
    </row>
    <row r="193" spans="1:6" x14ac:dyDescent="0.25">
      <c r="A193" s="433" t="s">
        <v>43</v>
      </c>
      <c r="B193" s="434" t="s">
        <v>44</v>
      </c>
      <c r="C193" s="184" t="s">
        <v>161</v>
      </c>
      <c r="D193" s="185">
        <f t="shared" ref="D193:F193" si="59">D194+D195+D199+D200</f>
        <v>6035.9</v>
      </c>
      <c r="E193" s="185">
        <f t="shared" si="59"/>
        <v>5893.5099999999993</v>
      </c>
      <c r="F193" s="185">
        <f t="shared" si="59"/>
        <v>5893.5099999999993</v>
      </c>
    </row>
    <row r="194" spans="1:6" ht="79.2" x14ac:dyDescent="0.25">
      <c r="A194" s="433"/>
      <c r="B194" s="434"/>
      <c r="C194" s="183" t="s">
        <v>162</v>
      </c>
      <c r="D194" s="185">
        <v>0</v>
      </c>
      <c r="E194" s="185">
        <v>0</v>
      </c>
      <c r="F194" s="185">
        <v>0</v>
      </c>
    </row>
    <row r="195" spans="1:6" ht="52.8" x14ac:dyDescent="0.25">
      <c r="A195" s="433"/>
      <c r="B195" s="434"/>
      <c r="C195" s="183" t="s">
        <v>163</v>
      </c>
      <c r="D195" s="185">
        <f>D197+D198</f>
        <v>5750.5</v>
      </c>
      <c r="E195" s="185">
        <f>E197+E198</f>
        <v>5608.11</v>
      </c>
      <c r="F195" s="185">
        <f t="shared" ref="F195" si="60">F197+F198</f>
        <v>5608.11</v>
      </c>
    </row>
    <row r="196" spans="1:6" x14ac:dyDescent="0.25">
      <c r="A196" s="433"/>
      <c r="B196" s="434"/>
      <c r="C196" s="186" t="s">
        <v>164</v>
      </c>
      <c r="D196" s="185"/>
      <c r="E196" s="185"/>
      <c r="F196" s="185"/>
    </row>
    <row r="197" spans="1:6" x14ac:dyDescent="0.25">
      <c r="A197" s="433"/>
      <c r="B197" s="434"/>
      <c r="C197" s="186" t="s">
        <v>15</v>
      </c>
      <c r="D197" s="185">
        <v>0</v>
      </c>
      <c r="E197" s="185">
        <v>0</v>
      </c>
      <c r="F197" s="185">
        <v>0</v>
      </c>
    </row>
    <row r="198" spans="1:6" x14ac:dyDescent="0.25">
      <c r="A198" s="433"/>
      <c r="B198" s="434"/>
      <c r="C198" s="186" t="s">
        <v>2</v>
      </c>
      <c r="D198" s="185">
        <v>5750.5</v>
      </c>
      <c r="E198" s="204">
        <v>5608.11</v>
      </c>
      <c r="F198" s="204">
        <v>5608.11</v>
      </c>
    </row>
    <row r="199" spans="1:6" x14ac:dyDescent="0.25">
      <c r="A199" s="433"/>
      <c r="B199" s="434"/>
      <c r="C199" s="183" t="s">
        <v>165</v>
      </c>
      <c r="D199" s="204">
        <v>285.39999999999998</v>
      </c>
      <c r="E199" s="204">
        <v>285.39999999999998</v>
      </c>
      <c r="F199" s="204">
        <v>285.39999999999998</v>
      </c>
    </row>
    <row r="200" spans="1:6" ht="26.4" x14ac:dyDescent="0.25">
      <c r="A200" s="433"/>
      <c r="B200" s="434"/>
      <c r="C200" s="172" t="s">
        <v>166</v>
      </c>
      <c r="D200" s="185">
        <f>D202+D203+D204</f>
        <v>0</v>
      </c>
      <c r="E200" s="185">
        <f t="shared" ref="E200:F200" si="61">E202+E203+E204</f>
        <v>0</v>
      </c>
      <c r="F200" s="185">
        <f t="shared" si="61"/>
        <v>0</v>
      </c>
    </row>
    <row r="201" spans="1:6" x14ac:dyDescent="0.25">
      <c r="A201" s="433"/>
      <c r="B201" s="434"/>
      <c r="C201" s="186" t="s">
        <v>164</v>
      </c>
      <c r="D201" s="185"/>
      <c r="E201" s="185"/>
      <c r="F201" s="185"/>
    </row>
    <row r="202" spans="1:6" ht="39.6" x14ac:dyDescent="0.25">
      <c r="A202" s="433"/>
      <c r="B202" s="434"/>
      <c r="C202" s="187" t="s">
        <v>167</v>
      </c>
      <c r="D202" s="185">
        <v>0</v>
      </c>
      <c r="E202" s="185">
        <v>0</v>
      </c>
      <c r="F202" s="185">
        <v>0</v>
      </c>
    </row>
    <row r="203" spans="1:6" x14ac:dyDescent="0.25">
      <c r="A203" s="433"/>
      <c r="B203" s="434"/>
      <c r="C203" s="188" t="s">
        <v>168</v>
      </c>
      <c r="D203" s="185">
        <v>0</v>
      </c>
      <c r="E203" s="185">
        <v>0</v>
      </c>
      <c r="F203" s="185">
        <v>0</v>
      </c>
    </row>
    <row r="204" spans="1:6" x14ac:dyDescent="0.25">
      <c r="A204" s="433"/>
      <c r="B204" s="434"/>
      <c r="C204" s="186" t="s">
        <v>169</v>
      </c>
      <c r="D204" s="185">
        <v>0</v>
      </c>
      <c r="E204" s="185">
        <v>0</v>
      </c>
      <c r="F204" s="185">
        <v>0</v>
      </c>
    </row>
    <row r="205" spans="1:6" x14ac:dyDescent="0.25">
      <c r="A205" s="433" t="s">
        <v>69</v>
      </c>
      <c r="B205" s="434" t="s">
        <v>175</v>
      </c>
      <c r="C205" s="184" t="s">
        <v>161</v>
      </c>
      <c r="D205" s="185">
        <f>D206+D207+D211+D212</f>
        <v>92126.13</v>
      </c>
      <c r="E205" s="185">
        <f>E206+E207+E211+E212</f>
        <v>92125.68</v>
      </c>
      <c r="F205" s="185">
        <f t="shared" ref="F205" si="62">F206+F207+F211+F212</f>
        <v>92125.68</v>
      </c>
    </row>
    <row r="206" spans="1:6" ht="79.2" x14ac:dyDescent="0.25">
      <c r="A206" s="433"/>
      <c r="B206" s="434"/>
      <c r="C206" s="183" t="s">
        <v>162</v>
      </c>
      <c r="D206" s="185">
        <v>0</v>
      </c>
      <c r="E206" s="185">
        <v>0</v>
      </c>
      <c r="F206" s="185">
        <v>0</v>
      </c>
    </row>
    <row r="207" spans="1:6" ht="52.8" x14ac:dyDescent="0.25">
      <c r="A207" s="433"/>
      <c r="B207" s="434"/>
      <c r="C207" s="183" t="s">
        <v>163</v>
      </c>
      <c r="D207" s="185">
        <f>D209+D210</f>
        <v>40074.300000000003</v>
      </c>
      <c r="E207" s="185">
        <f t="shared" ref="E207:F207" si="63">E209+E210</f>
        <v>40073.85</v>
      </c>
      <c r="F207" s="185">
        <f t="shared" si="63"/>
        <v>40073.85</v>
      </c>
    </row>
    <row r="208" spans="1:6" x14ac:dyDescent="0.25">
      <c r="A208" s="433"/>
      <c r="B208" s="434"/>
      <c r="C208" s="186" t="s">
        <v>164</v>
      </c>
      <c r="D208" s="185"/>
      <c r="E208" s="185"/>
      <c r="F208" s="185"/>
    </row>
    <row r="209" spans="1:6" x14ac:dyDescent="0.25">
      <c r="A209" s="433"/>
      <c r="B209" s="434"/>
      <c r="C209" s="186" t="s">
        <v>15</v>
      </c>
      <c r="D209" s="185">
        <v>0</v>
      </c>
      <c r="E209" s="185">
        <v>0</v>
      </c>
      <c r="F209" s="185">
        <v>0</v>
      </c>
    </row>
    <row r="210" spans="1:6" x14ac:dyDescent="0.25">
      <c r="A210" s="433"/>
      <c r="B210" s="434"/>
      <c r="C210" s="186" t="s">
        <v>2</v>
      </c>
      <c r="D210" s="185">
        <v>40074.300000000003</v>
      </c>
      <c r="E210" s="204">
        <v>40073.85</v>
      </c>
      <c r="F210" s="204">
        <v>40073.85</v>
      </c>
    </row>
    <row r="211" spans="1:6" x14ac:dyDescent="0.25">
      <c r="A211" s="433"/>
      <c r="B211" s="434"/>
      <c r="C211" s="183" t="s">
        <v>165</v>
      </c>
      <c r="D211" s="204">
        <v>52051.83</v>
      </c>
      <c r="E211" s="204">
        <v>52051.83</v>
      </c>
      <c r="F211" s="204">
        <v>52051.83</v>
      </c>
    </row>
    <row r="212" spans="1:6" ht="26.4" x14ac:dyDescent="0.25">
      <c r="A212" s="433"/>
      <c r="B212" s="434"/>
      <c r="C212" s="172" t="s">
        <v>166</v>
      </c>
      <c r="D212" s="185">
        <f>D214+D215+D216</f>
        <v>0</v>
      </c>
      <c r="E212" s="185">
        <f t="shared" ref="E212:F212" si="64">E214+E215+E216</f>
        <v>0</v>
      </c>
      <c r="F212" s="185">
        <f t="shared" si="64"/>
        <v>0</v>
      </c>
    </row>
    <row r="213" spans="1:6" x14ac:dyDescent="0.25">
      <c r="A213" s="433"/>
      <c r="B213" s="434"/>
      <c r="C213" s="186" t="s">
        <v>164</v>
      </c>
      <c r="D213" s="185"/>
      <c r="E213" s="185"/>
      <c r="F213" s="185"/>
    </row>
    <row r="214" spans="1:6" ht="39.6" x14ac:dyDescent="0.25">
      <c r="A214" s="433"/>
      <c r="B214" s="434"/>
      <c r="C214" s="187" t="s">
        <v>167</v>
      </c>
      <c r="D214" s="185">
        <v>0</v>
      </c>
      <c r="E214" s="185">
        <v>0</v>
      </c>
      <c r="F214" s="185">
        <v>0</v>
      </c>
    </row>
    <row r="215" spans="1:6" x14ac:dyDescent="0.25">
      <c r="A215" s="433"/>
      <c r="B215" s="434"/>
      <c r="C215" s="188" t="s">
        <v>168</v>
      </c>
      <c r="D215" s="185">
        <v>0</v>
      </c>
      <c r="E215" s="185">
        <v>0</v>
      </c>
      <c r="F215" s="185">
        <v>0</v>
      </c>
    </row>
    <row r="216" spans="1:6" x14ac:dyDescent="0.25">
      <c r="A216" s="433"/>
      <c r="B216" s="434"/>
      <c r="C216" s="186" t="s">
        <v>169</v>
      </c>
      <c r="D216" s="185">
        <v>0</v>
      </c>
      <c r="E216" s="185">
        <v>0</v>
      </c>
      <c r="F216" s="185">
        <v>0</v>
      </c>
    </row>
    <row r="217" spans="1:6" x14ac:dyDescent="0.25">
      <c r="A217" s="433" t="s">
        <v>70</v>
      </c>
      <c r="B217" s="434" t="s">
        <v>71</v>
      </c>
      <c r="C217" s="184" t="s">
        <v>161</v>
      </c>
      <c r="D217" s="185">
        <f t="shared" ref="D217:F217" si="65">D218+D219+D223+D224</f>
        <v>3103.6</v>
      </c>
      <c r="E217" s="185">
        <f t="shared" si="65"/>
        <v>3103.51</v>
      </c>
      <c r="F217" s="185">
        <f t="shared" si="65"/>
        <v>3103.51</v>
      </c>
    </row>
    <row r="218" spans="1:6" ht="79.2" x14ac:dyDescent="0.25">
      <c r="A218" s="433"/>
      <c r="B218" s="434"/>
      <c r="C218" s="183" t="s">
        <v>162</v>
      </c>
      <c r="D218" s="185">
        <v>0</v>
      </c>
      <c r="E218" s="185">
        <v>0</v>
      </c>
      <c r="F218" s="185">
        <v>0</v>
      </c>
    </row>
    <row r="219" spans="1:6" ht="52.8" x14ac:dyDescent="0.25">
      <c r="A219" s="433"/>
      <c r="B219" s="434"/>
      <c r="C219" s="183" t="s">
        <v>163</v>
      </c>
      <c r="D219" s="185">
        <f>D221+D222</f>
        <v>3103.6</v>
      </c>
      <c r="E219" s="185">
        <f t="shared" ref="E219:F219" si="66">E221+E222</f>
        <v>3103.51</v>
      </c>
      <c r="F219" s="185">
        <f t="shared" si="66"/>
        <v>3103.51</v>
      </c>
    </row>
    <row r="220" spans="1:6" x14ac:dyDescent="0.25">
      <c r="A220" s="433"/>
      <c r="B220" s="434"/>
      <c r="C220" s="186" t="s">
        <v>164</v>
      </c>
      <c r="D220" s="185"/>
      <c r="E220" s="185"/>
      <c r="F220" s="185"/>
    </row>
    <row r="221" spans="1:6" x14ac:dyDescent="0.25">
      <c r="A221" s="433"/>
      <c r="B221" s="434"/>
      <c r="C221" s="186" t="s">
        <v>15</v>
      </c>
      <c r="D221" s="185">
        <v>0</v>
      </c>
      <c r="E221" s="185">
        <v>0</v>
      </c>
      <c r="F221" s="185">
        <v>0</v>
      </c>
    </row>
    <row r="222" spans="1:6" x14ac:dyDescent="0.25">
      <c r="A222" s="433"/>
      <c r="B222" s="434"/>
      <c r="C222" s="186" t="s">
        <v>2</v>
      </c>
      <c r="D222" s="185">
        <v>3103.6</v>
      </c>
      <c r="E222" s="204">
        <v>3103.51</v>
      </c>
      <c r="F222" s="204">
        <v>3103.51</v>
      </c>
    </row>
    <row r="223" spans="1:6" x14ac:dyDescent="0.25">
      <c r="A223" s="433"/>
      <c r="B223" s="434"/>
      <c r="C223" s="183" t="s">
        <v>165</v>
      </c>
      <c r="D223" s="185">
        <v>0</v>
      </c>
      <c r="E223" s="185">
        <v>0</v>
      </c>
      <c r="F223" s="185">
        <v>0</v>
      </c>
    </row>
    <row r="224" spans="1:6" ht="26.4" x14ac:dyDescent="0.25">
      <c r="A224" s="433"/>
      <c r="B224" s="434"/>
      <c r="C224" s="172" t="s">
        <v>166</v>
      </c>
      <c r="D224" s="185">
        <f>D226+D227+D228</f>
        <v>0</v>
      </c>
      <c r="E224" s="185">
        <f t="shared" ref="E224:F224" si="67">E226+E227+E228</f>
        <v>0</v>
      </c>
      <c r="F224" s="185">
        <f t="shared" si="67"/>
        <v>0</v>
      </c>
    </row>
    <row r="225" spans="1:6" x14ac:dyDescent="0.25">
      <c r="A225" s="433"/>
      <c r="B225" s="434"/>
      <c r="C225" s="186" t="s">
        <v>164</v>
      </c>
      <c r="D225" s="185"/>
      <c r="E225" s="185"/>
      <c r="F225" s="185"/>
    </row>
    <row r="226" spans="1:6" ht="39.6" x14ac:dyDescent="0.25">
      <c r="A226" s="433"/>
      <c r="B226" s="434"/>
      <c r="C226" s="187" t="s">
        <v>167</v>
      </c>
      <c r="D226" s="185">
        <v>0</v>
      </c>
      <c r="E226" s="185">
        <v>0</v>
      </c>
      <c r="F226" s="185">
        <v>0</v>
      </c>
    </row>
    <row r="227" spans="1:6" x14ac:dyDescent="0.25">
      <c r="A227" s="433"/>
      <c r="B227" s="434"/>
      <c r="C227" s="188" t="s">
        <v>168</v>
      </c>
      <c r="D227" s="185">
        <v>0</v>
      </c>
      <c r="E227" s="185">
        <v>0</v>
      </c>
      <c r="F227" s="185">
        <v>0</v>
      </c>
    </row>
    <row r="228" spans="1:6" x14ac:dyDescent="0.25">
      <c r="A228" s="433"/>
      <c r="B228" s="434"/>
      <c r="C228" s="186" t="s">
        <v>169</v>
      </c>
      <c r="D228" s="185">
        <v>0</v>
      </c>
      <c r="E228" s="185">
        <v>0</v>
      </c>
      <c r="F228" s="185">
        <v>0</v>
      </c>
    </row>
    <row r="229" spans="1:6" x14ac:dyDescent="0.25">
      <c r="A229" s="437" t="s">
        <v>145</v>
      </c>
      <c r="B229" s="437" t="s">
        <v>146</v>
      </c>
      <c r="C229" s="178" t="s">
        <v>161</v>
      </c>
      <c r="D229" s="179">
        <f>D230+D231+D235+D236</f>
        <v>144918.39999999999</v>
      </c>
      <c r="E229" s="179">
        <f t="shared" ref="E229:F229" si="68">E230+E231+E235+E236</f>
        <v>144781.79999999999</v>
      </c>
      <c r="F229" s="179">
        <f t="shared" si="68"/>
        <v>144781.79999999999</v>
      </c>
    </row>
    <row r="230" spans="1:6" ht="79.2" x14ac:dyDescent="0.25">
      <c r="A230" s="437"/>
      <c r="B230" s="437"/>
      <c r="C230" s="180" t="s">
        <v>162</v>
      </c>
      <c r="D230" s="191">
        <v>0</v>
      </c>
      <c r="E230" s="191">
        <v>0</v>
      </c>
      <c r="F230" s="191">
        <v>0</v>
      </c>
    </row>
    <row r="231" spans="1:6" ht="52.8" x14ac:dyDescent="0.25">
      <c r="A231" s="437"/>
      <c r="B231" s="437"/>
      <c r="C231" s="180" t="s">
        <v>163</v>
      </c>
      <c r="D231" s="191">
        <f>D233+D234</f>
        <v>137775.1</v>
      </c>
      <c r="E231" s="191">
        <f t="shared" ref="E231:F231" si="69">E233+E234</f>
        <v>137638.5</v>
      </c>
      <c r="F231" s="191">
        <f t="shared" si="69"/>
        <v>137638.5</v>
      </c>
    </row>
    <row r="232" spans="1:6" x14ac:dyDescent="0.25">
      <c r="A232" s="437"/>
      <c r="B232" s="437"/>
      <c r="C232" s="181" t="s">
        <v>164</v>
      </c>
      <c r="D232" s="191"/>
      <c r="E232" s="191"/>
      <c r="F232" s="191"/>
    </row>
    <row r="233" spans="1:6" x14ac:dyDescent="0.25">
      <c r="A233" s="437"/>
      <c r="B233" s="437"/>
      <c r="C233" s="181" t="s">
        <v>15</v>
      </c>
      <c r="D233" s="191">
        <v>0</v>
      </c>
      <c r="E233" s="191">
        <v>0</v>
      </c>
      <c r="F233" s="191">
        <v>0</v>
      </c>
    </row>
    <row r="234" spans="1:6" x14ac:dyDescent="0.25">
      <c r="A234" s="437"/>
      <c r="B234" s="437"/>
      <c r="C234" s="181" t="s">
        <v>2</v>
      </c>
      <c r="D234" s="191">
        <v>137775.1</v>
      </c>
      <c r="E234" s="191">
        <v>137638.5</v>
      </c>
      <c r="F234" s="191">
        <v>137638.5</v>
      </c>
    </row>
    <row r="235" spans="1:6" x14ac:dyDescent="0.25">
      <c r="A235" s="437"/>
      <c r="B235" s="437"/>
      <c r="C235" s="180" t="s">
        <v>165</v>
      </c>
      <c r="D235" s="191">
        <v>7143.3</v>
      </c>
      <c r="E235" s="191">
        <v>7143.3</v>
      </c>
      <c r="F235" s="191">
        <v>7143.3</v>
      </c>
    </row>
    <row r="236" spans="1:6" ht="26.4" x14ac:dyDescent="0.25">
      <c r="A236" s="437"/>
      <c r="B236" s="437"/>
      <c r="C236" s="180" t="s">
        <v>166</v>
      </c>
      <c r="D236" s="191">
        <f>D238+D239+D240</f>
        <v>0</v>
      </c>
      <c r="E236" s="191">
        <f t="shared" ref="E236:F236" si="70">E238+E239+E240</f>
        <v>0</v>
      </c>
      <c r="F236" s="191">
        <f t="shared" si="70"/>
        <v>0</v>
      </c>
    </row>
    <row r="237" spans="1:6" x14ac:dyDescent="0.25">
      <c r="A237" s="437"/>
      <c r="B237" s="437"/>
      <c r="C237" s="181" t="s">
        <v>164</v>
      </c>
      <c r="D237" s="191"/>
      <c r="E237" s="191"/>
      <c r="F237" s="191"/>
    </row>
    <row r="238" spans="1:6" ht="39.6" x14ac:dyDescent="0.25">
      <c r="A238" s="437"/>
      <c r="B238" s="437"/>
      <c r="C238" s="182" t="s">
        <v>167</v>
      </c>
      <c r="D238" s="191">
        <v>0</v>
      </c>
      <c r="E238" s="191">
        <v>0</v>
      </c>
      <c r="F238" s="191">
        <v>0</v>
      </c>
    </row>
    <row r="239" spans="1:6" x14ac:dyDescent="0.25">
      <c r="A239" s="437"/>
      <c r="B239" s="437"/>
      <c r="C239" s="181" t="s">
        <v>168</v>
      </c>
      <c r="D239" s="191">
        <v>0</v>
      </c>
      <c r="E239" s="191">
        <v>0</v>
      </c>
      <c r="F239" s="191">
        <v>0</v>
      </c>
    </row>
    <row r="240" spans="1:6" x14ac:dyDescent="0.25">
      <c r="A240" s="437"/>
      <c r="B240" s="437"/>
      <c r="C240" s="181" t="s">
        <v>169</v>
      </c>
      <c r="D240" s="191">
        <v>0</v>
      </c>
      <c r="E240" s="191">
        <v>0</v>
      </c>
      <c r="F240" s="191">
        <v>0</v>
      </c>
    </row>
    <row r="241" spans="1:6" x14ac:dyDescent="0.25">
      <c r="A241" s="437" t="s">
        <v>72</v>
      </c>
      <c r="B241" s="437" t="s">
        <v>73</v>
      </c>
      <c r="C241" s="178" t="s">
        <v>161</v>
      </c>
      <c r="D241" s="179">
        <f>D242+D243+D247+D248</f>
        <v>13538</v>
      </c>
      <c r="E241" s="179">
        <f t="shared" ref="E241:F241" si="71">E242+E243+E247+E248</f>
        <v>13520.1</v>
      </c>
      <c r="F241" s="179">
        <f t="shared" si="71"/>
        <v>13520.1</v>
      </c>
    </row>
    <row r="242" spans="1:6" ht="79.2" x14ac:dyDescent="0.25">
      <c r="A242" s="437"/>
      <c r="B242" s="437"/>
      <c r="C242" s="180" t="s">
        <v>162</v>
      </c>
      <c r="D242" s="191">
        <v>0</v>
      </c>
      <c r="E242" s="191">
        <v>0</v>
      </c>
      <c r="F242" s="191">
        <v>0</v>
      </c>
    </row>
    <row r="243" spans="1:6" ht="52.8" x14ac:dyDescent="0.25">
      <c r="A243" s="437"/>
      <c r="B243" s="437"/>
      <c r="C243" s="180" t="s">
        <v>163</v>
      </c>
      <c r="D243" s="191">
        <f>D245+D246</f>
        <v>13538</v>
      </c>
      <c r="E243" s="191">
        <f t="shared" ref="E243:F243" si="72">E245+E246</f>
        <v>13520.1</v>
      </c>
      <c r="F243" s="191">
        <f t="shared" si="72"/>
        <v>13520.1</v>
      </c>
    </row>
    <row r="244" spans="1:6" x14ac:dyDescent="0.25">
      <c r="A244" s="437"/>
      <c r="B244" s="437"/>
      <c r="C244" s="181" t="s">
        <v>164</v>
      </c>
      <c r="D244" s="191"/>
      <c r="E244" s="191"/>
      <c r="F244" s="191"/>
    </row>
    <row r="245" spans="1:6" x14ac:dyDescent="0.25">
      <c r="A245" s="437"/>
      <c r="B245" s="437"/>
      <c r="C245" s="181" t="s">
        <v>15</v>
      </c>
      <c r="D245" s="191">
        <v>0</v>
      </c>
      <c r="E245" s="191">
        <v>0</v>
      </c>
      <c r="F245" s="191">
        <v>0</v>
      </c>
    </row>
    <row r="246" spans="1:6" x14ac:dyDescent="0.25">
      <c r="A246" s="437"/>
      <c r="B246" s="437"/>
      <c r="C246" s="181" t="s">
        <v>2</v>
      </c>
      <c r="D246" s="191">
        <v>13538</v>
      </c>
      <c r="E246" s="191">
        <v>13520.1</v>
      </c>
      <c r="F246" s="191">
        <v>13520.1</v>
      </c>
    </row>
    <row r="247" spans="1:6" x14ac:dyDescent="0.25">
      <c r="A247" s="437"/>
      <c r="B247" s="437"/>
      <c r="C247" s="180" t="s">
        <v>165</v>
      </c>
      <c r="D247" s="191">
        <v>0</v>
      </c>
      <c r="E247" s="191">
        <v>0</v>
      </c>
      <c r="F247" s="191">
        <v>0</v>
      </c>
    </row>
    <row r="248" spans="1:6" ht="26.4" x14ac:dyDescent="0.25">
      <c r="A248" s="437"/>
      <c r="B248" s="437"/>
      <c r="C248" s="180" t="s">
        <v>166</v>
      </c>
      <c r="D248" s="191">
        <f>D250+D251+D252</f>
        <v>0</v>
      </c>
      <c r="E248" s="191">
        <f t="shared" ref="E248:F248" si="73">E250+E251+E252</f>
        <v>0</v>
      </c>
      <c r="F248" s="191">
        <f t="shared" si="73"/>
        <v>0</v>
      </c>
    </row>
    <row r="249" spans="1:6" x14ac:dyDescent="0.25">
      <c r="A249" s="437"/>
      <c r="B249" s="437"/>
      <c r="C249" s="181" t="s">
        <v>164</v>
      </c>
      <c r="D249" s="191"/>
      <c r="E249" s="191"/>
      <c r="F249" s="191"/>
    </row>
    <row r="250" spans="1:6" ht="39.6" x14ac:dyDescent="0.25">
      <c r="A250" s="437"/>
      <c r="B250" s="437"/>
      <c r="C250" s="182" t="s">
        <v>167</v>
      </c>
      <c r="D250" s="191">
        <v>0</v>
      </c>
      <c r="E250" s="191">
        <v>0</v>
      </c>
      <c r="F250" s="191">
        <v>0</v>
      </c>
    </row>
    <row r="251" spans="1:6" x14ac:dyDescent="0.25">
      <c r="A251" s="437"/>
      <c r="B251" s="437"/>
      <c r="C251" s="181" t="s">
        <v>168</v>
      </c>
      <c r="D251" s="191">
        <v>0</v>
      </c>
      <c r="E251" s="191">
        <v>0</v>
      </c>
      <c r="F251" s="191">
        <v>0</v>
      </c>
    </row>
    <row r="252" spans="1:6" x14ac:dyDescent="0.25">
      <c r="A252" s="437"/>
      <c r="B252" s="437"/>
      <c r="C252" s="181" t="s">
        <v>169</v>
      </c>
      <c r="D252" s="191">
        <v>0</v>
      </c>
      <c r="E252" s="191">
        <v>0</v>
      </c>
      <c r="F252" s="191">
        <v>0</v>
      </c>
    </row>
    <row r="253" spans="1:6" ht="13.8" x14ac:dyDescent="0.25">
      <c r="A253" s="436" t="s">
        <v>45</v>
      </c>
      <c r="B253" s="436" t="s">
        <v>46</v>
      </c>
      <c r="C253" s="174" t="s">
        <v>161</v>
      </c>
      <c r="D253" s="105">
        <f>D266+D327+D352</f>
        <v>149993.9</v>
      </c>
      <c r="E253" s="105">
        <f t="shared" ref="E253:F255" si="74">E266+E327+E352</f>
        <v>148194</v>
      </c>
      <c r="F253" s="105">
        <f t="shared" si="74"/>
        <v>148194</v>
      </c>
    </row>
    <row r="254" spans="1:6" ht="79.2" x14ac:dyDescent="0.25">
      <c r="A254" s="436"/>
      <c r="B254" s="436"/>
      <c r="C254" s="175" t="s">
        <v>162</v>
      </c>
      <c r="D254" s="105">
        <f>D267+D328+D353</f>
        <v>0</v>
      </c>
      <c r="E254" s="105">
        <f t="shared" si="74"/>
        <v>0</v>
      </c>
      <c r="F254" s="105">
        <f t="shared" si="74"/>
        <v>0</v>
      </c>
    </row>
    <row r="255" spans="1:6" ht="52.8" x14ac:dyDescent="0.25">
      <c r="A255" s="436"/>
      <c r="B255" s="436"/>
      <c r="C255" s="175" t="s">
        <v>163</v>
      </c>
      <c r="D255" s="105">
        <f>D268+D329+D354</f>
        <v>149993.9</v>
      </c>
      <c r="E255" s="105">
        <f t="shared" si="74"/>
        <v>148194</v>
      </c>
      <c r="F255" s="105">
        <f t="shared" si="74"/>
        <v>148194</v>
      </c>
    </row>
    <row r="256" spans="1:6" ht="13.8" x14ac:dyDescent="0.25">
      <c r="A256" s="436"/>
      <c r="B256" s="436"/>
      <c r="C256" s="176" t="s">
        <v>164</v>
      </c>
      <c r="D256" s="105"/>
      <c r="E256" s="105"/>
      <c r="F256" s="105"/>
    </row>
    <row r="257" spans="1:6" ht="13.8" x14ac:dyDescent="0.25">
      <c r="A257" s="436"/>
      <c r="B257" s="436"/>
      <c r="C257" s="176" t="s">
        <v>15</v>
      </c>
      <c r="D257" s="105">
        <f>D270+D331+D356</f>
        <v>117020.9</v>
      </c>
      <c r="E257" s="105">
        <f t="shared" ref="E257:F260" si="75">E270+E331+E356</f>
        <v>115904</v>
      </c>
      <c r="F257" s="105">
        <f t="shared" si="75"/>
        <v>115904</v>
      </c>
    </row>
    <row r="258" spans="1:6" ht="13.8" x14ac:dyDescent="0.25">
      <c r="A258" s="436"/>
      <c r="B258" s="436"/>
      <c r="C258" s="176" t="s">
        <v>2</v>
      </c>
      <c r="D258" s="105">
        <f>D271+D332+D357</f>
        <v>32973</v>
      </c>
      <c r="E258" s="105">
        <f t="shared" si="75"/>
        <v>32290</v>
      </c>
      <c r="F258" s="105">
        <f t="shared" si="75"/>
        <v>32290</v>
      </c>
    </row>
    <row r="259" spans="1:6" ht="13.8" x14ac:dyDescent="0.25">
      <c r="A259" s="436"/>
      <c r="B259" s="436"/>
      <c r="C259" s="175" t="s">
        <v>165</v>
      </c>
      <c r="D259" s="105">
        <f>D272+D333+D358</f>
        <v>0</v>
      </c>
      <c r="E259" s="105">
        <f t="shared" si="75"/>
        <v>0</v>
      </c>
      <c r="F259" s="105">
        <f t="shared" si="75"/>
        <v>0</v>
      </c>
    </row>
    <row r="260" spans="1:6" ht="26.4" x14ac:dyDescent="0.25">
      <c r="A260" s="436"/>
      <c r="B260" s="436"/>
      <c r="C260" s="175" t="s">
        <v>166</v>
      </c>
      <c r="D260" s="105">
        <f>D273+D334+D359</f>
        <v>0</v>
      </c>
      <c r="E260" s="105">
        <f t="shared" si="75"/>
        <v>0</v>
      </c>
      <c r="F260" s="105">
        <f t="shared" si="75"/>
        <v>0</v>
      </c>
    </row>
    <row r="261" spans="1:6" ht="13.8" x14ac:dyDescent="0.25">
      <c r="A261" s="436"/>
      <c r="B261" s="436"/>
      <c r="C261" s="176" t="s">
        <v>164</v>
      </c>
      <c r="D261" s="105"/>
      <c r="E261" s="105"/>
      <c r="F261" s="105"/>
    </row>
    <row r="262" spans="1:6" ht="39.6" x14ac:dyDescent="0.25">
      <c r="A262" s="436"/>
      <c r="B262" s="436"/>
      <c r="C262" s="177" t="s">
        <v>167</v>
      </c>
      <c r="D262" s="105">
        <f>D275+D336+D361</f>
        <v>0</v>
      </c>
      <c r="E262" s="105">
        <f t="shared" ref="E262:F264" si="76">E275+E336+E361</f>
        <v>0</v>
      </c>
      <c r="F262" s="105">
        <f t="shared" si="76"/>
        <v>0</v>
      </c>
    </row>
    <row r="263" spans="1:6" ht="13.8" x14ac:dyDescent="0.25">
      <c r="A263" s="436"/>
      <c r="B263" s="436"/>
      <c r="C263" s="176" t="s">
        <v>168</v>
      </c>
      <c r="D263" s="105">
        <f>D276+D337+D362</f>
        <v>0</v>
      </c>
      <c r="E263" s="105">
        <f t="shared" si="76"/>
        <v>0</v>
      </c>
      <c r="F263" s="105">
        <f t="shared" si="76"/>
        <v>0</v>
      </c>
    </row>
    <row r="264" spans="1:6" ht="13.8" x14ac:dyDescent="0.25">
      <c r="A264" s="436"/>
      <c r="B264" s="436"/>
      <c r="C264" s="176" t="s">
        <v>169</v>
      </c>
      <c r="D264" s="105">
        <f>D277+D338+D363</f>
        <v>0</v>
      </c>
      <c r="E264" s="105">
        <f t="shared" si="76"/>
        <v>0</v>
      </c>
      <c r="F264" s="105">
        <f t="shared" si="76"/>
        <v>0</v>
      </c>
    </row>
    <row r="265" spans="1:6" ht="15.6" x14ac:dyDescent="0.25">
      <c r="A265" s="439" t="s">
        <v>170</v>
      </c>
      <c r="B265" s="439"/>
      <c r="C265" s="172"/>
      <c r="D265" s="173"/>
      <c r="E265" s="173"/>
      <c r="F265" s="173"/>
    </row>
    <row r="266" spans="1:6" x14ac:dyDescent="0.25">
      <c r="A266" s="437" t="s">
        <v>99</v>
      </c>
      <c r="B266" s="437" t="s">
        <v>48</v>
      </c>
      <c r="C266" s="178" t="s">
        <v>161</v>
      </c>
      <c r="D266" s="179">
        <f>D279+D291+D303+D315</f>
        <v>117020.9</v>
      </c>
      <c r="E266" s="179">
        <f t="shared" ref="E266:F266" si="77">E279+E291+E303+E315</f>
        <v>115904</v>
      </c>
      <c r="F266" s="179">
        <f t="shared" si="77"/>
        <v>115904</v>
      </c>
    </row>
    <row r="267" spans="1:6" ht="79.2" x14ac:dyDescent="0.25">
      <c r="A267" s="437"/>
      <c r="B267" s="437"/>
      <c r="C267" s="180" t="s">
        <v>162</v>
      </c>
      <c r="D267" s="179">
        <f t="shared" ref="D267:F277" si="78">D280+D292+D304+D316</f>
        <v>0</v>
      </c>
      <c r="E267" s="179">
        <f t="shared" si="78"/>
        <v>0</v>
      </c>
      <c r="F267" s="179">
        <f t="shared" si="78"/>
        <v>0</v>
      </c>
    </row>
    <row r="268" spans="1:6" ht="52.8" x14ac:dyDescent="0.25">
      <c r="A268" s="437"/>
      <c r="B268" s="437"/>
      <c r="C268" s="180" t="s">
        <v>163</v>
      </c>
      <c r="D268" s="179">
        <f t="shared" si="78"/>
        <v>117020.9</v>
      </c>
      <c r="E268" s="179">
        <f t="shared" si="78"/>
        <v>115904</v>
      </c>
      <c r="F268" s="179">
        <f t="shared" si="78"/>
        <v>115904</v>
      </c>
    </row>
    <row r="269" spans="1:6" x14ac:dyDescent="0.25">
      <c r="A269" s="437"/>
      <c r="B269" s="437"/>
      <c r="C269" s="181" t="s">
        <v>164</v>
      </c>
      <c r="D269" s="179">
        <f t="shared" si="78"/>
        <v>0</v>
      </c>
      <c r="E269" s="179">
        <f t="shared" si="78"/>
        <v>0</v>
      </c>
      <c r="F269" s="179">
        <f t="shared" si="78"/>
        <v>0</v>
      </c>
    </row>
    <row r="270" spans="1:6" x14ac:dyDescent="0.25">
      <c r="A270" s="437"/>
      <c r="B270" s="437"/>
      <c r="C270" s="181" t="s">
        <v>15</v>
      </c>
      <c r="D270" s="179">
        <f t="shared" si="78"/>
        <v>117020.9</v>
      </c>
      <c r="E270" s="179">
        <f t="shared" si="78"/>
        <v>115904</v>
      </c>
      <c r="F270" s="179">
        <f t="shared" si="78"/>
        <v>115904</v>
      </c>
    </row>
    <row r="271" spans="1:6" x14ac:dyDescent="0.25">
      <c r="A271" s="437"/>
      <c r="B271" s="437"/>
      <c r="C271" s="181" t="s">
        <v>2</v>
      </c>
      <c r="D271" s="179">
        <f t="shared" si="78"/>
        <v>0</v>
      </c>
      <c r="E271" s="179">
        <f t="shared" si="78"/>
        <v>0</v>
      </c>
      <c r="F271" s="179">
        <f t="shared" si="78"/>
        <v>0</v>
      </c>
    </row>
    <row r="272" spans="1:6" x14ac:dyDescent="0.25">
      <c r="A272" s="437"/>
      <c r="B272" s="437"/>
      <c r="C272" s="180" t="s">
        <v>165</v>
      </c>
      <c r="D272" s="179">
        <f t="shared" si="78"/>
        <v>0</v>
      </c>
      <c r="E272" s="179">
        <f t="shared" si="78"/>
        <v>0</v>
      </c>
      <c r="F272" s="179">
        <f t="shared" si="78"/>
        <v>0</v>
      </c>
    </row>
    <row r="273" spans="1:6" ht="26.4" x14ac:dyDescent="0.25">
      <c r="A273" s="437"/>
      <c r="B273" s="437"/>
      <c r="C273" s="180" t="s">
        <v>166</v>
      </c>
      <c r="D273" s="179">
        <f t="shared" si="78"/>
        <v>0</v>
      </c>
      <c r="E273" s="179">
        <f t="shared" si="78"/>
        <v>0</v>
      </c>
      <c r="F273" s="179">
        <f t="shared" si="78"/>
        <v>0</v>
      </c>
    </row>
    <row r="274" spans="1:6" x14ac:dyDescent="0.25">
      <c r="A274" s="437"/>
      <c r="B274" s="437"/>
      <c r="C274" s="181" t="s">
        <v>164</v>
      </c>
      <c r="D274" s="179">
        <f t="shared" si="78"/>
        <v>0</v>
      </c>
      <c r="E274" s="179">
        <f t="shared" si="78"/>
        <v>0</v>
      </c>
      <c r="F274" s="179">
        <f t="shared" si="78"/>
        <v>0</v>
      </c>
    </row>
    <row r="275" spans="1:6" ht="39.6" x14ac:dyDescent="0.25">
      <c r="A275" s="437"/>
      <c r="B275" s="437"/>
      <c r="C275" s="182" t="s">
        <v>167</v>
      </c>
      <c r="D275" s="179">
        <f t="shared" si="78"/>
        <v>0</v>
      </c>
      <c r="E275" s="179">
        <f t="shared" si="78"/>
        <v>0</v>
      </c>
      <c r="F275" s="179">
        <f t="shared" si="78"/>
        <v>0</v>
      </c>
    </row>
    <row r="276" spans="1:6" x14ac:dyDescent="0.25">
      <c r="A276" s="437"/>
      <c r="B276" s="437"/>
      <c r="C276" s="181" t="s">
        <v>168</v>
      </c>
      <c r="D276" s="179">
        <f t="shared" si="78"/>
        <v>0</v>
      </c>
      <c r="E276" s="179">
        <f t="shared" si="78"/>
        <v>0</v>
      </c>
      <c r="F276" s="179">
        <f t="shared" si="78"/>
        <v>0</v>
      </c>
    </row>
    <row r="277" spans="1:6" x14ac:dyDescent="0.25">
      <c r="A277" s="437"/>
      <c r="B277" s="437"/>
      <c r="C277" s="181" t="s">
        <v>169</v>
      </c>
      <c r="D277" s="179">
        <f t="shared" si="78"/>
        <v>0</v>
      </c>
      <c r="E277" s="179">
        <f t="shared" si="78"/>
        <v>0</v>
      </c>
      <c r="F277" s="179">
        <f t="shared" si="78"/>
        <v>0</v>
      </c>
    </row>
    <row r="278" spans="1:6" ht="15.6" x14ac:dyDescent="0.25">
      <c r="A278" s="438" t="s">
        <v>171</v>
      </c>
      <c r="B278" s="438"/>
      <c r="C278" s="183"/>
      <c r="D278" s="173"/>
      <c r="E278" s="173"/>
      <c r="F278" s="173"/>
    </row>
    <row r="279" spans="1:6" x14ac:dyDescent="0.25">
      <c r="A279" s="433" t="s">
        <v>176</v>
      </c>
      <c r="B279" s="434" t="s">
        <v>75</v>
      </c>
      <c r="C279" s="184" t="s">
        <v>161</v>
      </c>
      <c r="D279" s="185">
        <f>D280+D281+D285+D286</f>
        <v>92236</v>
      </c>
      <c r="E279" s="185">
        <f t="shared" ref="E279:F279" si="79">E280+E281+E285+E286</f>
        <v>91623</v>
      </c>
      <c r="F279" s="185">
        <f t="shared" si="79"/>
        <v>91623</v>
      </c>
    </row>
    <row r="280" spans="1:6" ht="79.2" x14ac:dyDescent="0.25">
      <c r="A280" s="433"/>
      <c r="B280" s="434"/>
      <c r="C280" s="183" t="s">
        <v>162</v>
      </c>
      <c r="D280" s="185">
        <v>0</v>
      </c>
      <c r="E280" s="185">
        <v>0</v>
      </c>
      <c r="F280" s="185">
        <v>0</v>
      </c>
    </row>
    <row r="281" spans="1:6" ht="52.8" x14ac:dyDescent="0.25">
      <c r="A281" s="433"/>
      <c r="B281" s="434"/>
      <c r="C281" s="183" t="s">
        <v>163</v>
      </c>
      <c r="D281" s="185">
        <f>D283+D284</f>
        <v>92236</v>
      </c>
      <c r="E281" s="185">
        <f t="shared" ref="E281:F281" si="80">E283+E284</f>
        <v>91623</v>
      </c>
      <c r="F281" s="185">
        <f t="shared" si="80"/>
        <v>91623</v>
      </c>
    </row>
    <row r="282" spans="1:6" x14ac:dyDescent="0.25">
      <c r="A282" s="433"/>
      <c r="B282" s="434"/>
      <c r="C282" s="186" t="s">
        <v>164</v>
      </c>
      <c r="D282" s="185"/>
      <c r="E282" s="185"/>
      <c r="F282" s="185"/>
    </row>
    <row r="283" spans="1:6" x14ac:dyDescent="0.25">
      <c r="A283" s="433"/>
      <c r="B283" s="434"/>
      <c r="C283" s="186" t="s">
        <v>15</v>
      </c>
      <c r="D283" s="192">
        <v>92236</v>
      </c>
      <c r="E283" s="192">
        <v>91623</v>
      </c>
      <c r="F283" s="192">
        <v>91623</v>
      </c>
    </row>
    <row r="284" spans="1:6" x14ac:dyDescent="0.25">
      <c r="A284" s="433"/>
      <c r="B284" s="434"/>
      <c r="C284" s="186" t="s">
        <v>2</v>
      </c>
      <c r="D284" s="185">
        <v>0</v>
      </c>
      <c r="E284" s="185">
        <v>0</v>
      </c>
      <c r="F284" s="185">
        <v>0</v>
      </c>
    </row>
    <row r="285" spans="1:6" x14ac:dyDescent="0.25">
      <c r="A285" s="433"/>
      <c r="B285" s="434"/>
      <c r="C285" s="183" t="s">
        <v>165</v>
      </c>
      <c r="D285" s="185">
        <v>0</v>
      </c>
      <c r="E285" s="185">
        <v>0</v>
      </c>
      <c r="F285" s="185">
        <v>0</v>
      </c>
    </row>
    <row r="286" spans="1:6" ht="26.4" x14ac:dyDescent="0.25">
      <c r="A286" s="433"/>
      <c r="B286" s="434"/>
      <c r="C286" s="172" t="s">
        <v>166</v>
      </c>
      <c r="D286" s="185">
        <f>D288+D289+D290</f>
        <v>0</v>
      </c>
      <c r="E286" s="185">
        <f t="shared" ref="E286:F286" si="81">E288+E289+E290</f>
        <v>0</v>
      </c>
      <c r="F286" s="185">
        <f t="shared" si="81"/>
        <v>0</v>
      </c>
    </row>
    <row r="287" spans="1:6" x14ac:dyDescent="0.25">
      <c r="A287" s="433"/>
      <c r="B287" s="434"/>
      <c r="C287" s="186" t="s">
        <v>164</v>
      </c>
      <c r="D287" s="185"/>
      <c r="E287" s="185"/>
      <c r="F287" s="185"/>
    </row>
    <row r="288" spans="1:6" ht="39.6" x14ac:dyDescent="0.25">
      <c r="A288" s="433"/>
      <c r="B288" s="434"/>
      <c r="C288" s="187" t="s">
        <v>167</v>
      </c>
      <c r="D288" s="185">
        <v>0</v>
      </c>
      <c r="E288" s="185">
        <v>0</v>
      </c>
      <c r="F288" s="185">
        <v>0</v>
      </c>
    </row>
    <row r="289" spans="1:6" x14ac:dyDescent="0.25">
      <c r="A289" s="433"/>
      <c r="B289" s="434"/>
      <c r="C289" s="188" t="s">
        <v>168</v>
      </c>
      <c r="D289" s="185">
        <v>0</v>
      </c>
      <c r="E289" s="185">
        <v>0</v>
      </c>
      <c r="F289" s="185">
        <v>0</v>
      </c>
    </row>
    <row r="290" spans="1:6" x14ac:dyDescent="0.25">
      <c r="A290" s="433"/>
      <c r="B290" s="434"/>
      <c r="C290" s="186" t="s">
        <v>169</v>
      </c>
      <c r="D290" s="185">
        <v>0</v>
      </c>
      <c r="E290" s="185">
        <v>0</v>
      </c>
      <c r="F290" s="185">
        <v>0</v>
      </c>
    </row>
    <row r="291" spans="1:6" x14ac:dyDescent="0.25">
      <c r="A291" s="433" t="s">
        <v>49</v>
      </c>
      <c r="B291" s="434" t="s">
        <v>76</v>
      </c>
      <c r="C291" s="184" t="s">
        <v>161</v>
      </c>
      <c r="D291" s="185">
        <v>0</v>
      </c>
      <c r="E291" s="185">
        <v>0</v>
      </c>
      <c r="F291" s="185">
        <v>0</v>
      </c>
    </row>
    <row r="292" spans="1:6" ht="79.2" x14ac:dyDescent="0.25">
      <c r="A292" s="433"/>
      <c r="B292" s="434"/>
      <c r="C292" s="183" t="s">
        <v>162</v>
      </c>
      <c r="D292" s="185">
        <v>0</v>
      </c>
      <c r="E292" s="185">
        <v>0</v>
      </c>
      <c r="F292" s="185">
        <v>0</v>
      </c>
    </row>
    <row r="293" spans="1:6" ht="52.8" x14ac:dyDescent="0.25">
      <c r="A293" s="433"/>
      <c r="B293" s="434"/>
      <c r="C293" s="183" t="s">
        <v>163</v>
      </c>
      <c r="D293" s="185">
        <v>0</v>
      </c>
      <c r="E293" s="185">
        <v>0</v>
      </c>
      <c r="F293" s="185">
        <v>0</v>
      </c>
    </row>
    <row r="294" spans="1:6" x14ac:dyDescent="0.25">
      <c r="A294" s="433"/>
      <c r="B294" s="434"/>
      <c r="C294" s="186" t="s">
        <v>164</v>
      </c>
      <c r="D294" s="185"/>
      <c r="E294" s="185"/>
      <c r="F294" s="185"/>
    </row>
    <row r="295" spans="1:6" x14ac:dyDescent="0.25">
      <c r="A295" s="433"/>
      <c r="B295" s="434"/>
      <c r="C295" s="186" t="s">
        <v>15</v>
      </c>
      <c r="D295" s="185">
        <v>0</v>
      </c>
      <c r="E295" s="185">
        <v>0</v>
      </c>
      <c r="F295" s="185">
        <v>0</v>
      </c>
    </row>
    <row r="296" spans="1:6" x14ac:dyDescent="0.25">
      <c r="A296" s="433"/>
      <c r="B296" s="434"/>
      <c r="C296" s="186" t="s">
        <v>2</v>
      </c>
      <c r="D296" s="185">
        <v>0</v>
      </c>
      <c r="E296" s="185">
        <v>0</v>
      </c>
      <c r="F296" s="185">
        <v>0</v>
      </c>
    </row>
    <row r="297" spans="1:6" x14ac:dyDescent="0.25">
      <c r="A297" s="433"/>
      <c r="B297" s="434"/>
      <c r="C297" s="183" t="s">
        <v>165</v>
      </c>
      <c r="D297" s="185">
        <v>0</v>
      </c>
      <c r="E297" s="185">
        <v>0</v>
      </c>
      <c r="F297" s="185">
        <v>0</v>
      </c>
    </row>
    <row r="298" spans="1:6" ht="26.4" x14ac:dyDescent="0.25">
      <c r="A298" s="433"/>
      <c r="B298" s="434"/>
      <c r="C298" s="172" t="s">
        <v>166</v>
      </c>
      <c r="D298" s="185">
        <v>0</v>
      </c>
      <c r="E298" s="185">
        <v>0</v>
      </c>
      <c r="F298" s="185">
        <v>0</v>
      </c>
    </row>
    <row r="299" spans="1:6" x14ac:dyDescent="0.25">
      <c r="A299" s="433"/>
      <c r="B299" s="434"/>
      <c r="C299" s="186" t="s">
        <v>164</v>
      </c>
      <c r="D299" s="185"/>
      <c r="E299" s="185"/>
      <c r="F299" s="185"/>
    </row>
    <row r="300" spans="1:6" ht="39.6" x14ac:dyDescent="0.25">
      <c r="A300" s="433"/>
      <c r="B300" s="434"/>
      <c r="C300" s="187" t="s">
        <v>167</v>
      </c>
      <c r="D300" s="185">
        <v>0</v>
      </c>
      <c r="E300" s="185">
        <v>0</v>
      </c>
      <c r="F300" s="185">
        <v>0</v>
      </c>
    </row>
    <row r="301" spans="1:6" x14ac:dyDescent="0.25">
      <c r="A301" s="433"/>
      <c r="B301" s="434"/>
      <c r="C301" s="188" t="s">
        <v>168</v>
      </c>
      <c r="D301" s="185">
        <v>0</v>
      </c>
      <c r="E301" s="185">
        <v>0</v>
      </c>
      <c r="F301" s="185">
        <v>0</v>
      </c>
    </row>
    <row r="302" spans="1:6" x14ac:dyDescent="0.25">
      <c r="A302" s="433"/>
      <c r="B302" s="434"/>
      <c r="C302" s="186" t="s">
        <v>169</v>
      </c>
      <c r="D302" s="185">
        <v>0</v>
      </c>
      <c r="E302" s="185">
        <v>0</v>
      </c>
      <c r="F302" s="185">
        <v>0</v>
      </c>
    </row>
    <row r="303" spans="1:6" x14ac:dyDescent="0.25">
      <c r="A303" s="433" t="s">
        <v>177</v>
      </c>
      <c r="B303" s="434" t="s">
        <v>77</v>
      </c>
      <c r="C303" s="184" t="s">
        <v>161</v>
      </c>
      <c r="D303" s="185">
        <f>D304+D305+D309+D310</f>
        <v>24784.9</v>
      </c>
      <c r="E303" s="185">
        <f t="shared" ref="E303:F303" si="82">E304+E305+E309+E310</f>
        <v>24281</v>
      </c>
      <c r="F303" s="185">
        <f t="shared" si="82"/>
        <v>24281</v>
      </c>
    </row>
    <row r="304" spans="1:6" ht="79.2" x14ac:dyDescent="0.25">
      <c r="A304" s="433"/>
      <c r="B304" s="434"/>
      <c r="C304" s="183" t="s">
        <v>162</v>
      </c>
      <c r="D304" s="185">
        <v>0</v>
      </c>
      <c r="E304" s="185">
        <v>0</v>
      </c>
      <c r="F304" s="185">
        <v>0</v>
      </c>
    </row>
    <row r="305" spans="1:6" ht="52.8" x14ac:dyDescent="0.25">
      <c r="A305" s="433"/>
      <c r="B305" s="434"/>
      <c r="C305" s="183" t="s">
        <v>163</v>
      </c>
      <c r="D305" s="185">
        <f>D307+D308</f>
        <v>24784.9</v>
      </c>
      <c r="E305" s="185">
        <f>E307+E308</f>
        <v>24281</v>
      </c>
      <c r="F305" s="185">
        <f>F307+F308</f>
        <v>24281</v>
      </c>
    </row>
    <row r="306" spans="1:6" x14ac:dyDescent="0.25">
      <c r="A306" s="433"/>
      <c r="B306" s="434"/>
      <c r="C306" s="186" t="s">
        <v>164</v>
      </c>
      <c r="D306" s="185"/>
      <c r="E306" s="185"/>
      <c r="F306" s="185"/>
    </row>
    <row r="307" spans="1:6" x14ac:dyDescent="0.25">
      <c r="A307" s="433"/>
      <c r="B307" s="434"/>
      <c r="C307" s="186" t="s">
        <v>15</v>
      </c>
      <c r="D307" s="192">
        <v>24784.9</v>
      </c>
      <c r="E307" s="192">
        <v>24281</v>
      </c>
      <c r="F307" s="192">
        <v>24281</v>
      </c>
    </row>
    <row r="308" spans="1:6" x14ac:dyDescent="0.25">
      <c r="A308" s="433"/>
      <c r="B308" s="434"/>
      <c r="C308" s="186" t="s">
        <v>2</v>
      </c>
      <c r="D308" s="185">
        <v>0</v>
      </c>
      <c r="E308" s="185">
        <v>0</v>
      </c>
      <c r="F308" s="185">
        <v>0</v>
      </c>
    </row>
    <row r="309" spans="1:6" x14ac:dyDescent="0.25">
      <c r="A309" s="433"/>
      <c r="B309" s="434"/>
      <c r="C309" s="183" t="s">
        <v>165</v>
      </c>
      <c r="D309" s="185">
        <v>0</v>
      </c>
      <c r="E309" s="185">
        <v>0</v>
      </c>
      <c r="F309" s="185">
        <v>0</v>
      </c>
    </row>
    <row r="310" spans="1:6" ht="26.4" x14ac:dyDescent="0.25">
      <c r="A310" s="433"/>
      <c r="B310" s="434"/>
      <c r="C310" s="172" t="s">
        <v>166</v>
      </c>
      <c r="D310" s="185">
        <f>D312+D313+D314</f>
        <v>0</v>
      </c>
      <c r="E310" s="185">
        <f t="shared" ref="E310:F310" si="83">E312+E313+E314</f>
        <v>0</v>
      </c>
      <c r="F310" s="185">
        <f t="shared" si="83"/>
        <v>0</v>
      </c>
    </row>
    <row r="311" spans="1:6" x14ac:dyDescent="0.25">
      <c r="A311" s="433"/>
      <c r="B311" s="434"/>
      <c r="C311" s="186" t="s">
        <v>164</v>
      </c>
      <c r="D311" s="185"/>
      <c r="E311" s="185"/>
      <c r="F311" s="185"/>
    </row>
    <row r="312" spans="1:6" ht="39.6" x14ac:dyDescent="0.25">
      <c r="A312" s="433"/>
      <c r="B312" s="434"/>
      <c r="C312" s="187" t="s">
        <v>167</v>
      </c>
      <c r="D312" s="185">
        <v>0</v>
      </c>
      <c r="E312" s="185">
        <v>0</v>
      </c>
      <c r="F312" s="185">
        <v>0</v>
      </c>
    </row>
    <row r="313" spans="1:6" x14ac:dyDescent="0.25">
      <c r="A313" s="433"/>
      <c r="B313" s="434"/>
      <c r="C313" s="188" t="s">
        <v>168</v>
      </c>
      <c r="D313" s="185">
        <v>0</v>
      </c>
      <c r="E313" s="185">
        <v>0</v>
      </c>
      <c r="F313" s="185">
        <v>0</v>
      </c>
    </row>
    <row r="314" spans="1:6" x14ac:dyDescent="0.25">
      <c r="A314" s="433"/>
      <c r="B314" s="434"/>
      <c r="C314" s="186" t="s">
        <v>169</v>
      </c>
      <c r="D314" s="185">
        <v>0</v>
      </c>
      <c r="E314" s="185">
        <v>0</v>
      </c>
      <c r="F314" s="185">
        <v>0</v>
      </c>
    </row>
    <row r="315" spans="1:6" x14ac:dyDescent="0.25">
      <c r="A315" s="433" t="s">
        <v>50</v>
      </c>
      <c r="B315" s="434" t="s">
        <v>78</v>
      </c>
      <c r="C315" s="184" t="s">
        <v>161</v>
      </c>
      <c r="D315" s="185">
        <v>0</v>
      </c>
      <c r="E315" s="185">
        <v>0</v>
      </c>
      <c r="F315" s="185">
        <v>0</v>
      </c>
    </row>
    <row r="316" spans="1:6" ht="79.2" x14ac:dyDescent="0.25">
      <c r="A316" s="433"/>
      <c r="B316" s="434"/>
      <c r="C316" s="183" t="s">
        <v>162</v>
      </c>
      <c r="D316" s="185">
        <v>0</v>
      </c>
      <c r="E316" s="185">
        <v>0</v>
      </c>
      <c r="F316" s="185">
        <v>0</v>
      </c>
    </row>
    <row r="317" spans="1:6" ht="52.8" x14ac:dyDescent="0.25">
      <c r="A317" s="433"/>
      <c r="B317" s="434"/>
      <c r="C317" s="183" t="s">
        <v>163</v>
      </c>
      <c r="D317" s="185">
        <v>0</v>
      </c>
      <c r="E317" s="185">
        <v>0</v>
      </c>
      <c r="F317" s="185">
        <v>0</v>
      </c>
    </row>
    <row r="318" spans="1:6" x14ac:dyDescent="0.25">
      <c r="A318" s="433"/>
      <c r="B318" s="434"/>
      <c r="C318" s="186" t="s">
        <v>164</v>
      </c>
      <c r="D318" s="185"/>
      <c r="E318" s="185"/>
      <c r="F318" s="185"/>
    </row>
    <row r="319" spans="1:6" x14ac:dyDescent="0.25">
      <c r="A319" s="433"/>
      <c r="B319" s="434"/>
      <c r="C319" s="186" t="s">
        <v>15</v>
      </c>
      <c r="D319" s="185">
        <v>0</v>
      </c>
      <c r="E319" s="185">
        <v>0</v>
      </c>
      <c r="F319" s="185">
        <v>0</v>
      </c>
    </row>
    <row r="320" spans="1:6" x14ac:dyDescent="0.25">
      <c r="A320" s="433"/>
      <c r="B320" s="434"/>
      <c r="C320" s="186" t="s">
        <v>2</v>
      </c>
      <c r="D320" s="185">
        <v>0</v>
      </c>
      <c r="E320" s="185">
        <v>0</v>
      </c>
      <c r="F320" s="185">
        <v>0</v>
      </c>
    </row>
    <row r="321" spans="1:6" x14ac:dyDescent="0.25">
      <c r="A321" s="433"/>
      <c r="B321" s="434"/>
      <c r="C321" s="183" t="s">
        <v>165</v>
      </c>
      <c r="D321" s="185">
        <v>0</v>
      </c>
      <c r="E321" s="185">
        <v>0</v>
      </c>
      <c r="F321" s="185">
        <v>0</v>
      </c>
    </row>
    <row r="322" spans="1:6" ht="26.4" x14ac:dyDescent="0.25">
      <c r="A322" s="433"/>
      <c r="B322" s="434"/>
      <c r="C322" s="172" t="s">
        <v>166</v>
      </c>
      <c r="D322" s="185">
        <v>0</v>
      </c>
      <c r="E322" s="185">
        <v>0</v>
      </c>
      <c r="F322" s="185">
        <v>0</v>
      </c>
    </row>
    <row r="323" spans="1:6" x14ac:dyDescent="0.25">
      <c r="A323" s="433"/>
      <c r="B323" s="434"/>
      <c r="C323" s="186" t="s">
        <v>164</v>
      </c>
      <c r="D323" s="185"/>
      <c r="E323" s="185"/>
      <c r="F323" s="185"/>
    </row>
    <row r="324" spans="1:6" ht="39.6" x14ac:dyDescent="0.25">
      <c r="A324" s="433"/>
      <c r="B324" s="434"/>
      <c r="C324" s="187" t="s">
        <v>167</v>
      </c>
      <c r="D324" s="185">
        <v>0</v>
      </c>
      <c r="E324" s="185">
        <v>0</v>
      </c>
      <c r="F324" s="185">
        <v>0</v>
      </c>
    </row>
    <row r="325" spans="1:6" x14ac:dyDescent="0.25">
      <c r="A325" s="433"/>
      <c r="B325" s="434"/>
      <c r="C325" s="188" t="s">
        <v>168</v>
      </c>
      <c r="D325" s="185">
        <v>0</v>
      </c>
      <c r="E325" s="185">
        <v>0</v>
      </c>
      <c r="F325" s="185">
        <v>0</v>
      </c>
    </row>
    <row r="326" spans="1:6" x14ac:dyDescent="0.25">
      <c r="A326" s="433"/>
      <c r="B326" s="434"/>
      <c r="C326" s="186" t="s">
        <v>169</v>
      </c>
      <c r="D326" s="185">
        <v>0</v>
      </c>
      <c r="E326" s="185">
        <v>0</v>
      </c>
      <c r="F326" s="185">
        <v>0</v>
      </c>
    </row>
    <row r="327" spans="1:6" x14ac:dyDescent="0.25">
      <c r="A327" s="437" t="s">
        <v>52</v>
      </c>
      <c r="B327" s="437" t="s">
        <v>53</v>
      </c>
      <c r="C327" s="178" t="s">
        <v>161</v>
      </c>
      <c r="D327" s="179">
        <f>D340</f>
        <v>6673</v>
      </c>
      <c r="E327" s="179">
        <f t="shared" ref="E327:F327" si="84">E340</f>
        <v>5990</v>
      </c>
      <c r="F327" s="179">
        <f t="shared" si="84"/>
        <v>5990</v>
      </c>
    </row>
    <row r="328" spans="1:6" ht="79.2" x14ac:dyDescent="0.25">
      <c r="A328" s="437"/>
      <c r="B328" s="437"/>
      <c r="C328" s="180" t="s">
        <v>162</v>
      </c>
      <c r="D328" s="179">
        <f t="shared" ref="D328:F338" si="85">D341</f>
        <v>0</v>
      </c>
      <c r="E328" s="179">
        <f t="shared" si="85"/>
        <v>0</v>
      </c>
      <c r="F328" s="179">
        <f t="shared" si="85"/>
        <v>0</v>
      </c>
    </row>
    <row r="329" spans="1:6" ht="52.8" x14ac:dyDescent="0.25">
      <c r="A329" s="437"/>
      <c r="B329" s="437"/>
      <c r="C329" s="180" t="s">
        <v>163</v>
      </c>
      <c r="D329" s="179">
        <f t="shared" si="85"/>
        <v>6673</v>
      </c>
      <c r="E329" s="179">
        <f t="shared" si="85"/>
        <v>5990</v>
      </c>
      <c r="F329" s="179">
        <f t="shared" si="85"/>
        <v>5990</v>
      </c>
    </row>
    <row r="330" spans="1:6" x14ac:dyDescent="0.25">
      <c r="A330" s="437"/>
      <c r="B330" s="437"/>
      <c r="C330" s="181" t="s">
        <v>164</v>
      </c>
      <c r="D330" s="179">
        <f t="shared" si="85"/>
        <v>0</v>
      </c>
      <c r="E330" s="179">
        <f t="shared" si="85"/>
        <v>0</v>
      </c>
      <c r="F330" s="179">
        <f t="shared" si="85"/>
        <v>0</v>
      </c>
    </row>
    <row r="331" spans="1:6" x14ac:dyDescent="0.25">
      <c r="A331" s="437"/>
      <c r="B331" s="437"/>
      <c r="C331" s="181" t="s">
        <v>15</v>
      </c>
      <c r="D331" s="179">
        <f t="shared" si="85"/>
        <v>0</v>
      </c>
      <c r="E331" s="179">
        <f t="shared" si="85"/>
        <v>0</v>
      </c>
      <c r="F331" s="179">
        <f t="shared" si="85"/>
        <v>0</v>
      </c>
    </row>
    <row r="332" spans="1:6" x14ac:dyDescent="0.25">
      <c r="A332" s="437"/>
      <c r="B332" s="437"/>
      <c r="C332" s="181" t="s">
        <v>2</v>
      </c>
      <c r="D332" s="179">
        <f t="shared" si="85"/>
        <v>6673</v>
      </c>
      <c r="E332" s="179">
        <f t="shared" si="85"/>
        <v>5990</v>
      </c>
      <c r="F332" s="179">
        <f t="shared" si="85"/>
        <v>5990</v>
      </c>
    </row>
    <row r="333" spans="1:6" x14ac:dyDescent="0.25">
      <c r="A333" s="437"/>
      <c r="B333" s="437"/>
      <c r="C333" s="180" t="s">
        <v>165</v>
      </c>
      <c r="D333" s="179">
        <f t="shared" si="85"/>
        <v>0</v>
      </c>
      <c r="E333" s="179">
        <f t="shared" si="85"/>
        <v>0</v>
      </c>
      <c r="F333" s="179">
        <f t="shared" si="85"/>
        <v>0</v>
      </c>
    </row>
    <row r="334" spans="1:6" ht="26.4" x14ac:dyDescent="0.25">
      <c r="A334" s="437"/>
      <c r="B334" s="437"/>
      <c r="C334" s="180" t="s">
        <v>166</v>
      </c>
      <c r="D334" s="179">
        <f t="shared" si="85"/>
        <v>0</v>
      </c>
      <c r="E334" s="179">
        <f t="shared" si="85"/>
        <v>0</v>
      </c>
      <c r="F334" s="179">
        <f t="shared" si="85"/>
        <v>0</v>
      </c>
    </row>
    <row r="335" spans="1:6" x14ac:dyDescent="0.25">
      <c r="A335" s="437"/>
      <c r="B335" s="437"/>
      <c r="C335" s="181" t="s">
        <v>164</v>
      </c>
      <c r="D335" s="179">
        <f t="shared" si="85"/>
        <v>0</v>
      </c>
      <c r="E335" s="179">
        <f t="shared" si="85"/>
        <v>0</v>
      </c>
      <c r="F335" s="179">
        <f t="shared" si="85"/>
        <v>0</v>
      </c>
    </row>
    <row r="336" spans="1:6" ht="39.6" x14ac:dyDescent="0.25">
      <c r="A336" s="437"/>
      <c r="B336" s="437"/>
      <c r="C336" s="182" t="s">
        <v>167</v>
      </c>
      <c r="D336" s="179">
        <f t="shared" si="85"/>
        <v>0</v>
      </c>
      <c r="E336" s="179">
        <f t="shared" si="85"/>
        <v>0</v>
      </c>
      <c r="F336" s="179">
        <f t="shared" si="85"/>
        <v>0</v>
      </c>
    </row>
    <row r="337" spans="1:6" x14ac:dyDescent="0.25">
      <c r="A337" s="437"/>
      <c r="B337" s="437"/>
      <c r="C337" s="181" t="s">
        <v>168</v>
      </c>
      <c r="D337" s="179">
        <f t="shared" si="85"/>
        <v>0</v>
      </c>
      <c r="E337" s="179">
        <f t="shared" si="85"/>
        <v>0</v>
      </c>
      <c r="F337" s="179">
        <f t="shared" si="85"/>
        <v>0</v>
      </c>
    </row>
    <row r="338" spans="1:6" x14ac:dyDescent="0.25">
      <c r="A338" s="437"/>
      <c r="B338" s="437"/>
      <c r="C338" s="181" t="s">
        <v>169</v>
      </c>
      <c r="D338" s="179">
        <f>D351</f>
        <v>0</v>
      </c>
      <c r="E338" s="179">
        <f t="shared" si="85"/>
        <v>0</v>
      </c>
      <c r="F338" s="179">
        <f t="shared" si="85"/>
        <v>0</v>
      </c>
    </row>
    <row r="339" spans="1:6" ht="15.6" x14ac:dyDescent="0.25">
      <c r="A339" s="438" t="s">
        <v>171</v>
      </c>
      <c r="B339" s="438"/>
      <c r="C339" s="183"/>
      <c r="D339" s="173"/>
      <c r="E339" s="173"/>
      <c r="F339" s="173"/>
    </row>
    <row r="340" spans="1:6" x14ac:dyDescent="0.25">
      <c r="A340" s="433" t="s">
        <v>55</v>
      </c>
      <c r="B340" s="434" t="s">
        <v>79</v>
      </c>
      <c r="C340" s="184" t="s">
        <v>161</v>
      </c>
      <c r="D340" s="185">
        <f>D341+D342+D346+D347</f>
        <v>6673</v>
      </c>
      <c r="E340" s="185">
        <f t="shared" ref="E340:F340" si="86">E341+E342+E346+E347</f>
        <v>5990</v>
      </c>
      <c r="F340" s="185">
        <f t="shared" si="86"/>
        <v>5990</v>
      </c>
    </row>
    <row r="341" spans="1:6" ht="79.2" x14ac:dyDescent="0.25">
      <c r="A341" s="433"/>
      <c r="B341" s="434"/>
      <c r="C341" s="183" t="s">
        <v>162</v>
      </c>
      <c r="D341" s="185">
        <v>0</v>
      </c>
      <c r="E341" s="185">
        <v>0</v>
      </c>
      <c r="F341" s="185">
        <v>0</v>
      </c>
    </row>
    <row r="342" spans="1:6" ht="52.8" x14ac:dyDescent="0.25">
      <c r="A342" s="433"/>
      <c r="B342" s="434"/>
      <c r="C342" s="183" t="s">
        <v>163</v>
      </c>
      <c r="D342" s="185">
        <f>D344+D345</f>
        <v>6673</v>
      </c>
      <c r="E342" s="185">
        <f t="shared" ref="E342:F342" si="87">E344+E345</f>
        <v>5990</v>
      </c>
      <c r="F342" s="185">
        <f t="shared" si="87"/>
        <v>5990</v>
      </c>
    </row>
    <row r="343" spans="1:6" x14ac:dyDescent="0.25">
      <c r="A343" s="433"/>
      <c r="B343" s="434"/>
      <c r="C343" s="186" t="s">
        <v>164</v>
      </c>
      <c r="D343" s="185"/>
      <c r="E343" s="185"/>
      <c r="F343" s="185"/>
    </row>
    <row r="344" spans="1:6" x14ac:dyDescent="0.25">
      <c r="A344" s="433"/>
      <c r="B344" s="434"/>
      <c r="C344" s="186" t="s">
        <v>15</v>
      </c>
      <c r="D344" s="185">
        <v>0</v>
      </c>
      <c r="E344" s="185">
        <v>0</v>
      </c>
      <c r="F344" s="185">
        <v>0</v>
      </c>
    </row>
    <row r="345" spans="1:6" x14ac:dyDescent="0.25">
      <c r="A345" s="433"/>
      <c r="B345" s="434"/>
      <c r="C345" s="186" t="s">
        <v>2</v>
      </c>
      <c r="D345" s="192">
        <v>6673</v>
      </c>
      <c r="E345" s="192">
        <v>5990</v>
      </c>
      <c r="F345" s="192">
        <v>5990</v>
      </c>
    </row>
    <row r="346" spans="1:6" x14ac:dyDescent="0.25">
      <c r="A346" s="433"/>
      <c r="B346" s="434"/>
      <c r="C346" s="183" t="s">
        <v>165</v>
      </c>
      <c r="D346" s="185">
        <v>0</v>
      </c>
      <c r="E346" s="185">
        <v>0</v>
      </c>
      <c r="F346" s="185">
        <v>0</v>
      </c>
    </row>
    <row r="347" spans="1:6" ht="26.4" x14ac:dyDescent="0.25">
      <c r="A347" s="433"/>
      <c r="B347" s="434"/>
      <c r="C347" s="172" t="s">
        <v>166</v>
      </c>
      <c r="D347" s="185">
        <f>D349+D350+D351</f>
        <v>0</v>
      </c>
      <c r="E347" s="185">
        <f t="shared" ref="E347:F347" si="88">E349+E350+E351</f>
        <v>0</v>
      </c>
      <c r="F347" s="185">
        <f t="shared" si="88"/>
        <v>0</v>
      </c>
    </row>
    <row r="348" spans="1:6" x14ac:dyDescent="0.25">
      <c r="A348" s="433"/>
      <c r="B348" s="434"/>
      <c r="C348" s="186" t="s">
        <v>164</v>
      </c>
      <c r="D348" s="185"/>
      <c r="E348" s="185"/>
      <c r="F348" s="185"/>
    </row>
    <row r="349" spans="1:6" ht="39.6" x14ac:dyDescent="0.25">
      <c r="A349" s="433"/>
      <c r="B349" s="434"/>
      <c r="C349" s="187" t="s">
        <v>167</v>
      </c>
      <c r="D349" s="185">
        <v>0</v>
      </c>
      <c r="E349" s="185">
        <v>0</v>
      </c>
      <c r="F349" s="185">
        <v>0</v>
      </c>
    </row>
    <row r="350" spans="1:6" x14ac:dyDescent="0.25">
      <c r="A350" s="433"/>
      <c r="B350" s="434"/>
      <c r="C350" s="188" t="s">
        <v>168</v>
      </c>
      <c r="D350" s="185">
        <v>0</v>
      </c>
      <c r="E350" s="185">
        <v>0</v>
      </c>
      <c r="F350" s="185">
        <v>0</v>
      </c>
    </row>
    <row r="351" spans="1:6" x14ac:dyDescent="0.25">
      <c r="A351" s="433"/>
      <c r="B351" s="434"/>
      <c r="C351" s="186" t="s">
        <v>169</v>
      </c>
      <c r="D351" s="185">
        <v>0</v>
      </c>
      <c r="E351" s="185">
        <v>0</v>
      </c>
      <c r="F351" s="185">
        <v>0</v>
      </c>
    </row>
    <row r="352" spans="1:6" x14ac:dyDescent="0.25">
      <c r="A352" s="437" t="s">
        <v>100</v>
      </c>
      <c r="B352" s="437" t="s">
        <v>57</v>
      </c>
      <c r="C352" s="178" t="s">
        <v>161</v>
      </c>
      <c r="D352" s="179">
        <f>D353+D354+D358+D359</f>
        <v>26300</v>
      </c>
      <c r="E352" s="179">
        <f>E353+E354+E358+E359</f>
        <v>26300</v>
      </c>
      <c r="F352" s="179">
        <f>F353+F354+F358+F359</f>
        <v>26300</v>
      </c>
    </row>
    <row r="353" spans="1:6" ht="79.2" x14ac:dyDescent="0.25">
      <c r="A353" s="437"/>
      <c r="B353" s="437"/>
      <c r="C353" s="180" t="s">
        <v>162</v>
      </c>
      <c r="D353" s="179">
        <v>0</v>
      </c>
      <c r="E353" s="179">
        <v>0</v>
      </c>
      <c r="F353" s="179">
        <v>0</v>
      </c>
    </row>
    <row r="354" spans="1:6" ht="52.8" x14ac:dyDescent="0.25">
      <c r="A354" s="437"/>
      <c r="B354" s="437"/>
      <c r="C354" s="180" t="s">
        <v>163</v>
      </c>
      <c r="D354" s="179">
        <f>D356+D357</f>
        <v>26300</v>
      </c>
      <c r="E354" s="179">
        <f t="shared" ref="E354:F354" si="89">E356+E357</f>
        <v>26300</v>
      </c>
      <c r="F354" s="179">
        <f t="shared" si="89"/>
        <v>26300</v>
      </c>
    </row>
    <row r="355" spans="1:6" x14ac:dyDescent="0.25">
      <c r="A355" s="437"/>
      <c r="B355" s="437"/>
      <c r="C355" s="181" t="s">
        <v>164</v>
      </c>
      <c r="D355" s="179"/>
      <c r="E355" s="179"/>
      <c r="F355" s="179"/>
    </row>
    <row r="356" spans="1:6" x14ac:dyDescent="0.25">
      <c r="A356" s="437"/>
      <c r="B356" s="437"/>
      <c r="C356" s="181" t="s">
        <v>15</v>
      </c>
      <c r="D356" s="179">
        <v>0</v>
      </c>
      <c r="E356" s="179">
        <v>0</v>
      </c>
      <c r="F356" s="179">
        <v>0</v>
      </c>
    </row>
    <row r="357" spans="1:6" x14ac:dyDescent="0.25">
      <c r="A357" s="437"/>
      <c r="B357" s="437"/>
      <c r="C357" s="181" t="s">
        <v>2</v>
      </c>
      <c r="D357" s="179">
        <v>26300</v>
      </c>
      <c r="E357" s="179">
        <v>26300</v>
      </c>
      <c r="F357" s="179">
        <v>26300</v>
      </c>
    </row>
    <row r="358" spans="1:6" x14ac:dyDescent="0.25">
      <c r="A358" s="437"/>
      <c r="B358" s="437"/>
      <c r="C358" s="180" t="s">
        <v>165</v>
      </c>
      <c r="D358" s="179">
        <v>0</v>
      </c>
      <c r="E358" s="179">
        <v>0</v>
      </c>
      <c r="F358" s="179">
        <v>0</v>
      </c>
    </row>
    <row r="359" spans="1:6" ht="26.4" x14ac:dyDescent="0.25">
      <c r="A359" s="437"/>
      <c r="B359" s="437"/>
      <c r="C359" s="180" t="s">
        <v>166</v>
      </c>
      <c r="D359" s="179">
        <f>D361+D362+D363</f>
        <v>0</v>
      </c>
      <c r="E359" s="179">
        <f t="shared" ref="E359:F359" si="90">E361+E362+E363</f>
        <v>0</v>
      </c>
      <c r="F359" s="179">
        <f t="shared" si="90"/>
        <v>0</v>
      </c>
    </row>
    <row r="360" spans="1:6" x14ac:dyDescent="0.25">
      <c r="A360" s="437"/>
      <c r="B360" s="437"/>
      <c r="C360" s="181" t="s">
        <v>164</v>
      </c>
      <c r="D360" s="179"/>
      <c r="E360" s="179"/>
      <c r="F360" s="179"/>
    </row>
    <row r="361" spans="1:6" ht="39.6" x14ac:dyDescent="0.25">
      <c r="A361" s="437"/>
      <c r="B361" s="437"/>
      <c r="C361" s="182" t="s">
        <v>167</v>
      </c>
      <c r="D361" s="179">
        <v>0</v>
      </c>
      <c r="E361" s="179">
        <v>0</v>
      </c>
      <c r="F361" s="179">
        <v>0</v>
      </c>
    </row>
    <row r="362" spans="1:6" x14ac:dyDescent="0.25">
      <c r="A362" s="437"/>
      <c r="B362" s="437"/>
      <c r="C362" s="181" t="s">
        <v>168</v>
      </c>
      <c r="D362" s="179">
        <v>0</v>
      </c>
      <c r="E362" s="179">
        <v>0</v>
      </c>
      <c r="F362" s="179">
        <v>0</v>
      </c>
    </row>
    <row r="363" spans="1:6" x14ac:dyDescent="0.25">
      <c r="A363" s="437"/>
      <c r="B363" s="437"/>
      <c r="C363" s="181" t="s">
        <v>169</v>
      </c>
      <c r="D363" s="179">
        <v>0</v>
      </c>
      <c r="E363" s="179">
        <v>0</v>
      </c>
      <c r="F363" s="179">
        <v>0</v>
      </c>
    </row>
    <row r="364" spans="1:6" ht="13.8" x14ac:dyDescent="0.25">
      <c r="A364" s="436" t="s">
        <v>58</v>
      </c>
      <c r="B364" s="436" t="s">
        <v>59</v>
      </c>
      <c r="C364" s="174" t="s">
        <v>161</v>
      </c>
      <c r="D364" s="105">
        <f>D377</f>
        <v>21067</v>
      </c>
      <c r="E364" s="105">
        <f t="shared" ref="E364:F364" si="91">E377</f>
        <v>20325</v>
      </c>
      <c r="F364" s="105">
        <f t="shared" si="91"/>
        <v>20325</v>
      </c>
    </row>
    <row r="365" spans="1:6" ht="79.2" x14ac:dyDescent="0.25">
      <c r="A365" s="436"/>
      <c r="B365" s="436"/>
      <c r="C365" s="175" t="s">
        <v>162</v>
      </c>
      <c r="D365" s="105">
        <f>D378</f>
        <v>0</v>
      </c>
      <c r="E365" s="105">
        <f t="shared" ref="E365:F365" si="92">E378</f>
        <v>0</v>
      </c>
      <c r="F365" s="105">
        <f t="shared" si="92"/>
        <v>0</v>
      </c>
    </row>
    <row r="366" spans="1:6" ht="52.8" x14ac:dyDescent="0.25">
      <c r="A366" s="436"/>
      <c r="B366" s="436"/>
      <c r="C366" s="175" t="s">
        <v>163</v>
      </c>
      <c r="D366" s="105">
        <f>D379</f>
        <v>21067</v>
      </c>
      <c r="E366" s="105">
        <f t="shared" ref="E366:F366" si="93">E379</f>
        <v>20325</v>
      </c>
      <c r="F366" s="105">
        <f t="shared" si="93"/>
        <v>20325</v>
      </c>
    </row>
    <row r="367" spans="1:6" ht="13.8" x14ac:dyDescent="0.25">
      <c r="A367" s="436"/>
      <c r="B367" s="436"/>
      <c r="C367" s="176" t="s">
        <v>164</v>
      </c>
      <c r="D367" s="105"/>
      <c r="E367" s="105"/>
      <c r="F367" s="105"/>
    </row>
    <row r="368" spans="1:6" ht="13.8" x14ac:dyDescent="0.25">
      <c r="A368" s="436"/>
      <c r="B368" s="436"/>
      <c r="C368" s="176" t="s">
        <v>15</v>
      </c>
      <c r="D368" s="105">
        <f>D381</f>
        <v>0</v>
      </c>
      <c r="E368" s="105">
        <f t="shared" ref="E368:F368" si="94">E381</f>
        <v>0</v>
      </c>
      <c r="F368" s="105">
        <f t="shared" si="94"/>
        <v>0</v>
      </c>
    </row>
    <row r="369" spans="1:6" ht="13.8" x14ac:dyDescent="0.25">
      <c r="A369" s="436"/>
      <c r="B369" s="436"/>
      <c r="C369" s="176" t="s">
        <v>2</v>
      </c>
      <c r="D369" s="105">
        <f>D382</f>
        <v>21067</v>
      </c>
      <c r="E369" s="105">
        <f t="shared" ref="E369:F369" si="95">E382</f>
        <v>20325</v>
      </c>
      <c r="F369" s="105">
        <f t="shared" si="95"/>
        <v>20325</v>
      </c>
    </row>
    <row r="370" spans="1:6" ht="13.8" x14ac:dyDescent="0.25">
      <c r="A370" s="436"/>
      <c r="B370" s="436"/>
      <c r="C370" s="175" t="s">
        <v>165</v>
      </c>
      <c r="D370" s="105">
        <f>D383</f>
        <v>0</v>
      </c>
      <c r="E370" s="105">
        <f t="shared" ref="E370:F370" si="96">E383</f>
        <v>0</v>
      </c>
      <c r="F370" s="105">
        <f t="shared" si="96"/>
        <v>0</v>
      </c>
    </row>
    <row r="371" spans="1:6" ht="26.4" x14ac:dyDescent="0.25">
      <c r="A371" s="436"/>
      <c r="B371" s="436"/>
      <c r="C371" s="175" t="s">
        <v>166</v>
      </c>
      <c r="D371" s="105">
        <f>D384</f>
        <v>0</v>
      </c>
      <c r="E371" s="105">
        <f t="shared" ref="E371:F371" si="97">E384</f>
        <v>0</v>
      </c>
      <c r="F371" s="105">
        <f t="shared" si="97"/>
        <v>0</v>
      </c>
    </row>
    <row r="372" spans="1:6" ht="13.8" x14ac:dyDescent="0.25">
      <c r="A372" s="436"/>
      <c r="B372" s="436"/>
      <c r="C372" s="176" t="s">
        <v>164</v>
      </c>
      <c r="D372" s="105"/>
      <c r="E372" s="105"/>
      <c r="F372" s="105"/>
    </row>
    <row r="373" spans="1:6" ht="39.6" x14ac:dyDescent="0.25">
      <c r="A373" s="436"/>
      <c r="B373" s="436"/>
      <c r="C373" s="177" t="s">
        <v>167</v>
      </c>
      <c r="D373" s="105">
        <f>D386</f>
        <v>0</v>
      </c>
      <c r="E373" s="105">
        <f t="shared" ref="E373:F373" si="98">E386</f>
        <v>0</v>
      </c>
      <c r="F373" s="105">
        <f t="shared" si="98"/>
        <v>0</v>
      </c>
    </row>
    <row r="374" spans="1:6" ht="13.8" x14ac:dyDescent="0.25">
      <c r="A374" s="436"/>
      <c r="B374" s="436"/>
      <c r="C374" s="176" t="s">
        <v>168</v>
      </c>
      <c r="D374" s="105">
        <f>D387</f>
        <v>0</v>
      </c>
      <c r="E374" s="105">
        <f t="shared" ref="E374:F374" si="99">E387</f>
        <v>0</v>
      </c>
      <c r="F374" s="105">
        <f t="shared" si="99"/>
        <v>0</v>
      </c>
    </row>
    <row r="375" spans="1:6" ht="13.8" x14ac:dyDescent="0.25">
      <c r="A375" s="436"/>
      <c r="B375" s="436"/>
      <c r="C375" s="176" t="s">
        <v>169</v>
      </c>
      <c r="D375" s="105">
        <f>D388</f>
        <v>0</v>
      </c>
      <c r="E375" s="105">
        <f t="shared" ref="E375:F375" si="100">E388</f>
        <v>0</v>
      </c>
      <c r="F375" s="105">
        <f t="shared" si="100"/>
        <v>0</v>
      </c>
    </row>
    <row r="376" spans="1:6" ht="15.6" x14ac:dyDescent="0.25">
      <c r="A376" s="439" t="s">
        <v>170</v>
      </c>
      <c r="B376" s="439"/>
      <c r="C376" s="172"/>
      <c r="D376" s="173"/>
      <c r="E376" s="173"/>
      <c r="F376" s="173"/>
    </row>
    <row r="377" spans="1:6" x14ac:dyDescent="0.25">
      <c r="A377" s="437" t="s">
        <v>60</v>
      </c>
      <c r="B377" s="437" t="s">
        <v>53</v>
      </c>
      <c r="C377" s="178" t="s">
        <v>161</v>
      </c>
      <c r="D377" s="179">
        <f>D378+D379+D383+D384</f>
        <v>21067</v>
      </c>
      <c r="E377" s="179">
        <f t="shared" ref="E377:F377" si="101">E378+E379+E383+E384</f>
        <v>20325</v>
      </c>
      <c r="F377" s="179">
        <f t="shared" si="101"/>
        <v>20325</v>
      </c>
    </row>
    <row r="378" spans="1:6" ht="79.2" x14ac:dyDescent="0.25">
      <c r="A378" s="437"/>
      <c r="B378" s="437"/>
      <c r="C378" s="180" t="s">
        <v>162</v>
      </c>
      <c r="D378" s="179">
        <v>0</v>
      </c>
      <c r="E378" s="179">
        <v>0</v>
      </c>
      <c r="F378" s="179">
        <v>0</v>
      </c>
    </row>
    <row r="379" spans="1:6" ht="52.8" x14ac:dyDescent="0.25">
      <c r="A379" s="437"/>
      <c r="B379" s="437"/>
      <c r="C379" s="180" t="s">
        <v>163</v>
      </c>
      <c r="D379" s="179">
        <f>D381+D382</f>
        <v>21067</v>
      </c>
      <c r="E379" s="179">
        <f t="shared" ref="E379:F379" si="102">E381+E382</f>
        <v>20325</v>
      </c>
      <c r="F379" s="179">
        <f t="shared" si="102"/>
        <v>20325</v>
      </c>
    </row>
    <row r="380" spans="1:6" x14ac:dyDescent="0.25">
      <c r="A380" s="437"/>
      <c r="B380" s="437"/>
      <c r="C380" s="181" t="s">
        <v>164</v>
      </c>
      <c r="D380" s="179"/>
      <c r="E380" s="179"/>
      <c r="F380" s="179"/>
    </row>
    <row r="381" spans="1:6" x14ac:dyDescent="0.25">
      <c r="A381" s="437"/>
      <c r="B381" s="437"/>
      <c r="C381" s="181" t="s">
        <v>15</v>
      </c>
      <c r="D381" s="179">
        <v>0</v>
      </c>
      <c r="E381" s="179">
        <v>0</v>
      </c>
      <c r="F381" s="179">
        <v>0</v>
      </c>
    </row>
    <row r="382" spans="1:6" x14ac:dyDescent="0.25">
      <c r="A382" s="437"/>
      <c r="B382" s="437"/>
      <c r="C382" s="181" t="s">
        <v>2</v>
      </c>
      <c r="D382" s="179">
        <v>21067</v>
      </c>
      <c r="E382" s="205">
        <v>20325</v>
      </c>
      <c r="F382" s="205">
        <v>20325</v>
      </c>
    </row>
    <row r="383" spans="1:6" x14ac:dyDescent="0.25">
      <c r="A383" s="437"/>
      <c r="B383" s="437"/>
      <c r="C383" s="180" t="s">
        <v>165</v>
      </c>
      <c r="D383" s="179">
        <v>0</v>
      </c>
      <c r="E383" s="179">
        <v>0</v>
      </c>
      <c r="F383" s="179">
        <v>0</v>
      </c>
    </row>
    <row r="384" spans="1:6" ht="26.4" x14ac:dyDescent="0.25">
      <c r="A384" s="437"/>
      <c r="B384" s="437"/>
      <c r="C384" s="180" t="s">
        <v>166</v>
      </c>
      <c r="D384" s="179">
        <f>D386+D387+D388</f>
        <v>0</v>
      </c>
      <c r="E384" s="179">
        <f t="shared" ref="E384:F384" si="103">E386+E387+E388</f>
        <v>0</v>
      </c>
      <c r="F384" s="179">
        <f t="shared" si="103"/>
        <v>0</v>
      </c>
    </row>
    <row r="385" spans="1:6" x14ac:dyDescent="0.25">
      <c r="A385" s="437"/>
      <c r="B385" s="437"/>
      <c r="C385" s="181" t="s">
        <v>164</v>
      </c>
      <c r="D385" s="179"/>
      <c r="E385" s="179"/>
      <c r="F385" s="179"/>
    </row>
    <row r="386" spans="1:6" ht="39.6" x14ac:dyDescent="0.25">
      <c r="A386" s="437"/>
      <c r="B386" s="437"/>
      <c r="C386" s="182" t="s">
        <v>167</v>
      </c>
      <c r="D386" s="179">
        <v>0</v>
      </c>
      <c r="E386" s="179">
        <v>0</v>
      </c>
      <c r="F386" s="179">
        <v>0</v>
      </c>
    </row>
    <row r="387" spans="1:6" x14ac:dyDescent="0.25">
      <c r="A387" s="437"/>
      <c r="B387" s="437"/>
      <c r="C387" s="181" t="s">
        <v>168</v>
      </c>
      <c r="D387" s="179">
        <v>0</v>
      </c>
      <c r="E387" s="179">
        <v>0</v>
      </c>
      <c r="F387" s="179">
        <v>0</v>
      </c>
    </row>
    <row r="388" spans="1:6" x14ac:dyDescent="0.25">
      <c r="A388" s="437"/>
      <c r="B388" s="437"/>
      <c r="C388" s="181" t="s">
        <v>169</v>
      </c>
      <c r="D388" s="179">
        <v>0</v>
      </c>
      <c r="E388" s="179">
        <v>0</v>
      </c>
      <c r="F388" s="179">
        <v>0</v>
      </c>
    </row>
  </sheetData>
  <mergeCells count="76">
    <mergeCell ref="A377:A388"/>
    <mergeCell ref="B377:B388"/>
    <mergeCell ref="A327:A338"/>
    <mergeCell ref="B327:B338"/>
    <mergeCell ref="A339:B339"/>
    <mergeCell ref="A340:A351"/>
    <mergeCell ref="B340:B351"/>
    <mergeCell ref="A352:A363"/>
    <mergeCell ref="B352:B363"/>
    <mergeCell ref="A364:A375"/>
    <mergeCell ref="B364:B375"/>
    <mergeCell ref="A376:B376"/>
    <mergeCell ref="A265:B265"/>
    <mergeCell ref="A266:A277"/>
    <mergeCell ref="B266:B277"/>
    <mergeCell ref="A315:A326"/>
    <mergeCell ref="B315:B326"/>
    <mergeCell ref="A278:B278"/>
    <mergeCell ref="A279:A290"/>
    <mergeCell ref="B279:B290"/>
    <mergeCell ref="A291:A302"/>
    <mergeCell ref="B291:B302"/>
    <mergeCell ref="A303:A314"/>
    <mergeCell ref="B303:B314"/>
    <mergeCell ref="A241:A252"/>
    <mergeCell ref="B241:B252"/>
    <mergeCell ref="A229:A240"/>
    <mergeCell ref="B229:B240"/>
    <mergeCell ref="A253:A264"/>
    <mergeCell ref="B253:B264"/>
    <mergeCell ref="A217:A228"/>
    <mergeCell ref="B217:B228"/>
    <mergeCell ref="A156:A167"/>
    <mergeCell ref="B156:B167"/>
    <mergeCell ref="A168:B168"/>
    <mergeCell ref="A169:A180"/>
    <mergeCell ref="B169:B180"/>
    <mergeCell ref="A181:A192"/>
    <mergeCell ref="B181:B192"/>
    <mergeCell ref="A108:A119"/>
    <mergeCell ref="B108:B119"/>
    <mergeCell ref="A193:A204"/>
    <mergeCell ref="B193:B204"/>
    <mergeCell ref="A205:A216"/>
    <mergeCell ref="B205:B216"/>
    <mergeCell ref="A120:A131"/>
    <mergeCell ref="B120:B131"/>
    <mergeCell ref="A132:A143"/>
    <mergeCell ref="B132:B143"/>
    <mergeCell ref="A144:A155"/>
    <mergeCell ref="B144:B155"/>
    <mergeCell ref="A83:A94"/>
    <mergeCell ref="B83:B94"/>
    <mergeCell ref="A95:A106"/>
    <mergeCell ref="B95:B106"/>
    <mergeCell ref="A107:B107"/>
    <mergeCell ref="A59:A70"/>
    <mergeCell ref="B59:B70"/>
    <mergeCell ref="A71:A82"/>
    <mergeCell ref="B71:B82"/>
    <mergeCell ref="A20:B20"/>
    <mergeCell ref="A21:A32"/>
    <mergeCell ref="B21:B32"/>
    <mergeCell ref="A33:B33"/>
    <mergeCell ref="A34:A45"/>
    <mergeCell ref="B34:B45"/>
    <mergeCell ref="A8:A19"/>
    <mergeCell ref="B8:B19"/>
    <mergeCell ref="A46:B46"/>
    <mergeCell ref="A47:A58"/>
    <mergeCell ref="B47:B58"/>
    <mergeCell ref="A3:F3"/>
    <mergeCell ref="A5:A6"/>
    <mergeCell ref="B5:B6"/>
    <mergeCell ref="C5:C6"/>
    <mergeCell ref="D5:F5"/>
  </mergeCells>
  <pageMargins left="0.70866141732283472" right="0.70866141732283472" top="0.74803149606299213" bottom="0.74803149606299213" header="0.31496062992125984" footer="0.31496062992125984"/>
  <pageSetup paperSize="9" scale="71"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25"/>
  <sheetViews>
    <sheetView zoomScale="80" zoomScaleNormal="80" workbookViewId="0">
      <selection activeCell="F23" sqref="F23"/>
    </sheetView>
  </sheetViews>
  <sheetFormatPr defaultRowHeight="15" x14ac:dyDescent="0.25"/>
  <cols>
    <col min="1" max="1" width="31.109375" style="278" customWidth="1"/>
    <col min="2" max="2" width="40" style="279" customWidth="1"/>
    <col min="3" max="3" width="44.109375" style="279" customWidth="1"/>
    <col min="4" max="4" width="35.44140625" style="279" customWidth="1"/>
    <col min="5" max="5" width="17.44140625" style="279" customWidth="1"/>
    <col min="6" max="6" width="15.44140625" style="247" customWidth="1"/>
    <col min="7" max="7" width="10.44140625" style="280" customWidth="1"/>
    <col min="8" max="9" width="10.33203125" style="247" bestFit="1" customWidth="1"/>
    <col min="10" max="11" width="11" style="247" customWidth="1"/>
    <col min="12" max="12" width="15.33203125" style="247" customWidth="1"/>
    <col min="13" max="13" width="13.6640625" style="247" customWidth="1"/>
    <col min="14" max="14" width="10.33203125" style="247" bestFit="1" customWidth="1"/>
    <col min="15" max="15" width="9.44140625" style="247" bestFit="1" customWidth="1"/>
    <col min="16" max="17" width="10.33203125" style="247" bestFit="1" customWidth="1"/>
    <col min="18" max="19" width="8.44140625" style="247" bestFit="1" customWidth="1"/>
    <col min="20" max="20" width="10.33203125" style="247" bestFit="1" customWidth="1"/>
    <col min="21" max="21" width="9.88671875" style="247" customWidth="1"/>
    <col min="22" max="22" width="19.5546875" style="247" customWidth="1"/>
    <col min="23" max="239" width="9.109375" style="247"/>
    <col min="240" max="240" width="4.33203125" style="247" customWidth="1"/>
    <col min="241" max="241" width="18.88671875" style="247" customWidth="1"/>
    <col min="242" max="495" width="9.109375" style="247"/>
    <col min="496" max="496" width="4.33203125" style="247" customWidth="1"/>
    <col min="497" max="497" width="18.88671875" style="247" customWidth="1"/>
    <col min="498" max="751" width="9.109375" style="247"/>
    <col min="752" max="752" width="4.33203125" style="247" customWidth="1"/>
    <col min="753" max="753" width="18.88671875" style="247" customWidth="1"/>
    <col min="754" max="1007" width="9.109375" style="247"/>
    <col min="1008" max="1008" width="4.33203125" style="247" customWidth="1"/>
    <col min="1009" max="1009" width="18.88671875" style="247" customWidth="1"/>
    <col min="1010" max="1263" width="9.109375" style="247"/>
    <col min="1264" max="1264" width="4.33203125" style="247" customWidth="1"/>
    <col min="1265" max="1265" width="18.88671875" style="247" customWidth="1"/>
    <col min="1266" max="1519" width="9.109375" style="247"/>
    <col min="1520" max="1520" width="4.33203125" style="247" customWidth="1"/>
    <col min="1521" max="1521" width="18.88671875" style="247" customWidth="1"/>
    <col min="1522" max="1775" width="9.109375" style="247"/>
    <col min="1776" max="1776" width="4.33203125" style="247" customWidth="1"/>
    <col min="1777" max="1777" width="18.88671875" style="247" customWidth="1"/>
    <col min="1778" max="2031" width="9.109375" style="247"/>
    <col min="2032" max="2032" width="4.33203125" style="247" customWidth="1"/>
    <col min="2033" max="2033" width="18.88671875" style="247" customWidth="1"/>
    <col min="2034" max="2287" width="9.109375" style="247"/>
    <col min="2288" max="2288" width="4.33203125" style="247" customWidth="1"/>
    <col min="2289" max="2289" width="18.88671875" style="247" customWidth="1"/>
    <col min="2290" max="2543" width="9.109375" style="247"/>
    <col min="2544" max="2544" width="4.33203125" style="247" customWidth="1"/>
    <col min="2545" max="2545" width="18.88671875" style="247" customWidth="1"/>
    <col min="2546" max="2799" width="9.109375" style="247"/>
    <col min="2800" max="2800" width="4.33203125" style="247" customWidth="1"/>
    <col min="2801" max="2801" width="18.88671875" style="247" customWidth="1"/>
    <col min="2802" max="3055" width="9.109375" style="247"/>
    <col min="3056" max="3056" width="4.33203125" style="247" customWidth="1"/>
    <col min="3057" max="3057" width="18.88671875" style="247" customWidth="1"/>
    <col min="3058" max="3311" width="9.109375" style="247"/>
    <col min="3312" max="3312" width="4.33203125" style="247" customWidth="1"/>
    <col min="3313" max="3313" width="18.88671875" style="247" customWidth="1"/>
    <col min="3314" max="3567" width="9.109375" style="247"/>
    <col min="3568" max="3568" width="4.33203125" style="247" customWidth="1"/>
    <col min="3569" max="3569" width="18.88671875" style="247" customWidth="1"/>
    <col min="3570" max="3823" width="9.109375" style="247"/>
    <col min="3824" max="3824" width="4.33203125" style="247" customWidth="1"/>
    <col min="3825" max="3825" width="18.88671875" style="247" customWidth="1"/>
    <col min="3826" max="4079" width="9.109375" style="247"/>
    <col min="4080" max="4080" width="4.33203125" style="247" customWidth="1"/>
    <col min="4081" max="4081" width="18.88671875" style="247" customWidth="1"/>
    <col min="4082" max="4335" width="9.109375" style="247"/>
    <col min="4336" max="4336" width="4.33203125" style="247" customWidth="1"/>
    <col min="4337" max="4337" width="18.88671875" style="247" customWidth="1"/>
    <col min="4338" max="4591" width="9.109375" style="247"/>
    <col min="4592" max="4592" width="4.33203125" style="247" customWidth="1"/>
    <col min="4593" max="4593" width="18.88671875" style="247" customWidth="1"/>
    <col min="4594" max="4847" width="9.109375" style="247"/>
    <col min="4848" max="4848" width="4.33203125" style="247" customWidth="1"/>
    <col min="4849" max="4849" width="18.88671875" style="247" customWidth="1"/>
    <col min="4850" max="5103" width="9.109375" style="247"/>
    <col min="5104" max="5104" width="4.33203125" style="247" customWidth="1"/>
    <col min="5105" max="5105" width="18.88671875" style="247" customWidth="1"/>
    <col min="5106" max="5359" width="9.109375" style="247"/>
    <col min="5360" max="5360" width="4.33203125" style="247" customWidth="1"/>
    <col min="5361" max="5361" width="18.88671875" style="247" customWidth="1"/>
    <col min="5362" max="5615" width="9.109375" style="247"/>
    <col min="5616" max="5616" width="4.33203125" style="247" customWidth="1"/>
    <col min="5617" max="5617" width="18.88671875" style="247" customWidth="1"/>
    <col min="5618" max="5871" width="9.109375" style="247"/>
    <col min="5872" max="5872" width="4.33203125" style="247" customWidth="1"/>
    <col min="5873" max="5873" width="18.88671875" style="247" customWidth="1"/>
    <col min="5874" max="6127" width="9.109375" style="247"/>
    <col min="6128" max="6128" width="4.33203125" style="247" customWidth="1"/>
    <col min="6129" max="6129" width="18.88671875" style="247" customWidth="1"/>
    <col min="6130" max="6383" width="9.109375" style="247"/>
    <col min="6384" max="6384" width="4.33203125" style="247" customWidth="1"/>
    <col min="6385" max="6385" width="18.88671875" style="247" customWidth="1"/>
    <col min="6386" max="6639" width="9.109375" style="247"/>
    <col min="6640" max="6640" width="4.33203125" style="247" customWidth="1"/>
    <col min="6641" max="6641" width="18.88671875" style="247" customWidth="1"/>
    <col min="6642" max="6895" width="9.109375" style="247"/>
    <col min="6896" max="6896" width="4.33203125" style="247" customWidth="1"/>
    <col min="6897" max="6897" width="18.88671875" style="247" customWidth="1"/>
    <col min="6898" max="7151" width="9.109375" style="247"/>
    <col min="7152" max="7152" width="4.33203125" style="247" customWidth="1"/>
    <col min="7153" max="7153" width="18.88671875" style="247" customWidth="1"/>
    <col min="7154" max="7407" width="9.109375" style="247"/>
    <col min="7408" max="7408" width="4.33203125" style="247" customWidth="1"/>
    <col min="7409" max="7409" width="18.88671875" style="247" customWidth="1"/>
    <col min="7410" max="7663" width="9.109375" style="247"/>
    <col min="7664" max="7664" width="4.33203125" style="247" customWidth="1"/>
    <col min="7665" max="7665" width="18.88671875" style="247" customWidth="1"/>
    <col min="7666" max="7919" width="9.109375" style="247"/>
    <col min="7920" max="7920" width="4.33203125" style="247" customWidth="1"/>
    <col min="7921" max="7921" width="18.88671875" style="247" customWidth="1"/>
    <col min="7922" max="8175" width="9.109375" style="247"/>
    <col min="8176" max="8176" width="4.33203125" style="247" customWidth="1"/>
    <col min="8177" max="8177" width="18.88671875" style="247" customWidth="1"/>
    <col min="8178" max="8431" width="9.109375" style="247"/>
    <col min="8432" max="8432" width="4.33203125" style="247" customWidth="1"/>
    <col min="8433" max="8433" width="18.88671875" style="247" customWidth="1"/>
    <col min="8434" max="8687" width="9.109375" style="247"/>
    <col min="8688" max="8688" width="4.33203125" style="247" customWidth="1"/>
    <col min="8689" max="8689" width="18.88671875" style="247" customWidth="1"/>
    <col min="8690" max="8943" width="9.109375" style="247"/>
    <col min="8944" max="8944" width="4.33203125" style="247" customWidth="1"/>
    <col min="8945" max="8945" width="18.88671875" style="247" customWidth="1"/>
    <col min="8946" max="9199" width="9.109375" style="247"/>
    <col min="9200" max="9200" width="4.33203125" style="247" customWidth="1"/>
    <col min="9201" max="9201" width="18.88671875" style="247" customWidth="1"/>
    <col min="9202" max="9455" width="9.109375" style="247"/>
    <col min="9456" max="9456" width="4.33203125" style="247" customWidth="1"/>
    <col min="9457" max="9457" width="18.88671875" style="247" customWidth="1"/>
    <col min="9458" max="9711" width="9.109375" style="247"/>
    <col min="9712" max="9712" width="4.33203125" style="247" customWidth="1"/>
    <col min="9713" max="9713" width="18.88671875" style="247" customWidth="1"/>
    <col min="9714" max="9967" width="9.109375" style="247"/>
    <col min="9968" max="9968" width="4.33203125" style="247" customWidth="1"/>
    <col min="9969" max="9969" width="18.88671875" style="247" customWidth="1"/>
    <col min="9970" max="10223" width="9.109375" style="247"/>
    <col min="10224" max="10224" width="4.33203125" style="247" customWidth="1"/>
    <col min="10225" max="10225" width="18.88671875" style="247" customWidth="1"/>
    <col min="10226" max="10479" width="9.109375" style="247"/>
    <col min="10480" max="10480" width="4.33203125" style="247" customWidth="1"/>
    <col min="10481" max="10481" width="18.88671875" style="247" customWidth="1"/>
    <col min="10482" max="10735" width="9.109375" style="247"/>
    <col min="10736" max="10736" width="4.33203125" style="247" customWidth="1"/>
    <col min="10737" max="10737" width="18.88671875" style="247" customWidth="1"/>
    <col min="10738" max="10991" width="9.109375" style="247"/>
    <col min="10992" max="10992" width="4.33203125" style="247" customWidth="1"/>
    <col min="10993" max="10993" width="18.88671875" style="247" customWidth="1"/>
    <col min="10994" max="11247" width="9.109375" style="247"/>
    <col min="11248" max="11248" width="4.33203125" style="247" customWidth="1"/>
    <col min="11249" max="11249" width="18.88671875" style="247" customWidth="1"/>
    <col min="11250" max="11503" width="9.109375" style="247"/>
    <col min="11504" max="11504" width="4.33203125" style="247" customWidth="1"/>
    <col min="11505" max="11505" width="18.88671875" style="247" customWidth="1"/>
    <col min="11506" max="11759" width="9.109375" style="247"/>
    <col min="11760" max="11760" width="4.33203125" style="247" customWidth="1"/>
    <col min="11761" max="11761" width="18.88671875" style="247" customWidth="1"/>
    <col min="11762" max="12015" width="9.109375" style="247"/>
    <col min="12016" max="12016" width="4.33203125" style="247" customWidth="1"/>
    <col min="12017" max="12017" width="18.88671875" style="247" customWidth="1"/>
    <col min="12018" max="12271" width="9.109375" style="247"/>
    <col min="12272" max="12272" width="4.33203125" style="247" customWidth="1"/>
    <col min="12273" max="12273" width="18.88671875" style="247" customWidth="1"/>
    <col min="12274" max="12527" width="9.109375" style="247"/>
    <col min="12528" max="12528" width="4.33203125" style="247" customWidth="1"/>
    <col min="12529" max="12529" width="18.88671875" style="247" customWidth="1"/>
    <col min="12530" max="12783" width="9.109375" style="247"/>
    <col min="12784" max="12784" width="4.33203125" style="247" customWidth="1"/>
    <col min="12785" max="12785" width="18.88671875" style="247" customWidth="1"/>
    <col min="12786" max="13039" width="9.109375" style="247"/>
    <col min="13040" max="13040" width="4.33203125" style="247" customWidth="1"/>
    <col min="13041" max="13041" width="18.88671875" style="247" customWidth="1"/>
    <col min="13042" max="13295" width="9.109375" style="247"/>
    <col min="13296" max="13296" width="4.33203125" style="247" customWidth="1"/>
    <col min="13297" max="13297" width="18.88671875" style="247" customWidth="1"/>
    <col min="13298" max="13551" width="9.109375" style="247"/>
    <col min="13552" max="13552" width="4.33203125" style="247" customWidth="1"/>
    <col min="13553" max="13553" width="18.88671875" style="247" customWidth="1"/>
    <col min="13554" max="13807" width="9.109375" style="247"/>
    <col min="13808" max="13808" width="4.33203125" style="247" customWidth="1"/>
    <col min="13809" max="13809" width="18.88671875" style="247" customWidth="1"/>
    <col min="13810" max="14063" width="9.109375" style="247"/>
    <col min="14064" max="14064" width="4.33203125" style="247" customWidth="1"/>
    <col min="14065" max="14065" width="18.88671875" style="247" customWidth="1"/>
    <col min="14066" max="14319" width="9.109375" style="247"/>
    <col min="14320" max="14320" width="4.33203125" style="247" customWidth="1"/>
    <col min="14321" max="14321" width="18.88671875" style="247" customWidth="1"/>
    <col min="14322" max="14575" width="9.109375" style="247"/>
    <col min="14576" max="14576" width="4.33203125" style="247" customWidth="1"/>
    <col min="14577" max="14577" width="18.88671875" style="247" customWidth="1"/>
    <col min="14578" max="14831" width="9.109375" style="247"/>
    <col min="14832" max="14832" width="4.33203125" style="247" customWidth="1"/>
    <col min="14833" max="14833" width="18.88671875" style="247" customWidth="1"/>
    <col min="14834" max="15087" width="9.109375" style="247"/>
    <col min="15088" max="15088" width="4.33203125" style="247" customWidth="1"/>
    <col min="15089" max="15089" width="18.88671875" style="247" customWidth="1"/>
    <col min="15090" max="15343" width="9.109375" style="247"/>
    <col min="15344" max="15344" width="4.33203125" style="247" customWidth="1"/>
    <col min="15345" max="15345" width="18.88671875" style="247" customWidth="1"/>
    <col min="15346" max="15599" width="9.109375" style="247"/>
    <col min="15600" max="15600" width="4.33203125" style="247" customWidth="1"/>
    <col min="15601" max="15601" width="18.88671875" style="247" customWidth="1"/>
    <col min="15602" max="15855" width="9.109375" style="247"/>
    <col min="15856" max="15856" width="4.33203125" style="247" customWidth="1"/>
    <col min="15857" max="15857" width="18.88671875" style="247" customWidth="1"/>
    <col min="15858" max="16111" width="9.109375" style="247"/>
    <col min="16112" max="16112" width="4.33203125" style="247" customWidth="1"/>
    <col min="16113" max="16113" width="18.88671875" style="247" customWidth="1"/>
    <col min="16114" max="16384" width="9.109375" style="247"/>
  </cols>
  <sheetData>
    <row r="1" spans="1:22" ht="15.6" x14ac:dyDescent="0.25">
      <c r="A1" s="243"/>
      <c r="B1" s="244"/>
      <c r="C1" s="244"/>
      <c r="D1" s="244"/>
      <c r="E1" s="244"/>
      <c r="F1" s="245"/>
      <c r="G1" s="246"/>
      <c r="H1" s="245"/>
      <c r="I1" s="245"/>
      <c r="J1" s="245"/>
      <c r="K1" s="245"/>
      <c r="L1" s="245"/>
      <c r="M1" s="245"/>
      <c r="N1" s="245"/>
      <c r="O1" s="245"/>
      <c r="P1" s="245"/>
      <c r="Q1" s="245"/>
      <c r="R1" s="245"/>
      <c r="S1" s="245"/>
      <c r="T1" s="440" t="s">
        <v>277</v>
      </c>
      <c r="U1" s="440"/>
    </row>
    <row r="2" spans="1:22" s="245" customFormat="1" ht="60.75" customHeight="1" x14ac:dyDescent="0.25">
      <c r="A2" s="441" t="s">
        <v>278</v>
      </c>
      <c r="B2" s="442"/>
      <c r="C2" s="442"/>
      <c r="D2" s="442"/>
      <c r="E2" s="442"/>
      <c r="F2" s="442"/>
      <c r="G2" s="442"/>
      <c r="H2" s="442"/>
      <c r="I2" s="442"/>
      <c r="J2" s="442"/>
      <c r="K2" s="442"/>
      <c r="L2" s="442"/>
      <c r="M2" s="442"/>
      <c r="N2" s="442"/>
      <c r="O2" s="442"/>
      <c r="P2" s="442"/>
      <c r="Q2" s="442"/>
      <c r="R2" s="442"/>
      <c r="S2" s="442"/>
      <c r="T2" s="442"/>
      <c r="U2" s="442"/>
    </row>
    <row r="3" spans="1:22" s="245" customFormat="1" ht="15.6" x14ac:dyDescent="0.25">
      <c r="A3" s="248"/>
      <c r="B3" s="249"/>
      <c r="C3" s="249"/>
      <c r="D3" s="249"/>
      <c r="E3" s="249"/>
      <c r="F3" s="249"/>
      <c r="G3" s="250"/>
      <c r="H3" s="249"/>
      <c r="I3" s="249"/>
      <c r="J3" s="249"/>
      <c r="K3" s="249"/>
      <c r="L3" s="249"/>
      <c r="M3" s="249"/>
      <c r="N3" s="249"/>
      <c r="O3" s="249"/>
      <c r="P3" s="249"/>
      <c r="Q3" s="249"/>
      <c r="R3" s="249"/>
      <c r="S3" s="249"/>
      <c r="T3" s="249"/>
      <c r="U3" s="249"/>
    </row>
    <row r="4" spans="1:22" s="245" customFormat="1" ht="15.6" x14ac:dyDescent="0.25">
      <c r="A4" s="243"/>
      <c r="B4" s="244"/>
      <c r="C4" s="244"/>
      <c r="D4" s="244"/>
      <c r="E4" s="244"/>
      <c r="G4" s="246"/>
      <c r="T4" s="443" t="s">
        <v>279</v>
      </c>
      <c r="U4" s="443"/>
      <c r="V4" s="249"/>
    </row>
    <row r="5" spans="1:22" s="245" customFormat="1" ht="15.6" x14ac:dyDescent="0.25">
      <c r="A5" s="424" t="s">
        <v>151</v>
      </c>
      <c r="B5" s="445" t="s">
        <v>280</v>
      </c>
      <c r="C5" s="445" t="s">
        <v>281</v>
      </c>
      <c r="D5" s="445" t="s">
        <v>282</v>
      </c>
      <c r="E5" s="445" t="s">
        <v>283</v>
      </c>
      <c r="F5" s="424" t="s">
        <v>284</v>
      </c>
      <c r="G5" s="424" t="s">
        <v>285</v>
      </c>
      <c r="H5" s="444"/>
      <c r="I5" s="444"/>
      <c r="J5" s="444"/>
      <c r="K5" s="444"/>
      <c r="L5" s="444"/>
      <c r="M5" s="444"/>
      <c r="N5" s="444"/>
      <c r="O5" s="444"/>
      <c r="P5" s="444"/>
      <c r="Q5" s="444"/>
      <c r="R5" s="444"/>
      <c r="S5" s="444"/>
      <c r="T5" s="444"/>
      <c r="U5" s="444"/>
    </row>
    <row r="6" spans="1:22" s="218" customFormat="1" ht="115.5" customHeight="1" x14ac:dyDescent="0.25">
      <c r="A6" s="424"/>
      <c r="B6" s="445"/>
      <c r="C6" s="444"/>
      <c r="D6" s="445"/>
      <c r="E6" s="444"/>
      <c r="F6" s="424"/>
      <c r="G6" s="448" t="s">
        <v>286</v>
      </c>
      <c r="H6" s="448" t="s">
        <v>287</v>
      </c>
      <c r="I6" s="444"/>
      <c r="J6" s="448" t="s">
        <v>288</v>
      </c>
      <c r="K6" s="444"/>
      <c r="L6" s="448" t="s">
        <v>289</v>
      </c>
      <c r="M6" s="444"/>
      <c r="N6" s="448" t="s">
        <v>290</v>
      </c>
      <c r="O6" s="444"/>
      <c r="P6" s="448" t="s">
        <v>291</v>
      </c>
      <c r="Q6" s="444"/>
      <c r="R6" s="448" t="s">
        <v>292</v>
      </c>
      <c r="S6" s="444"/>
      <c r="T6" s="448" t="s">
        <v>293</v>
      </c>
      <c r="U6" s="444"/>
    </row>
    <row r="7" spans="1:22" s="218" customFormat="1" ht="53.25" customHeight="1" x14ac:dyDescent="0.25">
      <c r="A7" s="444"/>
      <c r="B7" s="444"/>
      <c r="C7" s="444"/>
      <c r="D7" s="445"/>
      <c r="E7" s="444"/>
      <c r="F7" s="444"/>
      <c r="G7" s="449"/>
      <c r="H7" s="251" t="s">
        <v>188</v>
      </c>
      <c r="I7" s="251" t="s">
        <v>294</v>
      </c>
      <c r="J7" s="251" t="s">
        <v>188</v>
      </c>
      <c r="K7" s="251" t="s">
        <v>294</v>
      </c>
      <c r="L7" s="251" t="s">
        <v>188</v>
      </c>
      <c r="M7" s="251" t="s">
        <v>294</v>
      </c>
      <c r="N7" s="251" t="s">
        <v>188</v>
      </c>
      <c r="O7" s="251" t="s">
        <v>294</v>
      </c>
      <c r="P7" s="251" t="s">
        <v>188</v>
      </c>
      <c r="Q7" s="251" t="s">
        <v>294</v>
      </c>
      <c r="R7" s="251" t="s">
        <v>188</v>
      </c>
      <c r="S7" s="251" t="s">
        <v>294</v>
      </c>
      <c r="T7" s="251" t="s">
        <v>188</v>
      </c>
      <c r="U7" s="251" t="s">
        <v>294</v>
      </c>
    </row>
    <row r="8" spans="1:22" s="249" customFormat="1" ht="15.6" x14ac:dyDescent="0.25">
      <c r="A8" s="226">
        <v>1</v>
      </c>
      <c r="B8" s="226">
        <v>2</v>
      </c>
      <c r="C8" s="226">
        <v>3</v>
      </c>
      <c r="D8" s="226">
        <v>4</v>
      </c>
      <c r="E8" s="226">
        <v>5</v>
      </c>
      <c r="F8" s="224">
        <v>6</v>
      </c>
      <c r="G8" s="224">
        <v>7</v>
      </c>
      <c r="H8" s="226">
        <v>8</v>
      </c>
      <c r="I8" s="224">
        <v>9</v>
      </c>
      <c r="J8" s="226">
        <v>10</v>
      </c>
      <c r="K8" s="224">
        <v>11</v>
      </c>
      <c r="L8" s="226">
        <v>12</v>
      </c>
      <c r="M8" s="224">
        <v>13</v>
      </c>
      <c r="N8" s="226">
        <v>14</v>
      </c>
      <c r="O8" s="224">
        <v>15</v>
      </c>
      <c r="P8" s="226">
        <v>16</v>
      </c>
      <c r="Q8" s="224">
        <v>17</v>
      </c>
      <c r="R8" s="226">
        <v>18</v>
      </c>
      <c r="S8" s="224">
        <v>19</v>
      </c>
      <c r="T8" s="226">
        <v>20</v>
      </c>
      <c r="U8" s="224">
        <v>21</v>
      </c>
    </row>
    <row r="9" spans="1:22" s="256" customFormat="1" ht="46.8" x14ac:dyDescent="0.25">
      <c r="A9" s="252" t="s">
        <v>190</v>
      </c>
      <c r="B9" s="253" t="s">
        <v>19</v>
      </c>
      <c r="C9" s="254"/>
      <c r="D9" s="254" t="s">
        <v>295</v>
      </c>
      <c r="E9" s="255">
        <f>E11+E24</f>
        <v>213385.103</v>
      </c>
      <c r="F9" s="255">
        <f t="shared" ref="F9:U9" si="0">F11+F24</f>
        <v>212980.87400000001</v>
      </c>
      <c r="G9" s="255">
        <f t="shared" si="0"/>
        <v>84.054000000000002</v>
      </c>
      <c r="H9" s="255">
        <f t="shared" si="0"/>
        <v>4700.42</v>
      </c>
      <c r="I9" s="255">
        <f t="shared" si="0"/>
        <v>4558.1100000000006</v>
      </c>
      <c r="J9" s="255">
        <f t="shared" si="0"/>
        <v>8616.639000000001</v>
      </c>
      <c r="K9" s="255">
        <f t="shared" si="0"/>
        <v>8575.3739999999998</v>
      </c>
      <c r="L9" s="255">
        <f t="shared" si="0"/>
        <v>12937.11</v>
      </c>
      <c r="M9" s="255">
        <f t="shared" si="0"/>
        <v>12937.11</v>
      </c>
      <c r="N9" s="255">
        <f t="shared" si="0"/>
        <v>717.26</v>
      </c>
      <c r="O9" s="255">
        <f t="shared" si="0"/>
        <v>717.26</v>
      </c>
      <c r="P9" s="255">
        <f t="shared" si="0"/>
        <v>1008.88</v>
      </c>
      <c r="Q9" s="255">
        <f t="shared" si="0"/>
        <v>1008.88</v>
      </c>
      <c r="R9" s="255">
        <f t="shared" si="0"/>
        <v>813.34</v>
      </c>
      <c r="S9" s="255">
        <f t="shared" si="0"/>
        <v>813.34</v>
      </c>
      <c r="T9" s="255">
        <f t="shared" si="0"/>
        <v>1666.98</v>
      </c>
      <c r="U9" s="255">
        <f t="shared" si="0"/>
        <v>1666.98</v>
      </c>
    </row>
    <row r="10" spans="1:22" s="262" customFormat="1" ht="62.4" x14ac:dyDescent="0.3">
      <c r="A10" s="257" t="s">
        <v>296</v>
      </c>
      <c r="B10" s="258" t="s">
        <v>21</v>
      </c>
      <c r="C10" s="259"/>
      <c r="D10" s="260" t="s">
        <v>161</v>
      </c>
      <c r="E10" s="261">
        <f>G10+H10+J10+L10+N10+P10+R10+T10+'Продолжение субсидии по МО 1'!E9+'Продолжение субсидии по МО 1'!G9+'Продолжение субсидии по МО 1'!I9+'Продолжение субсидии по МО 1'!K9+'Продолжение субсидии по МО 1'!M9+'Продолжение субсидии по МО 1'!O9+'Продолжение субсидии по МО 1'!Q9+'Продолжение субсидии по МО 1'!S9+'Продолжение субсидии по МО 1'!U9+'Продолжение субсидии по МО 2'!E10+'Продолжение субсидии по МО 2'!G10+'Продолжение субсидии по МО 2'!I10+'Продолжение субсидии по МО 2'!K10+'Продолжение субсидии по МО 2'!M10+'Продолжение субсидии по МО 2'!O10+'Продолжение субсидии по МО 2'!Q10+'Продолжение субсидии по МО 2'!S10+'Продолжение субсидии по МО 2'!U10+'Продолжении по субсидии МО 3'!E10+'Продолжении по субсидии МО 3'!G10+'Продолжении по субсидии МО 3'!I10+'Продолжении по субсидии МО 3'!K10+'Продолжении по субсидии МО 3'!M10+'Продолжении по субсидии МО 3'!O10+'Продолжении по субсидии МО 3'!Q10+'Продолжении по субсидии МО 3'!S10+'Продолжении по субсидии МО 3'!U10</f>
        <v>213385.103</v>
      </c>
      <c r="F10" s="261">
        <f>I10+K10+M10+O10+Q10+S10+U10+'Продолжение субсидии по МО 1'!F9+'Продолжение субсидии по МО 1'!H9+'Продолжение субсидии по МО 1'!J9+'Продолжение субсидии по МО 1'!L9+'Продолжение субсидии по МО 1'!N9+'Продолжение субсидии по МО 1'!P9+'Продолжение субсидии по МО 1'!R9+'Продолжение субсидии по МО 1'!T9+'Продолжение субсидии по МО 1'!V9+'Продолжение субсидии по МО 2'!F10+'Продолжение субсидии по МО 2'!H10+'Продолжение субсидии по МО 2'!J10+'Продолжение субсидии по МО 2'!L10+'Продолжение субсидии по МО 2'!N10+'Продолжение субсидии по МО 2'!P10+'Продолжение субсидии по МО 2'!R10+'Продолжение субсидии по МО 2'!T10+'Продолжение субсидии по МО 2'!V10+'Продолжении по субсидии МО 3'!V10+'Продолжении по субсидии МО 3'!F10+'Продолжении по субсидии МО 3'!H10+'Продолжении по субсидии МО 3'!J10+'Продолжении по субсидии МО 3'!L10+'Продолжении по субсидии МО 3'!N10+'Продолжении по субсидии МО 3'!P10+'Продолжении по субсидии МО 3'!R10+'Продолжении по субсидии МО 3'!T10+'Продолжении по субсидии МО 3'!V10</f>
        <v>212980.87400000001</v>
      </c>
      <c r="G10" s="261">
        <f>G11+G24</f>
        <v>84.054000000000002</v>
      </c>
      <c r="H10" s="261">
        <f t="shared" ref="H10:U10" si="1">H11+H24</f>
        <v>4700.42</v>
      </c>
      <c r="I10" s="261">
        <f t="shared" si="1"/>
        <v>4558.1100000000006</v>
      </c>
      <c r="J10" s="261">
        <f t="shared" si="1"/>
        <v>8616.639000000001</v>
      </c>
      <c r="K10" s="261">
        <f t="shared" si="1"/>
        <v>8575.3739999999998</v>
      </c>
      <c r="L10" s="261">
        <f t="shared" si="1"/>
        <v>12937.11</v>
      </c>
      <c r="M10" s="261">
        <f t="shared" si="1"/>
        <v>12937.11</v>
      </c>
      <c r="N10" s="261">
        <f t="shared" si="1"/>
        <v>717.26</v>
      </c>
      <c r="O10" s="261">
        <f t="shared" si="1"/>
        <v>717.26</v>
      </c>
      <c r="P10" s="261">
        <f t="shared" si="1"/>
        <v>1008.88</v>
      </c>
      <c r="Q10" s="261">
        <f t="shared" si="1"/>
        <v>1008.88</v>
      </c>
      <c r="R10" s="261">
        <f t="shared" si="1"/>
        <v>813.34</v>
      </c>
      <c r="S10" s="261">
        <f t="shared" si="1"/>
        <v>813.34</v>
      </c>
      <c r="T10" s="261">
        <f t="shared" si="1"/>
        <v>1666.98</v>
      </c>
      <c r="U10" s="261">
        <f t="shared" si="1"/>
        <v>1666.98</v>
      </c>
    </row>
    <row r="11" spans="1:22" s="262" customFormat="1" ht="31.2" x14ac:dyDescent="0.25">
      <c r="A11" s="263" t="s">
        <v>37</v>
      </c>
      <c r="B11" s="264" t="s">
        <v>38</v>
      </c>
      <c r="C11" s="265"/>
      <c r="D11" s="275" t="s">
        <v>161</v>
      </c>
      <c r="E11" s="267">
        <f>E12+E15+E18+E21</f>
        <v>75610.002999999997</v>
      </c>
      <c r="F11" s="267">
        <f t="shared" ref="F11:U11" si="2">F12+F15+F18+F21</f>
        <v>75342.374000000011</v>
      </c>
      <c r="G11" s="267">
        <f t="shared" si="2"/>
        <v>84.054000000000002</v>
      </c>
      <c r="H11" s="267">
        <f t="shared" si="2"/>
        <v>4700.42</v>
      </c>
      <c r="I11" s="267">
        <f t="shared" si="2"/>
        <v>4558.1100000000006</v>
      </c>
      <c r="J11" s="267">
        <f t="shared" si="2"/>
        <v>8616.639000000001</v>
      </c>
      <c r="K11" s="267">
        <f t="shared" si="2"/>
        <v>8575.3739999999998</v>
      </c>
      <c r="L11" s="267">
        <f t="shared" si="2"/>
        <v>2296.11</v>
      </c>
      <c r="M11" s="267">
        <f t="shared" si="2"/>
        <v>2296.11</v>
      </c>
      <c r="N11" s="267">
        <f t="shared" si="2"/>
        <v>717.26</v>
      </c>
      <c r="O11" s="267">
        <f t="shared" si="2"/>
        <v>717.26</v>
      </c>
      <c r="P11" s="267">
        <f t="shared" si="2"/>
        <v>1008.88</v>
      </c>
      <c r="Q11" s="267">
        <f t="shared" si="2"/>
        <v>1008.88</v>
      </c>
      <c r="R11" s="267">
        <f t="shared" si="2"/>
        <v>813.34</v>
      </c>
      <c r="S11" s="267">
        <f t="shared" si="2"/>
        <v>813.34</v>
      </c>
      <c r="T11" s="267">
        <f t="shared" si="2"/>
        <v>1666.98</v>
      </c>
      <c r="U11" s="267">
        <f t="shared" si="2"/>
        <v>1666.98</v>
      </c>
    </row>
    <row r="12" spans="1:22" s="262" customFormat="1" ht="15.6" x14ac:dyDescent="0.25">
      <c r="A12" s="446" t="s">
        <v>39</v>
      </c>
      <c r="B12" s="447" t="s">
        <v>40</v>
      </c>
      <c r="C12" s="445" t="s">
        <v>298</v>
      </c>
      <c r="D12" s="268" t="s">
        <v>0</v>
      </c>
      <c r="E12" s="269">
        <f>E14</f>
        <v>28659.4</v>
      </c>
      <c r="F12" s="269">
        <f>F14</f>
        <v>28575.880000000005</v>
      </c>
      <c r="G12" s="270">
        <f>G14</f>
        <v>83.52</v>
      </c>
      <c r="H12" s="270">
        <f>H14</f>
        <v>1762.29</v>
      </c>
      <c r="I12" s="270">
        <f t="shared" ref="I12:U12" si="3">I14</f>
        <v>1762.29</v>
      </c>
      <c r="J12" s="270">
        <f t="shared" si="3"/>
        <v>5815.31</v>
      </c>
      <c r="K12" s="270">
        <f t="shared" si="3"/>
        <v>5815.31</v>
      </c>
      <c r="L12" s="270">
        <f t="shared" si="3"/>
        <v>0</v>
      </c>
      <c r="M12" s="270">
        <f t="shared" si="3"/>
        <v>0</v>
      </c>
      <c r="N12" s="270">
        <f t="shared" si="3"/>
        <v>0</v>
      </c>
      <c r="O12" s="270">
        <f t="shared" si="3"/>
        <v>0</v>
      </c>
      <c r="P12" s="270">
        <f t="shared" si="3"/>
        <v>0</v>
      </c>
      <c r="Q12" s="270">
        <f t="shared" si="3"/>
        <v>0</v>
      </c>
      <c r="R12" s="270">
        <f t="shared" si="3"/>
        <v>0</v>
      </c>
      <c r="S12" s="270">
        <f t="shared" si="3"/>
        <v>0</v>
      </c>
      <c r="T12" s="270">
        <f t="shared" si="3"/>
        <v>0</v>
      </c>
      <c r="U12" s="270">
        <f t="shared" si="3"/>
        <v>0</v>
      </c>
    </row>
    <row r="13" spans="1:22" s="262" customFormat="1" ht="15.6" x14ac:dyDescent="0.25">
      <c r="A13" s="446"/>
      <c r="B13" s="447"/>
      <c r="C13" s="445"/>
      <c r="D13" s="271" t="s">
        <v>297</v>
      </c>
      <c r="E13" s="272"/>
      <c r="F13" s="273"/>
      <c r="G13" s="273"/>
      <c r="H13" s="273"/>
      <c r="I13" s="273"/>
      <c r="J13" s="273"/>
      <c r="K13" s="273"/>
      <c r="L13" s="273"/>
      <c r="M13" s="273"/>
      <c r="N13" s="273"/>
      <c r="O13" s="273"/>
      <c r="P13" s="273"/>
      <c r="Q13" s="273"/>
      <c r="R13" s="273"/>
      <c r="S13" s="273"/>
      <c r="T13" s="273"/>
      <c r="U13" s="273"/>
    </row>
    <row r="14" spans="1:22" s="262" customFormat="1" ht="15.6" x14ac:dyDescent="0.25">
      <c r="A14" s="446"/>
      <c r="B14" s="447"/>
      <c r="C14" s="445"/>
      <c r="D14" s="271" t="s">
        <v>299</v>
      </c>
      <c r="E14" s="272">
        <f>G14+H14+J14+L14+N14+P14+R14+T14+'Продолжение субсидии по МО 1'!E13+'Продолжение субсидии по МО 1'!G13+'Продолжение субсидии по МО 1'!I13+'Продолжение субсидии по МО 1'!K13+'Продолжение субсидии по МО 1'!M13+'Продолжение субсидии по МО 1'!O13+'Продолжение субсидии по МО 1'!Q13+'Продолжение субсидии по МО 1'!S13+'Продолжение субсидии по МО 1'!U13+'Продолжение субсидии по МО 2'!E14+'Продолжение субсидии по МО 2'!G14+'Продолжение субсидии по МО 2'!I14+'Продолжение субсидии по МО 2'!K14+'Продолжение субсидии по МО 2'!M14+'Продолжение субсидии по МО 2'!O14+'Продолжение субсидии по МО 2'!Q14+'Продолжение субсидии по МО 2'!S14+'Продолжение субсидии по МО 2'!U14+'Продолжении по субсидии МО 3'!E14+'Продолжении по субсидии МО 3'!G14+'Продолжении по субсидии МО 3'!I14+'Продолжении по субсидии МО 3'!K14+'Продолжении по субсидии МО 3'!M14+'Продолжении по субсидии МО 3'!O14+'Продолжении по субсидии МО 3'!Q14+'Продолжении по субсидии МО 3'!S14+'Продолжении по субсидии МО 3'!U14</f>
        <v>28659.4</v>
      </c>
      <c r="F14" s="272">
        <f>I14+K14+M14+O14+Q14+S14+U14+'Продолжение субсидии по МО 1'!F13+'Продолжение субсидии по МО 1'!H13+'Продолжение субсидии по МО 1'!J13+'Продолжение субсидии по МО 1'!L13+'Продолжение субсидии по МО 1'!N13+'Продолжение субсидии по МО 1'!P13+'Продолжение субсидии по МО 1'!R13+'Продолжение субсидии по МО 1'!T13+'Продолжение субсидии по МО 1'!V13+'Продолжение субсидии по МО 2'!F14+'Продолжение субсидии по МО 2'!H14+'Продолжение субсидии по МО 2'!J14+'Продолжение субсидии по МО 2'!L14+'Продолжение субсидии по МО 2'!N14+'Продолжение субсидии по МО 2'!P14+'Продолжение субсидии по МО 2'!R14+'Продолжение субсидии по МО 2'!T14+'Продолжение субсидии по МО 2'!V14+'Продолжении по субсидии МО 3'!V14+'Продолжении по субсидии МО 3'!F14+'Продолжении по субсидии МО 3'!H14+'Продолжении по субсидии МО 3'!J14+'Продолжении по субсидии МО 3'!L14+'Продолжении по субсидии МО 3'!N14+'Продолжении по субсидии МО 3'!P14+'Продолжении по субсидии МО 3'!R14+'Продолжении по субсидии МО 3'!T14+'Продолжении по субсидии МО 3'!V14</f>
        <v>28575.880000000005</v>
      </c>
      <c r="G14" s="274">
        <v>83.52</v>
      </c>
      <c r="H14" s="274">
        <v>1762.29</v>
      </c>
      <c r="I14" s="274">
        <v>1762.29</v>
      </c>
      <c r="J14" s="274">
        <v>5815.31</v>
      </c>
      <c r="K14" s="274">
        <v>5815.31</v>
      </c>
      <c r="L14" s="274">
        <v>0</v>
      </c>
      <c r="M14" s="274">
        <v>0</v>
      </c>
      <c r="N14" s="274">
        <v>0</v>
      </c>
      <c r="O14" s="274">
        <v>0</v>
      </c>
      <c r="P14" s="274">
        <v>0</v>
      </c>
      <c r="Q14" s="274">
        <v>0</v>
      </c>
      <c r="R14" s="274">
        <v>0</v>
      </c>
      <c r="S14" s="274">
        <v>0</v>
      </c>
      <c r="T14" s="274">
        <v>0</v>
      </c>
      <c r="U14" s="274">
        <v>0</v>
      </c>
    </row>
    <row r="15" spans="1:22" s="262" customFormat="1" ht="15.6" x14ac:dyDescent="0.25">
      <c r="A15" s="446" t="s">
        <v>41</v>
      </c>
      <c r="B15" s="447" t="s">
        <v>42</v>
      </c>
      <c r="C15" s="445"/>
      <c r="D15" s="268" t="s">
        <v>0</v>
      </c>
      <c r="E15" s="269">
        <f>E17</f>
        <v>1125.799</v>
      </c>
      <c r="F15" s="270">
        <f>F17</f>
        <v>1084.5340000000001</v>
      </c>
      <c r="G15" s="270">
        <f>G17</f>
        <v>0</v>
      </c>
      <c r="H15" s="270">
        <f t="shared" ref="H15:I15" si="4">H17</f>
        <v>0</v>
      </c>
      <c r="I15" s="270">
        <f t="shared" si="4"/>
        <v>0</v>
      </c>
      <c r="J15" s="270">
        <f>J17</f>
        <v>716.39900000000011</v>
      </c>
      <c r="K15" s="270">
        <f>K17</f>
        <v>675.13400000000001</v>
      </c>
      <c r="L15" s="270">
        <f t="shared" ref="L15:U15" si="5">L17</f>
        <v>0</v>
      </c>
      <c r="M15" s="270">
        <f t="shared" si="5"/>
        <v>0</v>
      </c>
      <c r="N15" s="270">
        <f t="shared" si="5"/>
        <v>0</v>
      </c>
      <c r="O15" s="270">
        <f t="shared" si="5"/>
        <v>0</v>
      </c>
      <c r="P15" s="270">
        <f t="shared" si="5"/>
        <v>0</v>
      </c>
      <c r="Q15" s="270">
        <f t="shared" si="5"/>
        <v>0</v>
      </c>
      <c r="R15" s="270">
        <f t="shared" si="5"/>
        <v>0</v>
      </c>
      <c r="S15" s="270">
        <f t="shared" si="5"/>
        <v>0</v>
      </c>
      <c r="T15" s="270">
        <f t="shared" si="5"/>
        <v>169.4</v>
      </c>
      <c r="U15" s="270">
        <f t="shared" si="5"/>
        <v>169.4</v>
      </c>
    </row>
    <row r="16" spans="1:22" s="262" customFormat="1" ht="15.6" x14ac:dyDescent="0.25">
      <c r="A16" s="446"/>
      <c r="B16" s="447"/>
      <c r="C16" s="445"/>
      <c r="D16" s="271" t="s">
        <v>297</v>
      </c>
      <c r="E16" s="272"/>
      <c r="F16" s="273"/>
      <c r="G16" s="273"/>
      <c r="H16" s="273"/>
      <c r="I16" s="273"/>
      <c r="J16" s="273"/>
      <c r="K16" s="273"/>
      <c r="L16" s="273"/>
      <c r="M16" s="273"/>
      <c r="N16" s="273"/>
      <c r="O16" s="273"/>
      <c r="P16" s="273"/>
      <c r="Q16" s="273"/>
      <c r="R16" s="273"/>
      <c r="S16" s="273"/>
      <c r="T16" s="273"/>
      <c r="U16" s="273"/>
    </row>
    <row r="17" spans="1:22" s="262" customFormat="1" ht="15.6" x14ac:dyDescent="0.25">
      <c r="A17" s="446"/>
      <c r="B17" s="447"/>
      <c r="C17" s="445"/>
      <c r="D17" s="271" t="s">
        <v>299</v>
      </c>
      <c r="E17" s="272">
        <f>G17+H17+J17+L17+N17+P17+R17+T17+'Продолжение субсидии по МО 1'!E16+'Продолжение субсидии по МО 1'!G16+'Продолжение субсидии по МО 1'!I16+'Продолжение субсидии по МО 1'!K16+'Продолжение субсидии по МО 1'!M16+'Продолжение субсидии по МО 1'!O16+'Продолжение субсидии по МО 1'!Q16+'Продолжение субсидии по МО 1'!S16+'Продолжение субсидии по МО 1'!U16+'Продолжение субсидии по МО 2'!E17+'Продолжение субсидии по МО 2'!G17+'Продолжение субсидии по МО 2'!I17+'Продолжение субсидии по МО 2'!K17+'Продолжение субсидии по МО 2'!M17+'Продолжение субсидии по МО 2'!O17+'Продолжение субсидии по МО 2'!Q17+'Продолжение субсидии по МО 2'!S17+'Продолжение субсидии по МО 2'!U17+'Продолжении по субсидии МО 3'!E17+'Продолжении по субсидии МО 3'!G17+'Продолжении по субсидии МО 3'!I17+'Продолжении по субсидии МО 3'!K17+'Продолжении по субсидии МО 3'!M17+'Продолжении по субсидии МО 3'!O17+'Продолжении по субсидии МО 3'!Q17+'Продолжении по субсидии МО 3'!S17+'Продолжении по субсидии МО 3'!U17</f>
        <v>1125.799</v>
      </c>
      <c r="F17" s="272">
        <f>I17+K17+M17+O17+Q17+S17+U17+'Продолжение субсидии по МО 1'!F16+'Продолжение субсидии по МО 1'!H16+'Продолжение субсидии по МО 1'!J16+'Продолжение субсидии по МО 1'!L16+'Продолжение субсидии по МО 1'!N16+'Продолжение субсидии по МО 1'!P16+'Продолжение субсидии по МО 1'!R16+'Продолжение субсидии по МО 1'!T16+'Продолжение субсидии по МО 1'!V16+'Продолжение субсидии по МО 2'!F17+'Продолжение субсидии по МО 2'!H17+'Продолжение субсидии по МО 2'!J17+'Продолжение субсидии по МО 2'!L17+'Продолжение субсидии по МО 2'!N17+'Продолжение субсидии по МО 2'!P17+'Продолжение субсидии по МО 2'!R17+'Продолжение субсидии по МО 2'!T17+'Продолжение субсидии по МО 2'!V17+'Продолжении по субсидии МО 3'!V17+'Продолжении по субсидии МО 3'!F17+'Продолжении по субсидии МО 3'!H17+'Продолжении по субсидии МО 3'!J17+'Продолжении по субсидии МО 3'!L17+'Продолжении по субсидии МО 3'!N17+'Продолжении по субсидии МО 3'!P17+'Продолжении по субсидии МО 3'!R17+'Продолжении по субсидии МО 3'!T17+'Продолжении по субсидии МО 3'!V17</f>
        <v>1084.5340000000001</v>
      </c>
      <c r="G17" s="274">
        <v>0</v>
      </c>
      <c r="H17" s="274">
        <v>0</v>
      </c>
      <c r="I17" s="274">
        <v>0</v>
      </c>
      <c r="J17" s="274">
        <f>238.799+238.8+238.8</f>
        <v>716.39900000000011</v>
      </c>
      <c r="K17" s="274">
        <f>238.799+238.8+197.535</f>
        <v>675.13400000000001</v>
      </c>
      <c r="L17" s="274">
        <v>0</v>
      </c>
      <c r="M17" s="274">
        <v>0</v>
      </c>
      <c r="N17" s="274">
        <v>0</v>
      </c>
      <c r="O17" s="274">
        <v>0</v>
      </c>
      <c r="P17" s="274">
        <v>0</v>
      </c>
      <c r="Q17" s="274">
        <v>0</v>
      </c>
      <c r="R17" s="274">
        <v>0</v>
      </c>
      <c r="S17" s="274">
        <v>0</v>
      </c>
      <c r="T17" s="274">
        <v>169.4</v>
      </c>
      <c r="U17" s="274">
        <v>169.4</v>
      </c>
      <c r="V17" s="245"/>
    </row>
    <row r="18" spans="1:22" s="262" customFormat="1" ht="49.5" customHeight="1" x14ac:dyDescent="0.25">
      <c r="A18" s="446" t="s">
        <v>43</v>
      </c>
      <c r="B18" s="447" t="s">
        <v>44</v>
      </c>
      <c r="C18" s="445" t="s">
        <v>300</v>
      </c>
      <c r="D18" s="268" t="s">
        <v>0</v>
      </c>
      <c r="E18" s="269">
        <f>E20</f>
        <v>5750.5039999999999</v>
      </c>
      <c r="F18" s="270">
        <f>F20</f>
        <v>5608.11</v>
      </c>
      <c r="G18" s="270">
        <f>G20</f>
        <v>8.4000000000000005E-2</v>
      </c>
      <c r="H18" s="270">
        <f>H20</f>
        <v>1410.28</v>
      </c>
      <c r="I18" s="270">
        <f>I20</f>
        <v>1267.97</v>
      </c>
      <c r="J18" s="270">
        <f t="shared" ref="J18:U18" si="6">J20</f>
        <v>0</v>
      </c>
      <c r="K18" s="270">
        <f t="shared" si="6"/>
        <v>0</v>
      </c>
      <c r="L18" s="270">
        <f t="shared" si="6"/>
        <v>0</v>
      </c>
      <c r="M18" s="270">
        <f t="shared" si="6"/>
        <v>0</v>
      </c>
      <c r="N18" s="270">
        <f t="shared" si="6"/>
        <v>0</v>
      </c>
      <c r="O18" s="270">
        <f t="shared" si="6"/>
        <v>0</v>
      </c>
      <c r="P18" s="270">
        <f t="shared" si="6"/>
        <v>0</v>
      </c>
      <c r="Q18" s="270">
        <f t="shared" si="6"/>
        <v>0</v>
      </c>
      <c r="R18" s="270">
        <f t="shared" si="6"/>
        <v>0</v>
      </c>
      <c r="S18" s="270">
        <f t="shared" si="6"/>
        <v>0</v>
      </c>
      <c r="T18" s="270">
        <f t="shared" si="6"/>
        <v>0</v>
      </c>
      <c r="U18" s="270">
        <f t="shared" si="6"/>
        <v>0</v>
      </c>
    </row>
    <row r="19" spans="1:22" s="262" customFormat="1" ht="48.75" customHeight="1" x14ac:dyDescent="0.25">
      <c r="A19" s="446"/>
      <c r="B19" s="447"/>
      <c r="C19" s="445"/>
      <c r="D19" s="271" t="s">
        <v>297</v>
      </c>
      <c r="E19" s="272"/>
      <c r="F19" s="273"/>
      <c r="G19" s="273"/>
      <c r="H19" s="273"/>
      <c r="I19" s="273"/>
      <c r="J19" s="273"/>
      <c r="K19" s="273"/>
      <c r="L19" s="273"/>
      <c r="M19" s="273"/>
      <c r="N19" s="273"/>
      <c r="O19" s="273"/>
      <c r="P19" s="273"/>
      <c r="Q19" s="273"/>
      <c r="R19" s="273"/>
      <c r="S19" s="273"/>
      <c r="T19" s="273"/>
      <c r="U19" s="273"/>
    </row>
    <row r="20" spans="1:22" s="262" customFormat="1" ht="50.25" customHeight="1" x14ac:dyDescent="0.25">
      <c r="A20" s="446"/>
      <c r="B20" s="447"/>
      <c r="C20" s="445"/>
      <c r="D20" s="271" t="s">
        <v>301</v>
      </c>
      <c r="E20" s="272">
        <f>G20+H20+J20+L20+N20+P20+R20+T20+'Продолжение субсидии по МО 1'!E19+'Продолжение субсидии по МО 1'!G19+'Продолжение субсидии по МО 1'!I19+'Продолжение субсидии по МО 1'!K19+'Продолжение субсидии по МО 1'!M19+'Продолжение субсидии по МО 1'!O19+'Продолжение субсидии по МО 1'!Q19+'Продолжение субсидии по МО 1'!S19+'Продолжение субсидии по МО 1'!U19+'Продолжение субсидии по МО 2'!E20+'Продолжение субсидии по МО 2'!G20+'Продолжение субсидии по МО 2'!I20+'Продолжение субсидии по МО 2'!K20+'Продолжение субсидии по МО 2'!M20+'Продолжение субсидии по МО 2'!O20+'Продолжение субсидии по МО 2'!Q20+'Продолжение субсидии по МО 2'!S20+'Продолжение субсидии по МО 2'!U20+'Продолжении по субсидии МО 3'!E20+'Продолжении по субсидии МО 3'!G20+'Продолжении по субсидии МО 3'!I20+'Продолжении по субсидии МО 3'!K20+'Продолжении по субсидии МО 3'!M20+'Продолжении по субсидии МО 3'!O20+'Продолжении по субсидии МО 3'!Q20+'Продолжении по субсидии МО 3'!S20+'Продолжении по субсидии МО 3'!U20</f>
        <v>5750.5039999999999</v>
      </c>
      <c r="F20" s="272">
        <f>I20+K20+M20+O20+Q20+S20+U20+'Продолжение субсидии по МО 1'!F19+'Продолжение субсидии по МО 1'!H19+'Продолжение субсидии по МО 1'!J19+'Продолжение субсидии по МО 1'!L19+'Продолжение субсидии по МО 1'!N19+'Продолжение субсидии по МО 1'!P19+'Продолжение субсидии по МО 1'!R19+'Продолжение субсидии по МО 1'!T19+'Продолжение субсидии по МО 1'!V19+'Продолжение субсидии по МО 2'!F20+'Продолжение субсидии по МО 2'!H20+'Продолжение субсидии по МО 2'!J20+'Продолжение субсидии по МО 2'!L20+'Продолжение субсидии по МО 2'!N20+'Продолжение субсидии по МО 2'!P20+'Продолжение субсидии по МО 2'!R20+'Продолжение субсидии по МО 2'!T20+'Продолжение субсидии по МО 2'!V20+'Продолжении по субсидии МО 3'!V20+'Продолжении по субсидии МО 3'!F20+'Продолжении по субсидии МО 3'!H20+'Продолжении по субсидии МО 3'!J20+'Продолжении по субсидии МО 3'!L20+'Продолжении по субсидии МО 3'!N20+'Продолжении по субсидии МО 3'!P20+'Продолжении по субсидии МО 3'!R20+'Продолжении по субсидии МО 3'!T20+'Продолжении по субсидии МО 3'!V20</f>
        <v>5608.11</v>
      </c>
      <c r="G20" s="274">
        <v>8.4000000000000005E-2</v>
      </c>
      <c r="H20" s="274">
        <v>1410.28</v>
      </c>
      <c r="I20" s="274">
        <v>1267.97</v>
      </c>
      <c r="J20" s="274">
        <v>0</v>
      </c>
      <c r="K20" s="274">
        <v>0</v>
      </c>
      <c r="L20" s="274">
        <v>0</v>
      </c>
      <c r="M20" s="274">
        <v>0</v>
      </c>
      <c r="N20" s="274">
        <v>0</v>
      </c>
      <c r="O20" s="274">
        <v>0</v>
      </c>
      <c r="P20" s="274">
        <v>0</v>
      </c>
      <c r="Q20" s="274">
        <v>0</v>
      </c>
      <c r="R20" s="274">
        <v>0</v>
      </c>
      <c r="S20" s="274">
        <v>0</v>
      </c>
      <c r="T20" s="274">
        <v>0</v>
      </c>
      <c r="U20" s="274">
        <v>0</v>
      </c>
    </row>
    <row r="21" spans="1:22" s="262" customFormat="1" ht="15.6" x14ac:dyDescent="0.25">
      <c r="A21" s="446" t="s">
        <v>69</v>
      </c>
      <c r="B21" s="447" t="s">
        <v>102</v>
      </c>
      <c r="C21" s="445" t="s">
        <v>302</v>
      </c>
      <c r="D21" s="268" t="s">
        <v>0</v>
      </c>
      <c r="E21" s="269">
        <f>E23</f>
        <v>40074.300000000003</v>
      </c>
      <c r="F21" s="270">
        <f>F23</f>
        <v>40073.85</v>
      </c>
      <c r="G21" s="270">
        <f>G23</f>
        <v>0.45</v>
      </c>
      <c r="H21" s="270">
        <f>H23</f>
        <v>1527.85</v>
      </c>
      <c r="I21" s="270">
        <f t="shared" ref="I21:U21" si="7">I23</f>
        <v>1527.85</v>
      </c>
      <c r="J21" s="270">
        <f t="shared" si="7"/>
        <v>2084.9299999999998</v>
      </c>
      <c r="K21" s="270">
        <f t="shared" si="7"/>
        <v>2084.9299999999998</v>
      </c>
      <c r="L21" s="270">
        <f t="shared" si="7"/>
        <v>2296.11</v>
      </c>
      <c r="M21" s="270">
        <f t="shared" si="7"/>
        <v>2296.11</v>
      </c>
      <c r="N21" s="270">
        <f t="shared" si="7"/>
        <v>717.26</v>
      </c>
      <c r="O21" s="270">
        <f t="shared" si="7"/>
        <v>717.26</v>
      </c>
      <c r="P21" s="270">
        <f t="shared" si="7"/>
        <v>1008.88</v>
      </c>
      <c r="Q21" s="270">
        <f t="shared" si="7"/>
        <v>1008.88</v>
      </c>
      <c r="R21" s="270">
        <f t="shared" si="7"/>
        <v>813.34</v>
      </c>
      <c r="S21" s="270">
        <f t="shared" si="7"/>
        <v>813.34</v>
      </c>
      <c r="T21" s="270">
        <f t="shared" si="7"/>
        <v>1497.58</v>
      </c>
      <c r="U21" s="270">
        <f t="shared" si="7"/>
        <v>1497.58</v>
      </c>
    </row>
    <row r="22" spans="1:22" s="262" customFormat="1" ht="40.5" customHeight="1" x14ac:dyDescent="0.25">
      <c r="A22" s="446"/>
      <c r="B22" s="447"/>
      <c r="C22" s="445"/>
      <c r="D22" s="271" t="s">
        <v>297</v>
      </c>
      <c r="E22" s="272"/>
      <c r="F22" s="273"/>
      <c r="G22" s="273"/>
      <c r="H22" s="273"/>
      <c r="I22" s="273"/>
      <c r="J22" s="273"/>
      <c r="K22" s="273"/>
      <c r="L22" s="273"/>
      <c r="M22" s="273"/>
      <c r="N22" s="273"/>
      <c r="O22" s="273"/>
      <c r="P22" s="273"/>
      <c r="Q22" s="273"/>
      <c r="R22" s="273"/>
      <c r="S22" s="273"/>
      <c r="T22" s="273"/>
      <c r="U22" s="273"/>
    </row>
    <row r="23" spans="1:22" s="262" customFormat="1" ht="67.5" customHeight="1" x14ac:dyDescent="0.25">
      <c r="A23" s="446"/>
      <c r="B23" s="447"/>
      <c r="C23" s="445"/>
      <c r="D23" s="271" t="s">
        <v>303</v>
      </c>
      <c r="E23" s="272">
        <f>G23+H23+J23+L23+N23+P23+R23+T23+'Продолжение субсидии по МО 1'!E22+'Продолжение субсидии по МО 1'!G22+'Продолжение субсидии по МО 1'!I22+'Продолжение субсидии по МО 1'!K22+'Продолжение субсидии по МО 1'!M22+'Продолжение субсидии по МО 1'!O22+'Продолжение субсидии по МО 1'!Q22+'Продолжение субсидии по МО 1'!S22+'Продолжение субсидии по МО 1'!U22+'Продолжение субсидии по МО 2'!E23+'Продолжение субсидии по МО 2'!G23+'Продолжение субсидии по МО 2'!I23+'Продолжение субсидии по МО 2'!K23+'Продолжение субсидии по МО 2'!M23+'Продолжение субсидии по МО 2'!O23+'Продолжение субсидии по МО 2'!Q23+'Продолжение субсидии по МО 2'!S23+'Продолжение субсидии по МО 2'!U23+'Продолжении по субсидии МО 3'!E23+'Продолжении по субсидии МО 3'!G23+'Продолжении по субсидии МО 3'!I23+'Продолжении по субсидии МО 3'!K23+'Продолжении по субсидии МО 3'!M23+'Продолжении по субсидии МО 3'!O23+'Продолжении по субсидии МО 3'!Q23+'Продолжении по субсидии МО 3'!S23+'Продолжении по субсидии МО 3'!U23</f>
        <v>40074.300000000003</v>
      </c>
      <c r="F23" s="272">
        <f>I23+K23+M23+O23+Q23+S23+U23+'Продолжение субсидии по МО 1'!F22+'Продолжение субсидии по МО 1'!H22+'Продолжение субсидии по МО 1'!J22+'Продолжение субсидии по МО 1'!L22+'Продолжение субсидии по МО 1'!N22+'Продолжение субсидии по МО 1'!P22+'Продолжение субсидии по МО 1'!R22+'Продолжение субсидии по МО 1'!T22+'Продолжение субсидии по МО 1'!V22+'Продолжение субсидии по МО 2'!F23+'Продолжение субсидии по МО 2'!H23+'Продолжение субсидии по МО 2'!J23+'Продолжение субсидии по МО 2'!L23+'Продолжение субсидии по МО 2'!N23+'Продолжение субсидии по МО 2'!P23+'Продолжение субсидии по МО 2'!R23+'Продолжение субсидии по МО 2'!T23+'Продолжение субсидии по МО 2'!V23+'Продолжении по субсидии МО 3'!V23+'Продолжении по субсидии МО 3'!F23+'Продолжении по субсидии МО 3'!H23+'Продолжении по субсидии МО 3'!J23+'Продолжении по субсидии МО 3'!L23+'Продолжении по субсидии МО 3'!N23+'Продолжении по субсидии МО 3'!P23+'Продолжении по субсидии МО 3'!R23+'Продолжении по субсидии МО 3'!T23+'Продолжении по субсидии МО 3'!V23</f>
        <v>40073.85</v>
      </c>
      <c r="G23" s="274">
        <v>0.45</v>
      </c>
      <c r="H23" s="274">
        <v>1527.85</v>
      </c>
      <c r="I23" s="274">
        <v>1527.85</v>
      </c>
      <c r="J23" s="274">
        <v>2084.9299999999998</v>
      </c>
      <c r="K23" s="274">
        <v>2084.9299999999998</v>
      </c>
      <c r="L23" s="274">
        <v>2296.11</v>
      </c>
      <c r="M23" s="274">
        <v>2296.11</v>
      </c>
      <c r="N23" s="274">
        <v>717.26</v>
      </c>
      <c r="O23" s="274">
        <v>717.26</v>
      </c>
      <c r="P23" s="274">
        <v>1008.88</v>
      </c>
      <c r="Q23" s="274">
        <v>1008.88</v>
      </c>
      <c r="R23" s="274">
        <v>813.34</v>
      </c>
      <c r="S23" s="274">
        <v>813.34</v>
      </c>
      <c r="T23" s="274">
        <v>1497.58</v>
      </c>
      <c r="U23" s="274">
        <v>1497.58</v>
      </c>
    </row>
    <row r="24" spans="1:22" ht="46.5" customHeight="1" x14ac:dyDescent="0.25">
      <c r="A24" s="450" t="s">
        <v>145</v>
      </c>
      <c r="B24" s="451" t="s">
        <v>146</v>
      </c>
      <c r="C24" s="450" t="s">
        <v>304</v>
      </c>
      <c r="D24" s="275" t="s">
        <v>297</v>
      </c>
      <c r="E24" s="267">
        <f>E25</f>
        <v>137775.1</v>
      </c>
      <c r="F24" s="267">
        <f t="shared" ref="F24:U24" si="8">F25</f>
        <v>137638.5</v>
      </c>
      <c r="G24" s="267">
        <f t="shared" si="8"/>
        <v>0</v>
      </c>
      <c r="H24" s="267">
        <f t="shared" si="8"/>
        <v>0</v>
      </c>
      <c r="I24" s="267">
        <f t="shared" si="8"/>
        <v>0</v>
      </c>
      <c r="J24" s="267">
        <f t="shared" si="8"/>
        <v>0</v>
      </c>
      <c r="K24" s="267">
        <f t="shared" si="8"/>
        <v>0</v>
      </c>
      <c r="L24" s="267">
        <f t="shared" si="8"/>
        <v>10641</v>
      </c>
      <c r="M24" s="267">
        <f t="shared" si="8"/>
        <v>10641</v>
      </c>
      <c r="N24" s="267">
        <f t="shared" si="8"/>
        <v>0</v>
      </c>
      <c r="O24" s="267">
        <f t="shared" si="8"/>
        <v>0</v>
      </c>
      <c r="P24" s="267">
        <f t="shared" si="8"/>
        <v>0</v>
      </c>
      <c r="Q24" s="267">
        <f t="shared" si="8"/>
        <v>0</v>
      </c>
      <c r="R24" s="267">
        <f t="shared" si="8"/>
        <v>0</v>
      </c>
      <c r="S24" s="267">
        <f t="shared" si="8"/>
        <v>0</v>
      </c>
      <c r="T24" s="267">
        <f t="shared" si="8"/>
        <v>0</v>
      </c>
      <c r="U24" s="267">
        <f t="shared" si="8"/>
        <v>0</v>
      </c>
    </row>
    <row r="25" spans="1:22" ht="48.75" customHeight="1" x14ac:dyDescent="0.25">
      <c r="A25" s="450"/>
      <c r="B25" s="451"/>
      <c r="C25" s="450"/>
      <c r="D25" s="266" t="s">
        <v>305</v>
      </c>
      <c r="E25" s="297">
        <f>G25+H25+J25+L25+N25+P25+R25+T25+'Продолжение субсидии по МО 1'!E24+'Продолжение субсидии по МО 1'!G24+'Продолжение субсидии по МО 1'!I24+'Продолжение субсидии по МО 1'!K24+'Продолжение субсидии по МО 1'!M24+'Продолжение субсидии по МО 1'!O24+'Продолжение субсидии по МО 1'!Q24+'Продолжение субсидии по МО 1'!S24+'Продолжение субсидии по МО 1'!U24+'Продолжение субсидии по МО 2'!E25+'Продолжение субсидии по МО 2'!G25+'Продолжение субсидии по МО 2'!I25+'Продолжение субсидии по МО 2'!K25+'Продолжение субсидии по МО 2'!M25+'Продолжение субсидии по МО 2'!O25+'Продолжение субсидии по МО 2'!Q25+'Продолжение субсидии по МО 2'!S25+'Продолжение субсидии по МО 2'!U25+'Продолжении по субсидии МО 3'!E25+'Продолжении по субсидии МО 3'!G25+'Продолжении по субсидии МО 3'!I25+'Продолжении по субсидии МО 3'!K25+'Продолжении по субсидии МО 3'!M25+'Продолжении по субсидии МО 3'!O25+'Продолжении по субсидии МО 3'!Q25+'Продолжении по субсидии МО 3'!S25+'Продолжении по субсидии МО 3'!U25</f>
        <v>137775.1</v>
      </c>
      <c r="F25" s="297">
        <f>I25+K25+M25+O25+Q25+S25+U25+'Продолжение субсидии по МО 1'!F24+'Продолжение субсидии по МО 1'!H24+'Продолжение субсидии по МО 1'!J24+'Продолжение субсидии по МО 1'!L24+'Продолжение субсидии по МО 1'!N24+'Продолжение субсидии по МО 1'!P24+'Продолжение субсидии по МО 1'!R24+'Продолжение субсидии по МО 1'!T24+'Продолжение субсидии по МО 1'!V24+'Продолжение субсидии по МО 2'!F25+'Продолжение субсидии по МО 2'!H25+'Продолжение субсидии по МО 2'!J25+'Продолжение субсидии по МО 2'!L25+'Продолжение субсидии по МО 2'!N25+'Продолжение субсидии по МО 2'!P25+'Продолжение субсидии по МО 2'!R25+'Продолжение субсидии по МО 2'!T25+'Продолжение субсидии по МО 2'!V25+'Продолжении по субсидии МО 3'!V25+'Продолжении по субсидии МО 3'!F25+'Продолжении по субсидии МО 3'!H25+'Продолжении по субсидии МО 3'!J25+'Продолжении по субсидии МО 3'!L25+'Продолжении по субсидии МО 3'!N25+'Продолжении по субсидии МО 3'!P25+'Продолжении по субсидии МО 3'!R25+'Продолжении по субсидии МО 3'!T25+'Продолжении по субсидии МО 3'!V25</f>
        <v>137638.5</v>
      </c>
      <c r="G25" s="277">
        <v>0</v>
      </c>
      <c r="H25" s="277">
        <v>0</v>
      </c>
      <c r="I25" s="277">
        <v>0</v>
      </c>
      <c r="J25" s="277">
        <v>0</v>
      </c>
      <c r="K25" s="277">
        <v>0</v>
      </c>
      <c r="L25" s="277">
        <v>10641</v>
      </c>
      <c r="M25" s="277">
        <v>10641</v>
      </c>
      <c r="N25" s="277">
        <v>0</v>
      </c>
      <c r="O25" s="277">
        <v>0</v>
      </c>
      <c r="P25" s="277">
        <v>0</v>
      </c>
      <c r="Q25" s="277">
        <v>0</v>
      </c>
      <c r="R25" s="277">
        <v>0</v>
      </c>
      <c r="S25" s="277">
        <v>0</v>
      </c>
      <c r="T25" s="277">
        <v>0</v>
      </c>
      <c r="U25" s="277">
        <v>0</v>
      </c>
    </row>
  </sheetData>
  <mergeCells count="32">
    <mergeCell ref="A24:A25"/>
    <mergeCell ref="B24:B25"/>
    <mergeCell ref="C24:C25"/>
    <mergeCell ref="A21:A23"/>
    <mergeCell ref="B21:B23"/>
    <mergeCell ref="C21:C23"/>
    <mergeCell ref="A18:A20"/>
    <mergeCell ref="B18:B20"/>
    <mergeCell ref="C18:C20"/>
    <mergeCell ref="R6:S6"/>
    <mergeCell ref="T6:U6"/>
    <mergeCell ref="G6:G7"/>
    <mergeCell ref="H6:I6"/>
    <mergeCell ref="J6:K6"/>
    <mergeCell ref="L6:M6"/>
    <mergeCell ref="N6:O6"/>
    <mergeCell ref="P6:Q6"/>
    <mergeCell ref="A12:A14"/>
    <mergeCell ref="B12:B14"/>
    <mergeCell ref="C12:C17"/>
    <mergeCell ref="A15:A17"/>
    <mergeCell ref="B15:B17"/>
    <mergeCell ref="T1:U1"/>
    <mergeCell ref="A2:U2"/>
    <mergeCell ref="T4:U4"/>
    <mergeCell ref="A5:A7"/>
    <mergeCell ref="B5:B7"/>
    <mergeCell ref="C5:C7"/>
    <mergeCell ref="D5:D7"/>
    <mergeCell ref="E5:E7"/>
    <mergeCell ref="F5:F7"/>
    <mergeCell ref="G5:U5"/>
  </mergeCells>
  <pageMargins left="0.39370078740157483" right="0.39370078740157483" top="0.39370078740157483" bottom="0.39370078740157483" header="0" footer="0"/>
  <pageSetup paperSize="9" scale="41"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zoomScale="70" zoomScaleNormal="70" workbookViewId="0">
      <selection activeCell="E19" sqref="E19"/>
    </sheetView>
  </sheetViews>
  <sheetFormatPr defaultRowHeight="15" x14ac:dyDescent="0.25"/>
  <cols>
    <col min="1" max="1" width="37.6640625" style="278" customWidth="1"/>
    <col min="2" max="2" width="33.5546875" style="298" customWidth="1"/>
    <col min="3" max="3" width="41.33203125" style="279" customWidth="1"/>
    <col min="4" max="4" width="36.33203125" style="279" customWidth="1"/>
    <col min="5" max="5" width="14.44140625" style="279" bestFit="1" customWidth="1"/>
    <col min="6" max="6" width="10.44140625" style="247" customWidth="1"/>
    <col min="7" max="9" width="10.6640625" style="247" bestFit="1" customWidth="1"/>
    <col min="10" max="12" width="10.109375" style="247" bestFit="1" customWidth="1"/>
    <col min="13" max="13" width="8.6640625" style="247" customWidth="1"/>
    <col min="14" max="14" width="10.44140625" style="247" customWidth="1"/>
    <col min="15" max="15" width="11.88671875" style="247" bestFit="1" customWidth="1"/>
    <col min="16" max="16" width="10.6640625" style="247" customWidth="1"/>
    <col min="17" max="18" width="9" style="247" customWidth="1"/>
    <col min="19" max="19" width="10.109375" style="247" bestFit="1" customWidth="1"/>
    <col min="20" max="20" width="12.6640625" style="247" customWidth="1"/>
    <col min="21" max="21" width="10.109375" style="247" bestFit="1" customWidth="1"/>
    <col min="22" max="22" width="12.6640625" style="247" customWidth="1"/>
    <col min="23" max="23" width="21.6640625" style="282" customWidth="1"/>
    <col min="24" max="233" width="9.109375" style="282"/>
    <col min="234" max="234" width="4.33203125" style="282" customWidth="1"/>
    <col min="235" max="235" width="18.88671875" style="282" customWidth="1"/>
    <col min="236" max="489" width="9.109375" style="282"/>
    <col min="490" max="490" width="4.33203125" style="282" customWidth="1"/>
    <col min="491" max="491" width="18.88671875" style="282" customWidth="1"/>
    <col min="492" max="745" width="9.109375" style="282"/>
    <col min="746" max="746" width="4.33203125" style="282" customWidth="1"/>
    <col min="747" max="747" width="18.88671875" style="282" customWidth="1"/>
    <col min="748" max="1001" width="9.109375" style="282"/>
    <col min="1002" max="1002" width="4.33203125" style="282" customWidth="1"/>
    <col min="1003" max="1003" width="18.88671875" style="282" customWidth="1"/>
    <col min="1004" max="1257" width="9.109375" style="282"/>
    <col min="1258" max="1258" width="4.33203125" style="282" customWidth="1"/>
    <col min="1259" max="1259" width="18.88671875" style="282" customWidth="1"/>
    <col min="1260" max="1513" width="9.109375" style="282"/>
    <col min="1514" max="1514" width="4.33203125" style="282" customWidth="1"/>
    <col min="1515" max="1515" width="18.88671875" style="282" customWidth="1"/>
    <col min="1516" max="1769" width="9.109375" style="282"/>
    <col min="1770" max="1770" width="4.33203125" style="282" customWidth="1"/>
    <col min="1771" max="1771" width="18.88671875" style="282" customWidth="1"/>
    <col min="1772" max="2025" width="9.109375" style="282"/>
    <col min="2026" max="2026" width="4.33203125" style="282" customWidth="1"/>
    <col min="2027" max="2027" width="18.88671875" style="282" customWidth="1"/>
    <col min="2028" max="2281" width="9.109375" style="282"/>
    <col min="2282" max="2282" width="4.33203125" style="282" customWidth="1"/>
    <col min="2283" max="2283" width="18.88671875" style="282" customWidth="1"/>
    <col min="2284" max="2537" width="9.109375" style="282"/>
    <col min="2538" max="2538" width="4.33203125" style="282" customWidth="1"/>
    <col min="2539" max="2539" width="18.88671875" style="282" customWidth="1"/>
    <col min="2540" max="2793" width="9.109375" style="282"/>
    <col min="2794" max="2794" width="4.33203125" style="282" customWidth="1"/>
    <col min="2795" max="2795" width="18.88671875" style="282" customWidth="1"/>
    <col min="2796" max="3049" width="9.109375" style="282"/>
    <col min="3050" max="3050" width="4.33203125" style="282" customWidth="1"/>
    <col min="3051" max="3051" width="18.88671875" style="282" customWidth="1"/>
    <col min="3052" max="3305" width="9.109375" style="282"/>
    <col min="3306" max="3306" width="4.33203125" style="282" customWidth="1"/>
    <col min="3307" max="3307" width="18.88671875" style="282" customWidth="1"/>
    <col min="3308" max="3561" width="9.109375" style="282"/>
    <col min="3562" max="3562" width="4.33203125" style="282" customWidth="1"/>
    <col min="3563" max="3563" width="18.88671875" style="282" customWidth="1"/>
    <col min="3564" max="3817" width="9.109375" style="282"/>
    <col min="3818" max="3818" width="4.33203125" style="282" customWidth="1"/>
    <col min="3819" max="3819" width="18.88671875" style="282" customWidth="1"/>
    <col min="3820" max="4073" width="9.109375" style="282"/>
    <col min="4074" max="4074" width="4.33203125" style="282" customWidth="1"/>
    <col min="4075" max="4075" width="18.88671875" style="282" customWidth="1"/>
    <col min="4076" max="4329" width="9.109375" style="282"/>
    <col min="4330" max="4330" width="4.33203125" style="282" customWidth="1"/>
    <col min="4331" max="4331" width="18.88671875" style="282" customWidth="1"/>
    <col min="4332" max="4585" width="9.109375" style="282"/>
    <col min="4586" max="4586" width="4.33203125" style="282" customWidth="1"/>
    <col min="4587" max="4587" width="18.88671875" style="282" customWidth="1"/>
    <col min="4588" max="4841" width="9.109375" style="282"/>
    <col min="4842" max="4842" width="4.33203125" style="282" customWidth="1"/>
    <col min="4843" max="4843" width="18.88671875" style="282" customWidth="1"/>
    <col min="4844" max="5097" width="9.109375" style="282"/>
    <col min="5098" max="5098" width="4.33203125" style="282" customWidth="1"/>
    <col min="5099" max="5099" width="18.88671875" style="282" customWidth="1"/>
    <col min="5100" max="5353" width="9.109375" style="282"/>
    <col min="5354" max="5354" width="4.33203125" style="282" customWidth="1"/>
    <col min="5355" max="5355" width="18.88671875" style="282" customWidth="1"/>
    <col min="5356" max="5609" width="9.109375" style="282"/>
    <col min="5610" max="5610" width="4.33203125" style="282" customWidth="1"/>
    <col min="5611" max="5611" width="18.88671875" style="282" customWidth="1"/>
    <col min="5612" max="5865" width="9.109375" style="282"/>
    <col min="5866" max="5866" width="4.33203125" style="282" customWidth="1"/>
    <col min="5867" max="5867" width="18.88671875" style="282" customWidth="1"/>
    <col min="5868" max="6121" width="9.109375" style="282"/>
    <col min="6122" max="6122" width="4.33203125" style="282" customWidth="1"/>
    <col min="6123" max="6123" width="18.88671875" style="282" customWidth="1"/>
    <col min="6124" max="6377" width="9.109375" style="282"/>
    <col min="6378" max="6378" width="4.33203125" style="282" customWidth="1"/>
    <col min="6379" max="6379" width="18.88671875" style="282" customWidth="1"/>
    <col min="6380" max="6633" width="9.109375" style="282"/>
    <col min="6634" max="6634" width="4.33203125" style="282" customWidth="1"/>
    <col min="6635" max="6635" width="18.88671875" style="282" customWidth="1"/>
    <col min="6636" max="6889" width="9.109375" style="282"/>
    <col min="6890" max="6890" width="4.33203125" style="282" customWidth="1"/>
    <col min="6891" max="6891" width="18.88671875" style="282" customWidth="1"/>
    <col min="6892" max="7145" width="9.109375" style="282"/>
    <col min="7146" max="7146" width="4.33203125" style="282" customWidth="1"/>
    <col min="7147" max="7147" width="18.88671875" style="282" customWidth="1"/>
    <col min="7148" max="7401" width="9.109375" style="282"/>
    <col min="7402" max="7402" width="4.33203125" style="282" customWidth="1"/>
    <col min="7403" max="7403" width="18.88671875" style="282" customWidth="1"/>
    <col min="7404" max="7657" width="9.109375" style="282"/>
    <col min="7658" max="7658" width="4.33203125" style="282" customWidth="1"/>
    <col min="7659" max="7659" width="18.88671875" style="282" customWidth="1"/>
    <col min="7660" max="7913" width="9.109375" style="282"/>
    <col min="7914" max="7914" width="4.33203125" style="282" customWidth="1"/>
    <col min="7915" max="7915" width="18.88671875" style="282" customWidth="1"/>
    <col min="7916" max="8169" width="9.109375" style="282"/>
    <col min="8170" max="8170" width="4.33203125" style="282" customWidth="1"/>
    <col min="8171" max="8171" width="18.88671875" style="282" customWidth="1"/>
    <col min="8172" max="8425" width="9.109375" style="282"/>
    <col min="8426" max="8426" width="4.33203125" style="282" customWidth="1"/>
    <col min="8427" max="8427" width="18.88671875" style="282" customWidth="1"/>
    <col min="8428" max="8681" width="9.109375" style="282"/>
    <col min="8682" max="8682" width="4.33203125" style="282" customWidth="1"/>
    <col min="8683" max="8683" width="18.88671875" style="282" customWidth="1"/>
    <col min="8684" max="8937" width="9.109375" style="282"/>
    <col min="8938" max="8938" width="4.33203125" style="282" customWidth="1"/>
    <col min="8939" max="8939" width="18.88671875" style="282" customWidth="1"/>
    <col min="8940" max="9193" width="9.109375" style="282"/>
    <col min="9194" max="9194" width="4.33203125" style="282" customWidth="1"/>
    <col min="9195" max="9195" width="18.88671875" style="282" customWidth="1"/>
    <col min="9196" max="9449" width="9.109375" style="282"/>
    <col min="9450" max="9450" width="4.33203125" style="282" customWidth="1"/>
    <col min="9451" max="9451" width="18.88671875" style="282" customWidth="1"/>
    <col min="9452" max="9705" width="9.109375" style="282"/>
    <col min="9706" max="9706" width="4.33203125" style="282" customWidth="1"/>
    <col min="9707" max="9707" width="18.88671875" style="282" customWidth="1"/>
    <col min="9708" max="9961" width="9.109375" style="282"/>
    <col min="9962" max="9962" width="4.33203125" style="282" customWidth="1"/>
    <col min="9963" max="9963" width="18.88671875" style="282" customWidth="1"/>
    <col min="9964" max="10217" width="9.109375" style="282"/>
    <col min="10218" max="10218" width="4.33203125" style="282" customWidth="1"/>
    <col min="10219" max="10219" width="18.88671875" style="282" customWidth="1"/>
    <col min="10220" max="10473" width="9.109375" style="282"/>
    <col min="10474" max="10474" width="4.33203125" style="282" customWidth="1"/>
    <col min="10475" max="10475" width="18.88671875" style="282" customWidth="1"/>
    <col min="10476" max="10729" width="9.109375" style="282"/>
    <col min="10730" max="10730" width="4.33203125" style="282" customWidth="1"/>
    <col min="10731" max="10731" width="18.88671875" style="282" customWidth="1"/>
    <col min="10732" max="10985" width="9.109375" style="282"/>
    <col min="10986" max="10986" width="4.33203125" style="282" customWidth="1"/>
    <col min="10987" max="10987" width="18.88671875" style="282" customWidth="1"/>
    <col min="10988" max="11241" width="9.109375" style="282"/>
    <col min="11242" max="11242" width="4.33203125" style="282" customWidth="1"/>
    <col min="11243" max="11243" width="18.88671875" style="282" customWidth="1"/>
    <col min="11244" max="11497" width="9.109375" style="282"/>
    <col min="11498" max="11498" width="4.33203125" style="282" customWidth="1"/>
    <col min="11499" max="11499" width="18.88671875" style="282" customWidth="1"/>
    <col min="11500" max="11753" width="9.109375" style="282"/>
    <col min="11754" max="11754" width="4.33203125" style="282" customWidth="1"/>
    <col min="11755" max="11755" width="18.88671875" style="282" customWidth="1"/>
    <col min="11756" max="12009" width="9.109375" style="282"/>
    <col min="12010" max="12010" width="4.33203125" style="282" customWidth="1"/>
    <col min="12011" max="12011" width="18.88671875" style="282" customWidth="1"/>
    <col min="12012" max="12265" width="9.109375" style="282"/>
    <col min="12266" max="12266" width="4.33203125" style="282" customWidth="1"/>
    <col min="12267" max="12267" width="18.88671875" style="282" customWidth="1"/>
    <col min="12268" max="12521" width="9.109375" style="282"/>
    <col min="12522" max="12522" width="4.33203125" style="282" customWidth="1"/>
    <col min="12523" max="12523" width="18.88671875" style="282" customWidth="1"/>
    <col min="12524" max="12777" width="9.109375" style="282"/>
    <col min="12778" max="12778" width="4.33203125" style="282" customWidth="1"/>
    <col min="12779" max="12779" width="18.88671875" style="282" customWidth="1"/>
    <col min="12780" max="13033" width="9.109375" style="282"/>
    <col min="13034" max="13034" width="4.33203125" style="282" customWidth="1"/>
    <col min="13035" max="13035" width="18.88671875" style="282" customWidth="1"/>
    <col min="13036" max="13289" width="9.109375" style="282"/>
    <col min="13290" max="13290" width="4.33203125" style="282" customWidth="1"/>
    <col min="13291" max="13291" width="18.88671875" style="282" customWidth="1"/>
    <col min="13292" max="13545" width="9.109375" style="282"/>
    <col min="13546" max="13546" width="4.33203125" style="282" customWidth="1"/>
    <col min="13547" max="13547" width="18.88671875" style="282" customWidth="1"/>
    <col min="13548" max="13801" width="9.109375" style="282"/>
    <col min="13802" max="13802" width="4.33203125" style="282" customWidth="1"/>
    <col min="13803" max="13803" width="18.88671875" style="282" customWidth="1"/>
    <col min="13804" max="14057" width="9.109375" style="282"/>
    <col min="14058" max="14058" width="4.33203125" style="282" customWidth="1"/>
    <col min="14059" max="14059" width="18.88671875" style="282" customWidth="1"/>
    <col min="14060" max="14313" width="9.109375" style="282"/>
    <col min="14314" max="14314" width="4.33203125" style="282" customWidth="1"/>
    <col min="14315" max="14315" width="18.88671875" style="282" customWidth="1"/>
    <col min="14316" max="14569" width="9.109375" style="282"/>
    <col min="14570" max="14570" width="4.33203125" style="282" customWidth="1"/>
    <col min="14571" max="14571" width="18.88671875" style="282" customWidth="1"/>
    <col min="14572" max="14825" width="9.109375" style="282"/>
    <col min="14826" max="14826" width="4.33203125" style="282" customWidth="1"/>
    <col min="14827" max="14827" width="18.88671875" style="282" customWidth="1"/>
    <col min="14828" max="15081" width="9.109375" style="282"/>
    <col min="15082" max="15082" width="4.33203125" style="282" customWidth="1"/>
    <col min="15083" max="15083" width="18.88671875" style="282" customWidth="1"/>
    <col min="15084" max="15337" width="9.109375" style="282"/>
    <col min="15338" max="15338" width="4.33203125" style="282" customWidth="1"/>
    <col min="15339" max="15339" width="18.88671875" style="282" customWidth="1"/>
    <col min="15340" max="15593" width="9.109375" style="282"/>
    <col min="15594" max="15594" width="4.33203125" style="282" customWidth="1"/>
    <col min="15595" max="15595" width="18.88671875" style="282" customWidth="1"/>
    <col min="15596" max="15849" width="9.109375" style="282"/>
    <col min="15850" max="15850" width="4.33203125" style="282" customWidth="1"/>
    <col min="15851" max="15851" width="18.88671875" style="282" customWidth="1"/>
    <col min="15852" max="16105" width="9.109375" style="282"/>
    <col min="16106" max="16106" width="4.33203125" style="282" customWidth="1"/>
    <col min="16107" max="16107" width="18.88671875" style="282" customWidth="1"/>
    <col min="16108" max="16384" width="9.109375" style="282"/>
  </cols>
  <sheetData>
    <row r="1" spans="1:22" ht="15.6" x14ac:dyDescent="0.25">
      <c r="A1" s="243"/>
      <c r="B1" s="281"/>
      <c r="C1" s="244"/>
      <c r="D1" s="244"/>
      <c r="E1" s="244"/>
      <c r="F1" s="245"/>
      <c r="G1" s="245"/>
      <c r="H1" s="245"/>
      <c r="I1" s="245"/>
      <c r="J1" s="245"/>
      <c r="K1" s="245"/>
      <c r="L1" s="245"/>
      <c r="M1" s="245"/>
      <c r="N1" s="245"/>
      <c r="O1" s="245"/>
      <c r="P1" s="245"/>
      <c r="Q1" s="245"/>
      <c r="R1" s="245"/>
      <c r="T1" s="245" t="s">
        <v>306</v>
      </c>
    </row>
    <row r="2" spans="1:22" s="283" customFormat="1" ht="67.5" customHeight="1" x14ac:dyDescent="0.25">
      <c r="A2" s="441" t="str">
        <f>'Субсидии по МО'!A2:U2</f>
        <v>Информация 
о субсидиях, предоставленных из федерального и областного бюджетов местным бюджетам на реализацию мероприятий государственной программы Воронежской области "Содействие развитию муниципальных образований и местного самоуправления"
в разрезе муниципальных образований Воронежской области
в 2016 году</v>
      </c>
      <c r="B2" s="441"/>
      <c r="C2" s="441"/>
      <c r="D2" s="441"/>
      <c r="E2" s="441"/>
      <c r="F2" s="441"/>
      <c r="G2" s="441"/>
      <c r="H2" s="441"/>
      <c r="I2" s="441"/>
      <c r="J2" s="441"/>
      <c r="K2" s="441"/>
      <c r="L2" s="441"/>
      <c r="M2" s="441"/>
      <c r="N2" s="441"/>
      <c r="O2" s="441"/>
      <c r="P2" s="441"/>
      <c r="Q2" s="441"/>
      <c r="R2" s="441"/>
      <c r="S2" s="441"/>
      <c r="T2" s="441"/>
      <c r="U2" s="452"/>
      <c r="V2" s="452"/>
    </row>
    <row r="3" spans="1:22" s="283" customFormat="1" ht="15.6" x14ac:dyDescent="0.25">
      <c r="A3" s="243"/>
      <c r="B3" s="281"/>
      <c r="C3" s="244"/>
      <c r="D3" s="244"/>
      <c r="E3" s="244"/>
      <c r="F3" s="245"/>
      <c r="G3" s="245"/>
      <c r="H3" s="245"/>
      <c r="I3" s="245"/>
      <c r="J3" s="245"/>
      <c r="K3" s="245"/>
      <c r="L3" s="245"/>
      <c r="M3" s="245"/>
      <c r="N3" s="245"/>
      <c r="O3" s="245"/>
      <c r="P3" s="245"/>
      <c r="Q3" s="245"/>
      <c r="R3" s="245"/>
      <c r="S3" s="245"/>
      <c r="T3" s="245"/>
      <c r="U3" s="442" t="s">
        <v>279</v>
      </c>
      <c r="V3" s="442"/>
    </row>
    <row r="4" spans="1:22" s="284" customFormat="1" ht="15.6" x14ac:dyDescent="0.25">
      <c r="A4" s="424" t="s">
        <v>151</v>
      </c>
      <c r="B4" s="445" t="s">
        <v>280</v>
      </c>
      <c r="C4" s="445" t="s">
        <v>281</v>
      </c>
      <c r="D4" s="445" t="s">
        <v>282</v>
      </c>
      <c r="E4" s="424" t="s">
        <v>285</v>
      </c>
      <c r="F4" s="424"/>
      <c r="G4" s="424"/>
      <c r="H4" s="424"/>
      <c r="I4" s="424"/>
      <c r="J4" s="424"/>
      <c r="K4" s="424"/>
      <c r="L4" s="424"/>
      <c r="M4" s="424"/>
      <c r="N4" s="424"/>
      <c r="O4" s="424"/>
      <c r="P4" s="424"/>
      <c r="Q4" s="424"/>
      <c r="R4" s="424"/>
      <c r="S4" s="424"/>
      <c r="T4" s="424"/>
      <c r="U4" s="424"/>
      <c r="V4" s="424"/>
    </row>
    <row r="5" spans="1:22" s="285" customFormat="1" ht="101.25" customHeight="1" x14ac:dyDescent="0.25">
      <c r="A5" s="424"/>
      <c r="B5" s="445"/>
      <c r="C5" s="444"/>
      <c r="D5" s="445"/>
      <c r="E5" s="448" t="s">
        <v>307</v>
      </c>
      <c r="F5" s="448"/>
      <c r="G5" s="448" t="s">
        <v>308</v>
      </c>
      <c r="H5" s="448"/>
      <c r="I5" s="448" t="s">
        <v>309</v>
      </c>
      <c r="J5" s="448"/>
      <c r="K5" s="448" t="s">
        <v>310</v>
      </c>
      <c r="L5" s="448"/>
      <c r="M5" s="448" t="s">
        <v>311</v>
      </c>
      <c r="N5" s="448"/>
      <c r="O5" s="448" t="s">
        <v>312</v>
      </c>
      <c r="P5" s="448"/>
      <c r="Q5" s="448" t="s">
        <v>313</v>
      </c>
      <c r="R5" s="448"/>
      <c r="S5" s="448" t="s">
        <v>314</v>
      </c>
      <c r="T5" s="448"/>
      <c r="U5" s="448" t="s">
        <v>315</v>
      </c>
      <c r="V5" s="448"/>
    </row>
    <row r="6" spans="1:22" s="285" customFormat="1" ht="18.600000000000001" x14ac:dyDescent="0.25">
      <c r="A6" s="444"/>
      <c r="B6" s="444"/>
      <c r="C6" s="444"/>
      <c r="D6" s="445"/>
      <c r="E6" s="251" t="s">
        <v>188</v>
      </c>
      <c r="F6" s="251" t="s">
        <v>294</v>
      </c>
      <c r="G6" s="251" t="s">
        <v>188</v>
      </c>
      <c r="H6" s="251" t="s">
        <v>294</v>
      </c>
      <c r="I6" s="251" t="s">
        <v>188</v>
      </c>
      <c r="J6" s="251" t="s">
        <v>294</v>
      </c>
      <c r="K6" s="251" t="s">
        <v>188</v>
      </c>
      <c r="L6" s="251" t="s">
        <v>294</v>
      </c>
      <c r="M6" s="251" t="s">
        <v>188</v>
      </c>
      <c r="N6" s="251" t="s">
        <v>294</v>
      </c>
      <c r="O6" s="251" t="s">
        <v>188</v>
      </c>
      <c r="P6" s="251" t="s">
        <v>294</v>
      </c>
      <c r="Q6" s="251" t="s">
        <v>188</v>
      </c>
      <c r="R6" s="251" t="s">
        <v>294</v>
      </c>
      <c r="S6" s="251" t="s">
        <v>188</v>
      </c>
      <c r="T6" s="251" t="s">
        <v>294</v>
      </c>
      <c r="U6" s="251" t="s">
        <v>188</v>
      </c>
      <c r="V6" s="251" t="s">
        <v>294</v>
      </c>
    </row>
    <row r="7" spans="1:22" s="286" customFormat="1" ht="15.6" x14ac:dyDescent="0.25">
      <c r="A7" s="226">
        <v>1</v>
      </c>
      <c r="B7" s="226">
        <v>2</v>
      </c>
      <c r="C7" s="226">
        <v>3</v>
      </c>
      <c r="D7" s="226">
        <v>4</v>
      </c>
      <c r="E7" s="226">
        <v>22</v>
      </c>
      <c r="F7" s="224">
        <v>23</v>
      </c>
      <c r="G7" s="226">
        <v>24</v>
      </c>
      <c r="H7" s="224">
        <v>25</v>
      </c>
      <c r="I7" s="226">
        <v>26</v>
      </c>
      <c r="J7" s="224">
        <v>27</v>
      </c>
      <c r="K7" s="226">
        <v>28</v>
      </c>
      <c r="L7" s="224">
        <v>29</v>
      </c>
      <c r="M7" s="226">
        <v>30</v>
      </c>
      <c r="N7" s="224">
        <v>31</v>
      </c>
      <c r="O7" s="226">
        <v>32</v>
      </c>
      <c r="P7" s="224">
        <v>33</v>
      </c>
      <c r="Q7" s="226">
        <v>34</v>
      </c>
      <c r="R7" s="224">
        <v>35</v>
      </c>
      <c r="S7" s="226">
        <v>36</v>
      </c>
      <c r="T7" s="224">
        <v>37</v>
      </c>
      <c r="U7" s="224">
        <v>38</v>
      </c>
      <c r="V7" s="224">
        <v>39</v>
      </c>
    </row>
    <row r="8" spans="1:22" s="290" customFormat="1" ht="46.8" x14ac:dyDescent="0.25">
      <c r="A8" s="287" t="s">
        <v>190</v>
      </c>
      <c r="B8" s="288" t="s">
        <v>19</v>
      </c>
      <c r="C8" s="289"/>
      <c r="D8" s="289" t="s">
        <v>295</v>
      </c>
      <c r="E8" s="255">
        <f>E10+E23</f>
        <v>1790.1599999999999</v>
      </c>
      <c r="F8" s="255">
        <f t="shared" ref="F8:V8" si="0">F10+F23</f>
        <v>1790.1599999999999</v>
      </c>
      <c r="G8" s="255">
        <f t="shared" si="0"/>
        <v>3765.81</v>
      </c>
      <c r="H8" s="255">
        <f t="shared" si="0"/>
        <v>3765.81</v>
      </c>
      <c r="I8" s="255">
        <f t="shared" si="0"/>
        <v>3351.95</v>
      </c>
      <c r="J8" s="255">
        <f t="shared" si="0"/>
        <v>3351.95</v>
      </c>
      <c r="K8" s="255">
        <f t="shared" si="0"/>
        <v>3254.03</v>
      </c>
      <c r="L8" s="255">
        <f t="shared" si="0"/>
        <v>3254.03</v>
      </c>
      <c r="M8" s="255">
        <f t="shared" si="0"/>
        <v>0</v>
      </c>
      <c r="N8" s="255">
        <f t="shared" si="0"/>
        <v>0</v>
      </c>
      <c r="O8" s="255">
        <f t="shared" si="0"/>
        <v>7444.87</v>
      </c>
      <c r="P8" s="255">
        <f t="shared" si="0"/>
        <v>7444.87</v>
      </c>
      <c r="Q8" s="255">
        <f t="shared" si="0"/>
        <v>0</v>
      </c>
      <c r="R8" s="255">
        <f t="shared" si="0"/>
        <v>0</v>
      </c>
      <c r="S8" s="255">
        <f t="shared" si="0"/>
        <v>1869.66</v>
      </c>
      <c r="T8" s="255">
        <f t="shared" si="0"/>
        <v>1869.66</v>
      </c>
      <c r="U8" s="255">
        <f t="shared" si="0"/>
        <v>0</v>
      </c>
      <c r="V8" s="255">
        <f t="shared" si="0"/>
        <v>0</v>
      </c>
    </row>
    <row r="9" spans="1:22" s="293" customFormat="1" ht="62.4" x14ac:dyDescent="0.3">
      <c r="A9" s="291" t="s">
        <v>296</v>
      </c>
      <c r="B9" s="292" t="s">
        <v>21</v>
      </c>
      <c r="C9" s="259"/>
      <c r="D9" s="260" t="s">
        <v>161</v>
      </c>
      <c r="E9" s="261">
        <f>E10+E23</f>
        <v>1790.1599999999999</v>
      </c>
      <c r="F9" s="261">
        <f t="shared" ref="F9:V9" si="1">F10+F23</f>
        <v>1790.1599999999999</v>
      </c>
      <c r="G9" s="261">
        <f t="shared" si="1"/>
        <v>3765.81</v>
      </c>
      <c r="H9" s="261">
        <f t="shared" si="1"/>
        <v>3765.81</v>
      </c>
      <c r="I9" s="261">
        <f t="shared" si="1"/>
        <v>3351.95</v>
      </c>
      <c r="J9" s="261">
        <f t="shared" si="1"/>
        <v>3351.95</v>
      </c>
      <c r="K9" s="261">
        <f t="shared" si="1"/>
        <v>3254.03</v>
      </c>
      <c r="L9" s="261">
        <f t="shared" si="1"/>
        <v>3254.03</v>
      </c>
      <c r="M9" s="261">
        <f t="shared" si="1"/>
        <v>0</v>
      </c>
      <c r="N9" s="261">
        <f t="shared" si="1"/>
        <v>0</v>
      </c>
      <c r="O9" s="261">
        <f t="shared" si="1"/>
        <v>7444.87</v>
      </c>
      <c r="P9" s="261">
        <f t="shared" si="1"/>
        <v>7444.87</v>
      </c>
      <c r="Q9" s="261">
        <f t="shared" si="1"/>
        <v>0</v>
      </c>
      <c r="R9" s="261">
        <f t="shared" si="1"/>
        <v>0</v>
      </c>
      <c r="S9" s="261">
        <f t="shared" si="1"/>
        <v>1869.66</v>
      </c>
      <c r="T9" s="261">
        <f t="shared" si="1"/>
        <v>1869.66</v>
      </c>
      <c r="U9" s="261">
        <f t="shared" si="1"/>
        <v>0</v>
      </c>
      <c r="V9" s="261">
        <f t="shared" si="1"/>
        <v>0</v>
      </c>
    </row>
    <row r="10" spans="1:22" s="293" customFormat="1" ht="31.2" x14ac:dyDescent="0.25">
      <c r="A10" s="294" t="s">
        <v>37</v>
      </c>
      <c r="B10" s="295" t="s">
        <v>38</v>
      </c>
      <c r="C10" s="265"/>
      <c r="D10" s="266" t="s">
        <v>161</v>
      </c>
      <c r="E10" s="267">
        <f>E11+E14+E17+E20</f>
        <v>1790.1599999999999</v>
      </c>
      <c r="F10" s="267">
        <f t="shared" ref="F10:V10" si="2">F11+F14+F17+F20</f>
        <v>1790.1599999999999</v>
      </c>
      <c r="G10" s="267">
        <f t="shared" si="2"/>
        <v>3765.81</v>
      </c>
      <c r="H10" s="267">
        <f t="shared" si="2"/>
        <v>3765.81</v>
      </c>
      <c r="I10" s="267">
        <f t="shared" si="2"/>
        <v>3351.95</v>
      </c>
      <c r="J10" s="267">
        <f t="shared" si="2"/>
        <v>3351.95</v>
      </c>
      <c r="K10" s="267">
        <f t="shared" si="2"/>
        <v>3254.03</v>
      </c>
      <c r="L10" s="267">
        <f t="shared" si="2"/>
        <v>3254.03</v>
      </c>
      <c r="M10" s="267">
        <f t="shared" si="2"/>
        <v>0</v>
      </c>
      <c r="N10" s="267">
        <f t="shared" si="2"/>
        <v>0</v>
      </c>
      <c r="O10" s="267">
        <f t="shared" si="2"/>
        <v>7444.87</v>
      </c>
      <c r="P10" s="267">
        <f t="shared" si="2"/>
        <v>7444.87</v>
      </c>
      <c r="Q10" s="267">
        <f t="shared" si="2"/>
        <v>0</v>
      </c>
      <c r="R10" s="267">
        <f t="shared" si="2"/>
        <v>0</v>
      </c>
      <c r="S10" s="267">
        <f t="shared" si="2"/>
        <v>1869.66</v>
      </c>
      <c r="T10" s="267">
        <f t="shared" si="2"/>
        <v>1869.66</v>
      </c>
      <c r="U10" s="267">
        <f t="shared" si="2"/>
        <v>0</v>
      </c>
      <c r="V10" s="267">
        <f t="shared" si="2"/>
        <v>0</v>
      </c>
    </row>
    <row r="11" spans="1:22" s="293" customFormat="1" ht="15.6" x14ac:dyDescent="0.25">
      <c r="A11" s="446" t="s">
        <v>39</v>
      </c>
      <c r="B11" s="453" t="s">
        <v>40</v>
      </c>
      <c r="C11" s="445" t="s">
        <v>298</v>
      </c>
      <c r="D11" s="268" t="s">
        <v>0</v>
      </c>
      <c r="E11" s="269">
        <f t="shared" ref="E11:N11" si="3">E13</f>
        <v>1389.51</v>
      </c>
      <c r="F11" s="269">
        <f t="shared" si="3"/>
        <v>1389.51</v>
      </c>
      <c r="G11" s="270">
        <f t="shared" si="3"/>
        <v>0</v>
      </c>
      <c r="H11" s="270">
        <f t="shared" si="3"/>
        <v>0</v>
      </c>
      <c r="I11" s="269">
        <f t="shared" si="3"/>
        <v>1732.74</v>
      </c>
      <c r="J11" s="269">
        <f t="shared" si="3"/>
        <v>1732.74</v>
      </c>
      <c r="K11" s="270">
        <f t="shared" si="3"/>
        <v>0</v>
      </c>
      <c r="L11" s="270">
        <f t="shared" si="3"/>
        <v>0</v>
      </c>
      <c r="M11" s="270">
        <f t="shared" si="3"/>
        <v>0</v>
      </c>
      <c r="N11" s="270">
        <f t="shared" si="3"/>
        <v>0</v>
      </c>
      <c r="O11" s="269">
        <f>O13</f>
        <v>5964.51</v>
      </c>
      <c r="P11" s="269">
        <f>P13</f>
        <v>5964.51</v>
      </c>
      <c r="Q11" s="270">
        <f>Q13</f>
        <v>0</v>
      </c>
      <c r="R11" s="270">
        <f t="shared" ref="R11:V11" si="4">R13</f>
        <v>0</v>
      </c>
      <c r="S11" s="270">
        <f t="shared" si="4"/>
        <v>0</v>
      </c>
      <c r="T11" s="270">
        <f t="shared" si="4"/>
        <v>0</v>
      </c>
      <c r="U11" s="270">
        <f t="shared" si="4"/>
        <v>0</v>
      </c>
      <c r="V11" s="270">
        <f t="shared" si="4"/>
        <v>0</v>
      </c>
    </row>
    <row r="12" spans="1:22" s="293" customFormat="1" ht="15.6" x14ac:dyDescent="0.25">
      <c r="A12" s="446"/>
      <c r="B12" s="453"/>
      <c r="C12" s="445"/>
      <c r="D12" s="271" t="s">
        <v>297</v>
      </c>
      <c r="E12" s="272"/>
      <c r="F12" s="273"/>
      <c r="G12" s="273"/>
      <c r="H12" s="273"/>
      <c r="I12" s="273"/>
      <c r="J12" s="273"/>
      <c r="K12" s="273"/>
      <c r="L12" s="273"/>
      <c r="M12" s="273"/>
      <c r="N12" s="273"/>
      <c r="O12" s="273"/>
      <c r="P12" s="273"/>
      <c r="Q12" s="273"/>
      <c r="R12" s="273"/>
      <c r="S12" s="273"/>
      <c r="T12" s="273"/>
      <c r="U12" s="273"/>
      <c r="V12" s="273"/>
    </row>
    <row r="13" spans="1:22" s="293" customFormat="1" ht="15.6" x14ac:dyDescent="0.25">
      <c r="A13" s="446"/>
      <c r="B13" s="453"/>
      <c r="C13" s="445"/>
      <c r="D13" s="271" t="s">
        <v>299</v>
      </c>
      <c r="E13" s="274">
        <v>1389.51</v>
      </c>
      <c r="F13" s="274">
        <v>1389.51</v>
      </c>
      <c r="G13" s="274">
        <v>0</v>
      </c>
      <c r="H13" s="274">
        <v>0</v>
      </c>
      <c r="I13" s="274">
        <v>1732.74</v>
      </c>
      <c r="J13" s="274">
        <v>1732.74</v>
      </c>
      <c r="K13" s="274">
        <v>0</v>
      </c>
      <c r="L13" s="274">
        <v>0</v>
      </c>
      <c r="M13" s="274">
        <v>0</v>
      </c>
      <c r="N13" s="274">
        <v>0</v>
      </c>
      <c r="O13" s="274">
        <v>5964.51</v>
      </c>
      <c r="P13" s="274">
        <v>5964.51</v>
      </c>
      <c r="Q13" s="274">
        <v>0</v>
      </c>
      <c r="R13" s="274">
        <v>0</v>
      </c>
      <c r="S13" s="274">
        <v>0</v>
      </c>
      <c r="T13" s="274">
        <v>0</v>
      </c>
      <c r="U13" s="274">
        <v>0</v>
      </c>
      <c r="V13" s="274">
        <v>0</v>
      </c>
    </row>
    <row r="14" spans="1:22" s="293" customFormat="1" ht="15.6" x14ac:dyDescent="0.25">
      <c r="A14" s="446" t="s">
        <v>41</v>
      </c>
      <c r="B14" s="453" t="s">
        <v>42</v>
      </c>
      <c r="C14" s="445"/>
      <c r="D14" s="268" t="s">
        <v>0</v>
      </c>
      <c r="E14" s="296">
        <f>E16</f>
        <v>0</v>
      </c>
      <c r="F14" s="296">
        <f t="shared" ref="F14:V14" si="5">F16</f>
        <v>0</v>
      </c>
      <c r="G14" s="296">
        <f t="shared" si="5"/>
        <v>0</v>
      </c>
      <c r="H14" s="296">
        <f t="shared" si="5"/>
        <v>0</v>
      </c>
      <c r="I14" s="296">
        <f t="shared" si="5"/>
        <v>0</v>
      </c>
      <c r="J14" s="296">
        <f t="shared" si="5"/>
        <v>0</v>
      </c>
      <c r="K14" s="296">
        <f t="shared" si="5"/>
        <v>0</v>
      </c>
      <c r="L14" s="296">
        <f t="shared" si="5"/>
        <v>0</v>
      </c>
      <c r="M14" s="296">
        <f t="shared" si="5"/>
        <v>0</v>
      </c>
      <c r="N14" s="296">
        <f t="shared" si="5"/>
        <v>0</v>
      </c>
      <c r="O14" s="296">
        <f t="shared" si="5"/>
        <v>0</v>
      </c>
      <c r="P14" s="296">
        <f t="shared" si="5"/>
        <v>0</v>
      </c>
      <c r="Q14" s="296">
        <f t="shared" si="5"/>
        <v>0</v>
      </c>
      <c r="R14" s="296">
        <f t="shared" si="5"/>
        <v>0</v>
      </c>
      <c r="S14" s="296">
        <f t="shared" si="5"/>
        <v>0</v>
      </c>
      <c r="T14" s="296">
        <f t="shared" si="5"/>
        <v>0</v>
      </c>
      <c r="U14" s="296">
        <f t="shared" si="5"/>
        <v>0</v>
      </c>
      <c r="V14" s="296">
        <f t="shared" si="5"/>
        <v>0</v>
      </c>
    </row>
    <row r="15" spans="1:22" s="293" customFormat="1" ht="15.6" x14ac:dyDescent="0.25">
      <c r="A15" s="446"/>
      <c r="B15" s="453"/>
      <c r="C15" s="445"/>
      <c r="D15" s="271" t="s">
        <v>297</v>
      </c>
      <c r="E15" s="272"/>
      <c r="F15" s="273"/>
      <c r="G15" s="273"/>
      <c r="H15" s="273"/>
      <c r="I15" s="273"/>
      <c r="J15" s="273"/>
      <c r="K15" s="273"/>
      <c r="L15" s="273"/>
      <c r="M15" s="273"/>
      <c r="N15" s="273"/>
      <c r="O15" s="273"/>
      <c r="P15" s="273"/>
      <c r="Q15" s="273"/>
      <c r="R15" s="273"/>
      <c r="S15" s="273"/>
      <c r="T15" s="273"/>
      <c r="U15" s="273"/>
      <c r="V15" s="273"/>
    </row>
    <row r="16" spans="1:22" s="293" customFormat="1" ht="69" customHeight="1" x14ac:dyDescent="0.25">
      <c r="A16" s="446"/>
      <c r="B16" s="453"/>
      <c r="C16" s="445"/>
      <c r="D16" s="271" t="s">
        <v>299</v>
      </c>
      <c r="E16" s="272">
        <v>0</v>
      </c>
      <c r="F16" s="272">
        <v>0</v>
      </c>
      <c r="G16" s="272">
        <v>0</v>
      </c>
      <c r="H16" s="272">
        <v>0</v>
      </c>
      <c r="I16" s="272">
        <v>0</v>
      </c>
      <c r="J16" s="272">
        <v>0</v>
      </c>
      <c r="K16" s="272">
        <v>0</v>
      </c>
      <c r="L16" s="272">
        <v>0</v>
      </c>
      <c r="M16" s="272">
        <v>0</v>
      </c>
      <c r="N16" s="272">
        <v>0</v>
      </c>
      <c r="O16" s="272">
        <v>0</v>
      </c>
      <c r="P16" s="272">
        <v>0</v>
      </c>
      <c r="Q16" s="272">
        <v>0</v>
      </c>
      <c r="R16" s="272">
        <v>0</v>
      </c>
      <c r="S16" s="272">
        <v>0</v>
      </c>
      <c r="T16" s="272">
        <v>0</v>
      </c>
      <c r="U16" s="272">
        <v>0</v>
      </c>
      <c r="V16" s="272">
        <v>0</v>
      </c>
    </row>
    <row r="17" spans="1:22" s="293" customFormat="1" ht="15.6" x14ac:dyDescent="0.25">
      <c r="A17" s="446" t="s">
        <v>43</v>
      </c>
      <c r="B17" s="453" t="s">
        <v>44</v>
      </c>
      <c r="C17" s="445" t="s">
        <v>300</v>
      </c>
      <c r="D17" s="268" t="s">
        <v>0</v>
      </c>
      <c r="E17" s="270">
        <f>E19</f>
        <v>400.65</v>
      </c>
      <c r="F17" s="270">
        <f>F19</f>
        <v>400.65</v>
      </c>
      <c r="G17" s="270">
        <f t="shared" ref="G17:H17" si="6">G19</f>
        <v>0</v>
      </c>
      <c r="H17" s="270">
        <f t="shared" si="6"/>
        <v>0</v>
      </c>
      <c r="I17" s="270">
        <f>I19</f>
        <v>253.88</v>
      </c>
      <c r="J17" s="270">
        <f>J19</f>
        <v>253.88</v>
      </c>
      <c r="K17" s="270">
        <f t="shared" ref="K17:V17" si="7">K19</f>
        <v>0</v>
      </c>
      <c r="L17" s="270">
        <f t="shared" si="7"/>
        <v>0</v>
      </c>
      <c r="M17" s="270">
        <f t="shared" si="7"/>
        <v>0</v>
      </c>
      <c r="N17" s="270">
        <f t="shared" si="7"/>
        <v>0</v>
      </c>
      <c r="O17" s="270">
        <f t="shared" si="7"/>
        <v>0</v>
      </c>
      <c r="P17" s="270">
        <f t="shared" si="7"/>
        <v>0</v>
      </c>
      <c r="Q17" s="270">
        <f t="shared" si="7"/>
        <v>0</v>
      </c>
      <c r="R17" s="270">
        <f t="shared" si="7"/>
        <v>0</v>
      </c>
      <c r="S17" s="270">
        <f t="shared" si="7"/>
        <v>0</v>
      </c>
      <c r="T17" s="270">
        <f t="shared" si="7"/>
        <v>0</v>
      </c>
      <c r="U17" s="270">
        <f t="shared" si="7"/>
        <v>0</v>
      </c>
      <c r="V17" s="270">
        <f t="shared" si="7"/>
        <v>0</v>
      </c>
    </row>
    <row r="18" spans="1:22" s="293" customFormat="1" ht="15.6" x14ac:dyDescent="0.25">
      <c r="A18" s="446"/>
      <c r="B18" s="453"/>
      <c r="C18" s="445"/>
      <c r="D18" s="271" t="s">
        <v>297</v>
      </c>
      <c r="E18" s="272"/>
      <c r="F18" s="273"/>
      <c r="G18" s="273"/>
      <c r="H18" s="273"/>
      <c r="I18" s="273"/>
      <c r="J18" s="273"/>
      <c r="K18" s="273"/>
      <c r="L18" s="273"/>
      <c r="M18" s="273"/>
      <c r="N18" s="273"/>
      <c r="O18" s="273"/>
      <c r="P18" s="273"/>
      <c r="Q18" s="273"/>
      <c r="R18" s="273"/>
      <c r="S18" s="273"/>
      <c r="T18" s="273"/>
      <c r="U18" s="273"/>
      <c r="V18" s="273"/>
    </row>
    <row r="19" spans="1:22" s="293" customFormat="1" ht="112.5" customHeight="1" x14ac:dyDescent="0.25">
      <c r="A19" s="446"/>
      <c r="B19" s="453"/>
      <c r="C19" s="445"/>
      <c r="D19" s="271" t="s">
        <v>301</v>
      </c>
      <c r="E19" s="272">
        <v>400.65</v>
      </c>
      <c r="F19" s="274">
        <v>400.65</v>
      </c>
      <c r="G19" s="274">
        <v>0</v>
      </c>
      <c r="H19" s="274">
        <v>0</v>
      </c>
      <c r="I19" s="274">
        <v>253.88</v>
      </c>
      <c r="J19" s="274">
        <v>253.88</v>
      </c>
      <c r="K19" s="274">
        <v>0</v>
      </c>
      <c r="L19" s="274">
        <v>0</v>
      </c>
      <c r="M19" s="274">
        <v>0</v>
      </c>
      <c r="N19" s="274">
        <v>0</v>
      </c>
      <c r="O19" s="274">
        <v>0</v>
      </c>
      <c r="P19" s="274">
        <v>0</v>
      </c>
      <c r="Q19" s="274">
        <v>0</v>
      </c>
      <c r="R19" s="274">
        <v>0</v>
      </c>
      <c r="S19" s="274">
        <v>0</v>
      </c>
      <c r="T19" s="274">
        <v>0</v>
      </c>
      <c r="U19" s="274">
        <v>0</v>
      </c>
      <c r="V19" s="274">
        <v>0</v>
      </c>
    </row>
    <row r="20" spans="1:22" s="293" customFormat="1" ht="15.6" x14ac:dyDescent="0.25">
      <c r="A20" s="446" t="s">
        <v>69</v>
      </c>
      <c r="B20" s="453" t="s">
        <v>102</v>
      </c>
      <c r="C20" s="445" t="s">
        <v>302</v>
      </c>
      <c r="D20" s="268" t="s">
        <v>0</v>
      </c>
      <c r="E20" s="270">
        <f t="shared" ref="E20:U20" si="8">E22</f>
        <v>0</v>
      </c>
      <c r="F20" s="270">
        <f t="shared" si="8"/>
        <v>0</v>
      </c>
      <c r="G20" s="270">
        <f t="shared" si="8"/>
        <v>3765.81</v>
      </c>
      <c r="H20" s="270">
        <f t="shared" si="8"/>
        <v>3765.81</v>
      </c>
      <c r="I20" s="270">
        <f t="shared" si="8"/>
        <v>1365.33</v>
      </c>
      <c r="J20" s="270">
        <f t="shared" si="8"/>
        <v>1365.33</v>
      </c>
      <c r="K20" s="270">
        <f t="shared" si="8"/>
        <v>3254.03</v>
      </c>
      <c r="L20" s="270">
        <f t="shared" si="8"/>
        <v>3254.03</v>
      </c>
      <c r="M20" s="270">
        <f t="shared" si="8"/>
        <v>0</v>
      </c>
      <c r="N20" s="270">
        <f t="shared" si="8"/>
        <v>0</v>
      </c>
      <c r="O20" s="270">
        <f t="shared" si="8"/>
        <v>1480.36</v>
      </c>
      <c r="P20" s="270">
        <f t="shared" si="8"/>
        <v>1480.36</v>
      </c>
      <c r="Q20" s="270">
        <f t="shared" si="8"/>
        <v>0</v>
      </c>
      <c r="R20" s="270">
        <f t="shared" si="8"/>
        <v>0</v>
      </c>
      <c r="S20" s="270">
        <f t="shared" si="8"/>
        <v>1869.66</v>
      </c>
      <c r="T20" s="270">
        <f t="shared" si="8"/>
        <v>1869.66</v>
      </c>
      <c r="U20" s="270">
        <f t="shared" si="8"/>
        <v>0</v>
      </c>
      <c r="V20" s="270">
        <f>V22</f>
        <v>0</v>
      </c>
    </row>
    <row r="21" spans="1:22" s="293" customFormat="1" ht="15.6" x14ac:dyDescent="0.25">
      <c r="A21" s="446"/>
      <c r="B21" s="453"/>
      <c r="C21" s="445"/>
      <c r="D21" s="271" t="s">
        <v>297</v>
      </c>
      <c r="E21" s="272"/>
      <c r="F21" s="273"/>
      <c r="G21" s="273"/>
      <c r="H21" s="273"/>
      <c r="I21" s="273"/>
      <c r="J21" s="273"/>
      <c r="K21" s="273"/>
      <c r="L21" s="273"/>
      <c r="M21" s="273"/>
      <c r="N21" s="273"/>
      <c r="O21" s="273"/>
      <c r="P21" s="273"/>
      <c r="Q21" s="273"/>
      <c r="R21" s="273"/>
      <c r="S21" s="273"/>
      <c r="T21" s="273"/>
      <c r="U21" s="273"/>
      <c r="V21" s="273"/>
    </row>
    <row r="22" spans="1:22" s="293" customFormat="1" ht="89.25" customHeight="1" x14ac:dyDescent="0.25">
      <c r="A22" s="446"/>
      <c r="B22" s="453"/>
      <c r="C22" s="445"/>
      <c r="D22" s="271" t="s">
        <v>303</v>
      </c>
      <c r="E22" s="274">
        <v>0</v>
      </c>
      <c r="F22" s="274">
        <v>0</v>
      </c>
      <c r="G22" s="274">
        <v>3765.81</v>
      </c>
      <c r="H22" s="274">
        <v>3765.81</v>
      </c>
      <c r="I22" s="274">
        <v>1365.33</v>
      </c>
      <c r="J22" s="274">
        <v>1365.33</v>
      </c>
      <c r="K22" s="274">
        <v>3254.03</v>
      </c>
      <c r="L22" s="274">
        <v>3254.03</v>
      </c>
      <c r="M22" s="274">
        <v>0</v>
      </c>
      <c r="N22" s="274">
        <v>0</v>
      </c>
      <c r="O22" s="274">
        <v>1480.36</v>
      </c>
      <c r="P22" s="274">
        <v>1480.36</v>
      </c>
      <c r="Q22" s="274">
        <v>0</v>
      </c>
      <c r="R22" s="274">
        <v>0</v>
      </c>
      <c r="S22" s="274">
        <v>1869.66</v>
      </c>
      <c r="T22" s="274">
        <v>1869.66</v>
      </c>
      <c r="U22" s="274">
        <v>0</v>
      </c>
      <c r="V22" s="274">
        <v>0</v>
      </c>
    </row>
    <row r="23" spans="1:22" ht="15.6" x14ac:dyDescent="0.25">
      <c r="A23" s="450" t="s">
        <v>145</v>
      </c>
      <c r="B23" s="451" t="s">
        <v>146</v>
      </c>
      <c r="C23" s="450" t="s">
        <v>304</v>
      </c>
      <c r="D23" s="275" t="s">
        <v>297</v>
      </c>
      <c r="E23" s="267">
        <f>E24</f>
        <v>0</v>
      </c>
      <c r="F23" s="267">
        <f t="shared" ref="F23:V23" si="9">F24</f>
        <v>0</v>
      </c>
      <c r="G23" s="267">
        <f t="shared" si="9"/>
        <v>0</v>
      </c>
      <c r="H23" s="267">
        <f t="shared" si="9"/>
        <v>0</v>
      </c>
      <c r="I23" s="267">
        <f t="shared" si="9"/>
        <v>0</v>
      </c>
      <c r="J23" s="267">
        <f t="shared" si="9"/>
        <v>0</v>
      </c>
      <c r="K23" s="267">
        <f t="shared" si="9"/>
        <v>0</v>
      </c>
      <c r="L23" s="267">
        <f t="shared" si="9"/>
        <v>0</v>
      </c>
      <c r="M23" s="267">
        <f t="shared" si="9"/>
        <v>0</v>
      </c>
      <c r="N23" s="267">
        <f t="shared" si="9"/>
        <v>0</v>
      </c>
      <c r="O23" s="267">
        <f t="shared" si="9"/>
        <v>0</v>
      </c>
      <c r="P23" s="267">
        <f t="shared" si="9"/>
        <v>0</v>
      </c>
      <c r="Q23" s="267">
        <f t="shared" si="9"/>
        <v>0</v>
      </c>
      <c r="R23" s="267">
        <f t="shared" si="9"/>
        <v>0</v>
      </c>
      <c r="S23" s="267">
        <f t="shared" si="9"/>
        <v>0</v>
      </c>
      <c r="T23" s="267">
        <f t="shared" si="9"/>
        <v>0</v>
      </c>
      <c r="U23" s="267">
        <f t="shared" si="9"/>
        <v>0</v>
      </c>
      <c r="V23" s="267">
        <f t="shared" si="9"/>
        <v>0</v>
      </c>
    </row>
    <row r="24" spans="1:22" ht="111" customHeight="1" x14ac:dyDescent="0.25">
      <c r="A24" s="450"/>
      <c r="B24" s="451"/>
      <c r="C24" s="450"/>
      <c r="D24" s="266" t="s">
        <v>305</v>
      </c>
      <c r="E24" s="297">
        <v>0</v>
      </c>
      <c r="F24" s="297">
        <v>0</v>
      </c>
      <c r="G24" s="297">
        <v>0</v>
      </c>
      <c r="H24" s="297">
        <v>0</v>
      </c>
      <c r="I24" s="297">
        <v>0</v>
      </c>
      <c r="J24" s="297">
        <v>0</v>
      </c>
      <c r="K24" s="297">
        <v>0</v>
      </c>
      <c r="L24" s="297">
        <v>0</v>
      </c>
      <c r="M24" s="297">
        <v>0</v>
      </c>
      <c r="N24" s="297">
        <v>0</v>
      </c>
      <c r="O24" s="297">
        <v>0</v>
      </c>
      <c r="P24" s="297">
        <v>0</v>
      </c>
      <c r="Q24" s="297">
        <v>0</v>
      </c>
      <c r="R24" s="297">
        <v>0</v>
      </c>
      <c r="S24" s="297">
        <v>0</v>
      </c>
      <c r="T24" s="297">
        <v>0</v>
      </c>
      <c r="U24" s="297">
        <v>0</v>
      </c>
      <c r="V24" s="297">
        <v>0</v>
      </c>
    </row>
  </sheetData>
  <mergeCells count="30">
    <mergeCell ref="A23:A24"/>
    <mergeCell ref="B23:B24"/>
    <mergeCell ref="C23:C24"/>
    <mergeCell ref="A20:A22"/>
    <mergeCell ref="B20:B22"/>
    <mergeCell ref="C20:C22"/>
    <mergeCell ref="A17:A19"/>
    <mergeCell ref="B17:B19"/>
    <mergeCell ref="C17:C19"/>
    <mergeCell ref="A11:A13"/>
    <mergeCell ref="B11:B13"/>
    <mergeCell ref="C11:C16"/>
    <mergeCell ref="A14:A16"/>
    <mergeCell ref="B14:B16"/>
    <mergeCell ref="U5:V5"/>
    <mergeCell ref="A2:V2"/>
    <mergeCell ref="U3:V3"/>
    <mergeCell ref="A4:A6"/>
    <mergeCell ref="B4:B6"/>
    <mergeCell ref="C4:C6"/>
    <mergeCell ref="D4:D6"/>
    <mergeCell ref="E4:V4"/>
    <mergeCell ref="E5:F5"/>
    <mergeCell ref="G5:H5"/>
    <mergeCell ref="I5:J5"/>
    <mergeCell ref="K5:L5"/>
    <mergeCell ref="M5:N5"/>
    <mergeCell ref="O5:P5"/>
    <mergeCell ref="Q5:R5"/>
    <mergeCell ref="S5:T5"/>
  </mergeCells>
  <pageMargins left="0.39370078740157483" right="0.39370078740157483" top="0.39370078740157483" bottom="0.39370078740157483" header="0" footer="0"/>
  <pageSetup paperSize="9" scale="41"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
  <sheetViews>
    <sheetView zoomScale="70" zoomScaleNormal="70" workbookViewId="0">
      <selection activeCell="B1" sqref="B1"/>
    </sheetView>
  </sheetViews>
  <sheetFormatPr defaultRowHeight="15" x14ac:dyDescent="0.25"/>
  <cols>
    <col min="1" max="1" width="28.33203125" style="303" customWidth="1"/>
    <col min="2" max="2" width="35.44140625" style="279" customWidth="1"/>
    <col min="3" max="3" width="53.44140625" style="279" customWidth="1"/>
    <col min="4" max="4" width="37" style="279" customWidth="1"/>
    <col min="5" max="5" width="10.6640625" style="279" bestFit="1" customWidth="1"/>
    <col min="6" max="6" width="10.88671875" style="247" customWidth="1"/>
    <col min="7" max="9" width="10.6640625" style="247" bestFit="1" customWidth="1"/>
    <col min="10" max="12" width="10" style="247" bestFit="1" customWidth="1"/>
    <col min="13" max="13" width="10.6640625" style="247" bestFit="1" customWidth="1"/>
    <col min="14" max="16" width="10.109375" style="247" customWidth="1"/>
    <col min="17" max="19" width="10.6640625" style="247" bestFit="1" customWidth="1"/>
    <col min="20" max="20" width="11.109375" style="247" customWidth="1"/>
    <col min="21" max="21" width="10" style="247" bestFit="1" customWidth="1"/>
    <col min="22" max="22" width="11.44140625" style="247" customWidth="1"/>
    <col min="23" max="239" width="9.109375" style="247"/>
    <col min="240" max="240" width="4.33203125" style="247" customWidth="1"/>
    <col min="241" max="241" width="18.88671875" style="247" customWidth="1"/>
    <col min="242" max="495" width="9.109375" style="247"/>
    <col min="496" max="496" width="4.33203125" style="247" customWidth="1"/>
    <col min="497" max="497" width="18.88671875" style="247" customWidth="1"/>
    <col min="498" max="751" width="9.109375" style="247"/>
    <col min="752" max="752" width="4.33203125" style="247" customWidth="1"/>
    <col min="753" max="753" width="18.88671875" style="247" customWidth="1"/>
    <col min="754" max="1007" width="9.109375" style="247"/>
    <col min="1008" max="1008" width="4.33203125" style="247" customWidth="1"/>
    <col min="1009" max="1009" width="18.88671875" style="247" customWidth="1"/>
    <col min="1010" max="1263" width="9.109375" style="247"/>
    <col min="1264" max="1264" width="4.33203125" style="247" customWidth="1"/>
    <col min="1265" max="1265" width="18.88671875" style="247" customWidth="1"/>
    <col min="1266" max="1519" width="9.109375" style="247"/>
    <col min="1520" max="1520" width="4.33203125" style="247" customWidth="1"/>
    <col min="1521" max="1521" width="18.88671875" style="247" customWidth="1"/>
    <col min="1522" max="1775" width="9.109375" style="247"/>
    <col min="1776" max="1776" width="4.33203125" style="247" customWidth="1"/>
    <col min="1777" max="1777" width="18.88671875" style="247" customWidth="1"/>
    <col min="1778" max="2031" width="9.109375" style="247"/>
    <col min="2032" max="2032" width="4.33203125" style="247" customWidth="1"/>
    <col min="2033" max="2033" width="18.88671875" style="247" customWidth="1"/>
    <col min="2034" max="2287" width="9.109375" style="247"/>
    <col min="2288" max="2288" width="4.33203125" style="247" customWidth="1"/>
    <col min="2289" max="2289" width="18.88671875" style="247" customWidth="1"/>
    <col min="2290" max="2543" width="9.109375" style="247"/>
    <col min="2544" max="2544" width="4.33203125" style="247" customWidth="1"/>
    <col min="2545" max="2545" width="18.88671875" style="247" customWidth="1"/>
    <col min="2546" max="2799" width="9.109375" style="247"/>
    <col min="2800" max="2800" width="4.33203125" style="247" customWidth="1"/>
    <col min="2801" max="2801" width="18.88671875" style="247" customWidth="1"/>
    <col min="2802" max="3055" width="9.109375" style="247"/>
    <col min="3056" max="3056" width="4.33203125" style="247" customWidth="1"/>
    <col min="3057" max="3057" width="18.88671875" style="247" customWidth="1"/>
    <col min="3058" max="3311" width="9.109375" style="247"/>
    <col min="3312" max="3312" width="4.33203125" style="247" customWidth="1"/>
    <col min="3313" max="3313" width="18.88671875" style="247" customWidth="1"/>
    <col min="3314" max="3567" width="9.109375" style="247"/>
    <col min="3568" max="3568" width="4.33203125" style="247" customWidth="1"/>
    <col min="3569" max="3569" width="18.88671875" style="247" customWidth="1"/>
    <col min="3570" max="3823" width="9.109375" style="247"/>
    <col min="3824" max="3824" width="4.33203125" style="247" customWidth="1"/>
    <col min="3825" max="3825" width="18.88671875" style="247" customWidth="1"/>
    <col min="3826" max="4079" width="9.109375" style="247"/>
    <col min="4080" max="4080" width="4.33203125" style="247" customWidth="1"/>
    <col min="4081" max="4081" width="18.88671875" style="247" customWidth="1"/>
    <col min="4082" max="4335" width="9.109375" style="247"/>
    <col min="4336" max="4336" width="4.33203125" style="247" customWidth="1"/>
    <col min="4337" max="4337" width="18.88671875" style="247" customWidth="1"/>
    <col min="4338" max="4591" width="9.109375" style="247"/>
    <col min="4592" max="4592" width="4.33203125" style="247" customWidth="1"/>
    <col min="4593" max="4593" width="18.88671875" style="247" customWidth="1"/>
    <col min="4594" max="4847" width="9.109375" style="247"/>
    <col min="4848" max="4848" width="4.33203125" style="247" customWidth="1"/>
    <col min="4849" max="4849" width="18.88671875" style="247" customWidth="1"/>
    <col min="4850" max="5103" width="9.109375" style="247"/>
    <col min="5104" max="5104" width="4.33203125" style="247" customWidth="1"/>
    <col min="5105" max="5105" width="18.88671875" style="247" customWidth="1"/>
    <col min="5106" max="5359" width="9.109375" style="247"/>
    <col min="5360" max="5360" width="4.33203125" style="247" customWidth="1"/>
    <col min="5361" max="5361" width="18.88671875" style="247" customWidth="1"/>
    <col min="5362" max="5615" width="9.109375" style="247"/>
    <col min="5616" max="5616" width="4.33203125" style="247" customWidth="1"/>
    <col min="5617" max="5617" width="18.88671875" style="247" customWidth="1"/>
    <col min="5618" max="5871" width="9.109375" style="247"/>
    <col min="5872" max="5872" width="4.33203125" style="247" customWidth="1"/>
    <col min="5873" max="5873" width="18.88671875" style="247" customWidth="1"/>
    <col min="5874" max="6127" width="9.109375" style="247"/>
    <col min="6128" max="6128" width="4.33203125" style="247" customWidth="1"/>
    <col min="6129" max="6129" width="18.88671875" style="247" customWidth="1"/>
    <col min="6130" max="6383" width="9.109375" style="247"/>
    <col min="6384" max="6384" width="4.33203125" style="247" customWidth="1"/>
    <col min="6385" max="6385" width="18.88671875" style="247" customWidth="1"/>
    <col min="6386" max="6639" width="9.109375" style="247"/>
    <col min="6640" max="6640" width="4.33203125" style="247" customWidth="1"/>
    <col min="6641" max="6641" width="18.88671875" style="247" customWidth="1"/>
    <col min="6642" max="6895" width="9.109375" style="247"/>
    <col min="6896" max="6896" width="4.33203125" style="247" customWidth="1"/>
    <col min="6897" max="6897" width="18.88671875" style="247" customWidth="1"/>
    <col min="6898" max="7151" width="9.109375" style="247"/>
    <col min="7152" max="7152" width="4.33203125" style="247" customWidth="1"/>
    <col min="7153" max="7153" width="18.88671875" style="247" customWidth="1"/>
    <col min="7154" max="7407" width="9.109375" style="247"/>
    <col min="7408" max="7408" width="4.33203125" style="247" customWidth="1"/>
    <col min="7409" max="7409" width="18.88671875" style="247" customWidth="1"/>
    <col min="7410" max="7663" width="9.109375" style="247"/>
    <col min="7664" max="7664" width="4.33203125" style="247" customWidth="1"/>
    <col min="7665" max="7665" width="18.88671875" style="247" customWidth="1"/>
    <col min="7666" max="7919" width="9.109375" style="247"/>
    <col min="7920" max="7920" width="4.33203125" style="247" customWidth="1"/>
    <col min="7921" max="7921" width="18.88671875" style="247" customWidth="1"/>
    <col min="7922" max="8175" width="9.109375" style="247"/>
    <col min="8176" max="8176" width="4.33203125" style="247" customWidth="1"/>
    <col min="8177" max="8177" width="18.88671875" style="247" customWidth="1"/>
    <col min="8178" max="8431" width="9.109375" style="247"/>
    <col min="8432" max="8432" width="4.33203125" style="247" customWidth="1"/>
    <col min="8433" max="8433" width="18.88671875" style="247" customWidth="1"/>
    <col min="8434" max="8687" width="9.109375" style="247"/>
    <col min="8688" max="8688" width="4.33203125" style="247" customWidth="1"/>
    <col min="8689" max="8689" width="18.88671875" style="247" customWidth="1"/>
    <col min="8690" max="8943" width="9.109375" style="247"/>
    <col min="8944" max="8944" width="4.33203125" style="247" customWidth="1"/>
    <col min="8945" max="8945" width="18.88671875" style="247" customWidth="1"/>
    <col min="8946" max="9199" width="9.109375" style="247"/>
    <col min="9200" max="9200" width="4.33203125" style="247" customWidth="1"/>
    <col min="9201" max="9201" width="18.88671875" style="247" customWidth="1"/>
    <col min="9202" max="9455" width="9.109375" style="247"/>
    <col min="9456" max="9456" width="4.33203125" style="247" customWidth="1"/>
    <col min="9457" max="9457" width="18.88671875" style="247" customWidth="1"/>
    <col min="9458" max="9711" width="9.109375" style="247"/>
    <col min="9712" max="9712" width="4.33203125" style="247" customWidth="1"/>
    <col min="9713" max="9713" width="18.88671875" style="247" customWidth="1"/>
    <col min="9714" max="9967" width="9.109375" style="247"/>
    <col min="9968" max="9968" width="4.33203125" style="247" customWidth="1"/>
    <col min="9969" max="9969" width="18.88671875" style="247" customWidth="1"/>
    <col min="9970" max="10223" width="9.109375" style="247"/>
    <col min="10224" max="10224" width="4.33203125" style="247" customWidth="1"/>
    <col min="10225" max="10225" width="18.88671875" style="247" customWidth="1"/>
    <col min="10226" max="10479" width="9.109375" style="247"/>
    <col min="10480" max="10480" width="4.33203125" style="247" customWidth="1"/>
    <col min="10481" max="10481" width="18.88671875" style="247" customWidth="1"/>
    <col min="10482" max="10735" width="9.109375" style="247"/>
    <col min="10736" max="10736" width="4.33203125" style="247" customWidth="1"/>
    <col min="10737" max="10737" width="18.88671875" style="247" customWidth="1"/>
    <col min="10738" max="10991" width="9.109375" style="247"/>
    <col min="10992" max="10992" width="4.33203125" style="247" customWidth="1"/>
    <col min="10993" max="10993" width="18.88671875" style="247" customWidth="1"/>
    <col min="10994" max="11247" width="9.109375" style="247"/>
    <col min="11248" max="11248" width="4.33203125" style="247" customWidth="1"/>
    <col min="11249" max="11249" width="18.88671875" style="247" customWidth="1"/>
    <col min="11250" max="11503" width="9.109375" style="247"/>
    <col min="11504" max="11504" width="4.33203125" style="247" customWidth="1"/>
    <col min="11505" max="11505" width="18.88671875" style="247" customWidth="1"/>
    <col min="11506" max="11759" width="9.109375" style="247"/>
    <col min="11760" max="11760" width="4.33203125" style="247" customWidth="1"/>
    <col min="11761" max="11761" width="18.88671875" style="247" customWidth="1"/>
    <col min="11762" max="12015" width="9.109375" style="247"/>
    <col min="12016" max="12016" width="4.33203125" style="247" customWidth="1"/>
    <col min="12017" max="12017" width="18.88671875" style="247" customWidth="1"/>
    <col min="12018" max="12271" width="9.109375" style="247"/>
    <col min="12272" max="12272" width="4.33203125" style="247" customWidth="1"/>
    <col min="12273" max="12273" width="18.88671875" style="247" customWidth="1"/>
    <col min="12274" max="12527" width="9.109375" style="247"/>
    <col min="12528" max="12528" width="4.33203125" style="247" customWidth="1"/>
    <col min="12529" max="12529" width="18.88671875" style="247" customWidth="1"/>
    <col min="12530" max="12783" width="9.109375" style="247"/>
    <col min="12784" max="12784" width="4.33203125" style="247" customWidth="1"/>
    <col min="12785" max="12785" width="18.88671875" style="247" customWidth="1"/>
    <col min="12786" max="13039" width="9.109375" style="247"/>
    <col min="13040" max="13040" width="4.33203125" style="247" customWidth="1"/>
    <col min="13041" max="13041" width="18.88671875" style="247" customWidth="1"/>
    <col min="13042" max="13295" width="9.109375" style="247"/>
    <col min="13296" max="13296" width="4.33203125" style="247" customWidth="1"/>
    <col min="13297" max="13297" width="18.88671875" style="247" customWidth="1"/>
    <col min="13298" max="13551" width="9.109375" style="247"/>
    <col min="13552" max="13552" width="4.33203125" style="247" customWidth="1"/>
    <col min="13553" max="13553" width="18.88671875" style="247" customWidth="1"/>
    <col min="13554" max="13807" width="9.109375" style="247"/>
    <col min="13808" max="13808" width="4.33203125" style="247" customWidth="1"/>
    <col min="13809" max="13809" width="18.88671875" style="247" customWidth="1"/>
    <col min="13810" max="14063" width="9.109375" style="247"/>
    <col min="14064" max="14064" width="4.33203125" style="247" customWidth="1"/>
    <col min="14065" max="14065" width="18.88671875" style="247" customWidth="1"/>
    <col min="14066" max="14319" width="9.109375" style="247"/>
    <col min="14320" max="14320" width="4.33203125" style="247" customWidth="1"/>
    <col min="14321" max="14321" width="18.88671875" style="247" customWidth="1"/>
    <col min="14322" max="14575" width="9.109375" style="247"/>
    <col min="14576" max="14576" width="4.33203125" style="247" customWidth="1"/>
    <col min="14577" max="14577" width="18.88671875" style="247" customWidth="1"/>
    <col min="14578" max="14831" width="9.109375" style="247"/>
    <col min="14832" max="14832" width="4.33203125" style="247" customWidth="1"/>
    <col min="14833" max="14833" width="18.88671875" style="247" customWidth="1"/>
    <col min="14834" max="15087" width="9.109375" style="247"/>
    <col min="15088" max="15088" width="4.33203125" style="247" customWidth="1"/>
    <col min="15089" max="15089" width="18.88671875" style="247" customWidth="1"/>
    <col min="15090" max="15343" width="9.109375" style="247"/>
    <col min="15344" max="15344" width="4.33203125" style="247" customWidth="1"/>
    <col min="15345" max="15345" width="18.88671875" style="247" customWidth="1"/>
    <col min="15346" max="15599" width="9.109375" style="247"/>
    <col min="15600" max="15600" width="4.33203125" style="247" customWidth="1"/>
    <col min="15601" max="15601" width="18.88671875" style="247" customWidth="1"/>
    <col min="15602" max="15855" width="9.109375" style="247"/>
    <col min="15856" max="15856" width="4.33203125" style="247" customWidth="1"/>
    <col min="15857" max="15857" width="18.88671875" style="247" customWidth="1"/>
    <col min="15858" max="16111" width="9.109375" style="247"/>
    <col min="16112" max="16112" width="4.33203125" style="247" customWidth="1"/>
    <col min="16113" max="16113" width="18.88671875" style="247" customWidth="1"/>
    <col min="16114" max="16384" width="9.109375" style="247"/>
  </cols>
  <sheetData>
    <row r="1" spans="1:22" ht="15.6" x14ac:dyDescent="0.25">
      <c r="A1" s="249"/>
      <c r="B1" s="244"/>
      <c r="C1" s="244"/>
      <c r="D1" s="244"/>
      <c r="E1" s="244"/>
      <c r="F1" s="245"/>
      <c r="G1" s="245"/>
      <c r="H1" s="245"/>
      <c r="I1" s="245"/>
      <c r="J1" s="245"/>
      <c r="K1" s="245"/>
      <c r="L1" s="245"/>
      <c r="M1" s="245"/>
      <c r="N1" s="245"/>
      <c r="O1" s="245"/>
      <c r="P1" s="245"/>
      <c r="Q1" s="245"/>
      <c r="R1" s="245"/>
      <c r="S1" s="245"/>
      <c r="T1" s="440" t="s">
        <v>306</v>
      </c>
      <c r="U1" s="440"/>
      <c r="V1" s="440"/>
    </row>
    <row r="2" spans="1:22" s="245" customFormat="1" ht="92.25" customHeight="1" x14ac:dyDescent="0.25">
      <c r="A2" s="441" t="str">
        <f>'Субсидии по МО'!A2:U2</f>
        <v>Информация 
о субсидиях, предоставленных из федерального и областного бюджетов местным бюджетам на реализацию мероприятий государственной программы Воронежской области "Содействие развитию муниципальных образований и местного самоуправления"
в разрезе муниципальных образований Воронежской области
в 2016 году</v>
      </c>
      <c r="B2" s="441"/>
      <c r="C2" s="441"/>
      <c r="D2" s="441"/>
      <c r="E2" s="441"/>
      <c r="F2" s="441"/>
      <c r="G2" s="441"/>
      <c r="H2" s="441"/>
      <c r="I2" s="441"/>
      <c r="J2" s="441"/>
      <c r="K2" s="441"/>
      <c r="L2" s="441"/>
      <c r="M2" s="441"/>
      <c r="N2" s="441"/>
      <c r="O2" s="441"/>
      <c r="P2" s="441"/>
      <c r="Q2" s="441"/>
      <c r="R2" s="441"/>
      <c r="S2" s="441"/>
      <c r="T2" s="441"/>
      <c r="U2" s="452"/>
      <c r="V2" s="452"/>
    </row>
    <row r="3" spans="1:22" s="245" customFormat="1" ht="15.6" x14ac:dyDescent="0.25">
      <c r="A3" s="299"/>
      <c r="B3" s="249"/>
      <c r="C3" s="249"/>
      <c r="D3" s="249"/>
      <c r="E3" s="249"/>
      <c r="F3" s="249"/>
      <c r="G3" s="249"/>
      <c r="H3" s="249"/>
      <c r="I3" s="249"/>
      <c r="J3" s="249"/>
      <c r="K3" s="249"/>
      <c r="L3" s="249"/>
      <c r="M3" s="249"/>
      <c r="N3" s="249"/>
      <c r="O3" s="249"/>
      <c r="P3" s="249"/>
      <c r="Q3" s="249"/>
      <c r="R3" s="249"/>
      <c r="S3" s="249"/>
      <c r="T3" s="249"/>
      <c r="U3" s="249"/>
    </row>
    <row r="4" spans="1:22" s="245" customFormat="1" ht="15.6" x14ac:dyDescent="0.25">
      <c r="A4" s="249"/>
      <c r="B4" s="244"/>
      <c r="C4" s="244"/>
      <c r="D4" s="244"/>
      <c r="E4" s="244"/>
      <c r="T4" s="443" t="s">
        <v>279</v>
      </c>
      <c r="U4" s="443"/>
      <c r="V4" s="443"/>
    </row>
    <row r="5" spans="1:22" s="245" customFormat="1" ht="15.6" x14ac:dyDescent="0.25">
      <c r="A5" s="424" t="s">
        <v>151</v>
      </c>
      <c r="B5" s="445" t="s">
        <v>280</v>
      </c>
      <c r="C5" s="445" t="s">
        <v>281</v>
      </c>
      <c r="D5" s="445" t="s">
        <v>282</v>
      </c>
      <c r="E5" s="424" t="s">
        <v>285</v>
      </c>
      <c r="F5" s="424"/>
      <c r="G5" s="424"/>
      <c r="H5" s="424"/>
      <c r="I5" s="424"/>
      <c r="J5" s="424"/>
      <c r="K5" s="424"/>
      <c r="L5" s="424"/>
      <c r="M5" s="424"/>
      <c r="N5" s="424"/>
      <c r="O5" s="424"/>
      <c r="P5" s="424"/>
      <c r="Q5" s="424"/>
      <c r="R5" s="424"/>
      <c r="S5" s="424"/>
      <c r="T5" s="424"/>
      <c r="U5" s="424"/>
      <c r="V5" s="424"/>
    </row>
    <row r="6" spans="1:22" s="218" customFormat="1" ht="110.25" customHeight="1" x14ac:dyDescent="0.25">
      <c r="A6" s="424"/>
      <c r="B6" s="445"/>
      <c r="C6" s="444"/>
      <c r="D6" s="445"/>
      <c r="E6" s="448" t="s">
        <v>316</v>
      </c>
      <c r="F6" s="449"/>
      <c r="G6" s="448" t="s">
        <v>317</v>
      </c>
      <c r="H6" s="449"/>
      <c r="I6" s="448" t="s">
        <v>318</v>
      </c>
      <c r="J6" s="449"/>
      <c r="K6" s="448" t="s">
        <v>319</v>
      </c>
      <c r="L6" s="449"/>
      <c r="M6" s="448" t="s">
        <v>320</v>
      </c>
      <c r="N6" s="444"/>
      <c r="O6" s="448" t="s">
        <v>321</v>
      </c>
      <c r="P6" s="444"/>
      <c r="Q6" s="448" t="s">
        <v>322</v>
      </c>
      <c r="R6" s="444"/>
      <c r="S6" s="448" t="s">
        <v>323</v>
      </c>
      <c r="T6" s="444"/>
      <c r="U6" s="448" t="s">
        <v>324</v>
      </c>
      <c r="V6" s="448"/>
    </row>
    <row r="7" spans="1:22" s="218" customFormat="1" ht="16.8" x14ac:dyDescent="0.25">
      <c r="A7" s="444"/>
      <c r="B7" s="444"/>
      <c r="C7" s="444"/>
      <c r="D7" s="445"/>
      <c r="E7" s="251" t="s">
        <v>188</v>
      </c>
      <c r="F7" s="251" t="s">
        <v>294</v>
      </c>
      <c r="G7" s="251" t="s">
        <v>188</v>
      </c>
      <c r="H7" s="251" t="s">
        <v>294</v>
      </c>
      <c r="I7" s="251" t="s">
        <v>188</v>
      </c>
      <c r="J7" s="251" t="s">
        <v>294</v>
      </c>
      <c r="K7" s="251" t="s">
        <v>188</v>
      </c>
      <c r="L7" s="251" t="s">
        <v>294</v>
      </c>
      <c r="M7" s="251" t="s">
        <v>188</v>
      </c>
      <c r="N7" s="251" t="s">
        <v>294</v>
      </c>
      <c r="O7" s="251" t="s">
        <v>188</v>
      </c>
      <c r="P7" s="251" t="s">
        <v>294</v>
      </c>
      <c r="Q7" s="251" t="s">
        <v>188</v>
      </c>
      <c r="R7" s="251" t="s">
        <v>294</v>
      </c>
      <c r="S7" s="251" t="s">
        <v>188</v>
      </c>
      <c r="T7" s="251" t="s">
        <v>294</v>
      </c>
      <c r="U7" s="251" t="s">
        <v>188</v>
      </c>
      <c r="V7" s="251" t="s">
        <v>294</v>
      </c>
    </row>
    <row r="8" spans="1:22" s="249" customFormat="1" ht="15.6" x14ac:dyDescent="0.25">
      <c r="A8" s="226">
        <v>1</v>
      </c>
      <c r="B8" s="226">
        <v>2</v>
      </c>
      <c r="C8" s="226">
        <v>3</v>
      </c>
      <c r="D8" s="226">
        <v>4</v>
      </c>
      <c r="E8" s="226">
        <v>40</v>
      </c>
      <c r="F8" s="224">
        <v>41</v>
      </c>
      <c r="G8" s="226">
        <v>42</v>
      </c>
      <c r="H8" s="224">
        <v>43</v>
      </c>
      <c r="I8" s="226">
        <v>44</v>
      </c>
      <c r="J8" s="224">
        <v>45</v>
      </c>
      <c r="K8" s="226">
        <v>46</v>
      </c>
      <c r="L8" s="224">
        <v>47</v>
      </c>
      <c r="M8" s="226">
        <v>48</v>
      </c>
      <c r="N8" s="224">
        <v>49</v>
      </c>
      <c r="O8" s="226">
        <v>50</v>
      </c>
      <c r="P8" s="224">
        <v>51</v>
      </c>
      <c r="Q8" s="226">
        <v>52</v>
      </c>
      <c r="R8" s="224">
        <v>53</v>
      </c>
      <c r="S8" s="226">
        <v>54</v>
      </c>
      <c r="T8" s="224">
        <v>55</v>
      </c>
      <c r="U8" s="226">
        <v>56</v>
      </c>
      <c r="V8" s="224">
        <v>57</v>
      </c>
    </row>
    <row r="9" spans="1:22" s="256" customFormat="1" ht="46.8" x14ac:dyDescent="0.25">
      <c r="A9" s="300" t="s">
        <v>190</v>
      </c>
      <c r="B9" s="288" t="s">
        <v>19</v>
      </c>
      <c r="C9" s="289"/>
      <c r="D9" s="289" t="s">
        <v>295</v>
      </c>
      <c r="E9" s="255">
        <f>E11+E24</f>
        <v>1117.9099999999999</v>
      </c>
      <c r="F9" s="255">
        <f t="shared" ref="F9:V9" si="0">F11+F24</f>
        <v>1117.9099999999999</v>
      </c>
      <c r="G9" s="255">
        <f t="shared" si="0"/>
        <v>2503.2399999999998</v>
      </c>
      <c r="H9" s="255">
        <f t="shared" si="0"/>
        <v>2503.2399999999998</v>
      </c>
      <c r="I9" s="255">
        <f t="shared" si="0"/>
        <v>2672.69</v>
      </c>
      <c r="J9" s="255">
        <f t="shared" si="0"/>
        <v>2672.69</v>
      </c>
      <c r="K9" s="255">
        <f t="shared" si="0"/>
        <v>1143.8699999999999</v>
      </c>
      <c r="L9" s="255">
        <f t="shared" si="0"/>
        <v>1143.8699999999999</v>
      </c>
      <c r="M9" s="255">
        <f t="shared" si="0"/>
        <v>1628.22</v>
      </c>
      <c r="N9" s="255">
        <f t="shared" si="0"/>
        <v>1628.22</v>
      </c>
      <c r="O9" s="255">
        <f t="shared" si="0"/>
        <v>1470.9</v>
      </c>
      <c r="P9" s="255">
        <f t="shared" si="0"/>
        <v>1470.8</v>
      </c>
      <c r="Q9" s="255">
        <f t="shared" si="0"/>
        <v>2440.75</v>
      </c>
      <c r="R9" s="255">
        <f t="shared" si="0"/>
        <v>2440.75</v>
      </c>
      <c r="S9" s="255">
        <f t="shared" si="0"/>
        <v>2906.99</v>
      </c>
      <c r="T9" s="255">
        <f t="shared" si="0"/>
        <v>2906.99</v>
      </c>
      <c r="U9" s="255">
        <f t="shared" si="0"/>
        <v>7386</v>
      </c>
      <c r="V9" s="255">
        <f t="shared" si="0"/>
        <v>7386</v>
      </c>
    </row>
    <row r="10" spans="1:22" s="262" customFormat="1" ht="62.4" x14ac:dyDescent="0.3">
      <c r="A10" s="260" t="s">
        <v>296</v>
      </c>
      <c r="B10" s="292" t="s">
        <v>21</v>
      </c>
      <c r="C10" s="259"/>
      <c r="D10" s="260" t="s">
        <v>161</v>
      </c>
      <c r="E10" s="261">
        <f>E11+E24</f>
        <v>1117.9099999999999</v>
      </c>
      <c r="F10" s="261">
        <f t="shared" ref="F10:V10" si="1">F11+F24</f>
        <v>1117.9099999999999</v>
      </c>
      <c r="G10" s="261">
        <f t="shared" si="1"/>
        <v>2503.2399999999998</v>
      </c>
      <c r="H10" s="261">
        <f t="shared" si="1"/>
        <v>2503.2399999999998</v>
      </c>
      <c r="I10" s="261">
        <f t="shared" si="1"/>
        <v>2672.69</v>
      </c>
      <c r="J10" s="261">
        <f t="shared" si="1"/>
        <v>2672.69</v>
      </c>
      <c r="K10" s="261">
        <f t="shared" si="1"/>
        <v>1143.8699999999999</v>
      </c>
      <c r="L10" s="261">
        <f t="shared" si="1"/>
        <v>1143.8699999999999</v>
      </c>
      <c r="M10" s="261">
        <f t="shared" si="1"/>
        <v>1628.22</v>
      </c>
      <c r="N10" s="261">
        <f t="shared" si="1"/>
        <v>1628.22</v>
      </c>
      <c r="O10" s="261">
        <f t="shared" si="1"/>
        <v>1470.9</v>
      </c>
      <c r="P10" s="261">
        <f t="shared" si="1"/>
        <v>1470.8</v>
      </c>
      <c r="Q10" s="261">
        <f t="shared" si="1"/>
        <v>2440.75</v>
      </c>
      <c r="R10" s="261">
        <f t="shared" si="1"/>
        <v>2440.75</v>
      </c>
      <c r="S10" s="261">
        <f t="shared" si="1"/>
        <v>2906.99</v>
      </c>
      <c r="T10" s="261">
        <f t="shared" si="1"/>
        <v>2906.99</v>
      </c>
      <c r="U10" s="261">
        <f t="shared" si="1"/>
        <v>7386</v>
      </c>
      <c r="V10" s="261">
        <f t="shared" si="1"/>
        <v>7386</v>
      </c>
    </row>
    <row r="11" spans="1:22" s="262" customFormat="1" ht="31.2" x14ac:dyDescent="0.25">
      <c r="A11" s="266" t="s">
        <v>37</v>
      </c>
      <c r="B11" s="295" t="s">
        <v>38</v>
      </c>
      <c r="C11" s="265"/>
      <c r="D11" s="266" t="s">
        <v>161</v>
      </c>
      <c r="E11" s="267">
        <f>E12+E15+E18+E21</f>
        <v>1117.9099999999999</v>
      </c>
      <c r="F11" s="267">
        <f t="shared" ref="F11:V11" si="2">F12+F15+F18+F21</f>
        <v>1117.9099999999999</v>
      </c>
      <c r="G11" s="267">
        <f t="shared" si="2"/>
        <v>2503.2399999999998</v>
      </c>
      <c r="H11" s="267">
        <f t="shared" si="2"/>
        <v>2503.2399999999998</v>
      </c>
      <c r="I11" s="267">
        <f t="shared" si="2"/>
        <v>2672.69</v>
      </c>
      <c r="J11" s="267">
        <f t="shared" si="2"/>
        <v>2672.69</v>
      </c>
      <c r="K11" s="267">
        <f t="shared" si="2"/>
        <v>1143.8699999999999</v>
      </c>
      <c r="L11" s="267">
        <f t="shared" si="2"/>
        <v>1143.8699999999999</v>
      </c>
      <c r="M11" s="267">
        <f t="shared" si="2"/>
        <v>1628.22</v>
      </c>
      <c r="N11" s="267">
        <f t="shared" si="2"/>
        <v>1628.22</v>
      </c>
      <c r="O11" s="267">
        <f t="shared" si="2"/>
        <v>0</v>
      </c>
      <c r="P11" s="267">
        <f t="shared" si="2"/>
        <v>0</v>
      </c>
      <c r="Q11" s="267">
        <f t="shared" si="2"/>
        <v>2440.75</v>
      </c>
      <c r="R11" s="267">
        <f t="shared" si="2"/>
        <v>2440.75</v>
      </c>
      <c r="S11" s="267">
        <f t="shared" si="2"/>
        <v>2906.99</v>
      </c>
      <c r="T11" s="267">
        <f t="shared" si="2"/>
        <v>2906.99</v>
      </c>
      <c r="U11" s="267">
        <f t="shared" si="2"/>
        <v>7386</v>
      </c>
      <c r="V11" s="267">
        <f t="shared" si="2"/>
        <v>7386</v>
      </c>
    </row>
    <row r="12" spans="1:22" s="262" customFormat="1" ht="15.6" x14ac:dyDescent="0.25">
      <c r="A12" s="445" t="s">
        <v>39</v>
      </c>
      <c r="B12" s="453" t="s">
        <v>40</v>
      </c>
      <c r="C12" s="445" t="s">
        <v>298</v>
      </c>
      <c r="D12" s="268" t="s">
        <v>0</v>
      </c>
      <c r="E12" s="296">
        <f>E14</f>
        <v>0</v>
      </c>
      <c r="F12" s="296">
        <f t="shared" ref="F12:V12" si="3">F14</f>
        <v>0</v>
      </c>
      <c r="G12" s="296">
        <f t="shared" si="3"/>
        <v>0</v>
      </c>
      <c r="H12" s="296">
        <f t="shared" si="3"/>
        <v>0</v>
      </c>
      <c r="I12" s="296">
        <f t="shared" si="3"/>
        <v>1268.56</v>
      </c>
      <c r="J12" s="296">
        <f t="shared" si="3"/>
        <v>1268.56</v>
      </c>
      <c r="K12" s="296">
        <f t="shared" si="3"/>
        <v>0</v>
      </c>
      <c r="L12" s="296">
        <f t="shared" si="3"/>
        <v>0</v>
      </c>
      <c r="M12" s="296">
        <f t="shared" si="3"/>
        <v>1493.97</v>
      </c>
      <c r="N12" s="296">
        <f t="shared" si="3"/>
        <v>1493.97</v>
      </c>
      <c r="O12" s="296">
        <f t="shared" si="3"/>
        <v>0</v>
      </c>
      <c r="P12" s="296">
        <f t="shared" si="3"/>
        <v>0</v>
      </c>
      <c r="Q12" s="296">
        <f t="shared" si="3"/>
        <v>0</v>
      </c>
      <c r="R12" s="296">
        <f t="shared" si="3"/>
        <v>0</v>
      </c>
      <c r="S12" s="296">
        <f t="shared" si="3"/>
        <v>2906.99</v>
      </c>
      <c r="T12" s="296">
        <f t="shared" si="3"/>
        <v>2906.99</v>
      </c>
      <c r="U12" s="296">
        <f t="shared" si="3"/>
        <v>2700</v>
      </c>
      <c r="V12" s="296">
        <f t="shared" si="3"/>
        <v>2700</v>
      </c>
    </row>
    <row r="13" spans="1:22" s="262" customFormat="1" ht="15.6" x14ac:dyDescent="0.25">
      <c r="A13" s="445"/>
      <c r="B13" s="453"/>
      <c r="C13" s="445"/>
      <c r="D13" s="271" t="s">
        <v>297</v>
      </c>
      <c r="E13" s="272"/>
      <c r="F13" s="273"/>
      <c r="G13" s="273"/>
      <c r="H13" s="273"/>
      <c r="I13" s="273"/>
      <c r="J13" s="273"/>
      <c r="K13" s="273"/>
      <c r="L13" s="273"/>
      <c r="M13" s="273"/>
      <c r="N13" s="273"/>
      <c r="O13" s="273"/>
      <c r="P13" s="273"/>
      <c r="Q13" s="273"/>
      <c r="R13" s="273"/>
      <c r="S13" s="273"/>
      <c r="T13" s="273"/>
      <c r="U13" s="273"/>
      <c r="V13" s="273"/>
    </row>
    <row r="14" spans="1:22" s="262" customFormat="1" ht="15.6" x14ac:dyDescent="0.25">
      <c r="A14" s="445"/>
      <c r="B14" s="453"/>
      <c r="C14" s="445"/>
      <c r="D14" s="271" t="s">
        <v>299</v>
      </c>
      <c r="E14" s="272">
        <v>0</v>
      </c>
      <c r="F14" s="272">
        <v>0</v>
      </c>
      <c r="G14" s="272">
        <v>0</v>
      </c>
      <c r="H14" s="272">
        <v>0</v>
      </c>
      <c r="I14" s="274">
        <v>1268.56</v>
      </c>
      <c r="J14" s="274">
        <v>1268.56</v>
      </c>
      <c r="K14" s="274">
        <v>0</v>
      </c>
      <c r="L14" s="274">
        <v>0</v>
      </c>
      <c r="M14" s="274">
        <v>1493.97</v>
      </c>
      <c r="N14" s="274">
        <v>1493.97</v>
      </c>
      <c r="O14" s="274">
        <v>0</v>
      </c>
      <c r="P14" s="274">
        <v>0</v>
      </c>
      <c r="Q14" s="274">
        <v>0</v>
      </c>
      <c r="R14" s="274">
        <v>0</v>
      </c>
      <c r="S14" s="274">
        <v>2906.99</v>
      </c>
      <c r="T14" s="274">
        <v>2906.99</v>
      </c>
      <c r="U14" s="274">
        <v>2700</v>
      </c>
      <c r="V14" s="274">
        <v>2700</v>
      </c>
    </row>
    <row r="15" spans="1:22" s="262" customFormat="1" ht="15.6" x14ac:dyDescent="0.25">
      <c r="A15" s="445" t="s">
        <v>41</v>
      </c>
      <c r="B15" s="453" t="s">
        <v>42</v>
      </c>
      <c r="C15" s="445"/>
      <c r="D15" s="268" t="s">
        <v>0</v>
      </c>
      <c r="E15" s="296">
        <f>E17</f>
        <v>0</v>
      </c>
      <c r="F15" s="296">
        <f t="shared" ref="F15:V15" si="4">F17</f>
        <v>0</v>
      </c>
      <c r="G15" s="296">
        <f t="shared" si="4"/>
        <v>0</v>
      </c>
      <c r="H15" s="296">
        <f t="shared" si="4"/>
        <v>0</v>
      </c>
      <c r="I15" s="296">
        <f t="shared" si="4"/>
        <v>0</v>
      </c>
      <c r="J15" s="296">
        <f t="shared" si="4"/>
        <v>0</v>
      </c>
      <c r="K15" s="296">
        <f t="shared" si="4"/>
        <v>0</v>
      </c>
      <c r="L15" s="296">
        <f t="shared" si="4"/>
        <v>0</v>
      </c>
      <c r="M15" s="296">
        <f t="shared" si="4"/>
        <v>0</v>
      </c>
      <c r="N15" s="296">
        <f t="shared" si="4"/>
        <v>0</v>
      </c>
      <c r="O15" s="296">
        <f t="shared" si="4"/>
        <v>0</v>
      </c>
      <c r="P15" s="296">
        <f t="shared" si="4"/>
        <v>0</v>
      </c>
      <c r="Q15" s="296">
        <f t="shared" si="4"/>
        <v>0</v>
      </c>
      <c r="R15" s="296">
        <f t="shared" si="4"/>
        <v>0</v>
      </c>
      <c r="S15" s="296">
        <f t="shared" si="4"/>
        <v>0</v>
      </c>
      <c r="T15" s="296">
        <f t="shared" si="4"/>
        <v>0</v>
      </c>
      <c r="U15" s="296">
        <f t="shared" si="4"/>
        <v>240</v>
      </c>
      <c r="V15" s="296">
        <f t="shared" si="4"/>
        <v>240</v>
      </c>
    </row>
    <row r="16" spans="1:22" s="262" customFormat="1" ht="15.6" x14ac:dyDescent="0.25">
      <c r="A16" s="445"/>
      <c r="B16" s="453"/>
      <c r="C16" s="445"/>
      <c r="D16" s="271" t="s">
        <v>297</v>
      </c>
      <c r="E16" s="272"/>
      <c r="F16" s="273"/>
      <c r="G16" s="273"/>
      <c r="H16" s="273"/>
      <c r="I16" s="273"/>
      <c r="J16" s="273"/>
      <c r="K16" s="273"/>
      <c r="L16" s="273"/>
      <c r="M16" s="273"/>
      <c r="N16" s="273"/>
      <c r="O16" s="273"/>
      <c r="P16" s="273"/>
      <c r="Q16" s="273"/>
      <c r="R16" s="273"/>
      <c r="S16" s="273"/>
      <c r="T16" s="273"/>
      <c r="U16" s="273"/>
      <c r="V16" s="273"/>
    </row>
    <row r="17" spans="1:22" s="262" customFormat="1" ht="15.6" x14ac:dyDescent="0.25">
      <c r="A17" s="445"/>
      <c r="B17" s="453"/>
      <c r="C17" s="445"/>
      <c r="D17" s="271" t="s">
        <v>299</v>
      </c>
      <c r="E17" s="272">
        <v>0</v>
      </c>
      <c r="F17" s="272">
        <v>0</v>
      </c>
      <c r="G17" s="272">
        <v>0</v>
      </c>
      <c r="H17" s="272">
        <v>0</v>
      </c>
      <c r="I17" s="272">
        <v>0</v>
      </c>
      <c r="J17" s="272">
        <v>0</v>
      </c>
      <c r="K17" s="272">
        <v>0</v>
      </c>
      <c r="L17" s="272">
        <v>0</v>
      </c>
      <c r="M17" s="272">
        <v>0</v>
      </c>
      <c r="N17" s="272">
        <v>0</v>
      </c>
      <c r="O17" s="272">
        <v>0</v>
      </c>
      <c r="P17" s="272">
        <v>0</v>
      </c>
      <c r="Q17" s="272">
        <v>0</v>
      </c>
      <c r="R17" s="272">
        <v>0</v>
      </c>
      <c r="S17" s="272">
        <v>0</v>
      </c>
      <c r="T17" s="272">
        <v>0</v>
      </c>
      <c r="U17" s="274">
        <v>240</v>
      </c>
      <c r="V17" s="274">
        <v>240</v>
      </c>
    </row>
    <row r="18" spans="1:22" s="262" customFormat="1" ht="15.6" x14ac:dyDescent="0.25">
      <c r="A18" s="445" t="s">
        <v>43</v>
      </c>
      <c r="B18" s="453" t="s">
        <v>44</v>
      </c>
      <c r="C18" s="445" t="s">
        <v>300</v>
      </c>
      <c r="D18" s="268" t="s">
        <v>0</v>
      </c>
      <c r="E18" s="269">
        <f>E20</f>
        <v>273.38</v>
      </c>
      <c r="F18" s="270">
        <f>F20</f>
        <v>273.38</v>
      </c>
      <c r="G18" s="270">
        <f t="shared" ref="G18:V18" si="5">G20</f>
        <v>0</v>
      </c>
      <c r="H18" s="270">
        <f t="shared" si="5"/>
        <v>0</v>
      </c>
      <c r="I18" s="270">
        <f t="shared" si="5"/>
        <v>0</v>
      </c>
      <c r="J18" s="270">
        <f t="shared" si="5"/>
        <v>0</v>
      </c>
      <c r="K18" s="270">
        <f t="shared" si="5"/>
        <v>0</v>
      </c>
      <c r="L18" s="270">
        <f t="shared" si="5"/>
        <v>0</v>
      </c>
      <c r="M18" s="270">
        <f t="shared" si="5"/>
        <v>134.25</v>
      </c>
      <c r="N18" s="270">
        <f t="shared" si="5"/>
        <v>134.25</v>
      </c>
      <c r="O18" s="270">
        <f t="shared" si="5"/>
        <v>0</v>
      </c>
      <c r="P18" s="270">
        <f t="shared" si="5"/>
        <v>0</v>
      </c>
      <c r="Q18" s="270">
        <f t="shared" si="5"/>
        <v>0</v>
      </c>
      <c r="R18" s="270">
        <f t="shared" si="5"/>
        <v>0</v>
      </c>
      <c r="S18" s="270">
        <f t="shared" si="5"/>
        <v>0</v>
      </c>
      <c r="T18" s="270">
        <f t="shared" si="5"/>
        <v>0</v>
      </c>
      <c r="U18" s="270">
        <f t="shared" si="5"/>
        <v>0</v>
      </c>
      <c r="V18" s="270">
        <f t="shared" si="5"/>
        <v>0</v>
      </c>
    </row>
    <row r="19" spans="1:22" s="262" customFormat="1" ht="15.6" x14ac:dyDescent="0.25">
      <c r="A19" s="445"/>
      <c r="B19" s="453"/>
      <c r="C19" s="445"/>
      <c r="D19" s="271" t="s">
        <v>297</v>
      </c>
      <c r="E19" s="272"/>
      <c r="F19" s="273"/>
      <c r="G19" s="273"/>
      <c r="H19" s="273"/>
      <c r="I19" s="273"/>
      <c r="J19" s="273"/>
      <c r="K19" s="273"/>
      <c r="L19" s="273"/>
      <c r="M19" s="273"/>
      <c r="N19" s="273"/>
      <c r="O19" s="273"/>
      <c r="P19" s="273"/>
      <c r="Q19" s="273"/>
      <c r="R19" s="273"/>
      <c r="S19" s="273"/>
      <c r="T19" s="273"/>
      <c r="U19" s="273"/>
      <c r="V19" s="273"/>
    </row>
    <row r="20" spans="1:22" s="262" customFormat="1" ht="102.75" customHeight="1" x14ac:dyDescent="0.25">
      <c r="A20" s="445"/>
      <c r="B20" s="453"/>
      <c r="C20" s="445"/>
      <c r="D20" s="271" t="s">
        <v>301</v>
      </c>
      <c r="E20" s="272">
        <v>273.38</v>
      </c>
      <c r="F20" s="272">
        <v>273.38</v>
      </c>
      <c r="G20" s="274">
        <v>0</v>
      </c>
      <c r="H20" s="274">
        <v>0</v>
      </c>
      <c r="I20" s="274">
        <v>0</v>
      </c>
      <c r="J20" s="274">
        <v>0</v>
      </c>
      <c r="K20" s="274">
        <v>0</v>
      </c>
      <c r="L20" s="274">
        <v>0</v>
      </c>
      <c r="M20" s="274">
        <v>134.25</v>
      </c>
      <c r="N20" s="274">
        <v>134.25</v>
      </c>
      <c r="O20" s="274">
        <v>0</v>
      </c>
      <c r="P20" s="274">
        <v>0</v>
      </c>
      <c r="Q20" s="274">
        <v>0</v>
      </c>
      <c r="R20" s="274">
        <v>0</v>
      </c>
      <c r="S20" s="274">
        <v>0</v>
      </c>
      <c r="T20" s="274">
        <v>0</v>
      </c>
      <c r="U20" s="274">
        <v>0</v>
      </c>
      <c r="V20" s="274">
        <v>0</v>
      </c>
    </row>
    <row r="21" spans="1:22" s="262" customFormat="1" ht="15.6" x14ac:dyDescent="0.25">
      <c r="A21" s="445" t="s">
        <v>69</v>
      </c>
      <c r="B21" s="453" t="s">
        <v>102</v>
      </c>
      <c r="C21" s="445" t="s">
        <v>302</v>
      </c>
      <c r="D21" s="268" t="s">
        <v>0</v>
      </c>
      <c r="E21" s="270">
        <f t="shared" ref="E21:U21" si="6">E23</f>
        <v>844.53</v>
      </c>
      <c r="F21" s="270">
        <f t="shared" si="6"/>
        <v>844.53</v>
      </c>
      <c r="G21" s="270">
        <f t="shared" si="6"/>
        <v>2503.2399999999998</v>
      </c>
      <c r="H21" s="270">
        <f t="shared" si="6"/>
        <v>2503.2399999999998</v>
      </c>
      <c r="I21" s="270">
        <f t="shared" si="6"/>
        <v>1404.13</v>
      </c>
      <c r="J21" s="270">
        <f t="shared" si="6"/>
        <v>1404.13</v>
      </c>
      <c r="K21" s="270">
        <f t="shared" si="6"/>
        <v>1143.8699999999999</v>
      </c>
      <c r="L21" s="270">
        <f t="shared" si="6"/>
        <v>1143.8699999999999</v>
      </c>
      <c r="M21" s="270">
        <f t="shared" si="6"/>
        <v>0</v>
      </c>
      <c r="N21" s="270">
        <f t="shared" si="6"/>
        <v>0</v>
      </c>
      <c r="O21" s="270">
        <f t="shared" si="6"/>
        <v>0</v>
      </c>
      <c r="P21" s="270">
        <f t="shared" si="6"/>
        <v>0</v>
      </c>
      <c r="Q21" s="270">
        <f t="shared" si="6"/>
        <v>2440.75</v>
      </c>
      <c r="R21" s="270">
        <f t="shared" si="6"/>
        <v>2440.75</v>
      </c>
      <c r="S21" s="270">
        <f t="shared" si="6"/>
        <v>0</v>
      </c>
      <c r="T21" s="270">
        <f t="shared" si="6"/>
        <v>0</v>
      </c>
      <c r="U21" s="270">
        <f t="shared" si="6"/>
        <v>4446</v>
      </c>
      <c r="V21" s="270">
        <f>V23</f>
        <v>4446</v>
      </c>
    </row>
    <row r="22" spans="1:22" s="262" customFormat="1" ht="15.6" x14ac:dyDescent="0.25">
      <c r="A22" s="445"/>
      <c r="B22" s="453"/>
      <c r="C22" s="445"/>
      <c r="D22" s="271" t="s">
        <v>297</v>
      </c>
      <c r="E22" s="272"/>
      <c r="F22" s="273"/>
      <c r="G22" s="273"/>
      <c r="H22" s="273"/>
      <c r="I22" s="273"/>
      <c r="J22" s="273"/>
      <c r="K22" s="273"/>
      <c r="L22" s="273"/>
      <c r="M22" s="273"/>
      <c r="N22" s="273"/>
      <c r="O22" s="273"/>
      <c r="P22" s="273"/>
      <c r="Q22" s="273"/>
      <c r="R22" s="273"/>
      <c r="S22" s="273"/>
      <c r="T22" s="273"/>
      <c r="U22" s="273"/>
      <c r="V22" s="273"/>
    </row>
    <row r="23" spans="1:22" s="262" customFormat="1" ht="40.5" customHeight="1" x14ac:dyDescent="0.25">
      <c r="A23" s="445"/>
      <c r="B23" s="453"/>
      <c r="C23" s="445"/>
      <c r="D23" s="271" t="s">
        <v>303</v>
      </c>
      <c r="E23" s="272">
        <v>844.53</v>
      </c>
      <c r="F23" s="272">
        <v>844.53</v>
      </c>
      <c r="G23" s="274">
        <v>2503.2399999999998</v>
      </c>
      <c r="H23" s="274">
        <v>2503.2399999999998</v>
      </c>
      <c r="I23" s="274">
        <v>1404.13</v>
      </c>
      <c r="J23" s="274">
        <v>1404.13</v>
      </c>
      <c r="K23" s="274">
        <v>1143.8699999999999</v>
      </c>
      <c r="L23" s="274">
        <v>1143.8699999999999</v>
      </c>
      <c r="M23" s="274">
        <v>0</v>
      </c>
      <c r="N23" s="274">
        <v>0</v>
      </c>
      <c r="O23" s="274">
        <v>0</v>
      </c>
      <c r="P23" s="274">
        <v>0</v>
      </c>
      <c r="Q23" s="274">
        <v>2440.75</v>
      </c>
      <c r="R23" s="274">
        <v>2440.75</v>
      </c>
      <c r="S23" s="274">
        <v>0</v>
      </c>
      <c r="T23" s="274">
        <v>0</v>
      </c>
      <c r="U23" s="274">
        <v>4446</v>
      </c>
      <c r="V23" s="274">
        <v>4446</v>
      </c>
    </row>
    <row r="24" spans="1:22" ht="15.6" x14ac:dyDescent="0.25">
      <c r="A24" s="450" t="s">
        <v>145</v>
      </c>
      <c r="B24" s="451" t="s">
        <v>146</v>
      </c>
      <c r="C24" s="450" t="s">
        <v>304</v>
      </c>
      <c r="D24" s="275" t="s">
        <v>297</v>
      </c>
      <c r="E24" s="267">
        <f>E25</f>
        <v>0</v>
      </c>
      <c r="F24" s="267">
        <f t="shared" ref="F24:V24" si="7">F25</f>
        <v>0</v>
      </c>
      <c r="G24" s="267">
        <f t="shared" si="7"/>
        <v>0</v>
      </c>
      <c r="H24" s="267">
        <f t="shared" si="7"/>
        <v>0</v>
      </c>
      <c r="I24" s="267">
        <f t="shared" si="7"/>
        <v>0</v>
      </c>
      <c r="J24" s="267">
        <f t="shared" si="7"/>
        <v>0</v>
      </c>
      <c r="K24" s="267">
        <f t="shared" si="7"/>
        <v>0</v>
      </c>
      <c r="L24" s="267">
        <f t="shared" si="7"/>
        <v>0</v>
      </c>
      <c r="M24" s="267">
        <f t="shared" si="7"/>
        <v>0</v>
      </c>
      <c r="N24" s="267">
        <f t="shared" si="7"/>
        <v>0</v>
      </c>
      <c r="O24" s="267">
        <f t="shared" si="7"/>
        <v>1470.9</v>
      </c>
      <c r="P24" s="267">
        <f t="shared" si="7"/>
        <v>1470.8</v>
      </c>
      <c r="Q24" s="267">
        <f t="shared" si="7"/>
        <v>0</v>
      </c>
      <c r="R24" s="267">
        <f t="shared" si="7"/>
        <v>0</v>
      </c>
      <c r="S24" s="267">
        <f t="shared" si="7"/>
        <v>0</v>
      </c>
      <c r="T24" s="267">
        <f t="shared" si="7"/>
        <v>0</v>
      </c>
      <c r="U24" s="267">
        <f t="shared" si="7"/>
        <v>0</v>
      </c>
      <c r="V24" s="267">
        <f t="shared" si="7"/>
        <v>0</v>
      </c>
    </row>
    <row r="25" spans="1:22" ht="85.5" customHeight="1" x14ac:dyDescent="0.25">
      <c r="A25" s="450"/>
      <c r="B25" s="451"/>
      <c r="C25" s="450"/>
      <c r="D25" s="266" t="s">
        <v>305</v>
      </c>
      <c r="E25" s="297">
        <v>0</v>
      </c>
      <c r="F25" s="297">
        <v>0</v>
      </c>
      <c r="G25" s="297">
        <v>0</v>
      </c>
      <c r="H25" s="297">
        <v>0</v>
      </c>
      <c r="I25" s="297">
        <v>0</v>
      </c>
      <c r="J25" s="297">
        <v>0</v>
      </c>
      <c r="K25" s="297">
        <v>0</v>
      </c>
      <c r="L25" s="297">
        <v>0</v>
      </c>
      <c r="M25" s="297">
        <v>0</v>
      </c>
      <c r="N25" s="297">
        <v>0</v>
      </c>
      <c r="O25" s="301">
        <v>1470.9</v>
      </c>
      <c r="P25" s="301">
        <v>1470.8</v>
      </c>
      <c r="Q25" s="302">
        <v>0</v>
      </c>
      <c r="R25" s="302">
        <v>0</v>
      </c>
      <c r="S25" s="302">
        <v>0</v>
      </c>
      <c r="T25" s="302">
        <v>0</v>
      </c>
      <c r="U25" s="302">
        <v>0</v>
      </c>
      <c r="V25" s="302">
        <v>0</v>
      </c>
    </row>
  </sheetData>
  <mergeCells count="31">
    <mergeCell ref="A24:A25"/>
    <mergeCell ref="B24:B25"/>
    <mergeCell ref="C24:C25"/>
    <mergeCell ref="A21:A23"/>
    <mergeCell ref="B21:B23"/>
    <mergeCell ref="C21:C23"/>
    <mergeCell ref="A18:A20"/>
    <mergeCell ref="B18:B20"/>
    <mergeCell ref="C18:C20"/>
    <mergeCell ref="U6:V6"/>
    <mergeCell ref="I6:J6"/>
    <mergeCell ref="K6:L6"/>
    <mergeCell ref="M6:N6"/>
    <mergeCell ref="O6:P6"/>
    <mergeCell ref="Q6:R6"/>
    <mergeCell ref="S6:T6"/>
    <mergeCell ref="A12:A14"/>
    <mergeCell ref="B12:B14"/>
    <mergeCell ref="C12:C17"/>
    <mergeCell ref="A15:A17"/>
    <mergeCell ref="B15:B17"/>
    <mergeCell ref="T1:V1"/>
    <mergeCell ref="A2:V2"/>
    <mergeCell ref="T4:V4"/>
    <mergeCell ref="A5:A7"/>
    <mergeCell ref="B5:B7"/>
    <mergeCell ref="C5:C7"/>
    <mergeCell ref="D5:D7"/>
    <mergeCell ref="E5:V5"/>
    <mergeCell ref="E6:F6"/>
    <mergeCell ref="G6:H6"/>
  </mergeCells>
  <pageMargins left="0.39370078740157483" right="0.39370078740157483" top="0.39370078740157483" bottom="0.39370078740157483" header="0" footer="0"/>
  <pageSetup paperSize="9" scale="41"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
  <sheetViews>
    <sheetView zoomScale="60" zoomScaleNormal="60" workbookViewId="0">
      <selection activeCell="J21" sqref="J21"/>
    </sheetView>
  </sheetViews>
  <sheetFormatPr defaultRowHeight="15" x14ac:dyDescent="0.25"/>
  <cols>
    <col min="1" max="1" width="27.6640625" style="303" customWidth="1"/>
    <col min="2" max="2" width="32.5546875" style="279" customWidth="1"/>
    <col min="3" max="3" width="48.5546875" style="279" customWidth="1"/>
    <col min="4" max="4" width="35.33203125" style="279" customWidth="1"/>
    <col min="5" max="5" width="13" style="279" customWidth="1"/>
    <col min="6" max="6" width="12.44140625" style="247" customWidth="1"/>
    <col min="7" max="7" width="10.6640625" style="247" bestFit="1" customWidth="1"/>
    <col min="8" max="8" width="10" style="247" bestFit="1" customWidth="1"/>
    <col min="9" max="9" width="10.6640625" style="247" bestFit="1" customWidth="1"/>
    <col min="10" max="10" width="11.44140625" style="247" customWidth="1"/>
    <col min="11" max="12" width="10.6640625" style="247" bestFit="1" customWidth="1"/>
    <col min="13" max="13" width="10" style="247" bestFit="1" customWidth="1"/>
    <col min="14" max="14" width="10" style="247" customWidth="1"/>
    <col min="15" max="16" width="10.6640625" style="247" bestFit="1" customWidth="1"/>
    <col min="17" max="17" width="11.5546875" style="247" customWidth="1"/>
    <col min="18" max="18" width="10.33203125" style="247" customWidth="1"/>
    <col min="19" max="19" width="12.33203125" style="247" customWidth="1"/>
    <col min="20" max="20" width="12.88671875" style="247" customWidth="1"/>
    <col min="21" max="22" width="10.5546875" style="247" customWidth="1"/>
    <col min="23" max="239" width="9.109375" style="282"/>
    <col min="240" max="240" width="4.33203125" style="282" customWidth="1"/>
    <col min="241" max="241" width="18.88671875" style="282" customWidth="1"/>
    <col min="242" max="495" width="9.109375" style="282"/>
    <col min="496" max="496" width="4.33203125" style="282" customWidth="1"/>
    <col min="497" max="497" width="18.88671875" style="282" customWidth="1"/>
    <col min="498" max="751" width="9.109375" style="282"/>
    <col min="752" max="752" width="4.33203125" style="282" customWidth="1"/>
    <col min="753" max="753" width="18.88671875" style="282" customWidth="1"/>
    <col min="754" max="1007" width="9.109375" style="282"/>
    <col min="1008" max="1008" width="4.33203125" style="282" customWidth="1"/>
    <col min="1009" max="1009" width="18.88671875" style="282" customWidth="1"/>
    <col min="1010" max="1263" width="9.109375" style="282"/>
    <col min="1264" max="1264" width="4.33203125" style="282" customWidth="1"/>
    <col min="1265" max="1265" width="18.88671875" style="282" customWidth="1"/>
    <col min="1266" max="1519" width="9.109375" style="282"/>
    <col min="1520" max="1520" width="4.33203125" style="282" customWidth="1"/>
    <col min="1521" max="1521" width="18.88671875" style="282" customWidth="1"/>
    <col min="1522" max="1775" width="9.109375" style="282"/>
    <col min="1776" max="1776" width="4.33203125" style="282" customWidth="1"/>
    <col min="1777" max="1777" width="18.88671875" style="282" customWidth="1"/>
    <col min="1778" max="2031" width="9.109375" style="282"/>
    <col min="2032" max="2032" width="4.33203125" style="282" customWidth="1"/>
    <col min="2033" max="2033" width="18.88671875" style="282" customWidth="1"/>
    <col min="2034" max="2287" width="9.109375" style="282"/>
    <col min="2288" max="2288" width="4.33203125" style="282" customWidth="1"/>
    <col min="2289" max="2289" width="18.88671875" style="282" customWidth="1"/>
    <col min="2290" max="2543" width="9.109375" style="282"/>
    <col min="2544" max="2544" width="4.33203125" style="282" customWidth="1"/>
    <col min="2545" max="2545" width="18.88671875" style="282" customWidth="1"/>
    <col min="2546" max="2799" width="9.109375" style="282"/>
    <col min="2800" max="2800" width="4.33203125" style="282" customWidth="1"/>
    <col min="2801" max="2801" width="18.88671875" style="282" customWidth="1"/>
    <col min="2802" max="3055" width="9.109375" style="282"/>
    <col min="3056" max="3056" width="4.33203125" style="282" customWidth="1"/>
    <col min="3057" max="3057" width="18.88671875" style="282" customWidth="1"/>
    <col min="3058" max="3311" width="9.109375" style="282"/>
    <col min="3312" max="3312" width="4.33203125" style="282" customWidth="1"/>
    <col min="3313" max="3313" width="18.88671875" style="282" customWidth="1"/>
    <col min="3314" max="3567" width="9.109375" style="282"/>
    <col min="3568" max="3568" width="4.33203125" style="282" customWidth="1"/>
    <col min="3569" max="3569" width="18.88671875" style="282" customWidth="1"/>
    <col min="3570" max="3823" width="9.109375" style="282"/>
    <col min="3824" max="3824" width="4.33203125" style="282" customWidth="1"/>
    <col min="3825" max="3825" width="18.88671875" style="282" customWidth="1"/>
    <col min="3826" max="4079" width="9.109375" style="282"/>
    <col min="4080" max="4080" width="4.33203125" style="282" customWidth="1"/>
    <col min="4081" max="4081" width="18.88671875" style="282" customWidth="1"/>
    <col min="4082" max="4335" width="9.109375" style="282"/>
    <col min="4336" max="4336" width="4.33203125" style="282" customWidth="1"/>
    <col min="4337" max="4337" width="18.88671875" style="282" customWidth="1"/>
    <col min="4338" max="4591" width="9.109375" style="282"/>
    <col min="4592" max="4592" width="4.33203125" style="282" customWidth="1"/>
    <col min="4593" max="4593" width="18.88671875" style="282" customWidth="1"/>
    <col min="4594" max="4847" width="9.109375" style="282"/>
    <col min="4848" max="4848" width="4.33203125" style="282" customWidth="1"/>
    <col min="4849" max="4849" width="18.88671875" style="282" customWidth="1"/>
    <col min="4850" max="5103" width="9.109375" style="282"/>
    <col min="5104" max="5104" width="4.33203125" style="282" customWidth="1"/>
    <col min="5105" max="5105" width="18.88671875" style="282" customWidth="1"/>
    <col min="5106" max="5359" width="9.109375" style="282"/>
    <col min="5360" max="5360" width="4.33203125" style="282" customWidth="1"/>
    <col min="5361" max="5361" width="18.88671875" style="282" customWidth="1"/>
    <col min="5362" max="5615" width="9.109375" style="282"/>
    <col min="5616" max="5616" width="4.33203125" style="282" customWidth="1"/>
    <col min="5617" max="5617" width="18.88671875" style="282" customWidth="1"/>
    <col min="5618" max="5871" width="9.109375" style="282"/>
    <col min="5872" max="5872" width="4.33203125" style="282" customWidth="1"/>
    <col min="5873" max="5873" width="18.88671875" style="282" customWidth="1"/>
    <col min="5874" max="6127" width="9.109375" style="282"/>
    <col min="6128" max="6128" width="4.33203125" style="282" customWidth="1"/>
    <col min="6129" max="6129" width="18.88671875" style="282" customWidth="1"/>
    <col min="6130" max="6383" width="9.109375" style="282"/>
    <col min="6384" max="6384" width="4.33203125" style="282" customWidth="1"/>
    <col min="6385" max="6385" width="18.88671875" style="282" customWidth="1"/>
    <col min="6386" max="6639" width="9.109375" style="282"/>
    <col min="6640" max="6640" width="4.33203125" style="282" customWidth="1"/>
    <col min="6641" max="6641" width="18.88671875" style="282" customWidth="1"/>
    <col min="6642" max="6895" width="9.109375" style="282"/>
    <col min="6896" max="6896" width="4.33203125" style="282" customWidth="1"/>
    <col min="6897" max="6897" width="18.88671875" style="282" customWidth="1"/>
    <col min="6898" max="7151" width="9.109375" style="282"/>
    <col min="7152" max="7152" width="4.33203125" style="282" customWidth="1"/>
    <col min="7153" max="7153" width="18.88671875" style="282" customWidth="1"/>
    <col min="7154" max="7407" width="9.109375" style="282"/>
    <col min="7408" max="7408" width="4.33203125" style="282" customWidth="1"/>
    <col min="7409" max="7409" width="18.88671875" style="282" customWidth="1"/>
    <col min="7410" max="7663" width="9.109375" style="282"/>
    <col min="7664" max="7664" width="4.33203125" style="282" customWidth="1"/>
    <col min="7665" max="7665" width="18.88671875" style="282" customWidth="1"/>
    <col min="7666" max="7919" width="9.109375" style="282"/>
    <col min="7920" max="7920" width="4.33203125" style="282" customWidth="1"/>
    <col min="7921" max="7921" width="18.88671875" style="282" customWidth="1"/>
    <col min="7922" max="8175" width="9.109375" style="282"/>
    <col min="8176" max="8176" width="4.33203125" style="282" customWidth="1"/>
    <col min="8177" max="8177" width="18.88671875" style="282" customWidth="1"/>
    <col min="8178" max="8431" width="9.109375" style="282"/>
    <col min="8432" max="8432" width="4.33203125" style="282" customWidth="1"/>
    <col min="8433" max="8433" width="18.88671875" style="282" customWidth="1"/>
    <col min="8434" max="8687" width="9.109375" style="282"/>
    <col min="8688" max="8688" width="4.33203125" style="282" customWidth="1"/>
    <col min="8689" max="8689" width="18.88671875" style="282" customWidth="1"/>
    <col min="8690" max="8943" width="9.109375" style="282"/>
    <col min="8944" max="8944" width="4.33203125" style="282" customWidth="1"/>
    <col min="8945" max="8945" width="18.88671875" style="282" customWidth="1"/>
    <col min="8946" max="9199" width="9.109375" style="282"/>
    <col min="9200" max="9200" width="4.33203125" style="282" customWidth="1"/>
    <col min="9201" max="9201" width="18.88671875" style="282" customWidth="1"/>
    <col min="9202" max="9455" width="9.109375" style="282"/>
    <col min="9456" max="9456" width="4.33203125" style="282" customWidth="1"/>
    <col min="9457" max="9457" width="18.88671875" style="282" customWidth="1"/>
    <col min="9458" max="9711" width="9.109375" style="282"/>
    <col min="9712" max="9712" width="4.33203125" style="282" customWidth="1"/>
    <col min="9713" max="9713" width="18.88671875" style="282" customWidth="1"/>
    <col min="9714" max="9967" width="9.109375" style="282"/>
    <col min="9968" max="9968" width="4.33203125" style="282" customWidth="1"/>
    <col min="9969" max="9969" width="18.88671875" style="282" customWidth="1"/>
    <col min="9970" max="10223" width="9.109375" style="282"/>
    <col min="10224" max="10224" width="4.33203125" style="282" customWidth="1"/>
    <col min="10225" max="10225" width="18.88671875" style="282" customWidth="1"/>
    <col min="10226" max="10479" width="9.109375" style="282"/>
    <col min="10480" max="10480" width="4.33203125" style="282" customWidth="1"/>
    <col min="10481" max="10481" width="18.88671875" style="282" customWidth="1"/>
    <col min="10482" max="10735" width="9.109375" style="282"/>
    <col min="10736" max="10736" width="4.33203125" style="282" customWidth="1"/>
    <col min="10737" max="10737" width="18.88671875" style="282" customWidth="1"/>
    <col min="10738" max="10991" width="9.109375" style="282"/>
    <col min="10992" max="10992" width="4.33203125" style="282" customWidth="1"/>
    <col min="10993" max="10993" width="18.88671875" style="282" customWidth="1"/>
    <col min="10994" max="11247" width="9.109375" style="282"/>
    <col min="11248" max="11248" width="4.33203125" style="282" customWidth="1"/>
    <col min="11249" max="11249" width="18.88671875" style="282" customWidth="1"/>
    <col min="11250" max="11503" width="9.109375" style="282"/>
    <col min="11504" max="11504" width="4.33203125" style="282" customWidth="1"/>
    <col min="11505" max="11505" width="18.88671875" style="282" customWidth="1"/>
    <col min="11506" max="11759" width="9.109375" style="282"/>
    <col min="11760" max="11760" width="4.33203125" style="282" customWidth="1"/>
    <col min="11761" max="11761" width="18.88671875" style="282" customWidth="1"/>
    <col min="11762" max="12015" width="9.109375" style="282"/>
    <col min="12016" max="12016" width="4.33203125" style="282" customWidth="1"/>
    <col min="12017" max="12017" width="18.88671875" style="282" customWidth="1"/>
    <col min="12018" max="12271" width="9.109375" style="282"/>
    <col min="12272" max="12272" width="4.33203125" style="282" customWidth="1"/>
    <col min="12273" max="12273" width="18.88671875" style="282" customWidth="1"/>
    <col min="12274" max="12527" width="9.109375" style="282"/>
    <col min="12528" max="12528" width="4.33203125" style="282" customWidth="1"/>
    <col min="12529" max="12529" width="18.88671875" style="282" customWidth="1"/>
    <col min="12530" max="12783" width="9.109375" style="282"/>
    <col min="12784" max="12784" width="4.33203125" style="282" customWidth="1"/>
    <col min="12785" max="12785" width="18.88671875" style="282" customWidth="1"/>
    <col min="12786" max="13039" width="9.109375" style="282"/>
    <col min="13040" max="13040" width="4.33203125" style="282" customWidth="1"/>
    <col min="13041" max="13041" width="18.88671875" style="282" customWidth="1"/>
    <col min="13042" max="13295" width="9.109375" style="282"/>
    <col min="13296" max="13296" width="4.33203125" style="282" customWidth="1"/>
    <col min="13297" max="13297" width="18.88671875" style="282" customWidth="1"/>
    <col min="13298" max="13551" width="9.109375" style="282"/>
    <col min="13552" max="13552" width="4.33203125" style="282" customWidth="1"/>
    <col min="13553" max="13553" width="18.88671875" style="282" customWidth="1"/>
    <col min="13554" max="13807" width="9.109375" style="282"/>
    <col min="13808" max="13808" width="4.33203125" style="282" customWidth="1"/>
    <col min="13809" max="13809" width="18.88671875" style="282" customWidth="1"/>
    <col min="13810" max="14063" width="9.109375" style="282"/>
    <col min="14064" max="14064" width="4.33203125" style="282" customWidth="1"/>
    <col min="14065" max="14065" width="18.88671875" style="282" customWidth="1"/>
    <col min="14066" max="14319" width="9.109375" style="282"/>
    <col min="14320" max="14320" width="4.33203125" style="282" customWidth="1"/>
    <col min="14321" max="14321" width="18.88671875" style="282" customWidth="1"/>
    <col min="14322" max="14575" width="9.109375" style="282"/>
    <col min="14576" max="14576" width="4.33203125" style="282" customWidth="1"/>
    <col min="14577" max="14577" width="18.88671875" style="282" customWidth="1"/>
    <col min="14578" max="14831" width="9.109375" style="282"/>
    <col min="14832" max="14832" width="4.33203125" style="282" customWidth="1"/>
    <col min="14833" max="14833" width="18.88671875" style="282" customWidth="1"/>
    <col min="14834" max="15087" width="9.109375" style="282"/>
    <col min="15088" max="15088" width="4.33203125" style="282" customWidth="1"/>
    <col min="15089" max="15089" width="18.88671875" style="282" customWidth="1"/>
    <col min="15090" max="15343" width="9.109375" style="282"/>
    <col min="15344" max="15344" width="4.33203125" style="282" customWidth="1"/>
    <col min="15345" max="15345" width="18.88671875" style="282" customWidth="1"/>
    <col min="15346" max="15599" width="9.109375" style="282"/>
    <col min="15600" max="15600" width="4.33203125" style="282" customWidth="1"/>
    <col min="15601" max="15601" width="18.88671875" style="282" customWidth="1"/>
    <col min="15602" max="15855" width="9.109375" style="282"/>
    <col min="15856" max="15856" width="4.33203125" style="282" customWidth="1"/>
    <col min="15857" max="15857" width="18.88671875" style="282" customWidth="1"/>
    <col min="15858" max="16111" width="9.109375" style="282"/>
    <col min="16112" max="16112" width="4.33203125" style="282" customWidth="1"/>
    <col min="16113" max="16113" width="18.88671875" style="282" customWidth="1"/>
    <col min="16114" max="16384" width="9.109375" style="282"/>
  </cols>
  <sheetData>
    <row r="1" spans="1:22" ht="15.6" x14ac:dyDescent="0.25">
      <c r="A1" s="249"/>
      <c r="B1" s="244"/>
      <c r="C1" s="244"/>
      <c r="D1" s="244"/>
      <c r="E1" s="244"/>
      <c r="F1" s="245"/>
      <c r="G1" s="245"/>
      <c r="H1" s="245"/>
      <c r="I1" s="245"/>
      <c r="J1" s="245"/>
      <c r="K1" s="245"/>
      <c r="L1" s="245"/>
      <c r="M1" s="245"/>
      <c r="N1" s="245"/>
      <c r="O1" s="245"/>
      <c r="P1" s="245"/>
      <c r="Q1" s="245"/>
      <c r="R1" s="245"/>
      <c r="S1" s="245"/>
      <c r="T1" s="440" t="s">
        <v>306</v>
      </c>
      <c r="U1" s="440"/>
      <c r="V1" s="440"/>
    </row>
    <row r="2" spans="1:22" s="283" customFormat="1" ht="69" customHeight="1" x14ac:dyDescent="0.25">
      <c r="A2" s="441" t="str">
        <f>'Субсидии по МО'!A2:U2</f>
        <v>Информация 
о субсидиях, предоставленных из федерального и областного бюджетов местным бюджетам на реализацию мероприятий государственной программы Воронежской области "Содействие развитию муниципальных образований и местного самоуправления"
в разрезе муниципальных образований Воронежской области
в 2016 году</v>
      </c>
      <c r="B2" s="441"/>
      <c r="C2" s="441"/>
      <c r="D2" s="441"/>
      <c r="E2" s="441"/>
      <c r="F2" s="441"/>
      <c r="G2" s="441"/>
      <c r="H2" s="441"/>
      <c r="I2" s="441"/>
      <c r="J2" s="441"/>
      <c r="K2" s="441"/>
      <c r="L2" s="441"/>
      <c r="M2" s="441"/>
      <c r="N2" s="441"/>
      <c r="O2" s="441"/>
      <c r="P2" s="441"/>
      <c r="Q2" s="441"/>
      <c r="R2" s="441"/>
      <c r="S2" s="441"/>
      <c r="T2" s="441"/>
      <c r="U2" s="452"/>
      <c r="V2" s="452"/>
    </row>
    <row r="3" spans="1:22" s="283" customFormat="1" ht="15.6" x14ac:dyDescent="0.25">
      <c r="A3" s="299"/>
      <c r="B3" s="249"/>
      <c r="C3" s="249"/>
      <c r="D3" s="249"/>
      <c r="E3" s="249"/>
      <c r="F3" s="249"/>
      <c r="G3" s="249"/>
      <c r="H3" s="249"/>
      <c r="I3" s="249"/>
      <c r="J3" s="249"/>
      <c r="K3" s="249"/>
      <c r="L3" s="249"/>
      <c r="M3" s="249"/>
      <c r="N3" s="249"/>
      <c r="O3" s="249"/>
      <c r="P3" s="249"/>
      <c r="Q3" s="249"/>
      <c r="R3" s="249"/>
      <c r="S3" s="249"/>
      <c r="T3" s="249"/>
      <c r="U3" s="249"/>
      <c r="V3" s="249"/>
    </row>
    <row r="4" spans="1:22" s="283" customFormat="1" ht="15.6" x14ac:dyDescent="0.25">
      <c r="A4" s="249"/>
      <c r="B4" s="244"/>
      <c r="C4" s="244"/>
      <c r="D4" s="244"/>
      <c r="E4" s="244"/>
      <c r="F4" s="245"/>
      <c r="G4" s="245"/>
      <c r="H4" s="245"/>
      <c r="I4" s="245"/>
      <c r="J4" s="245"/>
      <c r="K4" s="245"/>
      <c r="L4" s="245"/>
      <c r="M4" s="245"/>
      <c r="N4" s="245"/>
      <c r="O4" s="245"/>
      <c r="P4" s="245"/>
      <c r="Q4" s="245"/>
      <c r="R4" s="245"/>
      <c r="S4" s="245"/>
      <c r="T4" s="245"/>
      <c r="U4" s="440" t="s">
        <v>279</v>
      </c>
      <c r="V4" s="440"/>
    </row>
    <row r="5" spans="1:22" s="284" customFormat="1" ht="15" customHeight="1" x14ac:dyDescent="0.25">
      <c r="A5" s="424" t="s">
        <v>151</v>
      </c>
      <c r="B5" s="445" t="s">
        <v>280</v>
      </c>
      <c r="C5" s="445" t="s">
        <v>281</v>
      </c>
      <c r="D5" s="445" t="s">
        <v>282</v>
      </c>
      <c r="E5" s="424" t="s">
        <v>285</v>
      </c>
      <c r="F5" s="444"/>
      <c r="G5" s="444"/>
      <c r="H5" s="444"/>
      <c r="I5" s="444"/>
      <c r="J5" s="444"/>
      <c r="K5" s="444"/>
      <c r="L5" s="444"/>
      <c r="M5" s="444"/>
      <c r="N5" s="444"/>
      <c r="O5" s="444"/>
      <c r="P5" s="444"/>
      <c r="Q5" s="444"/>
      <c r="R5" s="444"/>
      <c r="S5" s="444"/>
      <c r="T5" s="444"/>
      <c r="U5" s="444"/>
      <c r="V5" s="444"/>
    </row>
    <row r="6" spans="1:22" s="285" customFormat="1" ht="136.5" customHeight="1" x14ac:dyDescent="0.25">
      <c r="A6" s="424"/>
      <c r="B6" s="445"/>
      <c r="C6" s="444"/>
      <c r="D6" s="445"/>
      <c r="E6" s="448" t="s">
        <v>325</v>
      </c>
      <c r="F6" s="444"/>
      <c r="G6" s="448" t="s">
        <v>326</v>
      </c>
      <c r="H6" s="444"/>
      <c r="I6" s="448" t="s">
        <v>327</v>
      </c>
      <c r="J6" s="444"/>
      <c r="K6" s="448" t="s">
        <v>328</v>
      </c>
      <c r="L6" s="444"/>
      <c r="M6" s="448" t="s">
        <v>329</v>
      </c>
      <c r="N6" s="444"/>
      <c r="O6" s="448" t="s">
        <v>330</v>
      </c>
      <c r="P6" s="444"/>
      <c r="Q6" s="448" t="s">
        <v>331</v>
      </c>
      <c r="R6" s="444"/>
      <c r="S6" s="448" t="s">
        <v>332</v>
      </c>
      <c r="T6" s="444"/>
      <c r="U6" s="448" t="s">
        <v>333</v>
      </c>
      <c r="V6" s="444"/>
    </row>
    <row r="7" spans="1:22" s="285" customFormat="1" ht="58.5" customHeight="1" x14ac:dyDescent="0.25">
      <c r="A7" s="444"/>
      <c r="B7" s="444"/>
      <c r="C7" s="444"/>
      <c r="D7" s="445"/>
      <c r="E7" s="251" t="s">
        <v>188</v>
      </c>
      <c r="F7" s="251" t="s">
        <v>294</v>
      </c>
      <c r="G7" s="251" t="s">
        <v>188</v>
      </c>
      <c r="H7" s="251" t="s">
        <v>294</v>
      </c>
      <c r="I7" s="251" t="s">
        <v>188</v>
      </c>
      <c r="J7" s="251" t="s">
        <v>294</v>
      </c>
      <c r="K7" s="251" t="s">
        <v>188</v>
      </c>
      <c r="L7" s="251" t="s">
        <v>294</v>
      </c>
      <c r="M7" s="251" t="s">
        <v>188</v>
      </c>
      <c r="N7" s="251" t="s">
        <v>294</v>
      </c>
      <c r="O7" s="251" t="s">
        <v>188</v>
      </c>
      <c r="P7" s="251" t="s">
        <v>294</v>
      </c>
      <c r="Q7" s="251" t="s">
        <v>188</v>
      </c>
      <c r="R7" s="251" t="s">
        <v>294</v>
      </c>
      <c r="S7" s="251" t="s">
        <v>188</v>
      </c>
      <c r="T7" s="251" t="s">
        <v>294</v>
      </c>
      <c r="U7" s="251" t="s">
        <v>188</v>
      </c>
      <c r="V7" s="251" t="s">
        <v>294</v>
      </c>
    </row>
    <row r="8" spans="1:22" s="286" customFormat="1" ht="15.6" x14ac:dyDescent="0.25">
      <c r="A8" s="304">
        <v>1</v>
      </c>
      <c r="B8" s="304">
        <v>2</v>
      </c>
      <c r="C8" s="304">
        <v>3</v>
      </c>
      <c r="D8" s="304">
        <v>4</v>
      </c>
      <c r="E8" s="226">
        <v>58</v>
      </c>
      <c r="F8" s="224">
        <v>59</v>
      </c>
      <c r="G8" s="226">
        <v>60</v>
      </c>
      <c r="H8" s="224">
        <v>61</v>
      </c>
      <c r="I8" s="226">
        <v>62</v>
      </c>
      <c r="J8" s="224">
        <v>63</v>
      </c>
      <c r="K8" s="226">
        <v>64</v>
      </c>
      <c r="L8" s="224">
        <v>65</v>
      </c>
      <c r="M8" s="226">
        <v>66</v>
      </c>
      <c r="N8" s="224">
        <v>67</v>
      </c>
      <c r="O8" s="226">
        <v>68</v>
      </c>
      <c r="P8" s="224">
        <v>69</v>
      </c>
      <c r="Q8" s="226">
        <v>70</v>
      </c>
      <c r="R8" s="224">
        <v>71</v>
      </c>
      <c r="S8" s="226">
        <v>72</v>
      </c>
      <c r="T8" s="224">
        <v>73</v>
      </c>
      <c r="U8" s="226">
        <v>74</v>
      </c>
      <c r="V8" s="224">
        <v>75</v>
      </c>
    </row>
    <row r="9" spans="1:22" s="290" customFormat="1" ht="46.8" x14ac:dyDescent="0.25">
      <c r="A9" s="300" t="s">
        <v>190</v>
      </c>
      <c r="B9" s="288" t="s">
        <v>19</v>
      </c>
      <c r="C9" s="271"/>
      <c r="D9" s="271" t="s">
        <v>295</v>
      </c>
      <c r="E9" s="255">
        <f>E11+E24</f>
        <v>18000</v>
      </c>
      <c r="F9" s="255">
        <f t="shared" ref="F9:V9" si="0">F11+F24</f>
        <v>18000</v>
      </c>
      <c r="G9" s="255">
        <f t="shared" si="0"/>
        <v>5415.34</v>
      </c>
      <c r="H9" s="255">
        <f t="shared" si="0"/>
        <v>5415.34</v>
      </c>
      <c r="I9" s="255">
        <f t="shared" si="0"/>
        <v>1726.65</v>
      </c>
      <c r="J9" s="255">
        <f t="shared" si="0"/>
        <v>1726.65</v>
      </c>
      <c r="K9" s="255">
        <f t="shared" si="0"/>
        <v>4567.3999999999996</v>
      </c>
      <c r="L9" s="255">
        <f t="shared" si="0"/>
        <v>4561.6000000000004</v>
      </c>
      <c r="M9" s="255">
        <f t="shared" si="0"/>
        <v>0</v>
      </c>
      <c r="N9" s="255">
        <f t="shared" si="0"/>
        <v>0</v>
      </c>
      <c r="O9" s="255">
        <f t="shared" si="0"/>
        <v>1884.28</v>
      </c>
      <c r="P9" s="255">
        <f t="shared" si="0"/>
        <v>1884.28</v>
      </c>
      <c r="Q9" s="255">
        <f t="shared" si="0"/>
        <v>0</v>
      </c>
      <c r="R9" s="255">
        <f t="shared" si="0"/>
        <v>0</v>
      </c>
      <c r="S9" s="255">
        <f t="shared" si="0"/>
        <v>106499.7</v>
      </c>
      <c r="T9" s="255">
        <f t="shared" si="0"/>
        <v>106369</v>
      </c>
      <c r="U9" s="255">
        <f t="shared" si="0"/>
        <v>0</v>
      </c>
      <c r="V9" s="255">
        <f t="shared" si="0"/>
        <v>0</v>
      </c>
    </row>
    <row r="10" spans="1:22" s="293" customFormat="1" ht="93.6" x14ac:dyDescent="0.3">
      <c r="A10" s="260" t="s">
        <v>296</v>
      </c>
      <c r="B10" s="292" t="s">
        <v>21</v>
      </c>
      <c r="C10" s="259"/>
      <c r="D10" s="260" t="s">
        <v>161</v>
      </c>
      <c r="E10" s="261">
        <f>E11+E24</f>
        <v>18000</v>
      </c>
      <c r="F10" s="261">
        <f t="shared" ref="F10:V10" si="1">F11+F24</f>
        <v>18000</v>
      </c>
      <c r="G10" s="261">
        <f t="shared" si="1"/>
        <v>5415.34</v>
      </c>
      <c r="H10" s="261">
        <f t="shared" si="1"/>
        <v>5415.34</v>
      </c>
      <c r="I10" s="261">
        <f t="shared" si="1"/>
        <v>1726.65</v>
      </c>
      <c r="J10" s="261">
        <f t="shared" si="1"/>
        <v>1726.65</v>
      </c>
      <c r="K10" s="261">
        <f t="shared" si="1"/>
        <v>4567.3999999999996</v>
      </c>
      <c r="L10" s="261">
        <f t="shared" si="1"/>
        <v>4561.6000000000004</v>
      </c>
      <c r="M10" s="261">
        <f t="shared" si="1"/>
        <v>0</v>
      </c>
      <c r="N10" s="261">
        <f t="shared" si="1"/>
        <v>0</v>
      </c>
      <c r="O10" s="261">
        <f t="shared" si="1"/>
        <v>1884.28</v>
      </c>
      <c r="P10" s="261">
        <f t="shared" si="1"/>
        <v>1884.28</v>
      </c>
      <c r="Q10" s="261">
        <f t="shared" si="1"/>
        <v>0</v>
      </c>
      <c r="R10" s="261">
        <f t="shared" si="1"/>
        <v>0</v>
      </c>
      <c r="S10" s="261">
        <f t="shared" si="1"/>
        <v>106499.7</v>
      </c>
      <c r="T10" s="261">
        <f t="shared" si="1"/>
        <v>106369</v>
      </c>
      <c r="U10" s="261">
        <f t="shared" si="1"/>
        <v>0</v>
      </c>
      <c r="V10" s="261">
        <f t="shared" si="1"/>
        <v>0</v>
      </c>
    </row>
    <row r="11" spans="1:22" s="293" customFormat="1" ht="46.8" x14ac:dyDescent="0.25">
      <c r="A11" s="266" t="s">
        <v>37</v>
      </c>
      <c r="B11" s="295" t="s">
        <v>38</v>
      </c>
      <c r="C11" s="265"/>
      <c r="D11" s="266" t="s">
        <v>161</v>
      </c>
      <c r="E11" s="267">
        <f>E12+E15+E18+E21</f>
        <v>0</v>
      </c>
      <c r="F11" s="267">
        <f t="shared" ref="F11:V11" si="2">F12+F15+F18+F21</f>
        <v>0</v>
      </c>
      <c r="G11" s="267">
        <f t="shared" si="2"/>
        <v>5415.34</v>
      </c>
      <c r="H11" s="267">
        <f t="shared" si="2"/>
        <v>5415.34</v>
      </c>
      <c r="I11" s="267">
        <f t="shared" si="2"/>
        <v>1726.65</v>
      </c>
      <c r="J11" s="267">
        <f t="shared" si="2"/>
        <v>1726.65</v>
      </c>
      <c r="K11" s="267">
        <f t="shared" si="2"/>
        <v>3403.9</v>
      </c>
      <c r="L11" s="267">
        <f t="shared" si="2"/>
        <v>3403.9</v>
      </c>
      <c r="M11" s="267">
        <f t="shared" si="2"/>
        <v>0</v>
      </c>
      <c r="N11" s="267">
        <f t="shared" si="2"/>
        <v>0</v>
      </c>
      <c r="O11" s="267">
        <f t="shared" si="2"/>
        <v>1884.28</v>
      </c>
      <c r="P11" s="267">
        <f t="shared" si="2"/>
        <v>1884.28</v>
      </c>
      <c r="Q11" s="267">
        <f t="shared" si="2"/>
        <v>0</v>
      </c>
      <c r="R11" s="267">
        <f t="shared" si="2"/>
        <v>0</v>
      </c>
      <c r="S11" s="267">
        <f t="shared" si="2"/>
        <v>0</v>
      </c>
      <c r="T11" s="267">
        <f t="shared" si="2"/>
        <v>0</v>
      </c>
      <c r="U11" s="267">
        <f t="shared" si="2"/>
        <v>0</v>
      </c>
      <c r="V11" s="267">
        <f t="shared" si="2"/>
        <v>0</v>
      </c>
    </row>
    <row r="12" spans="1:22" s="293" customFormat="1" ht="15.6" x14ac:dyDescent="0.25">
      <c r="A12" s="445" t="s">
        <v>39</v>
      </c>
      <c r="B12" s="453" t="s">
        <v>40</v>
      </c>
      <c r="C12" s="445" t="s">
        <v>298</v>
      </c>
      <c r="D12" s="268" t="s">
        <v>0</v>
      </c>
      <c r="E12" s="296">
        <f>E14</f>
        <v>0</v>
      </c>
      <c r="F12" s="296">
        <f t="shared" ref="F12:V12" si="3">F14</f>
        <v>0</v>
      </c>
      <c r="G12" s="296">
        <f t="shared" si="3"/>
        <v>3542</v>
      </c>
      <c r="H12" s="296">
        <f t="shared" si="3"/>
        <v>3542</v>
      </c>
      <c r="I12" s="296">
        <f t="shared" si="3"/>
        <v>0</v>
      </c>
      <c r="J12" s="296">
        <f t="shared" si="3"/>
        <v>0</v>
      </c>
      <c r="K12" s="296">
        <f t="shared" si="3"/>
        <v>0</v>
      </c>
      <c r="L12" s="296">
        <f t="shared" si="3"/>
        <v>0</v>
      </c>
      <c r="M12" s="296">
        <f t="shared" si="3"/>
        <v>0</v>
      </c>
      <c r="N12" s="296">
        <f t="shared" si="3"/>
        <v>0</v>
      </c>
      <c r="O12" s="296">
        <f t="shared" si="3"/>
        <v>0</v>
      </c>
      <c r="P12" s="296">
        <f t="shared" si="3"/>
        <v>0</v>
      </c>
      <c r="Q12" s="296">
        <f t="shared" si="3"/>
        <v>0</v>
      </c>
      <c r="R12" s="296">
        <f t="shared" si="3"/>
        <v>0</v>
      </c>
      <c r="S12" s="296">
        <f t="shared" si="3"/>
        <v>0</v>
      </c>
      <c r="T12" s="296">
        <f t="shared" si="3"/>
        <v>0</v>
      </c>
      <c r="U12" s="296">
        <f t="shared" si="3"/>
        <v>0</v>
      </c>
      <c r="V12" s="296">
        <f t="shared" si="3"/>
        <v>0</v>
      </c>
    </row>
    <row r="13" spans="1:22" s="293" customFormat="1" ht="15.6" x14ac:dyDescent="0.25">
      <c r="A13" s="445"/>
      <c r="B13" s="453"/>
      <c r="C13" s="445"/>
      <c r="D13" s="271" t="s">
        <v>297</v>
      </c>
      <c r="E13" s="272"/>
      <c r="F13" s="273"/>
      <c r="G13" s="273"/>
      <c r="H13" s="273"/>
      <c r="I13" s="273"/>
      <c r="J13" s="273"/>
      <c r="K13" s="273"/>
      <c r="L13" s="273"/>
      <c r="M13" s="273"/>
      <c r="N13" s="273"/>
      <c r="O13" s="273"/>
      <c r="P13" s="273"/>
      <c r="Q13" s="273"/>
      <c r="R13" s="273"/>
      <c r="S13" s="273"/>
      <c r="T13" s="273"/>
      <c r="U13" s="273"/>
      <c r="V13" s="273"/>
    </row>
    <row r="14" spans="1:22" s="293" customFormat="1" ht="15.6" x14ac:dyDescent="0.25">
      <c r="A14" s="445"/>
      <c r="B14" s="453"/>
      <c r="C14" s="445"/>
      <c r="D14" s="271" t="s">
        <v>299</v>
      </c>
      <c r="E14" s="272">
        <v>0</v>
      </c>
      <c r="F14" s="274">
        <v>0</v>
      </c>
      <c r="G14" s="274">
        <v>3542</v>
      </c>
      <c r="H14" s="274">
        <v>3542</v>
      </c>
      <c r="I14" s="274">
        <v>0</v>
      </c>
      <c r="J14" s="274">
        <v>0</v>
      </c>
      <c r="K14" s="274">
        <v>0</v>
      </c>
      <c r="L14" s="274">
        <v>0</v>
      </c>
      <c r="M14" s="274">
        <v>0</v>
      </c>
      <c r="N14" s="274">
        <v>0</v>
      </c>
      <c r="O14" s="274">
        <v>0</v>
      </c>
      <c r="P14" s="274">
        <v>0</v>
      </c>
      <c r="Q14" s="274">
        <v>0</v>
      </c>
      <c r="R14" s="274">
        <v>0</v>
      </c>
      <c r="S14" s="274">
        <v>0</v>
      </c>
      <c r="T14" s="274">
        <v>0</v>
      </c>
      <c r="U14" s="274">
        <v>0</v>
      </c>
      <c r="V14" s="274">
        <v>0</v>
      </c>
    </row>
    <row r="15" spans="1:22" s="293" customFormat="1" ht="15.6" x14ac:dyDescent="0.25">
      <c r="A15" s="445" t="s">
        <v>41</v>
      </c>
      <c r="B15" s="453" t="s">
        <v>42</v>
      </c>
      <c r="C15" s="445"/>
      <c r="D15" s="268" t="s">
        <v>0</v>
      </c>
      <c r="E15" s="296">
        <f>E17</f>
        <v>0</v>
      </c>
      <c r="F15" s="296">
        <f t="shared" ref="F15:V15" si="4">F17</f>
        <v>0</v>
      </c>
      <c r="G15" s="296">
        <f t="shared" si="4"/>
        <v>0</v>
      </c>
      <c r="H15" s="296">
        <f t="shared" si="4"/>
        <v>0</v>
      </c>
      <c r="I15" s="296">
        <f t="shared" si="4"/>
        <v>0</v>
      </c>
      <c r="J15" s="296">
        <f t="shared" si="4"/>
        <v>0</v>
      </c>
      <c r="K15" s="296">
        <f t="shared" si="4"/>
        <v>0</v>
      </c>
      <c r="L15" s="296">
        <f t="shared" si="4"/>
        <v>0</v>
      </c>
      <c r="M15" s="296">
        <f t="shared" si="4"/>
        <v>0</v>
      </c>
      <c r="N15" s="296">
        <f t="shared" si="4"/>
        <v>0</v>
      </c>
      <c r="O15" s="296">
        <f t="shared" si="4"/>
        <v>0</v>
      </c>
      <c r="P15" s="296">
        <f t="shared" si="4"/>
        <v>0</v>
      </c>
      <c r="Q15" s="296">
        <f t="shared" si="4"/>
        <v>0</v>
      </c>
      <c r="R15" s="296">
        <f t="shared" si="4"/>
        <v>0</v>
      </c>
      <c r="S15" s="296">
        <f t="shared" si="4"/>
        <v>0</v>
      </c>
      <c r="T15" s="296">
        <f t="shared" si="4"/>
        <v>0</v>
      </c>
      <c r="U15" s="296">
        <f t="shared" si="4"/>
        <v>0</v>
      </c>
      <c r="V15" s="296">
        <f t="shared" si="4"/>
        <v>0</v>
      </c>
    </row>
    <row r="16" spans="1:22" s="293" customFormat="1" ht="15.6" x14ac:dyDescent="0.25">
      <c r="A16" s="445"/>
      <c r="B16" s="453"/>
      <c r="C16" s="445"/>
      <c r="D16" s="271" t="s">
        <v>297</v>
      </c>
      <c r="E16" s="272"/>
      <c r="F16" s="273"/>
      <c r="G16" s="273"/>
      <c r="H16" s="273"/>
      <c r="I16" s="273"/>
      <c r="J16" s="273"/>
      <c r="K16" s="273"/>
      <c r="L16" s="273"/>
      <c r="M16" s="273"/>
      <c r="N16" s="273"/>
      <c r="O16" s="273"/>
      <c r="P16" s="273"/>
      <c r="Q16" s="273"/>
      <c r="R16" s="273"/>
      <c r="S16" s="273"/>
      <c r="T16" s="273"/>
      <c r="U16" s="273"/>
      <c r="V16" s="273"/>
    </row>
    <row r="17" spans="1:22" s="293" customFormat="1" ht="15.6" x14ac:dyDescent="0.25">
      <c r="A17" s="445"/>
      <c r="B17" s="453"/>
      <c r="C17" s="445"/>
      <c r="D17" s="271" t="s">
        <v>299</v>
      </c>
      <c r="E17" s="272">
        <v>0</v>
      </c>
      <c r="F17" s="272">
        <v>0</v>
      </c>
      <c r="G17" s="272">
        <v>0</v>
      </c>
      <c r="H17" s="272">
        <v>0</v>
      </c>
      <c r="I17" s="272">
        <v>0</v>
      </c>
      <c r="J17" s="272">
        <v>0</v>
      </c>
      <c r="K17" s="272">
        <v>0</v>
      </c>
      <c r="L17" s="272">
        <v>0</v>
      </c>
      <c r="M17" s="272">
        <v>0</v>
      </c>
      <c r="N17" s="272">
        <v>0</v>
      </c>
      <c r="O17" s="272">
        <v>0</v>
      </c>
      <c r="P17" s="272">
        <v>0</v>
      </c>
      <c r="Q17" s="272">
        <v>0</v>
      </c>
      <c r="R17" s="272">
        <v>0</v>
      </c>
      <c r="S17" s="272">
        <v>0</v>
      </c>
      <c r="T17" s="272">
        <v>0</v>
      </c>
      <c r="U17" s="272">
        <v>0</v>
      </c>
      <c r="V17" s="272">
        <v>0</v>
      </c>
    </row>
    <row r="18" spans="1:22" s="293" customFormat="1" ht="15.6" x14ac:dyDescent="0.25">
      <c r="A18" s="445" t="s">
        <v>43</v>
      </c>
      <c r="B18" s="453" t="s">
        <v>44</v>
      </c>
      <c r="C18" s="445" t="s">
        <v>300</v>
      </c>
      <c r="D18" s="268" t="s">
        <v>0</v>
      </c>
      <c r="E18" s="270">
        <f>E20</f>
        <v>0</v>
      </c>
      <c r="F18" s="270">
        <f t="shared" ref="F18:V18" si="5">F20</f>
        <v>0</v>
      </c>
      <c r="G18" s="270">
        <f t="shared" si="5"/>
        <v>839.87</v>
      </c>
      <c r="H18" s="270">
        <f t="shared" si="5"/>
        <v>839.87</v>
      </c>
      <c r="I18" s="270">
        <f t="shared" si="5"/>
        <v>1726.65</v>
      </c>
      <c r="J18" s="270">
        <f t="shared" si="5"/>
        <v>1726.65</v>
      </c>
      <c r="K18" s="270">
        <f t="shared" si="5"/>
        <v>711.46</v>
      </c>
      <c r="L18" s="270">
        <f t="shared" si="5"/>
        <v>711.46</v>
      </c>
      <c r="M18" s="270">
        <f t="shared" si="5"/>
        <v>0</v>
      </c>
      <c r="N18" s="270">
        <f t="shared" si="5"/>
        <v>0</v>
      </c>
      <c r="O18" s="270">
        <f t="shared" si="5"/>
        <v>0</v>
      </c>
      <c r="P18" s="270">
        <f t="shared" si="5"/>
        <v>0</v>
      </c>
      <c r="Q18" s="270">
        <f t="shared" si="5"/>
        <v>0</v>
      </c>
      <c r="R18" s="270">
        <f t="shared" si="5"/>
        <v>0</v>
      </c>
      <c r="S18" s="270">
        <f t="shared" si="5"/>
        <v>0</v>
      </c>
      <c r="T18" s="270">
        <f t="shared" si="5"/>
        <v>0</v>
      </c>
      <c r="U18" s="270">
        <f t="shared" si="5"/>
        <v>0</v>
      </c>
      <c r="V18" s="270">
        <f t="shared" si="5"/>
        <v>0</v>
      </c>
    </row>
    <row r="19" spans="1:22" s="293" customFormat="1" ht="15.6" x14ac:dyDescent="0.25">
      <c r="A19" s="445"/>
      <c r="B19" s="453"/>
      <c r="C19" s="445"/>
      <c r="D19" s="271" t="s">
        <v>297</v>
      </c>
      <c r="E19" s="272"/>
      <c r="F19" s="273"/>
      <c r="G19" s="273"/>
      <c r="H19" s="273"/>
      <c r="I19" s="273"/>
      <c r="J19" s="273"/>
      <c r="K19" s="273"/>
      <c r="L19" s="273"/>
      <c r="M19" s="273"/>
      <c r="N19" s="273"/>
      <c r="O19" s="273"/>
      <c r="P19" s="273"/>
      <c r="Q19" s="273"/>
      <c r="R19" s="273"/>
      <c r="S19" s="273"/>
      <c r="T19" s="273"/>
      <c r="U19" s="273"/>
      <c r="V19" s="273"/>
    </row>
    <row r="20" spans="1:22" s="293" customFormat="1" ht="83.25" customHeight="1" x14ac:dyDescent="0.25">
      <c r="A20" s="445"/>
      <c r="B20" s="453"/>
      <c r="C20" s="445"/>
      <c r="D20" s="271" t="s">
        <v>301</v>
      </c>
      <c r="E20" s="272">
        <v>0</v>
      </c>
      <c r="F20" s="274">
        <v>0</v>
      </c>
      <c r="G20" s="274">
        <v>839.87</v>
      </c>
      <c r="H20" s="274">
        <v>839.87</v>
      </c>
      <c r="I20" s="274">
        <v>1726.65</v>
      </c>
      <c r="J20" s="274">
        <v>1726.65</v>
      </c>
      <c r="K20" s="274">
        <v>711.46</v>
      </c>
      <c r="L20" s="274">
        <v>711.46</v>
      </c>
      <c r="M20" s="274">
        <v>0</v>
      </c>
      <c r="N20" s="274">
        <v>0</v>
      </c>
      <c r="O20" s="274">
        <v>0</v>
      </c>
      <c r="P20" s="274">
        <v>0</v>
      </c>
      <c r="Q20" s="274">
        <v>0</v>
      </c>
      <c r="R20" s="274">
        <v>0</v>
      </c>
      <c r="S20" s="274">
        <v>0</v>
      </c>
      <c r="T20" s="274">
        <v>0</v>
      </c>
      <c r="U20" s="274">
        <v>0</v>
      </c>
      <c r="V20" s="274">
        <v>0</v>
      </c>
    </row>
    <row r="21" spans="1:22" s="293" customFormat="1" ht="15.6" x14ac:dyDescent="0.25">
      <c r="A21" s="445" t="s">
        <v>69</v>
      </c>
      <c r="B21" s="453" t="s">
        <v>102</v>
      </c>
      <c r="C21" s="445" t="s">
        <v>302</v>
      </c>
      <c r="D21" s="271" t="s">
        <v>0</v>
      </c>
      <c r="E21" s="270">
        <f t="shared" ref="E21:U21" si="6">E23</f>
        <v>0</v>
      </c>
      <c r="F21" s="270">
        <f t="shared" si="6"/>
        <v>0</v>
      </c>
      <c r="G21" s="270">
        <f t="shared" si="6"/>
        <v>1033.47</v>
      </c>
      <c r="H21" s="270">
        <f t="shared" si="6"/>
        <v>1033.47</v>
      </c>
      <c r="I21" s="270">
        <f t="shared" si="6"/>
        <v>0</v>
      </c>
      <c r="J21" s="270">
        <f t="shared" si="6"/>
        <v>0</v>
      </c>
      <c r="K21" s="270">
        <f t="shared" si="6"/>
        <v>2692.44</v>
      </c>
      <c r="L21" s="270">
        <f t="shared" si="6"/>
        <v>2692.44</v>
      </c>
      <c r="M21" s="270">
        <f t="shared" si="6"/>
        <v>0</v>
      </c>
      <c r="N21" s="270">
        <f t="shared" si="6"/>
        <v>0</v>
      </c>
      <c r="O21" s="270">
        <f t="shared" si="6"/>
        <v>1884.28</v>
      </c>
      <c r="P21" s="270">
        <f t="shared" si="6"/>
        <v>1884.28</v>
      </c>
      <c r="Q21" s="270">
        <f t="shared" si="6"/>
        <v>0</v>
      </c>
      <c r="R21" s="270">
        <f t="shared" si="6"/>
        <v>0</v>
      </c>
      <c r="S21" s="270">
        <f t="shared" si="6"/>
        <v>0</v>
      </c>
      <c r="T21" s="270">
        <f t="shared" si="6"/>
        <v>0</v>
      </c>
      <c r="U21" s="270">
        <f t="shared" si="6"/>
        <v>0</v>
      </c>
      <c r="V21" s="270">
        <f>V23</f>
        <v>0</v>
      </c>
    </row>
    <row r="22" spans="1:22" s="293" customFormat="1" ht="15.6" x14ac:dyDescent="0.25">
      <c r="A22" s="445"/>
      <c r="B22" s="453"/>
      <c r="C22" s="445"/>
      <c r="D22" s="271" t="s">
        <v>297</v>
      </c>
      <c r="E22" s="272"/>
      <c r="F22" s="273"/>
      <c r="G22" s="273"/>
      <c r="H22" s="273"/>
      <c r="I22" s="273"/>
      <c r="J22" s="273"/>
      <c r="K22" s="273"/>
      <c r="L22" s="273"/>
      <c r="M22" s="273"/>
      <c r="N22" s="273"/>
      <c r="O22" s="273"/>
      <c r="P22" s="273"/>
      <c r="Q22" s="273"/>
      <c r="R22" s="273"/>
      <c r="S22" s="273"/>
      <c r="T22" s="273"/>
      <c r="U22" s="273"/>
      <c r="V22" s="273"/>
    </row>
    <row r="23" spans="1:22" s="293" customFormat="1" ht="51" customHeight="1" x14ac:dyDescent="0.25">
      <c r="A23" s="445"/>
      <c r="B23" s="453"/>
      <c r="C23" s="445"/>
      <c r="D23" s="271" t="s">
        <v>303</v>
      </c>
      <c r="E23" s="272">
        <v>0</v>
      </c>
      <c r="F23" s="274">
        <v>0</v>
      </c>
      <c r="G23" s="274">
        <v>1033.47</v>
      </c>
      <c r="H23" s="274">
        <v>1033.47</v>
      </c>
      <c r="I23" s="274">
        <v>0</v>
      </c>
      <c r="J23" s="274">
        <v>0</v>
      </c>
      <c r="K23" s="274">
        <v>2692.44</v>
      </c>
      <c r="L23" s="274">
        <v>2692.44</v>
      </c>
      <c r="M23" s="274">
        <v>0</v>
      </c>
      <c r="N23" s="274">
        <v>0</v>
      </c>
      <c r="O23" s="274">
        <v>1884.28</v>
      </c>
      <c r="P23" s="274">
        <v>1884.28</v>
      </c>
      <c r="Q23" s="274">
        <v>0</v>
      </c>
      <c r="R23" s="274">
        <v>0</v>
      </c>
      <c r="S23" s="274">
        <v>0</v>
      </c>
      <c r="T23" s="274">
        <v>0</v>
      </c>
      <c r="U23" s="274">
        <v>0</v>
      </c>
      <c r="V23" s="274">
        <v>0</v>
      </c>
    </row>
    <row r="24" spans="1:22" ht="15.6" x14ac:dyDescent="0.25">
      <c r="A24" s="450" t="s">
        <v>145</v>
      </c>
      <c r="B24" s="451" t="s">
        <v>146</v>
      </c>
      <c r="C24" s="450" t="s">
        <v>304</v>
      </c>
      <c r="D24" s="275" t="s">
        <v>297</v>
      </c>
      <c r="E24" s="267">
        <f>E25</f>
        <v>18000</v>
      </c>
      <c r="F24" s="267">
        <f t="shared" ref="F24:V24" si="7">F25</f>
        <v>18000</v>
      </c>
      <c r="G24" s="267">
        <f t="shared" si="7"/>
        <v>0</v>
      </c>
      <c r="H24" s="267">
        <f t="shared" si="7"/>
        <v>0</v>
      </c>
      <c r="I24" s="267">
        <f t="shared" si="7"/>
        <v>0</v>
      </c>
      <c r="J24" s="267">
        <f t="shared" si="7"/>
        <v>0</v>
      </c>
      <c r="K24" s="267">
        <f t="shared" si="7"/>
        <v>1163.5</v>
      </c>
      <c r="L24" s="267">
        <f t="shared" si="7"/>
        <v>1157.7</v>
      </c>
      <c r="M24" s="267">
        <f t="shared" si="7"/>
        <v>0</v>
      </c>
      <c r="N24" s="267">
        <f t="shared" si="7"/>
        <v>0</v>
      </c>
      <c r="O24" s="267">
        <f t="shared" si="7"/>
        <v>0</v>
      </c>
      <c r="P24" s="267">
        <f t="shared" si="7"/>
        <v>0</v>
      </c>
      <c r="Q24" s="267">
        <f t="shared" si="7"/>
        <v>0</v>
      </c>
      <c r="R24" s="267">
        <f t="shared" si="7"/>
        <v>0</v>
      </c>
      <c r="S24" s="267">
        <f t="shared" si="7"/>
        <v>106499.7</v>
      </c>
      <c r="T24" s="267">
        <f t="shared" si="7"/>
        <v>106369</v>
      </c>
      <c r="U24" s="267">
        <f t="shared" si="7"/>
        <v>0</v>
      </c>
      <c r="V24" s="267">
        <f t="shared" si="7"/>
        <v>0</v>
      </c>
    </row>
    <row r="25" spans="1:22" ht="96" customHeight="1" x14ac:dyDescent="0.25">
      <c r="A25" s="450"/>
      <c r="B25" s="451"/>
      <c r="C25" s="450"/>
      <c r="D25" s="266" t="s">
        <v>305</v>
      </c>
      <c r="E25" s="276">
        <v>18000</v>
      </c>
      <c r="F25" s="277">
        <v>18000</v>
      </c>
      <c r="G25" s="277">
        <v>0</v>
      </c>
      <c r="H25" s="277">
        <v>0</v>
      </c>
      <c r="I25" s="277">
        <v>0</v>
      </c>
      <c r="J25" s="277">
        <v>0</v>
      </c>
      <c r="K25" s="277">
        <v>1163.5</v>
      </c>
      <c r="L25" s="277">
        <v>1157.7</v>
      </c>
      <c r="M25" s="277">
        <v>0</v>
      </c>
      <c r="N25" s="277">
        <v>0</v>
      </c>
      <c r="O25" s="277">
        <v>0</v>
      </c>
      <c r="P25" s="277">
        <v>0</v>
      </c>
      <c r="Q25" s="277">
        <v>0</v>
      </c>
      <c r="R25" s="277">
        <v>0</v>
      </c>
      <c r="S25" s="277">
        <v>106499.7</v>
      </c>
      <c r="T25" s="277">
        <v>106369</v>
      </c>
      <c r="U25" s="305">
        <v>0</v>
      </c>
      <c r="V25" s="305">
        <v>0</v>
      </c>
    </row>
  </sheetData>
  <mergeCells count="31">
    <mergeCell ref="A24:A25"/>
    <mergeCell ref="B24:B25"/>
    <mergeCell ref="C24:C25"/>
    <mergeCell ref="A21:A23"/>
    <mergeCell ref="B21:B23"/>
    <mergeCell ref="C21:C23"/>
    <mergeCell ref="A18:A20"/>
    <mergeCell ref="B18:B20"/>
    <mergeCell ref="C18:C20"/>
    <mergeCell ref="U6:V6"/>
    <mergeCell ref="I6:J6"/>
    <mergeCell ref="K6:L6"/>
    <mergeCell ref="M6:N6"/>
    <mergeCell ref="O6:P6"/>
    <mergeCell ref="Q6:R6"/>
    <mergeCell ref="S6:T6"/>
    <mergeCell ref="A12:A14"/>
    <mergeCell ref="B12:B14"/>
    <mergeCell ref="C12:C17"/>
    <mergeCell ref="A15:A17"/>
    <mergeCell ref="B15:B17"/>
    <mergeCell ref="T1:V1"/>
    <mergeCell ref="A2:V2"/>
    <mergeCell ref="U4:V4"/>
    <mergeCell ref="A5:A7"/>
    <mergeCell ref="B5:B7"/>
    <mergeCell ref="C5:C7"/>
    <mergeCell ref="D5:D7"/>
    <mergeCell ref="E5:V5"/>
    <mergeCell ref="E6:F6"/>
    <mergeCell ref="G6:H6"/>
  </mergeCells>
  <pageMargins left="0.39370078740157483" right="0.39370078740157483" top="0.39370078740157483" bottom="0.39370078740157483" header="0" footer="0"/>
  <pageSetup paperSize="9" scale="41"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workbookViewId="0">
      <selection activeCell="L19" sqref="L19"/>
    </sheetView>
  </sheetViews>
  <sheetFormatPr defaultColWidth="9.109375" defaultRowHeight="15.6" x14ac:dyDescent="0.25"/>
  <cols>
    <col min="1" max="1" width="18.88671875" style="240" customWidth="1"/>
    <col min="2" max="2" width="40.6640625" style="240" customWidth="1"/>
    <col min="3" max="3" width="43.5546875" style="241" customWidth="1"/>
    <col min="4" max="5" width="17.109375" style="242" customWidth="1"/>
    <col min="6" max="6" width="11.6640625" style="210" customWidth="1"/>
    <col min="7" max="7" width="13" style="210" customWidth="1"/>
    <col min="8" max="8" width="19.88671875" style="210" customWidth="1"/>
    <col min="9" max="9" width="40.44140625" style="213" customWidth="1"/>
    <col min="10" max="10" width="13.6640625" style="212" customWidth="1"/>
    <col min="11" max="16384" width="9.109375" style="212"/>
  </cols>
  <sheetData>
    <row r="1" spans="1:10" ht="18" x14ac:dyDescent="0.35">
      <c r="A1" s="207"/>
      <c r="B1" s="207"/>
      <c r="C1" s="208"/>
      <c r="D1" s="209"/>
      <c r="E1" s="209"/>
      <c r="I1" s="211"/>
    </row>
    <row r="2" spans="1:10" ht="18" x14ac:dyDescent="0.35">
      <c r="A2" s="207"/>
      <c r="B2" s="207"/>
      <c r="C2" s="208"/>
      <c r="D2" s="209"/>
      <c r="E2" s="209"/>
      <c r="I2" s="211"/>
    </row>
    <row r="3" spans="1:10" s="213" customFormat="1" ht="87" customHeight="1" x14ac:dyDescent="0.25">
      <c r="A3" s="427" t="s">
        <v>180</v>
      </c>
      <c r="B3" s="427"/>
      <c r="C3" s="427"/>
      <c r="D3" s="427"/>
      <c r="E3" s="427"/>
      <c r="F3" s="427"/>
      <c r="G3" s="427"/>
      <c r="H3" s="427"/>
      <c r="I3" s="427"/>
    </row>
    <row r="4" spans="1:10" x14ac:dyDescent="0.25">
      <c r="A4" s="207"/>
      <c r="B4" s="207"/>
      <c r="C4" s="208"/>
      <c r="D4" s="214"/>
      <c r="E4" s="214"/>
      <c r="F4" s="215"/>
      <c r="I4" s="216"/>
    </row>
    <row r="5" spans="1:10" s="217" customFormat="1" x14ac:dyDescent="0.25">
      <c r="A5" s="424" t="s">
        <v>85</v>
      </c>
      <c r="B5" s="454" t="s">
        <v>181</v>
      </c>
      <c r="C5" s="424" t="s">
        <v>182</v>
      </c>
      <c r="D5" s="424" t="s">
        <v>183</v>
      </c>
      <c r="E5" s="424" t="s">
        <v>184</v>
      </c>
      <c r="F5" s="424" t="s">
        <v>185</v>
      </c>
      <c r="G5" s="456" t="s">
        <v>186</v>
      </c>
      <c r="H5" s="457"/>
      <c r="I5" s="424" t="s">
        <v>187</v>
      </c>
    </row>
    <row r="6" spans="1:10" s="217" customFormat="1" ht="78" x14ac:dyDescent="0.25">
      <c r="A6" s="424"/>
      <c r="B6" s="455"/>
      <c r="C6" s="424"/>
      <c r="D6" s="424"/>
      <c r="E6" s="424"/>
      <c r="F6" s="424"/>
      <c r="G6" s="197" t="s">
        <v>188</v>
      </c>
      <c r="H6" s="197" t="s">
        <v>189</v>
      </c>
      <c r="I6" s="424"/>
    </row>
    <row r="7" spans="1:10" s="218" customFormat="1" x14ac:dyDescent="0.25">
      <c r="A7" s="197">
        <v>1</v>
      </c>
      <c r="B7" s="197">
        <v>2</v>
      </c>
      <c r="C7" s="197">
        <v>3</v>
      </c>
      <c r="D7" s="197">
        <v>4</v>
      </c>
      <c r="E7" s="197">
        <v>5</v>
      </c>
      <c r="F7" s="197">
        <v>6</v>
      </c>
      <c r="G7" s="197">
        <v>7</v>
      </c>
      <c r="H7" s="197">
        <v>8</v>
      </c>
      <c r="I7" s="197">
        <v>9</v>
      </c>
    </row>
    <row r="8" spans="1:10" s="213" customFormat="1" ht="62.4" x14ac:dyDescent="0.25">
      <c r="A8" s="458" t="s">
        <v>190</v>
      </c>
      <c r="B8" s="458" t="s">
        <v>191</v>
      </c>
      <c r="C8" s="219" t="s">
        <v>192</v>
      </c>
      <c r="D8" s="220" t="s">
        <v>17</v>
      </c>
      <c r="E8" s="197" t="s">
        <v>193</v>
      </c>
      <c r="F8" s="198" t="s">
        <v>194</v>
      </c>
      <c r="G8" s="220" t="s">
        <v>195</v>
      </c>
      <c r="H8" s="197">
        <v>107.2</v>
      </c>
      <c r="I8" s="197" t="s">
        <v>17</v>
      </c>
    </row>
    <row r="9" spans="1:10" s="213" customFormat="1" ht="46.8" x14ac:dyDescent="0.25">
      <c r="A9" s="459"/>
      <c r="B9" s="459"/>
      <c r="C9" s="219" t="s">
        <v>196</v>
      </c>
      <c r="D9" s="220" t="s">
        <v>17</v>
      </c>
      <c r="E9" s="197" t="s">
        <v>193</v>
      </c>
      <c r="F9" s="221" t="s">
        <v>197</v>
      </c>
      <c r="G9" s="222" t="s">
        <v>198</v>
      </c>
      <c r="H9" s="198">
        <v>158</v>
      </c>
      <c r="I9" s="197" t="s">
        <v>17</v>
      </c>
      <c r="J9" s="223"/>
    </row>
    <row r="10" spans="1:10" s="213" customFormat="1" ht="62.4" x14ac:dyDescent="0.25">
      <c r="A10" s="458" t="s">
        <v>199</v>
      </c>
      <c r="B10" s="458" t="s">
        <v>200</v>
      </c>
      <c r="C10" s="219" t="s">
        <v>201</v>
      </c>
      <c r="D10" s="220" t="s">
        <v>17</v>
      </c>
      <c r="E10" s="220" t="s">
        <v>193</v>
      </c>
      <c r="F10" s="220" t="s">
        <v>194</v>
      </c>
      <c r="G10" s="220" t="s">
        <v>202</v>
      </c>
      <c r="H10" s="220" t="s">
        <v>202</v>
      </c>
      <c r="I10" s="220" t="s">
        <v>17</v>
      </c>
    </row>
    <row r="11" spans="1:10" s="213" customFormat="1" ht="31.2" x14ac:dyDescent="0.25">
      <c r="A11" s="459"/>
      <c r="B11" s="459"/>
      <c r="C11" s="219" t="s">
        <v>203</v>
      </c>
      <c r="D11" s="220" t="s">
        <v>17</v>
      </c>
      <c r="E11" s="220" t="s">
        <v>193</v>
      </c>
      <c r="F11" s="224" t="s">
        <v>194</v>
      </c>
      <c r="G11" s="220" t="s">
        <v>204</v>
      </c>
      <c r="H11" s="220" t="s">
        <v>204</v>
      </c>
      <c r="I11" s="220" t="s">
        <v>17</v>
      </c>
    </row>
    <row r="12" spans="1:10" s="213" customFormat="1" ht="62.4" x14ac:dyDescent="0.25">
      <c r="A12" s="458" t="s">
        <v>205</v>
      </c>
      <c r="B12" s="458" t="s">
        <v>206</v>
      </c>
      <c r="C12" s="219" t="s">
        <v>207</v>
      </c>
      <c r="D12" s="220" t="s">
        <v>17</v>
      </c>
      <c r="E12" s="220" t="s">
        <v>193</v>
      </c>
      <c r="F12" s="220" t="s">
        <v>194</v>
      </c>
      <c r="G12" s="220" t="s">
        <v>204</v>
      </c>
      <c r="H12" s="220" t="s">
        <v>204</v>
      </c>
      <c r="I12" s="220" t="s">
        <v>17</v>
      </c>
    </row>
    <row r="13" spans="1:10" s="213" customFormat="1" ht="93.6" x14ac:dyDescent="0.25">
      <c r="A13" s="460"/>
      <c r="B13" s="460"/>
      <c r="C13" s="219" t="s">
        <v>208</v>
      </c>
      <c r="D13" s="220" t="s">
        <v>17</v>
      </c>
      <c r="E13" s="220" t="s">
        <v>193</v>
      </c>
      <c r="F13" s="220" t="s">
        <v>194</v>
      </c>
      <c r="G13" s="225" t="s">
        <v>204</v>
      </c>
      <c r="H13" s="225" t="s">
        <v>204</v>
      </c>
      <c r="I13" s="220" t="s">
        <v>17</v>
      </c>
    </row>
    <row r="14" spans="1:10" s="213" customFormat="1" ht="62.4" x14ac:dyDescent="0.25">
      <c r="A14" s="460"/>
      <c r="B14" s="460"/>
      <c r="C14" s="219" t="s">
        <v>209</v>
      </c>
      <c r="D14" s="220" t="s">
        <v>17</v>
      </c>
      <c r="E14" s="220" t="s">
        <v>193</v>
      </c>
      <c r="F14" s="220" t="s">
        <v>197</v>
      </c>
      <c r="G14" s="225" t="s">
        <v>210</v>
      </c>
      <c r="H14" s="225" t="s">
        <v>211</v>
      </c>
      <c r="I14" s="226"/>
    </row>
    <row r="15" spans="1:10" s="213" customFormat="1" ht="62.4" x14ac:dyDescent="0.25">
      <c r="A15" s="459"/>
      <c r="B15" s="459"/>
      <c r="C15" s="227" t="s">
        <v>212</v>
      </c>
      <c r="D15" s="220" t="s">
        <v>17</v>
      </c>
      <c r="E15" s="220" t="s">
        <v>193</v>
      </c>
      <c r="F15" s="220" t="s">
        <v>197</v>
      </c>
      <c r="G15" s="220" t="s">
        <v>213</v>
      </c>
      <c r="H15" s="220" t="s">
        <v>213</v>
      </c>
      <c r="I15" s="220" t="s">
        <v>17</v>
      </c>
    </row>
    <row r="16" spans="1:10" ht="124.8" x14ac:dyDescent="0.25">
      <c r="A16" s="454" t="s">
        <v>214</v>
      </c>
      <c r="B16" s="454" t="s">
        <v>215</v>
      </c>
      <c r="C16" s="219" t="s">
        <v>216</v>
      </c>
      <c r="D16" s="220" t="s">
        <v>17</v>
      </c>
      <c r="E16" s="220" t="s">
        <v>193</v>
      </c>
      <c r="F16" s="224" t="s">
        <v>194</v>
      </c>
      <c r="G16" s="224">
        <v>65</v>
      </c>
      <c r="H16" s="224">
        <v>79.7</v>
      </c>
      <c r="I16" s="306" t="s">
        <v>354</v>
      </c>
    </row>
    <row r="17" spans="1:11" ht="78" x14ac:dyDescent="0.25">
      <c r="A17" s="461"/>
      <c r="B17" s="461"/>
      <c r="C17" s="219" t="s">
        <v>217</v>
      </c>
      <c r="D17" s="220" t="s">
        <v>17</v>
      </c>
      <c r="E17" s="220" t="s">
        <v>193</v>
      </c>
      <c r="F17" s="224" t="s">
        <v>194</v>
      </c>
      <c r="G17" s="224">
        <v>65</v>
      </c>
      <c r="H17" s="224">
        <v>69</v>
      </c>
      <c r="I17" s="224" t="s">
        <v>17</v>
      </c>
    </row>
    <row r="18" spans="1:11" ht="109.2" x14ac:dyDescent="0.25">
      <c r="A18" s="461"/>
      <c r="B18" s="461"/>
      <c r="C18" s="219" t="s">
        <v>218</v>
      </c>
      <c r="D18" s="220" t="s">
        <v>17</v>
      </c>
      <c r="E18" s="220" t="s">
        <v>193</v>
      </c>
      <c r="F18" s="224" t="s">
        <v>194</v>
      </c>
      <c r="G18" s="224">
        <v>35</v>
      </c>
      <c r="H18" s="224">
        <v>46.4</v>
      </c>
      <c r="I18" s="306" t="s">
        <v>355</v>
      </c>
    </row>
    <row r="19" spans="1:11" ht="31.2" x14ac:dyDescent="0.25">
      <c r="A19" s="462"/>
      <c r="B19" s="462"/>
      <c r="C19" s="219" t="s">
        <v>219</v>
      </c>
      <c r="D19" s="220" t="s">
        <v>17</v>
      </c>
      <c r="E19" s="220" t="s">
        <v>193</v>
      </c>
      <c r="F19" s="224" t="s">
        <v>194</v>
      </c>
      <c r="G19" s="224">
        <v>101</v>
      </c>
      <c r="H19" s="224">
        <v>112</v>
      </c>
      <c r="I19" s="224" t="s">
        <v>17</v>
      </c>
    </row>
    <row r="20" spans="1:11" s="213" customFormat="1" ht="78" x14ac:dyDescent="0.25">
      <c r="A20" s="454" t="s">
        <v>220</v>
      </c>
      <c r="B20" s="454" t="s">
        <v>221</v>
      </c>
      <c r="C20" s="219" t="s">
        <v>222</v>
      </c>
      <c r="D20" s="220" t="s">
        <v>17</v>
      </c>
      <c r="E20" s="220" t="s">
        <v>193</v>
      </c>
      <c r="F20" s="220" t="s">
        <v>197</v>
      </c>
      <c r="G20" s="220" t="s">
        <v>223</v>
      </c>
      <c r="H20" s="220" t="s">
        <v>213</v>
      </c>
      <c r="I20" s="220" t="s">
        <v>353</v>
      </c>
      <c r="J20" s="228"/>
      <c r="K20" s="217"/>
    </row>
    <row r="21" spans="1:11" s="213" customFormat="1" x14ac:dyDescent="0.25">
      <c r="A21" s="463"/>
      <c r="B21" s="463"/>
      <c r="C21" s="219" t="s">
        <v>224</v>
      </c>
      <c r="D21" s="220" t="s">
        <v>17</v>
      </c>
      <c r="E21" s="220" t="s">
        <v>193</v>
      </c>
      <c r="F21" s="220" t="s">
        <v>197</v>
      </c>
      <c r="G21" s="220" t="s">
        <v>225</v>
      </c>
      <c r="H21" s="220" t="s">
        <v>225</v>
      </c>
      <c r="I21" s="220" t="s">
        <v>17</v>
      </c>
    </row>
    <row r="22" spans="1:11" ht="78" x14ac:dyDescent="0.25">
      <c r="A22" s="463"/>
      <c r="B22" s="463"/>
      <c r="C22" s="219" t="s">
        <v>226</v>
      </c>
      <c r="D22" s="220" t="s">
        <v>17</v>
      </c>
      <c r="E22" s="220" t="s">
        <v>193</v>
      </c>
      <c r="F22" s="220" t="s">
        <v>197</v>
      </c>
      <c r="G22" s="225" t="s">
        <v>227</v>
      </c>
      <c r="H22" s="225" t="s">
        <v>228</v>
      </c>
      <c r="I22" s="220" t="s">
        <v>353</v>
      </c>
    </row>
    <row r="23" spans="1:11" ht="78" x14ac:dyDescent="0.25">
      <c r="A23" s="463"/>
      <c r="B23" s="463"/>
      <c r="C23" s="219" t="s">
        <v>229</v>
      </c>
      <c r="D23" s="220" t="s">
        <v>17</v>
      </c>
      <c r="E23" s="220" t="s">
        <v>193</v>
      </c>
      <c r="F23" s="220" t="s">
        <v>197</v>
      </c>
      <c r="G23" s="225" t="s">
        <v>230</v>
      </c>
      <c r="H23" s="225" t="s">
        <v>231</v>
      </c>
      <c r="I23" s="220" t="s">
        <v>353</v>
      </c>
    </row>
    <row r="24" spans="1:11" ht="78" x14ac:dyDescent="0.25">
      <c r="A24" s="455"/>
      <c r="B24" s="455"/>
      <c r="C24" s="219" t="s">
        <v>232</v>
      </c>
      <c r="D24" s="220" t="s">
        <v>17</v>
      </c>
      <c r="E24" s="220" t="s">
        <v>193</v>
      </c>
      <c r="F24" s="220" t="s">
        <v>197</v>
      </c>
      <c r="G24" s="225" t="s">
        <v>233</v>
      </c>
      <c r="H24" s="225" t="s">
        <v>233</v>
      </c>
      <c r="I24" s="220" t="s">
        <v>17</v>
      </c>
    </row>
    <row r="25" spans="1:11" ht="156" x14ac:dyDescent="0.25">
      <c r="A25" s="197" t="s">
        <v>145</v>
      </c>
      <c r="B25" s="197" t="s">
        <v>234</v>
      </c>
      <c r="C25" s="229" t="s">
        <v>235</v>
      </c>
      <c r="D25" s="220" t="s">
        <v>17</v>
      </c>
      <c r="E25" s="220" t="s">
        <v>193</v>
      </c>
      <c r="F25" s="220" t="s">
        <v>194</v>
      </c>
      <c r="G25" s="225" t="s">
        <v>204</v>
      </c>
      <c r="H25" s="225" t="s">
        <v>204</v>
      </c>
      <c r="I25" s="220" t="s">
        <v>17</v>
      </c>
    </row>
    <row r="26" spans="1:11" ht="124.8" x14ac:dyDescent="0.25">
      <c r="A26" s="197" t="s">
        <v>72</v>
      </c>
      <c r="B26" s="197" t="s">
        <v>236</v>
      </c>
      <c r="C26" s="219" t="s">
        <v>237</v>
      </c>
      <c r="D26" s="220" t="s">
        <v>17</v>
      </c>
      <c r="E26" s="220" t="s">
        <v>193</v>
      </c>
      <c r="F26" s="220" t="s">
        <v>194</v>
      </c>
      <c r="G26" s="220" t="s">
        <v>204</v>
      </c>
      <c r="H26" s="220" t="s">
        <v>204</v>
      </c>
      <c r="I26" s="220" t="s">
        <v>17</v>
      </c>
    </row>
    <row r="27" spans="1:11" ht="132" x14ac:dyDescent="0.25">
      <c r="A27" s="198" t="s">
        <v>238</v>
      </c>
      <c r="B27" s="197" t="s">
        <v>239</v>
      </c>
      <c r="C27" s="230" t="s">
        <v>240</v>
      </c>
      <c r="D27" s="220" t="s">
        <v>17</v>
      </c>
      <c r="E27" s="220" t="s">
        <v>193</v>
      </c>
      <c r="F27" s="198" t="s">
        <v>194</v>
      </c>
      <c r="G27" s="220" t="s">
        <v>241</v>
      </c>
      <c r="H27" s="220" t="s">
        <v>204</v>
      </c>
      <c r="I27" s="231" t="s">
        <v>242</v>
      </c>
    </row>
    <row r="28" spans="1:11" ht="105.6" x14ac:dyDescent="0.25">
      <c r="A28" s="464" t="s">
        <v>243</v>
      </c>
      <c r="B28" s="454" t="s">
        <v>244</v>
      </c>
      <c r="C28" s="230" t="s">
        <v>245</v>
      </c>
      <c r="D28" s="220" t="s">
        <v>17</v>
      </c>
      <c r="E28" s="220" t="s">
        <v>193</v>
      </c>
      <c r="F28" s="198" t="s">
        <v>246</v>
      </c>
      <c r="G28" s="220" t="s">
        <v>247</v>
      </c>
      <c r="H28" s="232">
        <v>282422</v>
      </c>
      <c r="I28" s="233" t="s">
        <v>248</v>
      </c>
    </row>
    <row r="29" spans="1:11" ht="93.6" x14ac:dyDescent="0.25">
      <c r="A29" s="465"/>
      <c r="B29" s="463"/>
      <c r="C29" s="230" t="s">
        <v>249</v>
      </c>
      <c r="D29" s="220" t="s">
        <v>17</v>
      </c>
      <c r="E29" s="234" t="s">
        <v>193</v>
      </c>
      <c r="F29" s="198" t="s">
        <v>194</v>
      </c>
      <c r="G29" s="234" t="s">
        <v>250</v>
      </c>
      <c r="H29" s="235">
        <v>69.5</v>
      </c>
      <c r="I29" s="220" t="s">
        <v>17</v>
      </c>
    </row>
    <row r="30" spans="1:11" ht="184.8" x14ac:dyDescent="0.25">
      <c r="A30" s="466"/>
      <c r="B30" s="455"/>
      <c r="C30" s="230" t="s">
        <v>251</v>
      </c>
      <c r="D30" s="220" t="s">
        <v>17</v>
      </c>
      <c r="E30" s="220" t="s">
        <v>252</v>
      </c>
      <c r="F30" s="198" t="s">
        <v>194</v>
      </c>
      <c r="G30" s="220" t="s">
        <v>253</v>
      </c>
      <c r="H30" s="220" t="s">
        <v>254</v>
      </c>
      <c r="I30" s="233" t="s">
        <v>255</v>
      </c>
    </row>
    <row r="31" spans="1:11" ht="78" x14ac:dyDescent="0.25">
      <c r="A31" s="198" t="s">
        <v>256</v>
      </c>
      <c r="B31" s="197" t="s">
        <v>257</v>
      </c>
      <c r="C31" s="230" t="s">
        <v>258</v>
      </c>
      <c r="D31" s="220" t="s">
        <v>17</v>
      </c>
      <c r="E31" s="234" t="s">
        <v>252</v>
      </c>
      <c r="F31" s="234" t="s">
        <v>259</v>
      </c>
      <c r="G31" s="234" t="s">
        <v>260</v>
      </c>
      <c r="H31" s="234" t="s">
        <v>260</v>
      </c>
      <c r="I31" s="220" t="s">
        <v>17</v>
      </c>
    </row>
    <row r="32" spans="1:11" ht="62.4" x14ac:dyDescent="0.25">
      <c r="A32" s="428" t="s">
        <v>261</v>
      </c>
      <c r="B32" s="424" t="s">
        <v>262</v>
      </c>
      <c r="C32" s="230" t="s">
        <v>263</v>
      </c>
      <c r="D32" s="220" t="s">
        <v>17</v>
      </c>
      <c r="E32" s="222" t="s">
        <v>193</v>
      </c>
      <c r="F32" s="222" t="s">
        <v>194</v>
      </c>
      <c r="G32" s="222" t="s">
        <v>264</v>
      </c>
      <c r="H32" s="235">
        <v>93.4</v>
      </c>
      <c r="I32" s="220" t="s">
        <v>17</v>
      </c>
    </row>
    <row r="33" spans="1:9" ht="39.6" x14ac:dyDescent="0.25">
      <c r="A33" s="428"/>
      <c r="B33" s="424"/>
      <c r="C33" s="230" t="s">
        <v>265</v>
      </c>
      <c r="D33" s="220" t="s">
        <v>17</v>
      </c>
      <c r="E33" s="222" t="s">
        <v>193</v>
      </c>
      <c r="F33" s="222" t="s">
        <v>266</v>
      </c>
      <c r="G33" s="222" t="s">
        <v>267</v>
      </c>
      <c r="H33" s="235">
        <v>22132</v>
      </c>
      <c r="I33" s="231" t="s">
        <v>268</v>
      </c>
    </row>
    <row r="34" spans="1:9" ht="46.8" x14ac:dyDescent="0.25">
      <c r="A34" s="198" t="s">
        <v>269</v>
      </c>
      <c r="B34" s="197" t="s">
        <v>270</v>
      </c>
      <c r="C34" s="219" t="s">
        <v>271</v>
      </c>
      <c r="D34" s="220" t="s">
        <v>17</v>
      </c>
      <c r="E34" s="220" t="s">
        <v>193</v>
      </c>
      <c r="F34" s="198" t="s">
        <v>194</v>
      </c>
      <c r="G34" s="220" t="s">
        <v>204</v>
      </c>
      <c r="H34" s="220" t="s">
        <v>204</v>
      </c>
      <c r="I34" s="220" t="s">
        <v>17</v>
      </c>
    </row>
    <row r="35" spans="1:9" ht="78" x14ac:dyDescent="0.25">
      <c r="A35" s="198" t="s">
        <v>272</v>
      </c>
      <c r="B35" s="197" t="s">
        <v>273</v>
      </c>
      <c r="C35" s="219" t="s">
        <v>274</v>
      </c>
      <c r="D35" s="220" t="s">
        <v>17</v>
      </c>
      <c r="E35" s="220" t="s">
        <v>193</v>
      </c>
      <c r="F35" s="198" t="s">
        <v>194</v>
      </c>
      <c r="G35" s="220" t="s">
        <v>275</v>
      </c>
      <c r="H35" s="220" t="s">
        <v>276</v>
      </c>
      <c r="I35" s="236"/>
    </row>
    <row r="36" spans="1:9" ht="15.75" customHeight="1" x14ac:dyDescent="0.25">
      <c r="A36" s="237"/>
      <c r="B36" s="237"/>
      <c r="C36" s="238"/>
      <c r="D36" s="238"/>
      <c r="E36" s="238"/>
      <c r="F36" s="237"/>
      <c r="G36" s="237"/>
      <c r="H36" s="237"/>
      <c r="I36" s="239"/>
    </row>
    <row r="37" spans="1:9" x14ac:dyDescent="0.25">
      <c r="A37" s="237"/>
      <c r="B37" s="237"/>
      <c r="C37" s="238"/>
      <c r="D37" s="238"/>
      <c r="E37" s="238"/>
      <c r="F37" s="237"/>
      <c r="G37" s="237"/>
      <c r="H37" s="237"/>
      <c r="I37" s="239"/>
    </row>
  </sheetData>
  <mergeCells count="23">
    <mergeCell ref="A32:A33"/>
    <mergeCell ref="B32:B33"/>
    <mergeCell ref="A16:A19"/>
    <mergeCell ref="B16:B19"/>
    <mergeCell ref="A20:A24"/>
    <mergeCell ref="B20:B24"/>
    <mergeCell ref="A28:A30"/>
    <mergeCell ref="B28:B30"/>
    <mergeCell ref="A8:A9"/>
    <mergeCell ref="B8:B9"/>
    <mergeCell ref="A10:A11"/>
    <mergeCell ref="B10:B11"/>
    <mergeCell ref="A12:A15"/>
    <mergeCell ref="B12:B15"/>
    <mergeCell ref="A3:I3"/>
    <mergeCell ref="A5:A6"/>
    <mergeCell ref="B5:B6"/>
    <mergeCell ref="C5:C6"/>
    <mergeCell ref="D5:D6"/>
    <mergeCell ref="E5:E6"/>
    <mergeCell ref="F5:F6"/>
    <mergeCell ref="G5:H5"/>
    <mergeCell ref="I5:I6"/>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9</vt:i4>
      </vt:variant>
      <vt:variant>
        <vt:lpstr>Именованные диапазоны</vt:lpstr>
      </vt:variant>
      <vt:variant>
        <vt:i4>3</vt:i4>
      </vt:variant>
    </vt:vector>
  </HeadingPairs>
  <TitlesOfParts>
    <vt:vector size="12" baseType="lpstr">
      <vt:lpstr>отчет по грбс</vt:lpstr>
      <vt:lpstr>отчет по статьям</vt:lpstr>
      <vt:lpstr>план по исполнител</vt:lpstr>
      <vt:lpstr>Финансы всех источников</vt:lpstr>
      <vt:lpstr>Субсидии по МО</vt:lpstr>
      <vt:lpstr>Продолжение субсидии по МО 1</vt:lpstr>
      <vt:lpstr>Продолжение субсидии по МО 2</vt:lpstr>
      <vt:lpstr>Продолжении по субсидии МО 3</vt:lpstr>
      <vt:lpstr>Показатели</vt:lpstr>
      <vt:lpstr>'отчет по грбс'!Заголовки_для_печати</vt:lpstr>
      <vt:lpstr>'отчет по статьям'!Заголовки_для_печати</vt:lpstr>
      <vt:lpstr>'план по исполнител'!Заголовки_для_печати</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usr-vrn-fin</cp:lastModifiedBy>
  <cp:lastPrinted>2017-03-21T13:52:36Z</cp:lastPrinted>
  <dcterms:created xsi:type="dcterms:W3CDTF">2005-05-11T09:34:44Z</dcterms:created>
  <dcterms:modified xsi:type="dcterms:W3CDTF">2022-05-18T13:47:44Z</dcterms:modified>
</cp:coreProperties>
</file>